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mc:AlternateContent xmlns:mc="http://schemas.openxmlformats.org/markup-compatibility/2006">
    <mc:Choice Requires="x15">
      <x15ac:absPath xmlns:x15ac="http://schemas.microsoft.com/office/spreadsheetml/2010/11/ac" url="https://weeeforum.sharepoint.com/sites/futuram/Shared Documents/WS - SLASH/Transfer coefficients/"/>
    </mc:Choice>
  </mc:AlternateContent>
  <xr:revisionPtr revIDLastSave="954" documentId="11_0EA1BD89DB9BBD9238B0F55C3E2DAD0025DFDA4E" xr6:coauthVersionLast="47" xr6:coauthVersionMax="47" xr10:uidLastSave="{3D22420F-45E9-4256-AFA3-691CD8DC1F5E}"/>
  <bookViews>
    <workbookView xWindow="-120" yWindow="-120" windowWidth="29040" windowHeight="15840" firstSheet="4" activeTab="4" xr2:uid="{00000000-000D-0000-FFFF-FFFF00000000}"/>
  </bookViews>
  <sheets>
    <sheet name="Waste streams" sheetId="1" r:id="rId1"/>
    <sheet name="Recovery technologies" sheetId="2" r:id="rId2"/>
    <sheet name="TRL scale" sheetId="4" r:id="rId3"/>
    <sheet name="Common practice" sheetId="5" r:id="rId4"/>
    <sheet name="TCs" sheetId="3" r:id="rId5"/>
  </sheets>
  <definedNames>
    <definedName name="_xlnm._FilterDatabase" localSheetId="4" hidden="1">TCs!$A$1:$U$518</definedName>
  </definedNames>
  <calcPr calcId="191028" calcMode="autoNoTable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" i="3" l="1"/>
  <c r="G88" i="3"/>
  <c r="G87" i="3"/>
  <c r="G86" i="3"/>
  <c r="G85" i="3"/>
  <c r="G84" i="3"/>
  <c r="G83" i="3"/>
  <c r="G82" i="3"/>
  <c r="G11" i="3"/>
  <c r="G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2" i="3"/>
  <c r="O517" i="3" l="1" a="1"/>
  <c r="O517" i="3" s="1"/>
  <c r="O508" i="3" a="1"/>
  <c r="O508" i="3" s="1"/>
  <c r="O499" i="3" a="1"/>
  <c r="O499" i="3" s="1"/>
  <c r="O496" i="3" a="1"/>
  <c r="O496" i="3" s="1"/>
  <c r="O493" i="3" a="1"/>
  <c r="O493" i="3" s="1"/>
  <c r="O490" i="3" a="1"/>
  <c r="O490" i="3" s="1"/>
  <c r="O487" i="3" a="1"/>
  <c r="O487" i="3" s="1"/>
  <c r="O484" i="3" a="1"/>
  <c r="O484" i="3" s="1"/>
  <c r="O481" i="3" a="1"/>
  <c r="O481" i="3" s="1"/>
  <c r="O478" i="3" a="1"/>
  <c r="O478" i="3" s="1"/>
  <c r="O475" i="3" a="1"/>
  <c r="O475" i="3" s="1"/>
  <c r="O472" i="3" a="1"/>
  <c r="O472" i="3" s="1"/>
  <c r="O469" i="3" a="1"/>
  <c r="O469" i="3" s="1"/>
  <c r="O466" i="3" a="1"/>
  <c r="O466" i="3" s="1"/>
  <c r="O463" i="3" a="1"/>
  <c r="O463" i="3" s="1"/>
  <c r="O460" i="3" a="1"/>
  <c r="O460" i="3" s="1"/>
  <c r="O514" i="3" a="1"/>
  <c r="O514" i="3" s="1"/>
  <c r="O505" i="3" a="1"/>
  <c r="O505" i="3" s="1"/>
  <c r="O502" i="3" a="1"/>
  <c r="O502" i="3" s="1"/>
  <c r="O76" i="3" a="1"/>
  <c r="O76" i="3" s="1"/>
  <c r="O2" i="3" a="1"/>
  <c r="O2" i="3" s="1"/>
  <c r="O516" i="3" a="1"/>
  <c r="O516" i="3" s="1"/>
  <c r="O513" i="3" a="1"/>
  <c r="O513" i="3" s="1"/>
  <c r="O510" i="3" a="1"/>
  <c r="O510" i="3" s="1"/>
  <c r="O507" i="3" a="1"/>
  <c r="O507" i="3" s="1"/>
  <c r="O504" i="3" a="1"/>
  <c r="O504" i="3" s="1"/>
  <c r="O501" i="3" a="1"/>
  <c r="O501" i="3" s="1"/>
  <c r="O498" i="3" a="1"/>
  <c r="O498" i="3" s="1"/>
  <c r="O495" i="3" a="1"/>
  <c r="O495" i="3" s="1"/>
  <c r="O492" i="3" a="1"/>
  <c r="O492" i="3" s="1"/>
  <c r="O489" i="3" a="1"/>
  <c r="O489" i="3" s="1"/>
  <c r="O486" i="3" a="1"/>
  <c r="O486" i="3" s="1"/>
  <c r="O483" i="3" a="1"/>
  <c r="O483" i="3" s="1"/>
  <c r="O480" i="3" a="1"/>
  <c r="O480" i="3" s="1"/>
  <c r="O477" i="3" a="1"/>
  <c r="O477" i="3" s="1"/>
  <c r="O474" i="3" a="1"/>
  <c r="O474" i="3" s="1"/>
  <c r="O471" i="3" a="1"/>
  <c r="O471" i="3" s="1"/>
  <c r="O468" i="3" a="1"/>
  <c r="O468" i="3" s="1"/>
  <c r="O465" i="3" a="1"/>
  <c r="O465" i="3" s="1"/>
  <c r="O462" i="3" a="1"/>
  <c r="O462" i="3" s="1"/>
  <c r="O459" i="3" a="1"/>
  <c r="O459" i="3" s="1"/>
  <c r="O511" i="3" a="1"/>
  <c r="O511" i="3" s="1"/>
  <c r="O518" i="3" a="1"/>
  <c r="O518" i="3" s="1"/>
  <c r="O515" i="3" a="1"/>
  <c r="O515" i="3" s="1"/>
  <c r="O512" i="3" a="1"/>
  <c r="O512" i="3" s="1"/>
  <c r="O509" i="3" a="1"/>
  <c r="O509" i="3" s="1"/>
  <c r="O506" i="3" a="1"/>
  <c r="O506" i="3" s="1"/>
  <c r="O503" i="3" a="1"/>
  <c r="O503" i="3" s="1"/>
  <c r="O500" i="3" a="1"/>
  <c r="O500" i="3" s="1"/>
  <c r="O497" i="3" a="1"/>
  <c r="O497" i="3" s="1"/>
  <c r="O494" i="3" a="1"/>
  <c r="O494" i="3" s="1"/>
  <c r="O491" i="3" a="1"/>
  <c r="O491" i="3" s="1"/>
  <c r="O488" i="3" a="1"/>
  <c r="O488" i="3" s="1"/>
  <c r="O485" i="3" a="1"/>
  <c r="O485" i="3" s="1"/>
  <c r="O482" i="3" a="1"/>
  <c r="O482" i="3" s="1"/>
  <c r="O479" i="3" a="1"/>
  <c r="O479" i="3" s="1"/>
  <c r="O476" i="3" a="1"/>
  <c r="O476" i="3" s="1"/>
  <c r="O473" i="3" a="1"/>
  <c r="O473" i="3" s="1"/>
  <c r="O470" i="3" a="1"/>
  <c r="O470" i="3" s="1"/>
  <c r="O467" i="3" a="1"/>
  <c r="O467" i="3" s="1"/>
  <c r="O464" i="3" a="1"/>
  <c r="O464" i="3" s="1"/>
  <c r="O461" i="3" a="1"/>
  <c r="O461" i="3" s="1"/>
  <c r="O458" i="3" a="1"/>
  <c r="O458" i="3" s="1"/>
  <c r="O457" i="3" a="1"/>
  <c r="O457" i="3" s="1"/>
  <c r="O456" i="3" a="1"/>
  <c r="O456" i="3" s="1"/>
  <c r="O455" i="3" a="1"/>
  <c r="O455" i="3" s="1"/>
  <c r="O454" i="3" a="1"/>
  <c r="O454" i="3" s="1"/>
  <c r="O453" i="3" a="1"/>
  <c r="O453" i="3" s="1"/>
  <c r="O452" i="3" a="1"/>
  <c r="O452" i="3" s="1"/>
  <c r="O451" i="3" a="1"/>
  <c r="O451" i="3" s="1"/>
  <c r="O450" i="3" a="1"/>
  <c r="O450" i="3" s="1"/>
  <c r="O449" i="3" a="1"/>
  <c r="O449" i="3" s="1"/>
  <c r="O448" i="3" a="1"/>
  <c r="O448" i="3" s="1"/>
  <c r="O447" i="3" a="1"/>
  <c r="O447" i="3" s="1"/>
  <c r="O446" i="3" a="1"/>
  <c r="O446" i="3" s="1"/>
  <c r="O445" i="3" a="1"/>
  <c r="O445" i="3" s="1"/>
  <c r="O444" i="3" a="1"/>
  <c r="O444" i="3" s="1"/>
  <c r="O443" i="3" a="1"/>
  <c r="O443" i="3" s="1"/>
  <c r="O442" i="3" a="1"/>
  <c r="O442" i="3" s="1"/>
  <c r="O441" i="3" a="1"/>
  <c r="O441" i="3" s="1"/>
  <c r="O440" i="3" a="1"/>
  <c r="O440" i="3" s="1"/>
  <c r="O439" i="3" a="1"/>
  <c r="O439" i="3" s="1"/>
  <c r="O438" i="3" a="1"/>
  <c r="O438" i="3" s="1"/>
  <c r="O437" i="3" a="1"/>
  <c r="O437" i="3" s="1"/>
  <c r="O436" i="3" a="1"/>
  <c r="O436" i="3" s="1"/>
  <c r="O435" i="3" a="1"/>
  <c r="O435" i="3" s="1"/>
  <c r="O434" i="3" a="1"/>
  <c r="O434" i="3" s="1"/>
  <c r="O433" i="3" a="1"/>
  <c r="O433" i="3" s="1"/>
  <c r="O432" i="3" a="1"/>
  <c r="O432" i="3" s="1"/>
  <c r="O431" i="3" a="1"/>
  <c r="O431" i="3" s="1"/>
  <c r="O430" i="3" a="1"/>
  <c r="O430" i="3" s="1"/>
  <c r="O429" i="3" a="1"/>
  <c r="O429" i="3" s="1"/>
  <c r="O428" i="3" a="1"/>
  <c r="O428" i="3" s="1"/>
  <c r="O427" i="3" a="1"/>
  <c r="O427" i="3" s="1"/>
  <c r="O426" i="3" a="1"/>
  <c r="O426" i="3" s="1"/>
  <c r="O425" i="3" a="1"/>
  <c r="O425" i="3" s="1"/>
  <c r="O424" i="3" a="1"/>
  <c r="O424" i="3" s="1"/>
  <c r="O423" i="3" a="1"/>
  <c r="O423" i="3" s="1"/>
  <c r="O422" i="3" a="1"/>
  <c r="O422" i="3" s="1"/>
  <c r="O421" i="3" a="1"/>
  <c r="O421" i="3" s="1"/>
  <c r="O420" i="3" a="1"/>
  <c r="O420" i="3" s="1"/>
  <c r="O419" i="3" a="1"/>
  <c r="O419" i="3" s="1"/>
  <c r="O418" i="3" a="1"/>
  <c r="O418" i="3" s="1"/>
  <c r="O417" i="3" a="1"/>
  <c r="O417" i="3" s="1"/>
  <c r="O416" i="3" a="1"/>
  <c r="O416" i="3" s="1"/>
  <c r="O415" i="3" a="1"/>
  <c r="O415" i="3" s="1"/>
  <c r="O414" i="3" a="1"/>
  <c r="O414" i="3" s="1"/>
  <c r="O413" i="3" a="1"/>
  <c r="O413" i="3" s="1"/>
  <c r="O412" i="3" a="1"/>
  <c r="O412" i="3" s="1"/>
  <c r="O411" i="3" a="1"/>
  <c r="O411" i="3" s="1"/>
  <c r="O410" i="3" a="1"/>
  <c r="O410" i="3" s="1"/>
  <c r="O409" i="3" a="1"/>
  <c r="O409" i="3" s="1"/>
  <c r="O408" i="3" a="1"/>
  <c r="O408" i="3" s="1"/>
  <c r="O407" i="3" a="1"/>
  <c r="O407" i="3" s="1"/>
  <c r="O406" i="3" a="1"/>
  <c r="O406" i="3" s="1"/>
  <c r="O405" i="3" a="1"/>
  <c r="O405" i="3" s="1"/>
  <c r="O404" i="3" a="1"/>
  <c r="O404" i="3" s="1"/>
  <c r="O403" i="3" a="1"/>
  <c r="O403" i="3" s="1"/>
  <c r="O402" i="3" a="1"/>
  <c r="O402" i="3" s="1"/>
  <c r="O401" i="3" a="1"/>
  <c r="O401" i="3" s="1"/>
  <c r="O400" i="3" a="1"/>
  <c r="O400" i="3" s="1"/>
  <c r="O399" i="3" a="1"/>
  <c r="O399" i="3" s="1"/>
  <c r="O398" i="3" a="1"/>
  <c r="O398" i="3" s="1"/>
  <c r="O397" i="3" a="1"/>
  <c r="O397" i="3" s="1"/>
  <c r="O396" i="3" a="1"/>
  <c r="O396" i="3" s="1"/>
  <c r="O395" i="3" a="1"/>
  <c r="O395" i="3" s="1"/>
  <c r="O394" i="3" a="1"/>
  <c r="O394" i="3" s="1"/>
  <c r="O393" i="3" a="1"/>
  <c r="O393" i="3" s="1"/>
  <c r="O392" i="3" a="1"/>
  <c r="O392" i="3" s="1"/>
  <c r="O391" i="3" a="1"/>
  <c r="O391" i="3" s="1"/>
  <c r="O390" i="3" a="1"/>
  <c r="O390" i="3" s="1"/>
  <c r="O389" i="3" a="1"/>
  <c r="O389" i="3" s="1"/>
  <c r="O388" i="3" a="1"/>
  <c r="O388" i="3" s="1"/>
  <c r="O387" i="3" a="1"/>
  <c r="O387" i="3" s="1"/>
  <c r="O386" i="3" a="1"/>
  <c r="O386" i="3" s="1"/>
  <c r="O385" i="3" a="1"/>
  <c r="O385" i="3" s="1"/>
  <c r="O384" i="3" a="1"/>
  <c r="O384" i="3" s="1"/>
  <c r="O383" i="3" a="1"/>
  <c r="O383" i="3" s="1"/>
  <c r="O382" i="3" a="1"/>
  <c r="O382" i="3" s="1"/>
  <c r="O381" i="3" a="1"/>
  <c r="O381" i="3" s="1"/>
  <c r="O380" i="3" a="1"/>
  <c r="O380" i="3" s="1"/>
  <c r="O379" i="3" a="1"/>
  <c r="O379" i="3" s="1"/>
  <c r="O378" i="3" a="1"/>
  <c r="O378" i="3" s="1"/>
  <c r="O377" i="3" a="1"/>
  <c r="O377" i="3" s="1"/>
  <c r="O376" i="3" a="1"/>
  <c r="O376" i="3" s="1"/>
  <c r="O375" i="3" a="1"/>
  <c r="O375" i="3" s="1"/>
  <c r="O374" i="3" a="1"/>
  <c r="O374" i="3" s="1"/>
  <c r="O373" i="3" a="1"/>
  <c r="O373" i="3" s="1"/>
  <c r="O372" i="3" a="1"/>
  <c r="O372" i="3" s="1"/>
  <c r="O371" i="3" a="1"/>
  <c r="O371" i="3" s="1"/>
  <c r="O370" i="3" a="1"/>
  <c r="O370" i="3" s="1"/>
  <c r="O369" i="3" a="1"/>
  <c r="O369" i="3" s="1"/>
  <c r="O368" i="3" a="1"/>
  <c r="O368" i="3" s="1"/>
  <c r="O367" i="3" a="1"/>
  <c r="O367" i="3" s="1"/>
  <c r="O366" i="3" a="1"/>
  <c r="O366" i="3" s="1"/>
  <c r="O365" i="3" a="1"/>
  <c r="O365" i="3" s="1"/>
  <c r="O364" i="3" a="1"/>
  <c r="O364" i="3" s="1"/>
  <c r="O363" i="3" a="1"/>
  <c r="O363" i="3" s="1"/>
  <c r="O362" i="3" a="1"/>
  <c r="O362" i="3" s="1"/>
  <c r="O361" i="3" a="1"/>
  <c r="O361" i="3" s="1"/>
  <c r="O360" i="3" a="1"/>
  <c r="O360" i="3" s="1"/>
  <c r="O359" i="3" a="1"/>
  <c r="O359" i="3" s="1"/>
  <c r="O358" i="3" a="1"/>
  <c r="O358" i="3" s="1"/>
  <c r="O357" i="3" a="1"/>
  <c r="O357" i="3" s="1"/>
  <c r="O356" i="3" a="1"/>
  <c r="O356" i="3" s="1"/>
  <c r="O355" i="3" a="1"/>
  <c r="O355" i="3" s="1"/>
  <c r="O354" i="3" a="1"/>
  <c r="O354" i="3" s="1"/>
  <c r="O353" i="3" a="1"/>
  <c r="O353" i="3" s="1"/>
  <c r="O352" i="3" a="1"/>
  <c r="O352" i="3" s="1"/>
  <c r="O351" i="3" a="1"/>
  <c r="O351" i="3" s="1"/>
  <c r="O350" i="3" a="1"/>
  <c r="O350" i="3" s="1"/>
  <c r="O349" i="3" a="1"/>
  <c r="O349" i="3" s="1"/>
  <c r="O348" i="3" a="1"/>
  <c r="O348" i="3" s="1"/>
  <c r="O347" i="3" a="1"/>
  <c r="O347" i="3" s="1"/>
  <c r="O346" i="3" a="1"/>
  <c r="O346" i="3" s="1"/>
  <c r="O345" i="3" a="1"/>
  <c r="O345" i="3" s="1"/>
  <c r="O344" i="3" a="1"/>
  <c r="O344" i="3" s="1"/>
  <c r="O343" i="3" a="1"/>
  <c r="O343" i="3" s="1"/>
  <c r="O342" i="3" a="1"/>
  <c r="O342" i="3" s="1"/>
  <c r="O341" i="3" a="1"/>
  <c r="O341" i="3" s="1"/>
  <c r="O340" i="3" a="1"/>
  <c r="O340" i="3" s="1"/>
  <c r="O339" i="3" a="1"/>
  <c r="O339" i="3" s="1"/>
  <c r="O338" i="3" a="1"/>
  <c r="O338" i="3" s="1"/>
  <c r="O337" i="3" a="1"/>
  <c r="O337" i="3" s="1"/>
  <c r="O336" i="3" a="1"/>
  <c r="O336" i="3" s="1"/>
  <c r="O335" i="3" a="1"/>
  <c r="O335" i="3" s="1"/>
  <c r="O334" i="3" a="1"/>
  <c r="O334" i="3" s="1"/>
  <c r="O333" i="3" a="1"/>
  <c r="O333" i="3" s="1"/>
  <c r="O332" i="3" a="1"/>
  <c r="O332" i="3" s="1"/>
  <c r="O331" i="3" a="1"/>
  <c r="O331" i="3" s="1"/>
  <c r="O330" i="3" a="1"/>
  <c r="O330" i="3" s="1"/>
  <c r="O329" i="3" a="1"/>
  <c r="O329" i="3" s="1"/>
  <c r="O328" i="3" a="1"/>
  <c r="O328" i="3" s="1"/>
  <c r="O327" i="3" a="1"/>
  <c r="O327" i="3" s="1"/>
  <c r="O326" i="3" a="1"/>
  <c r="O326" i="3" s="1"/>
  <c r="O325" i="3" a="1"/>
  <c r="O325" i="3" s="1"/>
  <c r="O324" i="3" a="1"/>
  <c r="O324" i="3" s="1"/>
  <c r="O323" i="3" a="1"/>
  <c r="O323" i="3" s="1"/>
  <c r="O322" i="3" a="1"/>
  <c r="O322" i="3" s="1"/>
  <c r="O321" i="3" a="1"/>
  <c r="O321" i="3" s="1"/>
  <c r="O320" i="3" a="1"/>
  <c r="O320" i="3" s="1"/>
  <c r="O319" i="3" a="1"/>
  <c r="O319" i="3" s="1"/>
  <c r="O318" i="3" a="1"/>
  <c r="O318" i="3" s="1"/>
  <c r="O317" i="3" a="1"/>
  <c r="O317" i="3" s="1"/>
  <c r="O316" i="3" a="1"/>
  <c r="O316" i="3" s="1"/>
  <c r="O315" i="3" a="1"/>
  <c r="O315" i="3" s="1"/>
  <c r="O314" i="3" a="1"/>
  <c r="O314" i="3" s="1"/>
  <c r="O313" i="3" a="1"/>
  <c r="O313" i="3" s="1"/>
  <c r="O312" i="3" a="1"/>
  <c r="O312" i="3" s="1"/>
  <c r="O311" i="3" a="1"/>
  <c r="O311" i="3" s="1"/>
  <c r="O310" i="3" a="1"/>
  <c r="O310" i="3" s="1"/>
  <c r="O309" i="3" a="1"/>
  <c r="O309" i="3" s="1"/>
  <c r="O308" i="3" a="1"/>
  <c r="O308" i="3" s="1"/>
  <c r="O307" i="3" a="1"/>
  <c r="O307" i="3" s="1"/>
  <c r="O306" i="3" a="1"/>
  <c r="O306" i="3" s="1"/>
  <c r="O305" i="3" a="1"/>
  <c r="O305" i="3" s="1"/>
  <c r="O304" i="3" a="1"/>
  <c r="O304" i="3" s="1"/>
  <c r="O303" i="3" a="1"/>
  <c r="O303" i="3" s="1"/>
  <c r="O302" i="3" a="1"/>
  <c r="O302" i="3" s="1"/>
  <c r="O301" i="3" a="1"/>
  <c r="O301" i="3" s="1"/>
  <c r="O300" i="3" a="1"/>
  <c r="O300" i="3" s="1"/>
  <c r="O299" i="3" a="1"/>
  <c r="O299" i="3" s="1"/>
  <c r="O298" i="3" a="1"/>
  <c r="O298" i="3" s="1"/>
  <c r="O297" i="3" a="1"/>
  <c r="O297" i="3" s="1"/>
  <c r="O296" i="3" a="1"/>
  <c r="O296" i="3" s="1"/>
  <c r="O295" i="3" a="1"/>
  <c r="O295" i="3" s="1"/>
  <c r="O294" i="3" a="1"/>
  <c r="O294" i="3" s="1"/>
  <c r="O293" i="3" a="1"/>
  <c r="O293" i="3" s="1"/>
  <c r="O292" i="3" a="1"/>
  <c r="O292" i="3" s="1"/>
  <c r="O291" i="3" a="1"/>
  <c r="O291" i="3" s="1"/>
  <c r="O290" i="3" a="1"/>
  <c r="O290" i="3" s="1"/>
  <c r="O289" i="3" a="1"/>
  <c r="O289" i="3" s="1"/>
  <c r="O288" i="3" a="1"/>
  <c r="O288" i="3" s="1"/>
  <c r="O287" i="3" a="1"/>
  <c r="O287" i="3" s="1"/>
  <c r="O286" i="3" a="1"/>
  <c r="O286" i="3" s="1"/>
  <c r="O285" i="3" a="1"/>
  <c r="O285" i="3" s="1"/>
  <c r="O284" i="3" a="1"/>
  <c r="O284" i="3" s="1"/>
  <c r="O283" i="3" a="1"/>
  <c r="O283" i="3" s="1"/>
  <c r="O282" i="3" a="1"/>
  <c r="O282" i="3" s="1"/>
  <c r="O281" i="3" a="1"/>
  <c r="O281" i="3" s="1"/>
  <c r="O280" i="3" a="1"/>
  <c r="O280" i="3" s="1"/>
  <c r="O279" i="3" a="1"/>
  <c r="O279" i="3" s="1"/>
  <c r="O278" i="3" a="1"/>
  <c r="O278" i="3" s="1"/>
  <c r="O277" i="3" a="1"/>
  <c r="O277" i="3" s="1"/>
  <c r="O276" i="3" a="1"/>
  <c r="O276" i="3" s="1"/>
  <c r="O275" i="3" a="1"/>
  <c r="O275" i="3" s="1"/>
  <c r="O274" i="3" a="1"/>
  <c r="O274" i="3" s="1"/>
  <c r="O273" i="3" a="1"/>
  <c r="O273" i="3" s="1"/>
  <c r="O272" i="3" a="1"/>
  <c r="O272" i="3" s="1"/>
  <c r="O271" i="3" a="1"/>
  <c r="O271" i="3" s="1"/>
  <c r="O270" i="3" a="1"/>
  <c r="O270" i="3" s="1"/>
  <c r="O269" i="3" a="1"/>
  <c r="O269" i="3" s="1"/>
  <c r="O268" i="3" a="1"/>
  <c r="O268" i="3" s="1"/>
  <c r="O267" i="3" a="1"/>
  <c r="O267" i="3" s="1"/>
  <c r="O266" i="3" a="1"/>
  <c r="O266" i="3" s="1"/>
  <c r="O265" i="3" a="1"/>
  <c r="O265" i="3" s="1"/>
  <c r="O264" i="3" a="1"/>
  <c r="O264" i="3" s="1"/>
  <c r="O263" i="3" a="1"/>
  <c r="O263" i="3" s="1"/>
  <c r="O262" i="3" a="1"/>
  <c r="O262" i="3" s="1"/>
  <c r="O261" i="3" a="1"/>
  <c r="O261" i="3" s="1"/>
  <c r="O260" i="3" a="1"/>
  <c r="O260" i="3" s="1"/>
  <c r="O259" i="3" a="1"/>
  <c r="O259" i="3" s="1"/>
  <c r="O258" i="3" a="1"/>
  <c r="O258" i="3" s="1"/>
  <c r="O257" i="3" a="1"/>
  <c r="O257" i="3" s="1"/>
  <c r="O256" i="3" a="1"/>
  <c r="O256" i="3" s="1"/>
  <c r="O255" i="3" a="1"/>
  <c r="O255" i="3" s="1"/>
  <c r="O254" i="3" a="1"/>
  <c r="O254" i="3" s="1"/>
  <c r="O253" i="3" a="1"/>
  <c r="O253" i="3" s="1"/>
  <c r="O252" i="3" a="1"/>
  <c r="O252" i="3" s="1"/>
  <c r="O251" i="3" a="1"/>
  <c r="O251" i="3" s="1"/>
  <c r="O250" i="3" a="1"/>
  <c r="O250" i="3" s="1"/>
  <c r="O249" i="3" a="1"/>
  <c r="O249" i="3" s="1"/>
  <c r="O248" i="3" a="1"/>
  <c r="O248" i="3" s="1"/>
  <c r="O247" i="3" a="1"/>
  <c r="O247" i="3" s="1"/>
  <c r="O246" i="3" a="1"/>
  <c r="O246" i="3" s="1"/>
  <c r="O245" i="3" a="1"/>
  <c r="O245" i="3" s="1"/>
  <c r="O244" i="3" a="1"/>
  <c r="O244" i="3" s="1"/>
  <c r="O243" i="3" a="1"/>
  <c r="O243" i="3" s="1"/>
  <c r="O242" i="3" a="1"/>
  <c r="O242" i="3" s="1"/>
  <c r="O241" i="3" a="1"/>
  <c r="O241" i="3" s="1"/>
  <c r="O240" i="3" a="1"/>
  <c r="O240" i="3" s="1"/>
  <c r="O239" i="3" a="1"/>
  <c r="O239" i="3" s="1"/>
  <c r="O238" i="3" a="1"/>
  <c r="O238" i="3" s="1"/>
  <c r="O237" i="3" a="1"/>
  <c r="O237" i="3" s="1"/>
  <c r="O236" i="3" a="1"/>
  <c r="O236" i="3" s="1"/>
  <c r="O235" i="3" a="1"/>
  <c r="O235" i="3" s="1"/>
  <c r="O234" i="3" a="1"/>
  <c r="O234" i="3" s="1"/>
  <c r="O233" i="3" a="1"/>
  <c r="O233" i="3" s="1"/>
  <c r="O232" i="3" a="1"/>
  <c r="O232" i="3" s="1"/>
  <c r="O231" i="3" a="1"/>
  <c r="O231" i="3" s="1"/>
  <c r="O230" i="3" a="1"/>
  <c r="O230" i="3" s="1"/>
  <c r="O229" i="3" a="1"/>
  <c r="O229" i="3" s="1"/>
  <c r="O228" i="3" a="1"/>
  <c r="O228" i="3" s="1"/>
  <c r="O227" i="3" a="1"/>
  <c r="O227" i="3" s="1"/>
  <c r="O226" i="3" a="1"/>
  <c r="O226" i="3" s="1"/>
  <c r="O225" i="3" a="1"/>
  <c r="O225" i="3" s="1"/>
  <c r="O224" i="3" a="1"/>
  <c r="O224" i="3" s="1"/>
  <c r="O223" i="3" a="1"/>
  <c r="O223" i="3" s="1"/>
  <c r="O222" i="3" a="1"/>
  <c r="O222" i="3" s="1"/>
  <c r="O221" i="3" a="1"/>
  <c r="O221" i="3" s="1"/>
  <c r="O220" i="3" a="1"/>
  <c r="O220" i="3" s="1"/>
  <c r="O219" i="3" a="1"/>
  <c r="O219" i="3" s="1"/>
  <c r="O218" i="3" a="1"/>
  <c r="O218" i="3" s="1"/>
  <c r="O217" i="3" a="1"/>
  <c r="O217" i="3" s="1"/>
  <c r="O216" i="3" a="1"/>
  <c r="O216" i="3" s="1"/>
  <c r="O215" i="3" a="1"/>
  <c r="O215" i="3" s="1"/>
  <c r="O214" i="3" a="1"/>
  <c r="O214" i="3" s="1"/>
  <c r="O213" i="3" a="1"/>
  <c r="O213" i="3" s="1"/>
  <c r="O212" i="3" a="1"/>
  <c r="O212" i="3" s="1"/>
  <c r="O211" i="3" a="1"/>
  <c r="O211" i="3" s="1"/>
  <c r="O210" i="3" a="1"/>
  <c r="O210" i="3" s="1"/>
  <c r="O209" i="3" a="1"/>
  <c r="O209" i="3" s="1"/>
  <c r="O208" i="3" a="1"/>
  <c r="O208" i="3" s="1"/>
  <c r="O207" i="3" a="1"/>
  <c r="O207" i="3" s="1"/>
  <c r="O206" i="3" a="1"/>
  <c r="O206" i="3" s="1"/>
  <c r="O205" i="3" a="1"/>
  <c r="O205" i="3" s="1"/>
  <c r="O204" i="3" a="1"/>
  <c r="O204" i="3" s="1"/>
  <c r="O203" i="3" a="1"/>
  <c r="O203" i="3" s="1"/>
  <c r="O202" i="3" a="1"/>
  <c r="O202" i="3" s="1"/>
  <c r="O201" i="3" a="1"/>
  <c r="O201" i="3" s="1"/>
  <c r="O200" i="3" a="1"/>
  <c r="O200" i="3" s="1"/>
  <c r="O199" i="3" a="1"/>
  <c r="O199" i="3" s="1"/>
  <c r="O198" i="3" a="1"/>
  <c r="O198" i="3" s="1"/>
  <c r="O197" i="3" a="1"/>
  <c r="O197" i="3" s="1"/>
  <c r="O196" i="3" a="1"/>
  <c r="O196" i="3" s="1"/>
  <c r="O195" i="3" a="1"/>
  <c r="O195" i="3" s="1"/>
  <c r="O194" i="3" a="1"/>
  <c r="O194" i="3" s="1"/>
  <c r="O193" i="3" a="1"/>
  <c r="O193" i="3" s="1"/>
  <c r="O192" i="3" a="1"/>
  <c r="O192" i="3" s="1"/>
  <c r="O191" i="3" a="1"/>
  <c r="O191" i="3" s="1"/>
  <c r="O190" i="3" a="1"/>
  <c r="O190" i="3" s="1"/>
  <c r="O189" i="3" a="1"/>
  <c r="O189" i="3" s="1"/>
  <c r="O188" i="3" a="1"/>
  <c r="O188" i="3" s="1"/>
  <c r="O187" i="3" a="1"/>
  <c r="O187" i="3" s="1"/>
  <c r="O186" i="3" a="1"/>
  <c r="O186" i="3" s="1"/>
  <c r="O185" i="3" a="1"/>
  <c r="O185" i="3" s="1"/>
  <c r="O184" i="3" a="1"/>
  <c r="O184" i="3" s="1"/>
  <c r="O183" i="3" a="1"/>
  <c r="O183" i="3" s="1"/>
  <c r="O182" i="3" a="1"/>
  <c r="O182" i="3" s="1"/>
  <c r="O181" i="3" a="1"/>
  <c r="O181" i="3" s="1"/>
  <c r="O180" i="3" a="1"/>
  <c r="O180" i="3" s="1"/>
  <c r="O179" i="3" a="1"/>
  <c r="O179" i="3" s="1"/>
  <c r="O178" i="3" a="1"/>
  <c r="O178" i="3" s="1"/>
  <c r="O177" i="3" a="1"/>
  <c r="O177" i="3" s="1"/>
  <c r="O176" i="3" a="1"/>
  <c r="O176" i="3" s="1"/>
  <c r="O175" i="3" a="1"/>
  <c r="O175" i="3" s="1"/>
  <c r="O174" i="3" a="1"/>
  <c r="O174" i="3" s="1"/>
  <c r="O173" i="3" a="1"/>
  <c r="O173" i="3" s="1"/>
  <c r="O172" i="3" a="1"/>
  <c r="O172" i="3" s="1"/>
  <c r="O171" i="3" a="1"/>
  <c r="O171" i="3" s="1"/>
  <c r="O170" i="3" a="1"/>
  <c r="O170" i="3" s="1"/>
  <c r="O169" i="3" a="1"/>
  <c r="O169" i="3" s="1"/>
  <c r="O168" i="3" a="1"/>
  <c r="O168" i="3" s="1"/>
  <c r="O167" i="3" a="1"/>
  <c r="O167" i="3" s="1"/>
  <c r="O166" i="3" a="1"/>
  <c r="O166" i="3" s="1"/>
  <c r="O165" i="3" a="1"/>
  <c r="O165" i="3" s="1"/>
  <c r="O164" i="3" a="1"/>
  <c r="O164" i="3" s="1"/>
  <c r="O163" i="3" a="1"/>
  <c r="O163" i="3" s="1"/>
  <c r="O162" i="3" a="1"/>
  <c r="O162" i="3" s="1"/>
  <c r="O161" i="3" a="1"/>
  <c r="O161" i="3" s="1"/>
  <c r="O160" i="3" a="1"/>
  <c r="O160" i="3" s="1"/>
  <c r="O159" i="3" a="1"/>
  <c r="O159" i="3" s="1"/>
  <c r="O158" i="3" a="1"/>
  <c r="O158" i="3" s="1"/>
  <c r="O157" i="3" a="1"/>
  <c r="O157" i="3" s="1"/>
  <c r="O156" i="3" a="1"/>
  <c r="O156" i="3" s="1"/>
  <c r="O155" i="3" a="1"/>
  <c r="O155" i="3" s="1"/>
  <c r="O154" i="3" a="1"/>
  <c r="O154" i="3" s="1"/>
  <c r="O153" i="3" a="1"/>
  <c r="O153" i="3" s="1"/>
  <c r="O152" i="3" a="1"/>
  <c r="O152" i="3" s="1"/>
  <c r="O151" i="3" a="1"/>
  <c r="O151" i="3" s="1"/>
  <c r="O150" i="3" a="1"/>
  <c r="O150" i="3" s="1"/>
  <c r="O149" i="3" a="1"/>
  <c r="O149" i="3" s="1"/>
  <c r="O148" i="3" a="1"/>
  <c r="O148" i="3" s="1"/>
  <c r="O147" i="3" a="1"/>
  <c r="O147" i="3" s="1"/>
  <c r="O146" i="3" a="1"/>
  <c r="O146" i="3" s="1"/>
  <c r="O145" i="3" a="1"/>
  <c r="O145" i="3" s="1"/>
  <c r="O144" i="3" a="1"/>
  <c r="O144" i="3" s="1"/>
  <c r="O143" i="3" a="1"/>
  <c r="O143" i="3" s="1"/>
  <c r="O142" i="3" a="1"/>
  <c r="O142" i="3" s="1"/>
  <c r="O141" i="3" a="1"/>
  <c r="O141" i="3" s="1"/>
  <c r="O140" i="3" a="1"/>
  <c r="O140" i="3" s="1"/>
  <c r="O139" i="3" a="1"/>
  <c r="O139" i="3" s="1"/>
  <c r="O138" i="3" a="1"/>
  <c r="O138" i="3" s="1"/>
  <c r="O137" i="3" a="1"/>
  <c r="O137" i="3" s="1"/>
  <c r="O136" i="3" a="1"/>
  <c r="O136" i="3" s="1"/>
  <c r="O135" i="3" a="1"/>
  <c r="O135" i="3" s="1"/>
  <c r="O134" i="3" a="1"/>
  <c r="O134" i="3" s="1"/>
  <c r="O133" i="3" a="1"/>
  <c r="O133" i="3" s="1"/>
  <c r="O132" i="3" a="1"/>
  <c r="O132" i="3" s="1"/>
  <c r="O131" i="3" a="1"/>
  <c r="O131" i="3" s="1"/>
  <c r="O130" i="3" a="1"/>
  <c r="O130" i="3" s="1"/>
  <c r="O129" i="3" a="1"/>
  <c r="O129" i="3" s="1"/>
  <c r="O128" i="3" a="1"/>
  <c r="O128" i="3" s="1"/>
  <c r="O127" i="3" a="1"/>
  <c r="O127" i="3" s="1"/>
  <c r="O126" i="3" a="1"/>
  <c r="O126" i="3" s="1"/>
  <c r="O125" i="3" a="1"/>
  <c r="O125" i="3" s="1"/>
  <c r="O124" i="3" a="1"/>
  <c r="O124" i="3" s="1"/>
  <c r="O123" i="3" a="1"/>
  <c r="O123" i="3" s="1"/>
  <c r="O122" i="3" a="1"/>
  <c r="O122" i="3" s="1"/>
  <c r="O121" i="3" a="1"/>
  <c r="O121" i="3" s="1"/>
  <c r="O120" i="3" a="1"/>
  <c r="O120" i="3" s="1"/>
  <c r="O119" i="3" a="1"/>
  <c r="O119" i="3" s="1"/>
  <c r="O118" i="3" a="1"/>
  <c r="O118" i="3" s="1"/>
  <c r="O117" i="3" a="1"/>
  <c r="O117" i="3" s="1"/>
  <c r="O116" i="3" a="1"/>
  <c r="O116" i="3" s="1"/>
  <c r="O115" i="3" a="1"/>
  <c r="O115" i="3" s="1"/>
  <c r="O114" i="3" a="1"/>
  <c r="O114" i="3" s="1"/>
  <c r="O113" i="3" a="1"/>
  <c r="O113" i="3" s="1"/>
  <c r="O112" i="3" a="1"/>
  <c r="O112" i="3" s="1"/>
  <c r="O111" i="3" a="1"/>
  <c r="O111" i="3" s="1"/>
  <c r="O110" i="3" a="1"/>
  <c r="O110" i="3" s="1"/>
  <c r="O109" i="3" a="1"/>
  <c r="O109" i="3" s="1"/>
  <c r="O108" i="3" a="1"/>
  <c r="O108" i="3" s="1"/>
  <c r="O106" i="3" a="1"/>
  <c r="O106" i="3" s="1"/>
  <c r="O105" i="3" a="1"/>
  <c r="O105" i="3" s="1"/>
  <c r="O104" i="3" a="1"/>
  <c r="O104" i="3" s="1"/>
  <c r="O103" i="3" a="1"/>
  <c r="O103" i="3" s="1"/>
  <c r="O100" i="3" a="1"/>
  <c r="O100" i="3" s="1"/>
  <c r="O97" i="3" a="1"/>
  <c r="O97" i="3" s="1"/>
  <c r="O94" i="3" a="1"/>
  <c r="O94" i="3" s="1"/>
  <c r="O93" i="3" a="1"/>
  <c r="O93" i="3" s="1"/>
  <c r="O92" i="3" a="1"/>
  <c r="O92" i="3" s="1"/>
  <c r="O91" i="3" a="1"/>
  <c r="O91" i="3" s="1"/>
  <c r="O90" i="3" a="1"/>
  <c r="O90" i="3" s="1"/>
  <c r="O89" i="3" a="1"/>
  <c r="O89" i="3" s="1"/>
  <c r="O81" i="3" a="1"/>
  <c r="O81" i="3" s="1"/>
  <c r="O80" i="3" a="1"/>
  <c r="O80" i="3" s="1"/>
  <c r="O79" i="3" a="1"/>
  <c r="O79" i="3" s="1"/>
  <c r="O78" i="3" a="1"/>
  <c r="O78" i="3" s="1"/>
  <c r="O77" i="3" a="1"/>
  <c r="O77" i="3" s="1"/>
  <c r="O75" i="3" a="1"/>
  <c r="O75" i="3" s="1"/>
  <c r="O74" i="3" a="1"/>
  <c r="O74" i="3" s="1"/>
  <c r="O73" i="3" a="1"/>
  <c r="O73" i="3" s="1"/>
  <c r="O72" i="3" a="1"/>
  <c r="O72" i="3" s="1"/>
  <c r="O71" i="3" a="1"/>
  <c r="O71" i="3" s="1"/>
  <c r="O70" i="3" a="1"/>
  <c r="O70" i="3" s="1"/>
  <c r="O65" i="3" a="1"/>
  <c r="O65" i="3" s="1"/>
  <c r="O64" i="3" a="1"/>
  <c r="O64" i="3" s="1"/>
  <c r="O63" i="3" a="1"/>
  <c r="O63" i="3" s="1"/>
  <c r="O62" i="3" a="1"/>
  <c r="O62" i="3" s="1"/>
  <c r="O61" i="3" a="1"/>
  <c r="O61" i="3" s="1"/>
  <c r="O60" i="3" a="1"/>
  <c r="O60" i="3" s="1"/>
  <c r="O59" i="3" a="1"/>
  <c r="O59" i="3" s="1"/>
  <c r="O58" i="3" a="1"/>
  <c r="O58" i="3" s="1"/>
  <c r="O57" i="3" a="1"/>
  <c r="O57" i="3" s="1"/>
  <c r="O56" i="3" a="1"/>
  <c r="O56" i="3" s="1"/>
  <c r="O55" i="3" a="1"/>
  <c r="O55" i="3" s="1"/>
  <c r="O54" i="3" a="1"/>
  <c r="O54" i="3" s="1"/>
  <c r="O53" i="3" a="1"/>
  <c r="O53" i="3" s="1"/>
  <c r="O52" i="3" a="1"/>
  <c r="O52" i="3" s="1"/>
  <c r="O51" i="3" a="1"/>
  <c r="O51" i="3" s="1"/>
  <c r="O50" i="3" a="1"/>
  <c r="O50" i="3" s="1"/>
  <c r="O49" i="3" a="1"/>
  <c r="O49" i="3" s="1"/>
  <c r="O48" i="3" a="1"/>
  <c r="O48" i="3" s="1"/>
  <c r="O47" i="3" a="1"/>
  <c r="O47" i="3" s="1"/>
  <c r="O46" i="3" a="1"/>
  <c r="O46" i="3" s="1"/>
  <c r="O45" i="3" a="1"/>
  <c r="O45" i="3" s="1"/>
  <c r="O44" i="3" a="1"/>
  <c r="O44" i="3" s="1"/>
  <c r="O43" i="3" a="1"/>
  <c r="O43" i="3" s="1"/>
  <c r="O42" i="3" a="1"/>
  <c r="O42" i="3" s="1"/>
  <c r="O41" i="3" a="1"/>
  <c r="O41" i="3" s="1"/>
  <c r="O40" i="3" a="1"/>
  <c r="O40" i="3" s="1"/>
  <c r="O39" i="3" a="1"/>
  <c r="O39" i="3" s="1"/>
  <c r="O38" i="3" a="1"/>
  <c r="O38" i="3" s="1"/>
  <c r="O37" i="3" a="1"/>
  <c r="O37" i="3" s="1"/>
  <c r="O36" i="3" a="1"/>
  <c r="O36" i="3" s="1"/>
  <c r="O35" i="3" a="1"/>
  <c r="O35" i="3" s="1"/>
  <c r="O34" i="3" a="1"/>
  <c r="O34" i="3" s="1"/>
  <c r="O33" i="3" a="1"/>
  <c r="O33" i="3" s="1"/>
  <c r="O32" i="3" a="1"/>
  <c r="O32" i="3" s="1"/>
  <c r="O31" i="3" a="1"/>
  <c r="O31" i="3" s="1"/>
  <c r="O30" i="3" a="1"/>
  <c r="O30" i="3" s="1"/>
  <c r="O29" i="3" a="1"/>
  <c r="O29" i="3" s="1"/>
  <c r="O28" i="3" a="1"/>
  <c r="O28" i="3" s="1"/>
  <c r="O27" i="3" a="1"/>
  <c r="O27" i="3" s="1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O16" i="3" a="1"/>
  <c r="O16" i="3" s="1"/>
  <c r="O15" i="3" a="1"/>
  <c r="O15" i="3" s="1"/>
  <c r="O14" i="3" a="1"/>
  <c r="O14" i="3" s="1"/>
  <c r="O13" i="3" a="1"/>
  <c r="O13" i="3" s="1"/>
  <c r="O12" i="3" a="1"/>
  <c r="O12" i="3" s="1"/>
  <c r="O11" i="3" a="1"/>
  <c r="O11" i="3" s="1"/>
  <c r="O10" i="3" a="1"/>
  <c r="O10" i="3" s="1"/>
  <c r="O9" i="3" a="1"/>
  <c r="O9" i="3" s="1"/>
  <c r="O8" i="3" a="1"/>
  <c r="O8" i="3" s="1"/>
  <c r="O7" i="3" a="1"/>
  <c r="O7" i="3" s="1"/>
  <c r="O6" i="3" a="1"/>
  <c r="O6" i="3" s="1"/>
  <c r="O5" i="3" a="1"/>
  <c r="O5" i="3" s="1"/>
  <c r="O4" i="3" a="1"/>
  <c r="O4" i="3" s="1"/>
  <c r="O3" i="3" a="1"/>
  <c r="O3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H104" i="3"/>
  <c r="H103" i="3"/>
  <c r="H102" i="3"/>
  <c r="H101" i="3"/>
  <c r="H97" i="3"/>
  <c r="H96" i="3"/>
  <c r="H95" i="3"/>
  <c r="G105" i="3"/>
  <c r="G104" i="3"/>
  <c r="G103" i="3"/>
  <c r="G102" i="3"/>
  <c r="G101" i="3"/>
  <c r="G100" i="3"/>
  <c r="G99" i="3"/>
  <c r="G98" i="3"/>
  <c r="G97" i="3"/>
  <c r="G96" i="3"/>
  <c r="G95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0" i="3"/>
  <c r="G9" i="3"/>
  <c r="G8" i="3"/>
  <c r="G7" i="3"/>
  <c r="G6" i="3"/>
  <c r="G4" i="3"/>
  <c r="G3" i="3"/>
  <c r="G2" i="3"/>
  <c r="H100" i="3"/>
  <c r="H99" i="3"/>
  <c r="H98" i="3"/>
  <c r="H105" i="3"/>
  <c r="N96" i="3"/>
  <c r="M96" i="3"/>
  <c r="O102" i="3" s="1" a="1"/>
  <c r="O102" i="3" s="1"/>
  <c r="M95" i="3"/>
  <c r="O101" i="3" s="1" a="1"/>
  <c r="O101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9" i="3"/>
  <c r="G90" i="3"/>
  <c r="G91" i="3"/>
  <c r="G92" i="3"/>
  <c r="G93" i="3"/>
  <c r="G94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O95" i="3" l="1" a="1"/>
  <c r="O95" i="3" s="1"/>
  <c r="O98" i="3" a="1"/>
  <c r="O98" i="3" s="1"/>
  <c r="O96" i="3" a="1"/>
  <c r="O96" i="3" s="1"/>
  <c r="O99" i="3" a="1"/>
  <c r="O9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<sst xmlns="http://schemas.openxmlformats.org/spreadsheetml/2006/main" count="1302" uniqueCount="243">
  <si>
    <t>Waste stream</t>
  </si>
  <si>
    <t>LoW code</t>
  </si>
  <si>
    <t>Coal fly ash </t>
  </si>
  <si>
    <t>10 01 02</t>
  </si>
  <si>
    <t>Fly ash, MSWI incineration</t>
  </si>
  <si>
    <t>19 01 13*</t>
  </si>
  <si>
    <t>Bottom ash, incineration of other biowaste</t>
  </si>
  <si>
    <t>10 01 15_B</t>
  </si>
  <si>
    <t>Fly ash  from pure wood biomass combustion</t>
  </si>
  <si>
    <t>10 01 03</t>
  </si>
  <si>
    <t>Bottom ash from pure wood biomass combustion</t>
  </si>
  <si>
    <t>10 01 01_B</t>
  </si>
  <si>
    <t>Fly ash, incineration of other biowaste</t>
  </si>
  <si>
    <t>10 01 17_B</t>
  </si>
  <si>
    <t>Bottom ash, MSW incineration</t>
  </si>
  <si>
    <t>19 01 11*</t>
  </si>
  <si>
    <t>Fly ash, sewage sludge incineration</t>
  </si>
  <si>
    <t>19 01 14</t>
  </si>
  <si>
    <t>Bottom ash, sewage sludge incineration</t>
  </si>
  <si>
    <t>19 01 12</t>
  </si>
  <si>
    <t>Bottom ash, agricultural biomass incineration</t>
  </si>
  <si>
    <t>10 01 15_A</t>
  </si>
  <si>
    <t>Fly ash, agricultural biomass incineration</t>
  </si>
  <si>
    <t>10 01 17_A</t>
  </si>
  <si>
    <t>Coal bottom ash</t>
  </si>
  <si>
    <t>10 01 01_C</t>
  </si>
  <si>
    <t>Bottom ash from incineration of Paper sludge</t>
  </si>
  <si>
    <t>10 01 15_P</t>
  </si>
  <si>
    <t>Fly ash from incineration of Paper sludge</t>
  </si>
  <si>
    <t>10 01 17_P</t>
  </si>
  <si>
    <t>Unprocessed slag, from basic oxygene furnace, included LD converter</t>
  </si>
  <si>
    <t>10 02 02_BOF</t>
  </si>
  <si>
    <t>Unprocessed slag, from electric arc furnace</t>
  </si>
  <si>
    <t>10 02 02_EAF</t>
  </si>
  <si>
    <t>Red mud from alumina production</t>
  </si>
  <si>
    <t>01 03 09</t>
  </si>
  <si>
    <t>Primary Al production slags</t>
  </si>
  <si>
    <t>10 03 04</t>
  </si>
  <si>
    <t>Salt salgs from secondary Al production</t>
  </si>
  <si>
    <t>10 03 08*</t>
  </si>
  <si>
    <t>End-slag from Pb metallurgy</t>
  </si>
  <si>
    <t>10 04 01*</t>
  </si>
  <si>
    <t>End-slag from Cu metallurgy</t>
  </si>
  <si>
    <t>10 06 01</t>
  </si>
  <si>
    <t>Sludges from Zn metallurgy</t>
  </si>
  <si>
    <t>11 02 02*</t>
  </si>
  <si>
    <t>Recover applications</t>
  </si>
  <si>
    <t>Recover process</t>
  </si>
  <si>
    <t>Recovery as</t>
  </si>
  <si>
    <t>Road construction</t>
  </si>
  <si>
    <t>Direct use</t>
  </si>
  <si>
    <t>Alloy</t>
  </si>
  <si>
    <t>Concrete\cement</t>
  </si>
  <si>
    <t>Hydrometallurgy</t>
  </si>
  <si>
    <t>Pure metal</t>
  </si>
  <si>
    <t>Metal recovery</t>
  </si>
  <si>
    <t>Pyrometallurgy</t>
  </si>
  <si>
    <t>Other</t>
  </si>
  <si>
    <t>Landfill</t>
  </si>
  <si>
    <t>Physical</t>
  </si>
  <si>
    <t>Oxide</t>
  </si>
  <si>
    <t>Abbrasives</t>
  </si>
  <si>
    <t>Pyro- and hydrometallurgy</t>
  </si>
  <si>
    <t>brick</t>
  </si>
  <si>
    <t>Aggregate</t>
  </si>
  <si>
    <t>TRL level</t>
  </si>
  <si>
    <t>Description</t>
  </si>
  <si>
    <t>Basic principles observed</t>
  </si>
  <si>
    <t>Technology concept formulated</t>
  </si>
  <si>
    <t>Experimental proof of concept</t>
  </si>
  <si>
    <t>Technology validated in lab</t>
  </si>
  <si>
    <t>Technology validated in relevant environment (industrially relevant environment in the case of key enabling technologies)</t>
  </si>
  <si>
    <t>Technology demonstrated in relevant environment (industrially relevant environment in the case of key enabling technologies)</t>
  </si>
  <si>
    <t>System prototype demonstration in operational environment</t>
  </si>
  <si>
    <t>System complete and qualified</t>
  </si>
  <si>
    <t>Actual system proven in operational environment (competitive manufacturing in the case of key enabling technologies; or in space)</t>
  </si>
  <si>
    <t>&gt;9</t>
  </si>
  <si>
    <t>Implemented on a large scale</t>
  </si>
  <si>
    <t>max TRL</t>
  </si>
  <si>
    <t>TRL description</t>
  </si>
  <si>
    <t>TC_1, % of the stock is applied in this application (sum &lt;=100% )</t>
  </si>
  <si>
    <t>Remark</t>
  </si>
  <si>
    <t>Element</t>
  </si>
  <si>
    <t>Recovered as</t>
  </si>
  <si>
    <t>In which alloy</t>
  </si>
  <si>
    <t>min TC_2</t>
  </si>
  <si>
    <t>max TC_2</t>
  </si>
  <si>
    <t>Overall avg TC</t>
  </si>
  <si>
    <t>expert judgement TC - BAU</t>
  </si>
  <si>
    <t>Comment</t>
  </si>
  <si>
    <t>Comment 2</t>
  </si>
  <si>
    <t>Institution</t>
  </si>
  <si>
    <t>Submitted by</t>
  </si>
  <si>
    <t>Source</t>
  </si>
  <si>
    <t>Cu slags</t>
  </si>
  <si>
    <t>Environmental issues, no longer allowd</t>
  </si>
  <si>
    <t>n/a</t>
  </si>
  <si>
    <t>VITO</t>
  </si>
  <si>
    <t>Joren van Stee</t>
  </si>
  <si>
    <t>Kundu, T., Senapati, S., Das, S. K., Angadi, S. I., &amp; Rath, S. S. (2023). A comprehensive review on the recovery of copper values from copper slag. Powder Technology, 426, 118693.</t>
  </si>
  <si>
    <t>Globally 15% of Cu slags are re-used (aggregate, abbrasive,…) --&gt; share of EU will be much smaller</t>
  </si>
  <si>
    <t>Not applicable in EU since the slags are not from primary (no sulfides)</t>
  </si>
  <si>
    <t>Cu</t>
  </si>
  <si>
    <t>Beneficiation (froth flotaion)</t>
  </si>
  <si>
    <t>Too low TRL, not economically viable</t>
  </si>
  <si>
    <t>Leaching</t>
  </si>
  <si>
    <t>Pressure leaching</t>
  </si>
  <si>
    <t>Klaffenbach, E., Montenegro, V., Guo, M., &amp; Blanpain, B. (2023). Sustainable and comprehensive utilization of copper slag: a review and critical analysis. Journal of Sustainable Metallurgy, 9(2), 468-496.</t>
  </si>
  <si>
    <t>Flotation</t>
  </si>
  <si>
    <t>Wide range, leaching system!</t>
  </si>
  <si>
    <t>Zn</t>
  </si>
  <si>
    <t>Fe</t>
  </si>
  <si>
    <t>Pb</t>
  </si>
  <si>
    <t>Mo</t>
  </si>
  <si>
    <t>Ni</t>
  </si>
  <si>
    <t>Co</t>
  </si>
  <si>
    <t>Cd</t>
  </si>
  <si>
    <t>As</t>
  </si>
  <si>
    <t>Sb</t>
  </si>
  <si>
    <t>BREF</t>
  </si>
  <si>
    <t>No landfilling</t>
  </si>
  <si>
    <t>https://eippcb.jrc.ec.europa.eu/sites/default/files/2020-01/JRC107041_NFM_bref2017.pdf</t>
  </si>
  <si>
    <t>BREF, froth flotation</t>
  </si>
  <si>
    <t>Results in tailing that needs landfilling!</t>
  </si>
  <si>
    <t>Al white dross</t>
  </si>
  <si>
    <t>All white dross is further recycled with secondary Al</t>
  </si>
  <si>
    <t>Al</t>
  </si>
  <si>
    <t>All white dross is recycled with 2nd Alu</t>
  </si>
  <si>
    <t>Al black dross</t>
  </si>
  <si>
    <t>Salt slags cannot be landfilled without further processing\</t>
  </si>
  <si>
    <t>Black dross recycling always recycles the satl, sometimes also the alumina</t>
  </si>
  <si>
    <t>Assume 100% recycled with 2nd alu</t>
  </si>
  <si>
    <t>NH3</t>
  </si>
  <si>
    <t>Nakajima, K., Osuga, H., Yokoyama, K., &amp; Nagasaka, T. (2007). Material flow analysis of aluminum dross and environmental assessment for its recycling process. Materials Transactions, 48(8), 2219-2224.</t>
  </si>
  <si>
    <t>H2</t>
  </si>
  <si>
    <t>CH4</t>
  </si>
  <si>
    <t>H2S</t>
  </si>
  <si>
    <t>H2 generation is only feasible from white dross</t>
  </si>
  <si>
    <t>Black dross contains too much AlN and AlC --&gt; NH2 and CH4</t>
  </si>
  <si>
    <t>Meshram, A., Jha, R., &amp; Varghese, S. (2021). Towards recycling: Understanding the modern approach to recover waste aluminium dross. Materials Today: Proceedings, 46, 1487-1491.</t>
  </si>
  <si>
    <t>Use as Al in ceramics/refractory bricks</t>
  </si>
  <si>
    <t>Pb slags</t>
  </si>
  <si>
    <t>Pb slag</t>
  </si>
  <si>
    <t>https://link.springer.com/article/10.1007/s11837-024-06749-2</t>
  </si>
  <si>
    <t>REE</t>
  </si>
  <si>
    <t>Pb-Zn slag</t>
  </si>
  <si>
    <t>https://www.mdpi.com/2075-163X/14/11/1091</t>
  </si>
  <si>
    <t>Zn sludges</t>
  </si>
  <si>
    <t>In</t>
  </si>
  <si>
    <t>Mix of Jarosite and Electric Arc Furnace Dust</t>
  </si>
  <si>
    <t>https://link.springer.com/article/10.1007/s11837-016-2192-7</t>
  </si>
  <si>
    <t>Jarosite</t>
  </si>
  <si>
    <t>https://www.sciencedirect.com/science/article/pii/S0959652618328750</t>
  </si>
  <si>
    <t>Ga</t>
  </si>
  <si>
    <t>https://www.mdpi.com/2075-163X/14/8/791</t>
  </si>
  <si>
    <t>https://www.sciencedirect.com/science/article/abs/pii/S0304386X21001468?via%3Dihub</t>
  </si>
  <si>
    <t>Goethite</t>
  </si>
  <si>
    <t>https://pubs.rsc.org/en/content/articlehtml/2020/ra/d0ra00277a</t>
  </si>
  <si>
    <t>Cooling rate of slag! Most Cu and Co as oxide</t>
  </si>
  <si>
    <t>https://doi.org/10.1016/j.mineng.2021.107150</t>
  </si>
  <si>
    <t>Acid leaching</t>
  </si>
  <si>
    <t>high chemical consumption</t>
  </si>
  <si>
    <t>Acidic oxidative leaching</t>
  </si>
  <si>
    <t>Caustic leaching (ammoniacal)</t>
  </si>
  <si>
    <t>with and without reduction roasting</t>
  </si>
  <si>
    <t>(Carbothermal reduction) in DC arc furnace, sometimes also leaching afterwards</t>
  </si>
  <si>
    <t>Technically viable, but too expensive</t>
  </si>
  <si>
    <t>(Carbothermal reduction) in DC arc furnace treatment + leaching afterwards</t>
  </si>
  <si>
    <t>Pilot scale proven by Mintek, but too energy intensive</t>
  </si>
  <si>
    <t>Roasing + leaching</t>
  </si>
  <si>
    <t>Cement replacer</t>
  </si>
  <si>
    <t>Enviornmental concerns</t>
  </si>
  <si>
    <t>Other biowaste BA</t>
  </si>
  <si>
    <t>P</t>
  </si>
  <si>
    <t>Acid leaching of meat and bone meal  bottom ash</t>
  </si>
  <si>
    <t>Optimized acid consumption for ~90% P recovery is as low as 3.2–5.3 mol H+/mol P</t>
  </si>
  <si>
    <t>UCL</t>
  </si>
  <si>
    <t>Danting Chen</t>
  </si>
  <si>
    <t xml:space="preserve">https://doi.org/10.1016/j.scitotenv.2019.06.312
</t>
  </si>
  <si>
    <t>Optimized acid consumption for ~90% P recovery is as low as ~3 mM Hþ/mM P</t>
  </si>
  <si>
    <t xml:space="preserve">https://doi.org/10.1016/j.jclepro.2019.117960
</t>
  </si>
  <si>
    <t>Acid leaching of poultry manure bottom ash</t>
  </si>
  <si>
    <t>optimal sulfuric acid concentration with a liquid-to-solid ratio of 5 mL/g</t>
  </si>
  <si>
    <t>https://doi.org/10.1016/j.susmat.2021.e00377</t>
  </si>
  <si>
    <t>https://doi.org/10.1081/ESE-200046614</t>
  </si>
  <si>
    <t>Wood FA</t>
  </si>
  <si>
    <t>concrete</t>
  </si>
  <si>
    <t>workability of concrete is reduced with additions of wood fly ash, compared to coal fly ash</t>
  </si>
  <si>
    <t>https://doi.org/10.1016/j.resconrec.2019.02.028</t>
  </si>
  <si>
    <t>cement replacement in cement-based mortars</t>
  </si>
  <si>
    <t>up to 20% wood fly ash can be incorporated as cement replacement in cement-based mortars in order to maintain an acceptable mechanical strength</t>
  </si>
  <si>
    <t>https://doi.org/10.1016/j.jhazmat.2009.07.109</t>
  </si>
  <si>
    <t>fly ash bricks</t>
  </si>
  <si>
    <t>up to 15% wood fly ash</t>
  </si>
  <si>
    <t>https://doi.org/10.1016/j.matpr.2020.06.355</t>
  </si>
  <si>
    <t>Other biowaste FA</t>
  </si>
  <si>
    <t>up to 5% cow dung ash</t>
  </si>
  <si>
    <t>cement pastes</t>
  </si>
  <si>
    <t>reuse of untreated woody FA as a mineral admixture or as a filler/partial sand replacement material in cementitious mixes (cement pastes)</t>
  </si>
  <si>
    <t>https://doi.org/10.1016/j.conbuildmat.2014.11.052</t>
  </si>
  <si>
    <t>reuse of treated woody FA as a mineral admixture or as a filler/partial sand replacement material in cementitious mixes (cement pastes): excessive contents of sulphates and heavy metals</t>
  </si>
  <si>
    <t>Fe slags</t>
  </si>
  <si>
    <t xml:space="preserve">&gt;9 </t>
  </si>
  <si>
    <t>Share in BAU only, vary between  2010-2023, average for 2024-2050</t>
  </si>
  <si>
    <t>BRGM</t>
  </si>
  <si>
    <t>Basile GUTH</t>
  </si>
  <si>
    <t>www.euroslag.com</t>
  </si>
  <si>
    <t>Share in BAU only, vary between  2010-2023, average for 2024-2051</t>
  </si>
  <si>
    <t>Road Constructions</t>
  </si>
  <si>
    <t>Share in BAU only, vary between  2010-2023, average for 2024-2052</t>
  </si>
  <si>
    <t>Hydraulic Engineering</t>
  </si>
  <si>
    <t>Share in BAU only, vary between  2010-2023, average for 2024-2053</t>
  </si>
  <si>
    <t>Metallurgical use</t>
  </si>
  <si>
    <t>Share in BAU only, vary between  2010-2023, average for 2024-2054</t>
  </si>
  <si>
    <t>Fertiliser</t>
  </si>
  <si>
    <t>Share in BAU only, vary between  2010-2023, average for 2024-2055</t>
  </si>
  <si>
    <t>Others</t>
  </si>
  <si>
    <t>Share in BAU only, vary between  2010-2023, average for 2024-2056</t>
  </si>
  <si>
    <t>variable in scenarios 200kt from landfill from 2026,  additional 200kt frm 2035</t>
  </si>
  <si>
    <t>V</t>
  </si>
  <si>
    <t>https://pubs.acs.org/doi/10.1021/acs.iecr.3c00604;  https://www.sciencedirect.com/science/article/pii/S138589471630777X</t>
  </si>
  <si>
    <t>variable in scenarios 200kt from landfill from 2035</t>
  </si>
  <si>
    <t>Cr</t>
  </si>
  <si>
    <t>https://pubs.acs.org/doi/10.1021/acs.iecr.3c00604;  https://novana.fi/news/vanadium-recovery-project-delivers-strong-feasibility-results/</t>
  </si>
  <si>
    <t>Beauxite residue</t>
  </si>
  <si>
    <t xml:space="preserve"> </t>
  </si>
  <si>
    <t>no max in the article</t>
  </si>
  <si>
    <t>Gallium recovery from red mud: Integration of solvent extraction and siderophore assisted technologies</t>
  </si>
  <si>
    <t>https://doi.org/10.1016/j.resconrec.2021.105645</t>
  </si>
  <si>
    <t>Biohydrometallurgy</t>
  </si>
  <si>
    <t>49% of all MSWI-BA is not directly landfilled in the EU, another 40% is landfilled after processing leaving 29.4% of ash from which metals and aggregate are recovered (based on own estimates)</t>
  </si>
  <si>
    <t>Allegrini, E., Maresca, A., Olsson, M. E., Holtze, M. S., Boldrin, A., &amp; Astrup, T. F. (2014). Quantification of the resource recovery potential of municipal solid waste incineration bottom ashes. Waste Management, 34(9), 1627-1636.</t>
  </si>
  <si>
    <t>Bunge, R. Recovery of Metals fromWaste Incinerator Bottom Ash. 2019. Available online: https://www.umtec.ch/
fileadmin/user_upload/umtec.hsr.ch/Dokumente/Metals_from_MWIBA_6_2019.pdf (accessed on 30 March 2020).</t>
  </si>
  <si>
    <t>Vateva, I., &amp; Laner, D. (2020). Grain-size specific characterisation and resource potentials of municipal solid waste incineration (MSWI) bottom ash: A German case study. Resources, 9(6), 66.</t>
  </si>
  <si>
    <t>Aggregates</t>
  </si>
  <si>
    <t>In theory 86% is aggregate, but a lot cannot be used due to high salt content and too small grain sizes. 23-24% is usable aggregate, up to 34% can be used as subbase layers in road construction</t>
  </si>
  <si>
    <t>Based on own estimates</t>
  </si>
  <si>
    <t xml:space="preserve">Technology: AshDec. </t>
  </si>
  <si>
    <t>Product: Calcium-sodium phosphate (CaNaPO₄). Fertiliser that depend on the input composition.</t>
  </si>
  <si>
    <t>LMU</t>
  </si>
  <si>
    <t>Juan Antonio Munizaga Plaza</t>
  </si>
  <si>
    <t>Technology: Production of H3PO4. Acid digestion of sewage sludge ash (after incineration)</t>
  </si>
  <si>
    <t xml:space="preserve">Product: Technical-grade phosphoric acid (H₃PO₄)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</si>
</sst>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bin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9"/>
      <color rgb="FF595959"/>
      <name val="Segoe U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 tint="-0.14999847407452621"/>
      <name val="Aptos Narrow (Body)"/>
    </font>
    <font>
      <sz val="11"/>
      <color theme="0" tint="-0.14999847407452621"/>
      <name val="Aptos Narrow (Body)"/>
    </font>
    <font>
      <b/>
      <sz val="11"/>
      <color theme="1"/>
      <name val="Aptos Narrow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1" applyFill="1" applyBorder="1" applyAlignment="1"/>
    <xf numFmtId="0" fontId="0" fillId="2" borderId="0" xfId="0" applyFill="1"/>
    <xf numFmtId="0" fontId="2" fillId="0" borderId="0" xfId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0" fillId="0" borderId="0" xfId="2" applyFont="1"/>
    <xf numFmtId="0" fontId="13" fillId="0" borderId="0" xfId="0" applyFont="1"/>
  </cellXfs>
  <cellStyles count="3">
    <cellStyle name="Hyperlink" xfId="1" xr:uid="{00000000-000B-0000-0000-000008000000}"/>
    <cellStyle name="Millares" xfId="2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onbuildmat.2014.11.052" TargetMode="External"/><Relationship Id="rId13" Type="http://schemas.openxmlformats.org/officeDocument/2006/relationships/hyperlink" Target="https://doi.org/10.1016/j.resconrec.2021.105645" TargetMode="External"/><Relationship Id="rId3" Type="http://schemas.openxmlformats.org/officeDocument/2006/relationships/hyperlink" Target="https://doi.org/10.1081/ESE-200046614" TargetMode="External"/><Relationship Id="rId7" Type="http://schemas.openxmlformats.org/officeDocument/2006/relationships/hyperlink" Target="https://doi.org/10.1016/j.matpr.2020.06.355" TargetMode="External"/><Relationship Id="rId12" Type="http://schemas.openxmlformats.org/officeDocument/2006/relationships/hyperlink" Target="https://doi.org/10.1016/j.resconrec.2021.105645" TargetMode="External"/><Relationship Id="rId2" Type="http://schemas.openxmlformats.org/officeDocument/2006/relationships/hyperlink" Target="https://doi.org/10.1016/j.susmat.2021.e00377" TargetMode="External"/><Relationship Id="rId1" Type="http://schemas.openxmlformats.org/officeDocument/2006/relationships/hyperlink" Target="https://eippcb.jrc.ec.europa.eu/sites/default/files/2020-01/JRC107041_NFM_bref2017.pdf" TargetMode="External"/><Relationship Id="rId6" Type="http://schemas.openxmlformats.org/officeDocument/2006/relationships/hyperlink" Target="https://doi.org/10.1016/j.matpr.2020.06.355" TargetMode="External"/><Relationship Id="rId11" Type="http://schemas.openxmlformats.org/officeDocument/2006/relationships/hyperlink" Target="https://pdf.sciencedirectassets.com/272592/1-s2.0-S0301479724X00183/1-s2.0-S0301479724023600/main.pdf?X-Amz-Security-Token=IQoJb3JpZ2luX2VjEIX%2F%2F%2F%2F%2F%2F%2F%2F%2F%2FwEaCXVzLWVhc3QtMSJHMEUCIQCETEbxgrrzi38RO9XxZzuFqsMO7RZ%2BLVs%2BVycVHCgbEAIgMDm5I3QHj3MdyivlDgpjkrWdu7GBO7%2FnkY%2FOV%2FYUG7UqswUILhAFGgwwNTkwMDM1NDY4NjUiDB0jjbJEz2atef83ayqQBQILqtdri%2BEBA9s44SVXom4MXDyluXRs6rUyaR5dxQjSOBWknrCT4ZCm28TW%2FlXDIwtGuQykuJhYYE3N3aMjiRdkfsye9hLiWCNJy%2BYY43q7xnUEzVapx6ZS002W73qdS9qSCyfRk1YI0VTfozhVi6tZkqFRh1Or%2F%2BYeBm7LJGieqJu8ZvDEwyvxmcmvEk%2FBhPnXlYYs%2B4dHWQb5hTp4Yqw8ZcVlFhvFcJLxFltFpzHczIUJM6IT8xk97bSiXil%2Bhc51pm282Tz0D25zXywopPFX9LHGFGEV%2B3ZOrM%2F1ROaY4b86GG5LymplVtNOHTmWko2s6zlX3s%2FHhummoFfMQxzmGno4kDHa8Ffow7GKwjoRtud0ILcyuVbbvA5TNPjz%2F1tOZKdcijT85HKenhbyIs%2BBm4E93gsZtQ4LK4kI0aspLzJhyybhJtKiObme5uGrM%2BF9iz63VM5ORegDPMa2YXUq%2B3ugSExL14cU9Zi7hBOP15OOTby10Xt3g0E1fqzepoiL5cvjcZw65qwqxE8MPd6fV73y5FANUd%2FQ2t%2F49NpzJ9GW2WXfEMWbqW0mjdj3fgtq8sJh7FM5llEwNLRySEM5ATwi%2FnpNyvhokA6aeEYRldjDKiS9IEeE42X9dcw9RPMbdOR1C5qVnXuNbs7ls4JMH3svt2On4kEbe%2FjF1DOepCBzNWjsV2PyBxBU%2FOAmYsz%2FNqKY7mCyLVJoNxFUHFgYXPj2mwsZA3DdndRRYMWh9AVXKPrvWkEXTRaXQ2U7VdY7dcFtbJ4bQ5139bp9KyiLdR%2FHyJHg9G9Tb8168UycaD3RCQKrTtcALSH2UhrAVWEhOefaSsCBmoRBgKqPASVk7ebB2hpaEogGtrrqJn8DMO7c4sAGOrEBHjqPfEeYQV%2FMB%2F27Rf2jEoUzsjFRwVXRMc4VaoBC7RlA1egg8TYAlpelJ3MHhSzKPbgIWtGgtCQT9k4ix7Udx2hOQYKFgnvazA%2BsxuI0vfMFANKkI5HxBx%2B%2FHyAq1Vbuk7Rvth53l7SX6MflnBzcRrR75pey4wzcJh9lJoOD9YrPzysKswhV2OFPdHuR%2B9r8nqqVEoR6u9qEosaJ2rot%2FHYS%2BHYM%2BHf3D05TVsHIwjmn&amp;X-Amz-Algorithm=AWS4-HMAC-SHA256&amp;X-Amz-Date=20250505T131311Z&amp;X-Amz-SignedHeaders=host&amp;X-Amz-Expires=300&amp;X-Amz-Credential=ASIAQ3PHCVTYQLT7XCJK%2F20250505%2Fus-east-1%2Fs3%2Faws4_request&amp;X-Amz-Signature=5f5d7cef45a48e10e86df85e3a83706d0a435fd4ec2021b8f2d5f4202eb8da1b&amp;hash=e1c307261292387d991ccccd872a1ef5a8742af7394decdd02fd26b286e95928&amp;host=68042c943591013ac2b2430a89b270f6af2c76d8dfd086a07176afe7c76c2c61&amp;pii=S0301479724023600&amp;tid=spdf-de245387-1ed5-47e4-9e4d-0a0ba2c0051f&amp;sid=a6c928b24851d846fe79bb89f34cdeda5e40gxrqb&amp;type=client&amp;tsoh=d3d3LnNjaWVuY2V" TargetMode="External"/><Relationship Id="rId5" Type="http://schemas.openxmlformats.org/officeDocument/2006/relationships/hyperlink" Target="https://doi.org/10.1016/j.jhazmat.2009.07.109" TargetMode="External"/><Relationship Id="rId10" Type="http://schemas.openxmlformats.org/officeDocument/2006/relationships/hyperlink" Target="https://pubs.acs.org/doi/10.1021/acs.iecr.3c00604;%20%20https:/www.sciencedirect.com/science/article/pii/S138589471630777X" TargetMode="External"/><Relationship Id="rId4" Type="http://schemas.openxmlformats.org/officeDocument/2006/relationships/hyperlink" Target="https://doi.org/10.1016/j.resconrec.2019.02.028" TargetMode="External"/><Relationship Id="rId9" Type="http://schemas.openxmlformats.org/officeDocument/2006/relationships/hyperlink" Target="https://doi.org/10.1016/j.conbuildmat.2014.11.05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9" sqref="A9"/>
    </sheetView>
  </sheetViews>
  <sheetFormatPr defaultColWidth="8.85546875" defaultRowHeight="14.45"/>
  <cols>
    <col min="1" max="1" width="53.140625" bestFit="1" customWidth="1"/>
    <col min="2" max="2" width="10.28515625" bestFit="1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9" t="s">
        <v>3</v>
      </c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  <row r="8" spans="1:2">
      <c r="A8" s="9" t="s">
        <v>14</v>
      </c>
      <c r="B8" s="9" t="s">
        <v>15</v>
      </c>
    </row>
    <row r="9" spans="1:2">
      <c r="A9" s="9" t="s">
        <v>16</v>
      </c>
      <c r="B9" s="9" t="s">
        <v>17</v>
      </c>
    </row>
    <row r="10" spans="1:2">
      <c r="A10" s="9" t="s">
        <v>18</v>
      </c>
      <c r="B10" s="9" t="s">
        <v>19</v>
      </c>
    </row>
    <row r="11" spans="1:2">
      <c r="A11" s="9" t="s">
        <v>20</v>
      </c>
      <c r="B11" s="9" t="s">
        <v>21</v>
      </c>
    </row>
    <row r="12" spans="1:2">
      <c r="A12" s="9" t="s">
        <v>22</v>
      </c>
      <c r="B12" s="9" t="s">
        <v>23</v>
      </c>
    </row>
    <row r="13" spans="1:2">
      <c r="A13" s="9" t="s">
        <v>24</v>
      </c>
      <c r="B13" s="9" t="s">
        <v>25</v>
      </c>
    </row>
    <row r="14" spans="1:2">
      <c r="A14" s="9" t="s">
        <v>26</v>
      </c>
      <c r="B14" s="9" t="s">
        <v>27</v>
      </c>
    </row>
    <row r="15" spans="1:2">
      <c r="A15" s="9" t="s">
        <v>28</v>
      </c>
      <c r="B15" s="9" t="s">
        <v>29</v>
      </c>
    </row>
    <row r="16" spans="1:2">
      <c r="A16" s="9" t="s">
        <v>30</v>
      </c>
      <c r="B16" s="9" t="s">
        <v>31</v>
      </c>
    </row>
    <row r="17" spans="1:2">
      <c r="A17" s="9" t="s">
        <v>32</v>
      </c>
      <c r="B17" s="9" t="s">
        <v>33</v>
      </c>
    </row>
    <row r="18" spans="1:2">
      <c r="A18" s="9" t="s">
        <v>34</v>
      </c>
      <c r="B18" s="9" t="s">
        <v>35</v>
      </c>
    </row>
    <row r="19" spans="1:2">
      <c r="A19" s="9" t="s">
        <v>36</v>
      </c>
      <c r="B19" s="9" t="s">
        <v>37</v>
      </c>
    </row>
    <row r="20" spans="1:2">
      <c r="A20" s="9" t="s">
        <v>38</v>
      </c>
      <c r="B20" s="9" t="s">
        <v>39</v>
      </c>
    </row>
    <row r="21" spans="1:2">
      <c r="A21" s="9" t="s">
        <v>40</v>
      </c>
      <c r="B21" s="9" t="s">
        <v>41</v>
      </c>
    </row>
    <row r="22" spans="1:2">
      <c r="A22" s="9" t="s">
        <v>42</v>
      </c>
      <c r="B22" s="9" t="s">
        <v>43</v>
      </c>
    </row>
    <row r="23" spans="1:2">
      <c r="A23" s="9" t="s">
        <v>44</v>
      </c>
      <c r="B23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E0F2-77CC-433B-8D8B-192CC1B6E2F8}">
  <dimension ref="A1:C9"/>
  <sheetViews>
    <sheetView workbookViewId="0">
      <selection activeCell="A10" sqref="A10"/>
    </sheetView>
  </sheetViews>
  <sheetFormatPr defaultColWidth="8.85546875" defaultRowHeight="14.45"/>
  <cols>
    <col min="1" max="1" width="19.140625" bestFit="1" customWidth="1"/>
    <col min="2" max="2" width="15.42578125" bestFit="1" customWidth="1"/>
    <col min="3" max="3" width="11.28515625" bestFit="1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50</v>
      </c>
      <c r="C2" t="s">
        <v>51</v>
      </c>
    </row>
    <row r="3" spans="1:3">
      <c r="A3" t="s">
        <v>52</v>
      </c>
      <c r="B3" t="s">
        <v>53</v>
      </c>
      <c r="C3" t="s">
        <v>54</v>
      </c>
    </row>
    <row r="4" spans="1:3">
      <c r="A4" t="s">
        <v>55</v>
      </c>
      <c r="B4" t="s">
        <v>56</v>
      </c>
      <c r="C4" t="s">
        <v>57</v>
      </c>
    </row>
    <row r="5" spans="1:3">
      <c r="A5" t="s">
        <v>58</v>
      </c>
      <c r="B5" t="s">
        <v>59</v>
      </c>
      <c r="C5" t="s">
        <v>60</v>
      </c>
    </row>
    <row r="6" spans="1:3">
      <c r="A6" t="s">
        <v>61</v>
      </c>
      <c r="B6" t="s">
        <v>62</v>
      </c>
    </row>
    <row r="7" spans="1:3">
      <c r="A7" t="s">
        <v>63</v>
      </c>
    </row>
    <row r="8" spans="1:3">
      <c r="A8" t="s">
        <v>57</v>
      </c>
    </row>
    <row r="9" spans="1:3">
      <c r="A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A3F5-A7CE-402F-916F-AA43C700B302}">
  <dimension ref="A1:B11"/>
  <sheetViews>
    <sheetView workbookViewId="0">
      <selection activeCell="A12" sqref="A12"/>
    </sheetView>
  </sheetViews>
  <sheetFormatPr defaultColWidth="8.85546875" defaultRowHeight="14.45"/>
  <sheetData>
    <row r="1" spans="1:2">
      <c r="A1" s="12" t="s">
        <v>65</v>
      </c>
      <c r="B1" s="12" t="s">
        <v>66</v>
      </c>
    </row>
    <row r="2" spans="1:2">
      <c r="A2">
        <v>1</v>
      </c>
      <c r="B2" t="s">
        <v>67</v>
      </c>
    </row>
    <row r="3" spans="1:2">
      <c r="A3">
        <v>2</v>
      </c>
      <c r="B3" t="s">
        <v>68</v>
      </c>
    </row>
    <row r="4" spans="1:2">
      <c r="A4">
        <v>3</v>
      </c>
      <c r="B4" t="s">
        <v>69</v>
      </c>
    </row>
    <row r="5" spans="1:2">
      <c r="A5">
        <v>4</v>
      </c>
      <c r="B5" t="s">
        <v>70</v>
      </c>
    </row>
    <row r="6" spans="1:2">
      <c r="A6">
        <v>5</v>
      </c>
      <c r="B6" t="s">
        <v>71</v>
      </c>
    </row>
    <row r="7" spans="1:2">
      <c r="A7">
        <v>6</v>
      </c>
      <c r="B7" t="s">
        <v>72</v>
      </c>
    </row>
    <row r="8" spans="1:2">
      <c r="A8">
        <v>7</v>
      </c>
      <c r="B8" t="s">
        <v>73</v>
      </c>
    </row>
    <row r="9" spans="1:2">
      <c r="A9">
        <v>8</v>
      </c>
      <c r="B9" t="s">
        <v>74</v>
      </c>
    </row>
    <row r="10" spans="1:2">
      <c r="A10">
        <v>9</v>
      </c>
      <c r="B10" t="s">
        <v>75</v>
      </c>
    </row>
    <row r="11" spans="1:2">
      <c r="A11" t="s">
        <v>76</v>
      </c>
      <c r="B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F352-3D98-6D48-A13D-8D9BAF1A4C98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49DE-C718-4F35-83FF-0CAD15E70769}">
  <dimension ref="A1:V518"/>
  <sheetViews>
    <sheetView tabSelected="1" topLeftCell="I1" zoomScaleNormal="100" workbookViewId="0">
      <pane ySplit="1" topLeftCell="A96" activePane="bottomLeft" state="frozen"/>
      <selection pane="bottomLeft" activeCell="B109" sqref="B109"/>
    </sheetView>
  </sheetViews>
  <sheetFormatPr defaultColWidth="9.140625" defaultRowHeight="15" customHeight="1"/>
  <cols>
    <col min="1" max="1" width="19.140625" style="11" customWidth="1"/>
    <col min="2" max="2" width="19.140625" customWidth="1"/>
    <col min="3" max="3" width="10.28515625" bestFit="1" customWidth="1"/>
    <col min="4" max="4" width="19.140625" customWidth="1"/>
    <col min="5" max="5" width="15.42578125" bestFit="1" customWidth="1"/>
    <col min="7" max="7" width="35.85546875" customWidth="1"/>
    <col min="8" max="8" width="20.140625" bestFit="1" customWidth="1"/>
    <col min="9" max="9" width="20.140625" customWidth="1"/>
    <col min="10" max="10" width="8.140625" bestFit="1" customWidth="1"/>
    <col min="11" max="11" width="12.42578125" bestFit="1" customWidth="1"/>
    <col min="12" max="12" width="12.42578125" customWidth="1"/>
    <col min="13" max="13" width="9.28515625" bestFit="1" customWidth="1"/>
    <col min="14" max="14" width="9.42578125" bestFit="1" customWidth="1"/>
    <col min="15" max="15" width="9.42578125" customWidth="1"/>
    <col min="16" max="17" width="25.42578125" customWidth="1"/>
    <col min="18" max="18" width="27.85546875" customWidth="1"/>
    <col min="19" max="19" width="9.85546875" bestFit="1" customWidth="1"/>
    <col min="20" max="20" width="12.85546875" bestFit="1" customWidth="1"/>
    <col min="21" max="21" width="36.42578125" bestFit="1" customWidth="1"/>
  </cols>
  <sheetData>
    <row r="1" spans="1:21" ht="14.45">
      <c r="A1" s="10" t="s">
        <v>0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</row>
    <row r="2" spans="1:21" ht="14.45">
      <c r="A2" s="11" t="s">
        <v>94</v>
      </c>
      <c r="B2" t="s">
        <v>42</v>
      </c>
      <c r="C2" t="str">
        <f>IFERROR(VLOOKUP(B2,'Waste streams'!$A$2:$B$50,2,FALSE),"")</f>
        <v>10 06 01</v>
      </c>
      <c r="D2" t="s">
        <v>52</v>
      </c>
      <c r="E2" t="s">
        <v>50</v>
      </c>
      <c r="F2">
        <v>9</v>
      </c>
      <c r="G2" t="str">
        <f>IFERROR(VLOOKUP(F2,'TRL scale'!$A$2:$B$11,2,FALSE),"")</f>
        <v>Actual system proven in operational environment (competitive manufacturing in the case of key enabling technologies; or in space)</v>
      </c>
      <c r="H2">
        <v>0</v>
      </c>
      <c r="I2" t="s">
        <v>95</v>
      </c>
      <c r="J2" t="s">
        <v>96</v>
      </c>
      <c r="K2" t="s">
        <v>57</v>
      </c>
      <c r="M2">
        <v>0</v>
      </c>
      <c r="N2">
        <v>0</v>
      </c>
      <c r="O2" cm="1">
        <f t="array" ref="O2">IFERROR(AVERAGE(_xlfn.VSTACK(_xlfn._xlws.FILTER($M$2:$M$1000,($C$2:$C$1000=C2)*($D$2:$D$1000=D2)*($E$2:$E$1000=E2)*($J$2:$J$1000=J2),""),_xlfn._xlws.FILTER($N$2:$N$1000,($C$2:$C$1000=C2)*($D$2:$D$1000=D2)*($E$2:$E$1000=E2)*($J$2:$J$1000=J2),""))),"")</f>
        <v>0</v>
      </c>
      <c r="S2" t="s">
        <v>97</v>
      </c>
      <c r="T2" t="s">
        <v>98</v>
      </c>
      <c r="U2" t="s">
        <v>99</v>
      </c>
    </row>
    <row r="3" spans="1:21" ht="14.45">
      <c r="A3" s="11" t="s">
        <v>94</v>
      </c>
      <c r="B3" t="s">
        <v>42</v>
      </c>
      <c r="C3" t="str">
        <f>IFERROR(VLOOKUP(B3,'Waste streams'!$A$2:$B$50,2,FALSE),"")</f>
        <v>10 06 01</v>
      </c>
      <c r="D3" t="s">
        <v>49</v>
      </c>
      <c r="E3" t="s">
        <v>50</v>
      </c>
      <c r="F3">
        <v>9</v>
      </c>
      <c r="G3" t="str">
        <f>IFERROR(VLOOKUP(F3,'TRL scale'!$A$2:$B$11,2,FALSE),"")</f>
        <v>Actual system proven in operational environment (competitive manufacturing in the case of key enabling technologies; or in space)</v>
      </c>
      <c r="H3">
        <v>0</v>
      </c>
      <c r="I3" t="s">
        <v>95</v>
      </c>
      <c r="J3" t="s">
        <v>96</v>
      </c>
      <c r="K3" t="s">
        <v>57</v>
      </c>
      <c r="M3">
        <v>0</v>
      </c>
      <c r="N3">
        <v>0</v>
      </c>
      <c r="O3" cm="1">
        <f t="array" ref="O3">IFERROR(AVERAGE(_xlfn.VSTACK(_xlfn._xlws.FILTER($M$2:$M$1000,($C$2:$C$1000=C3)*($D$2:$D$1000=D3)*($E$2:$E$1000=E3)*($J$2:$J$1000=J3),""),_xlfn._xlws.FILTER($N$2:$N$1000,($C$2:$C$1000=C3)*($D$2:$D$1000=D3)*($E$2:$E$1000=E3)*($J$2:$J$1000=J3),""))),"")</f>
        <v>0</v>
      </c>
      <c r="S3" t="s">
        <v>97</v>
      </c>
      <c r="T3" t="s">
        <v>98</v>
      </c>
      <c r="U3" t="s">
        <v>99</v>
      </c>
    </row>
    <row r="4" spans="1:21" ht="14.45">
      <c r="A4" s="11" t="s">
        <v>94</v>
      </c>
      <c r="B4" t="s">
        <v>42</v>
      </c>
      <c r="C4" t="str">
        <f>IFERROR(VLOOKUP(B4,'Waste streams'!$A$2:$B$50,2,FALSE),"")</f>
        <v>10 06 01</v>
      </c>
      <c r="D4" t="s">
        <v>61</v>
      </c>
      <c r="E4" t="s">
        <v>50</v>
      </c>
      <c r="F4">
        <v>9</v>
      </c>
      <c r="G4" t="str">
        <f>IFERROR(VLOOKUP(F4,'TRL scale'!$A$2:$B$11,2,FALSE),"")</f>
        <v>Actual system proven in operational environment (competitive manufacturing in the case of key enabling technologies; or in space)</v>
      </c>
      <c r="H4" s="5">
        <v>0.01</v>
      </c>
      <c r="I4" t="s">
        <v>100</v>
      </c>
      <c r="J4" t="s">
        <v>96</v>
      </c>
      <c r="K4" t="s">
        <v>57</v>
      </c>
      <c r="M4">
        <v>0</v>
      </c>
      <c r="N4">
        <v>0</v>
      </c>
      <c r="O4" cm="1">
        <f t="array" ref="O4">IFERROR(AVERAGE(_xlfn.VSTACK(_xlfn._xlws.FILTER($M$2:$M$1000,($C$2:$C$1000=C4)*($D$2:$D$1000=D4)*($E$2:$E$1000=E4)*($J$2:$J$1000=J4),""),_xlfn._xlws.FILTER($N$2:$N$1000,($C$2:$C$1000=C4)*($D$2:$D$1000=D4)*($E$2:$E$1000=E4)*($J$2:$J$1000=J4),""))),"")</f>
        <v>0</v>
      </c>
      <c r="P4">
        <v>1</v>
      </c>
      <c r="S4" t="s">
        <v>97</v>
      </c>
      <c r="T4" t="s">
        <v>98</v>
      </c>
      <c r="U4" t="s">
        <v>99</v>
      </c>
    </row>
    <row r="5" spans="1:21" ht="14.45">
      <c r="A5" s="11" t="s">
        <v>94</v>
      </c>
      <c r="B5" t="s">
        <v>42</v>
      </c>
      <c r="C5" t="str">
        <f>IFERROR(VLOOKUP(B5,'Waste streams'!$A$2:$B$50,2,FALSE),"")</f>
        <v>10 06 01</v>
      </c>
      <c r="D5" t="s">
        <v>55</v>
      </c>
      <c r="E5" t="s">
        <v>59</v>
      </c>
      <c r="F5">
        <v>9</v>
      </c>
      <c r="G5" t="str">
        <f>IFERROR(VLOOKUP(F5,'TRL scale'!$A$2:$B$11,2,FALSE),"")</f>
        <v>Actual system proven in operational environment (competitive manufacturing in the case of key enabling technologies; or in space)</v>
      </c>
      <c r="H5">
        <v>0</v>
      </c>
      <c r="I5" t="s">
        <v>101</v>
      </c>
      <c r="J5" t="s">
        <v>102</v>
      </c>
      <c r="K5" t="s">
        <v>51</v>
      </c>
      <c r="M5">
        <v>0.6</v>
      </c>
      <c r="N5">
        <v>0.8</v>
      </c>
      <c r="O5" cm="1">
        <f t="array" ref="O5">IFERROR(AVERAGE(_xlfn.VSTACK(_xlfn._xlws.FILTER($M$2:$M$1000,($C$2:$C$1000=C5)*($D$2:$D$1000=D5)*($E$2:$E$1000=E5)*($J$2:$J$1000=J5),""),_xlfn._xlws.FILTER($N$2:$N$1000,($C$2:$C$1000=C5)*($D$2:$D$1000=D5)*($E$2:$E$1000=E5)*($J$2:$J$1000=J5),""))),"")</f>
        <v>0.65744999999999998</v>
      </c>
      <c r="Q5" t="s">
        <v>103</v>
      </c>
      <c r="S5" t="s">
        <v>97</v>
      </c>
      <c r="T5" t="s">
        <v>98</v>
      </c>
      <c r="U5" t="s">
        <v>99</v>
      </c>
    </row>
    <row r="6" spans="1:21" ht="14.45">
      <c r="A6" s="11" t="s">
        <v>94</v>
      </c>
      <c r="B6" t="s">
        <v>42</v>
      </c>
      <c r="C6" t="str">
        <f>IFERROR(VLOOKUP(B6,'Waste streams'!$A$2:$B$50,2,FALSE),"")</f>
        <v>10 06 01</v>
      </c>
      <c r="D6" t="s">
        <v>55</v>
      </c>
      <c r="E6" t="s">
        <v>53</v>
      </c>
      <c r="F6">
        <v>3</v>
      </c>
      <c r="G6" t="str">
        <f>IFERROR(VLOOKUP(F6,'TRL scale'!$A$2:$B$11,2,FALSE),"")</f>
        <v>Experimental proof of concept</v>
      </c>
      <c r="H6">
        <v>0</v>
      </c>
      <c r="I6" t="s">
        <v>104</v>
      </c>
      <c r="J6" t="s">
        <v>102</v>
      </c>
      <c r="K6" t="s">
        <v>54</v>
      </c>
      <c r="M6">
        <v>0.54</v>
      </c>
      <c r="N6">
        <v>0.85</v>
      </c>
      <c r="O6" cm="1">
        <f t="array" ref="O6">IFERROR(AVERAGE(_xlfn.VSTACK(_xlfn._xlws.FILTER($M$2:$M$1000,($C$2:$C$1000=C6)*($D$2:$D$1000=D6)*($E$2:$E$1000=E6)*($J$2:$J$1000=J6),""),_xlfn._xlws.FILTER($N$2:$N$1000,($C$2:$C$1000=C6)*($D$2:$D$1000=D6)*($E$2:$E$1000=E6)*($J$2:$J$1000=J6),""))),"")</f>
        <v>0.73699999999999988</v>
      </c>
      <c r="P6">
        <v>0</v>
      </c>
      <c r="Q6" t="s">
        <v>105</v>
      </c>
      <c r="S6" t="s">
        <v>97</v>
      </c>
      <c r="T6" t="s">
        <v>98</v>
      </c>
      <c r="U6" t="s">
        <v>99</v>
      </c>
    </row>
    <row r="7" spans="1:21" ht="14.45">
      <c r="A7" s="11" t="s">
        <v>94</v>
      </c>
      <c r="B7" t="s">
        <v>42</v>
      </c>
      <c r="C7" t="str">
        <f>IFERROR(VLOOKUP(B7,'Waste streams'!$A$2:$B$50,2,FALSE),"")</f>
        <v>10 06 01</v>
      </c>
      <c r="D7" t="s">
        <v>55</v>
      </c>
      <c r="E7" t="s">
        <v>53</v>
      </c>
      <c r="F7">
        <v>3</v>
      </c>
      <c r="G7" t="str">
        <f>IFERROR(VLOOKUP(F7,'TRL scale'!$A$2:$B$11,2,FALSE),"")</f>
        <v>Experimental proof of concept</v>
      </c>
      <c r="H7">
        <v>0</v>
      </c>
      <c r="I7" t="s">
        <v>104</v>
      </c>
      <c r="J7" t="s">
        <v>102</v>
      </c>
      <c r="K7" t="s">
        <v>54</v>
      </c>
      <c r="M7">
        <v>0.95</v>
      </c>
      <c r="N7">
        <v>0.95</v>
      </c>
      <c r="O7" cm="1">
        <f t="array" ref="O7">IFERROR(AVERAGE(_xlfn.VSTACK(_xlfn._xlws.FILTER($M$2:$M$1000,($C$2:$C$1000=C7)*($D$2:$D$1000=D7)*($E$2:$E$1000=E7)*($J$2:$J$1000=J7),""),_xlfn._xlws.FILTER($N$2:$N$1000,($C$2:$C$1000=C7)*($D$2:$D$1000=D7)*($E$2:$E$1000=E7)*($J$2:$J$1000=J7),""))),"")</f>
        <v>0.73699999999999988</v>
      </c>
      <c r="P7">
        <v>0</v>
      </c>
      <c r="Q7" t="s">
        <v>106</v>
      </c>
      <c r="S7" t="s">
        <v>97</v>
      </c>
      <c r="T7" t="s">
        <v>98</v>
      </c>
      <c r="U7" t="s">
        <v>99</v>
      </c>
    </row>
    <row r="8" spans="1:21" ht="14.45">
      <c r="A8" s="11" t="s">
        <v>94</v>
      </c>
      <c r="B8" t="s">
        <v>42</v>
      </c>
      <c r="C8" t="str">
        <f>IFERROR(VLOOKUP(B8,'Waste streams'!$A$2:$B$50,2,FALSE),"")</f>
        <v>10 06 01</v>
      </c>
      <c r="D8" t="s">
        <v>52</v>
      </c>
      <c r="E8" t="s">
        <v>50</v>
      </c>
      <c r="F8">
        <v>9</v>
      </c>
      <c r="G8" t="str">
        <f>IFERROR(VLOOKUP(F8,'TRL scale'!$A$2:$B$11,2,FALSE),"")</f>
        <v>Actual system proven in operational environment (competitive manufacturing in the case of key enabling technologies; or in space)</v>
      </c>
      <c r="H8">
        <v>0</v>
      </c>
      <c r="I8" t="s">
        <v>95</v>
      </c>
      <c r="J8" t="s">
        <v>96</v>
      </c>
      <c r="K8" t="s">
        <v>57</v>
      </c>
      <c r="M8">
        <v>0</v>
      </c>
      <c r="N8">
        <v>0</v>
      </c>
      <c r="O8" cm="1">
        <f t="array" ref="O8">IFERROR(AVERAGE(_xlfn.VSTACK(_xlfn._xlws.FILTER($M$2:$M$1000,($C$2:$C$1000=C8)*($D$2:$D$1000=D8)*($E$2:$E$1000=E8)*($J$2:$J$1000=J8),""),_xlfn._xlws.FILTER($N$2:$N$1000,($C$2:$C$1000=C8)*($D$2:$D$1000=D8)*($E$2:$E$1000=E8)*($J$2:$J$1000=J8),""))),"")</f>
        <v>0</v>
      </c>
      <c r="S8" t="s">
        <v>97</v>
      </c>
      <c r="T8" t="s">
        <v>98</v>
      </c>
      <c r="U8" t="s">
        <v>107</v>
      </c>
    </row>
    <row r="9" spans="1:21" ht="14.45">
      <c r="A9" s="11" t="s">
        <v>94</v>
      </c>
      <c r="B9" t="s">
        <v>42</v>
      </c>
      <c r="C9" t="str">
        <f>IFERROR(VLOOKUP(B9,'Waste streams'!$A$2:$B$50,2,FALSE),"")</f>
        <v>10 06 01</v>
      </c>
      <c r="D9" t="s">
        <v>49</v>
      </c>
      <c r="E9" t="s">
        <v>50</v>
      </c>
      <c r="F9">
        <v>9</v>
      </c>
      <c r="G9" t="str">
        <f>IFERROR(VLOOKUP(F9,'TRL scale'!$A$2:$B$11,2,FALSE),"")</f>
        <v>Actual system proven in operational environment (competitive manufacturing in the case of key enabling technologies; or in space)</v>
      </c>
      <c r="H9">
        <v>0</v>
      </c>
      <c r="I9" t="s">
        <v>95</v>
      </c>
      <c r="J9" t="s">
        <v>96</v>
      </c>
      <c r="K9" t="s">
        <v>57</v>
      </c>
      <c r="M9">
        <v>0</v>
      </c>
      <c r="N9">
        <v>0</v>
      </c>
      <c r="O9" cm="1">
        <f t="array" ref="O9">IFERROR(AVERAGE(_xlfn.VSTACK(_xlfn._xlws.FILTER($M$2:$M$1000,($C$2:$C$1000=C9)*($D$2:$D$1000=D9)*($E$2:$E$1000=E9)*($J$2:$J$1000=J9),""),_xlfn._xlws.FILTER($N$2:$N$1000,($C$2:$C$1000=C9)*($D$2:$D$1000=D9)*($E$2:$E$1000=E9)*($J$2:$J$1000=J9),""))),"")</f>
        <v>0</v>
      </c>
      <c r="S9" t="s">
        <v>97</v>
      </c>
      <c r="T9" t="s">
        <v>98</v>
      </c>
      <c r="U9" t="s">
        <v>107</v>
      </c>
    </row>
    <row r="10" spans="1:21" ht="14.45">
      <c r="A10" s="11" t="s">
        <v>94</v>
      </c>
      <c r="B10" t="s">
        <v>42</v>
      </c>
      <c r="C10" t="str">
        <f>IFERROR(VLOOKUP(B10,'Waste streams'!$A$2:$B$50,2,FALSE),"")</f>
        <v>10 06 01</v>
      </c>
      <c r="D10" t="s">
        <v>61</v>
      </c>
      <c r="E10" t="s">
        <v>50</v>
      </c>
      <c r="F10">
        <v>9</v>
      </c>
      <c r="G10" t="str">
        <f>IFERROR(VLOOKUP(F10,'TRL scale'!$A$2:$B$11,2,FALSE),"")</f>
        <v>Actual system proven in operational environment (competitive manufacturing in the case of key enabling technologies; or in space)</v>
      </c>
      <c r="H10" s="5">
        <v>0.01</v>
      </c>
      <c r="I10" t="s">
        <v>100</v>
      </c>
      <c r="J10" t="s">
        <v>96</v>
      </c>
      <c r="K10" t="s">
        <v>57</v>
      </c>
      <c r="M10">
        <v>0</v>
      </c>
      <c r="N10">
        <v>0</v>
      </c>
      <c r="O10" cm="1">
        <f t="array" ref="O10">IFERROR(AVERAGE(_xlfn.VSTACK(_xlfn._xlws.FILTER($M$2:$M$1000,($C$2:$C$1000=C10)*($D$2:$D$1000=D10)*($E$2:$E$1000=E10)*($J$2:$J$1000=J10),""),_xlfn._xlws.FILTER($N$2:$N$1000,($C$2:$C$1000=C10)*($D$2:$D$1000=D10)*($E$2:$E$1000=E10)*($J$2:$J$1000=J10),""))),"")</f>
        <v>0</v>
      </c>
      <c r="S10" t="s">
        <v>97</v>
      </c>
      <c r="T10" t="s">
        <v>98</v>
      </c>
      <c r="U10" t="s">
        <v>107</v>
      </c>
    </row>
    <row r="11" spans="1:21" ht="14.45">
      <c r="A11" s="11" t="s">
        <v>94</v>
      </c>
      <c r="B11" t="s">
        <v>42</v>
      </c>
      <c r="C11" t="str">
        <f>IFERROR(VLOOKUP(B11,'Waste streams'!$A$2:$B$50,2,FALSE),"")</f>
        <v>10 06 01</v>
      </c>
      <c r="D11" t="s">
        <v>55</v>
      </c>
      <c r="E11" t="s">
        <v>59</v>
      </c>
      <c r="F11">
        <v>9</v>
      </c>
      <c r="G11" t="str">
        <f>IFERROR(VLOOKUP(F11,'TRL scale'!$A$2:$B$11,2,FALSE),"")</f>
        <v>Actual system proven in operational environment (competitive manufacturing in the case of key enabling technologies; or in space)</v>
      </c>
      <c r="H11">
        <v>0</v>
      </c>
      <c r="I11" t="s">
        <v>101</v>
      </c>
      <c r="J11" t="s">
        <v>102</v>
      </c>
      <c r="K11" t="s">
        <v>51</v>
      </c>
      <c r="M11">
        <v>0.7</v>
      </c>
      <c r="N11">
        <v>0.96</v>
      </c>
      <c r="O11" cm="1">
        <f t="array" ref="O11">IFERROR(AVERAGE(_xlfn.VSTACK(_xlfn._xlws.FILTER($M$2:$M$1000,($C$2:$C$1000=C11)*($D$2:$D$1000=D11)*($E$2:$E$1000=E11)*($J$2:$J$1000=J11),""),_xlfn._xlws.FILTER($N$2:$N$1000,($C$2:$C$1000=C11)*($D$2:$D$1000=D11)*($E$2:$E$1000=E11)*($J$2:$J$1000=J11),""))),"")</f>
        <v>0.65744999999999998</v>
      </c>
      <c r="Q11" t="s">
        <v>108</v>
      </c>
      <c r="S11" t="s">
        <v>97</v>
      </c>
      <c r="T11" t="s">
        <v>98</v>
      </c>
      <c r="U11" t="s">
        <v>107</v>
      </c>
    </row>
    <row r="12" spans="1:21" ht="14.45">
      <c r="A12" s="11" t="s">
        <v>94</v>
      </c>
      <c r="B12" t="s">
        <v>42</v>
      </c>
      <c r="C12" t="str">
        <f>IFERROR(VLOOKUP(B12,'Waste streams'!$A$2:$B$50,2,FALSE),"")</f>
        <v>10 06 01</v>
      </c>
      <c r="D12" t="s">
        <v>55</v>
      </c>
      <c r="E12" t="s">
        <v>53</v>
      </c>
      <c r="F12">
        <v>3</v>
      </c>
      <c r="G12" t="str">
        <f>IFERROR(VLOOKUP(F12,'TRL scale'!$A$2:$B$11,2,FALSE),"")</f>
        <v>Experimental proof of concept</v>
      </c>
      <c r="H12">
        <v>0</v>
      </c>
      <c r="I12" t="s">
        <v>104</v>
      </c>
      <c r="J12" t="s">
        <v>102</v>
      </c>
      <c r="K12" t="s">
        <v>54</v>
      </c>
      <c r="M12">
        <v>0.68</v>
      </c>
      <c r="N12">
        <v>0.82</v>
      </c>
      <c r="O12" cm="1">
        <f t="array" ref="O12">IFERROR(AVERAGE(_xlfn.VSTACK(_xlfn._xlws.FILTER($M$2:$M$1000,($C$2:$C$1000=C12)*($D$2:$D$1000=D12)*($E$2:$E$1000=E12)*($J$2:$J$1000=J12),""),_xlfn._xlws.FILTER($N$2:$N$1000,($C$2:$C$1000=C12)*($D$2:$D$1000=D12)*($E$2:$E$1000=E12)*($J$2:$J$1000=J12),""))),"")</f>
        <v>0.73699999999999988</v>
      </c>
      <c r="P12">
        <v>0</v>
      </c>
      <c r="Q12" t="s">
        <v>105</v>
      </c>
      <c r="R12" t="s">
        <v>109</v>
      </c>
      <c r="S12" t="s">
        <v>97</v>
      </c>
      <c r="T12" t="s">
        <v>98</v>
      </c>
      <c r="U12" t="s">
        <v>107</v>
      </c>
    </row>
    <row r="13" spans="1:21" ht="14.45">
      <c r="A13" s="11" t="s">
        <v>94</v>
      </c>
      <c r="B13" t="s">
        <v>42</v>
      </c>
      <c r="C13" t="str">
        <f>IFERROR(VLOOKUP(B13,'Waste streams'!$A$2:$B$50,2,FALSE),"")</f>
        <v>10 06 01</v>
      </c>
      <c r="D13" t="s">
        <v>55</v>
      </c>
      <c r="E13" t="s">
        <v>53</v>
      </c>
      <c r="F13">
        <v>3</v>
      </c>
      <c r="G13" t="str">
        <f>IFERROR(VLOOKUP(F13,'TRL scale'!$A$2:$B$11,2,FALSE),"")</f>
        <v>Experimental proof of concept</v>
      </c>
      <c r="H13">
        <v>0</v>
      </c>
      <c r="I13" t="s">
        <v>104</v>
      </c>
      <c r="J13" t="s">
        <v>110</v>
      </c>
      <c r="K13" t="s">
        <v>54</v>
      </c>
      <c r="M13">
        <v>0.05</v>
      </c>
      <c r="N13">
        <v>0.71</v>
      </c>
      <c r="O13" cm="1">
        <f t="array" ref="O13">IFERROR(AVERAGE(_xlfn.VSTACK(_xlfn._xlws.FILTER($M$2:$M$1000,($C$2:$C$1000=C13)*($D$2:$D$1000=D13)*($E$2:$E$1000=E13)*($J$2:$J$1000=J13),""),_xlfn._xlws.FILTER($N$2:$N$1000,($C$2:$C$1000=C13)*($D$2:$D$1000=D13)*($E$2:$E$1000=E13)*($J$2:$J$1000=J13),""))),"")</f>
        <v>0.68499999999999994</v>
      </c>
      <c r="P13">
        <v>0</v>
      </c>
      <c r="Q13" t="s">
        <v>105</v>
      </c>
      <c r="R13" t="s">
        <v>109</v>
      </c>
      <c r="S13" t="s">
        <v>97</v>
      </c>
      <c r="T13" t="s">
        <v>98</v>
      </c>
      <c r="U13" t="s">
        <v>107</v>
      </c>
    </row>
    <row r="14" spans="1:21" ht="14.45">
      <c r="A14" s="11" t="s">
        <v>94</v>
      </c>
      <c r="B14" t="s">
        <v>42</v>
      </c>
      <c r="C14" t="str">
        <f>IFERROR(VLOOKUP(B14,'Waste streams'!$A$2:$B$50,2,FALSE),"")</f>
        <v>10 06 01</v>
      </c>
      <c r="D14" t="s">
        <v>55</v>
      </c>
      <c r="E14" t="s">
        <v>53</v>
      </c>
      <c r="F14">
        <v>3</v>
      </c>
      <c r="G14" t="str">
        <f>IFERROR(VLOOKUP(F14,'TRL scale'!$A$2:$B$11,2,FALSE),"")</f>
        <v>Experimental proof of concept</v>
      </c>
      <c r="H14">
        <v>0</v>
      </c>
      <c r="I14" t="s">
        <v>104</v>
      </c>
      <c r="J14" t="s">
        <v>111</v>
      </c>
      <c r="K14" t="s">
        <v>54</v>
      </c>
      <c r="M14">
        <v>0.05</v>
      </c>
      <c r="N14">
        <v>1</v>
      </c>
      <c r="O14" cm="1">
        <f t="array" ref="O14">IFERROR(AVERAGE(_xlfn.VSTACK(_xlfn._xlws.FILTER($M$2:$M$1000,($C$2:$C$1000=C14)*($D$2:$D$1000=D14)*($E$2:$E$1000=E14)*($J$2:$J$1000=J14),""),_xlfn._xlws.FILTER($N$2:$N$1000,($C$2:$C$1000=C14)*($D$2:$D$1000=D14)*($E$2:$E$1000=E14)*($J$2:$J$1000=J14),""))),"")</f>
        <v>0.36286666666666667</v>
      </c>
      <c r="P14">
        <v>0</v>
      </c>
      <c r="Q14" t="s">
        <v>105</v>
      </c>
      <c r="R14" t="s">
        <v>109</v>
      </c>
      <c r="S14" t="s">
        <v>97</v>
      </c>
      <c r="T14" t="s">
        <v>98</v>
      </c>
      <c r="U14" t="s">
        <v>107</v>
      </c>
    </row>
    <row r="15" spans="1:21" ht="14.45">
      <c r="A15" s="11" t="s">
        <v>94</v>
      </c>
      <c r="B15" t="s">
        <v>42</v>
      </c>
      <c r="C15" t="str">
        <f>IFERROR(VLOOKUP(B15,'Waste streams'!$A$2:$B$50,2,FALSE),"")</f>
        <v>10 06 01</v>
      </c>
      <c r="D15" t="s">
        <v>55</v>
      </c>
      <c r="E15" t="s">
        <v>53</v>
      </c>
      <c r="F15">
        <v>3</v>
      </c>
      <c r="G15" t="str">
        <f>IFERROR(VLOOKUP(F15,'TRL scale'!$A$2:$B$11,2,FALSE),"")</f>
        <v>Experimental proof of concept</v>
      </c>
      <c r="H15">
        <v>0</v>
      </c>
      <c r="I15" t="s">
        <v>104</v>
      </c>
      <c r="J15" t="s">
        <v>112</v>
      </c>
      <c r="K15" t="s">
        <v>54</v>
      </c>
      <c r="M15">
        <v>0.2</v>
      </c>
      <c r="N15">
        <v>0.2</v>
      </c>
      <c r="O15" cm="1">
        <f t="array" ref="O15">IFERROR(AVERAGE(_xlfn.VSTACK(_xlfn._xlws.FILTER($M$2:$M$1000,($C$2:$C$1000=C15)*($D$2:$D$1000=D15)*($E$2:$E$1000=E15)*($J$2:$J$1000=J15),""),_xlfn._xlws.FILTER($N$2:$N$1000,($C$2:$C$1000=C15)*($D$2:$D$1000=D15)*($E$2:$E$1000=E15)*($J$2:$J$1000=J15),""))),"")</f>
        <v>0.2</v>
      </c>
      <c r="P15">
        <v>0</v>
      </c>
      <c r="Q15" t="s">
        <v>105</v>
      </c>
      <c r="R15" t="s">
        <v>109</v>
      </c>
      <c r="S15" t="s">
        <v>97</v>
      </c>
      <c r="T15" t="s">
        <v>98</v>
      </c>
      <c r="U15" t="s">
        <v>107</v>
      </c>
    </row>
    <row r="16" spans="1:21" ht="14.45">
      <c r="A16" s="11" t="s">
        <v>94</v>
      </c>
      <c r="B16" t="s">
        <v>42</v>
      </c>
      <c r="C16" t="str">
        <f>IFERROR(VLOOKUP(B16,'Waste streams'!$A$2:$B$50,2,FALSE),"")</f>
        <v>10 06 01</v>
      </c>
      <c r="D16" t="s">
        <v>55</v>
      </c>
      <c r="E16" t="s">
        <v>53</v>
      </c>
      <c r="F16">
        <v>3</v>
      </c>
      <c r="G16" t="str">
        <f>IFERROR(VLOOKUP(F16,'TRL scale'!$A$2:$B$11,2,FALSE),"")</f>
        <v>Experimental proof of concept</v>
      </c>
      <c r="H16">
        <v>0</v>
      </c>
      <c r="I16" t="s">
        <v>104</v>
      </c>
      <c r="J16" t="s">
        <v>113</v>
      </c>
      <c r="K16" t="s">
        <v>54</v>
      </c>
      <c r="M16">
        <v>0.38</v>
      </c>
      <c r="N16">
        <v>0.2</v>
      </c>
      <c r="O16" cm="1">
        <f t="array" ref="O16">IFERROR(AVERAGE(_xlfn.VSTACK(_xlfn._xlws.FILTER($M$2:$M$1000,($C$2:$C$1000=C16)*($D$2:$D$1000=D16)*($E$2:$E$1000=E16)*($J$2:$J$1000=J16),""),_xlfn._xlws.FILTER($N$2:$N$1000,($C$2:$C$1000=C16)*($D$2:$D$1000=D16)*($E$2:$E$1000=E16)*($J$2:$J$1000=J16),""))),"")</f>
        <v>0.29000000000000004</v>
      </c>
      <c r="P16">
        <v>0</v>
      </c>
      <c r="Q16" t="s">
        <v>105</v>
      </c>
      <c r="R16" t="s">
        <v>109</v>
      </c>
      <c r="S16" t="s">
        <v>97</v>
      </c>
      <c r="T16" t="s">
        <v>98</v>
      </c>
      <c r="U16" t="s">
        <v>107</v>
      </c>
    </row>
    <row r="17" spans="1:21" ht="14.45">
      <c r="A17" s="11" t="s">
        <v>94</v>
      </c>
      <c r="B17" t="s">
        <v>42</v>
      </c>
      <c r="C17" t="str">
        <f>IFERROR(VLOOKUP(B17,'Waste streams'!$A$2:$B$50,2,FALSE),"")</f>
        <v>10 06 01</v>
      </c>
      <c r="D17" t="s">
        <v>55</v>
      </c>
      <c r="E17" t="s">
        <v>53</v>
      </c>
      <c r="F17">
        <v>3</v>
      </c>
      <c r="G17" t="str">
        <f>IFERROR(VLOOKUP(F17,'TRL scale'!$A$2:$B$11,2,FALSE),"")</f>
        <v>Experimental proof of concept</v>
      </c>
      <c r="H17">
        <v>0</v>
      </c>
      <c r="I17" t="s">
        <v>104</v>
      </c>
      <c r="J17" t="s">
        <v>114</v>
      </c>
      <c r="K17" t="s">
        <v>54</v>
      </c>
      <c r="M17">
        <v>0.44</v>
      </c>
      <c r="N17">
        <v>0.95</v>
      </c>
      <c r="O17" cm="1">
        <f t="array" ref="O17">IFERROR(AVERAGE(_xlfn.VSTACK(_xlfn._xlws.FILTER($M$2:$M$1000,($C$2:$C$1000=C17)*($D$2:$D$1000=D17)*($E$2:$E$1000=E17)*($J$2:$J$1000=J17),""),_xlfn._xlws.FILTER($N$2:$N$1000,($C$2:$C$1000=C17)*($D$2:$D$1000=D17)*($E$2:$E$1000=E17)*($J$2:$J$1000=J17),""))),"")</f>
        <v>0.63500000000000001</v>
      </c>
      <c r="P17">
        <v>0</v>
      </c>
      <c r="Q17" t="s">
        <v>105</v>
      </c>
      <c r="R17" t="s">
        <v>109</v>
      </c>
      <c r="S17" t="s">
        <v>97</v>
      </c>
      <c r="T17" t="s">
        <v>98</v>
      </c>
      <c r="U17" t="s">
        <v>107</v>
      </c>
    </row>
    <row r="18" spans="1:21" ht="14.45">
      <c r="A18" s="11" t="s">
        <v>94</v>
      </c>
      <c r="B18" t="s">
        <v>42</v>
      </c>
      <c r="C18" t="str">
        <f>IFERROR(VLOOKUP(B18,'Waste streams'!$A$2:$B$50,2,FALSE),"")</f>
        <v>10 06 01</v>
      </c>
      <c r="D18" t="s">
        <v>55</v>
      </c>
      <c r="E18" t="s">
        <v>53</v>
      </c>
      <c r="F18">
        <v>3</v>
      </c>
      <c r="G18" t="str">
        <f>IFERROR(VLOOKUP(F18,'TRL scale'!$A$2:$B$11,2,FALSE),"")</f>
        <v>Experimental proof of concept</v>
      </c>
      <c r="H18">
        <v>0</v>
      </c>
      <c r="I18" t="s">
        <v>104</v>
      </c>
      <c r="J18" t="s">
        <v>115</v>
      </c>
      <c r="K18" t="s">
        <v>54</v>
      </c>
      <c r="M18">
        <v>0.7</v>
      </c>
      <c r="N18">
        <v>0.98</v>
      </c>
      <c r="O18" cm="1">
        <f t="array" ref="O18">IFERROR(AVERAGE(_xlfn.VSTACK(_xlfn._xlws.FILTER($M$2:$M$1000,($C$2:$C$1000=C18)*($D$2:$D$1000=D18)*($E$2:$E$1000=E18)*($J$2:$J$1000=J18),""),_xlfn._xlws.FILTER($N$2:$N$1000,($C$2:$C$1000=C18)*($D$2:$D$1000=D18)*($E$2:$E$1000=E18)*($J$2:$J$1000=J18),""))),"")</f>
        <v>0.81833333333333336</v>
      </c>
      <c r="P18">
        <v>0</v>
      </c>
      <c r="Q18" t="s">
        <v>105</v>
      </c>
      <c r="R18" t="s">
        <v>109</v>
      </c>
      <c r="S18" t="s">
        <v>97</v>
      </c>
      <c r="T18" t="s">
        <v>98</v>
      </c>
      <c r="U18" t="s">
        <v>107</v>
      </c>
    </row>
    <row r="19" spans="1:21" ht="14.45">
      <c r="A19" s="11" t="s">
        <v>94</v>
      </c>
      <c r="B19" t="s">
        <v>42</v>
      </c>
      <c r="C19" t="str">
        <f>IFERROR(VLOOKUP(B19,'Waste streams'!$A$2:$B$50,2,FALSE),"")</f>
        <v>10 06 01</v>
      </c>
      <c r="D19" t="s">
        <v>55</v>
      </c>
      <c r="E19" t="s">
        <v>53</v>
      </c>
      <c r="F19">
        <v>3</v>
      </c>
      <c r="G19" t="str">
        <f>IFERROR(VLOOKUP(F19,'TRL scale'!$A$2:$B$11,2,FALSE),"")</f>
        <v>Experimental proof of concept</v>
      </c>
      <c r="H19">
        <v>0</v>
      </c>
      <c r="I19" t="s">
        <v>104</v>
      </c>
      <c r="J19" t="s">
        <v>116</v>
      </c>
      <c r="K19" t="s">
        <v>54</v>
      </c>
      <c r="M19">
        <v>0.35</v>
      </c>
      <c r="N19">
        <v>0.35</v>
      </c>
      <c r="O19" cm="1">
        <f t="array" ref="O19">IFERROR(AVERAGE(_xlfn.VSTACK(_xlfn._xlws.FILTER($M$2:$M$1000,($C$2:$C$1000=C19)*($D$2:$D$1000=D19)*($E$2:$E$1000=E19)*($J$2:$J$1000=J19),""),_xlfn._xlws.FILTER($N$2:$N$1000,($C$2:$C$1000=C19)*($D$2:$D$1000=D19)*($E$2:$E$1000=E19)*($J$2:$J$1000=J19),""))),"")</f>
        <v>0.35</v>
      </c>
      <c r="P19">
        <v>0</v>
      </c>
      <c r="Q19" t="s">
        <v>105</v>
      </c>
      <c r="R19" t="s">
        <v>109</v>
      </c>
      <c r="S19" t="s">
        <v>97</v>
      </c>
      <c r="T19" t="s">
        <v>98</v>
      </c>
      <c r="U19" t="s">
        <v>107</v>
      </c>
    </row>
    <row r="20" spans="1:21" ht="14.45">
      <c r="A20" s="11" t="s">
        <v>94</v>
      </c>
      <c r="B20" t="s">
        <v>42</v>
      </c>
      <c r="C20" t="str">
        <f>IFERROR(VLOOKUP(B20,'Waste streams'!$A$2:$B$50,2,FALSE),"")</f>
        <v>10 06 01</v>
      </c>
      <c r="D20" t="s">
        <v>55</v>
      </c>
      <c r="E20" t="s">
        <v>53</v>
      </c>
      <c r="F20">
        <v>3</v>
      </c>
      <c r="G20" t="str">
        <f>IFERROR(VLOOKUP(F20,'TRL scale'!$A$2:$B$11,2,FALSE),"")</f>
        <v>Experimental proof of concept</v>
      </c>
      <c r="H20">
        <v>0</v>
      </c>
      <c r="I20" t="s">
        <v>104</v>
      </c>
      <c r="J20" t="s">
        <v>117</v>
      </c>
      <c r="K20" t="s">
        <v>54</v>
      </c>
      <c r="M20">
        <v>1</v>
      </c>
      <c r="N20">
        <v>1</v>
      </c>
      <c r="O20" cm="1">
        <f t="array" ref="O20">IFERROR(AVERAGE(_xlfn.VSTACK(_xlfn._xlws.FILTER($M$2:$M$1000,($C$2:$C$1000=C20)*($D$2:$D$1000=D20)*($E$2:$E$1000=E20)*($J$2:$J$1000=J20),""),_xlfn._xlws.FILTER($N$2:$N$1000,($C$2:$C$1000=C20)*($D$2:$D$1000=D20)*($E$2:$E$1000=E20)*($J$2:$J$1000=J20),""))),"")</f>
        <v>1</v>
      </c>
      <c r="P20">
        <v>0</v>
      </c>
      <c r="Q20" t="s">
        <v>105</v>
      </c>
      <c r="R20" t="s">
        <v>109</v>
      </c>
      <c r="S20" t="s">
        <v>97</v>
      </c>
      <c r="T20" t="s">
        <v>98</v>
      </c>
      <c r="U20" t="s">
        <v>107</v>
      </c>
    </row>
    <row r="21" spans="1:21" ht="14.45">
      <c r="A21" s="11" t="s">
        <v>94</v>
      </c>
      <c r="B21" t="s">
        <v>42</v>
      </c>
      <c r="C21" t="str">
        <f>IFERROR(VLOOKUP(B21,'Waste streams'!$A$2:$B$50,2,FALSE),"")</f>
        <v>10 06 01</v>
      </c>
      <c r="D21" t="s">
        <v>55</v>
      </c>
      <c r="E21" t="s">
        <v>53</v>
      </c>
      <c r="F21">
        <v>3</v>
      </c>
      <c r="G21" t="str">
        <f>IFERROR(VLOOKUP(F21,'TRL scale'!$A$2:$B$11,2,FALSE),"")</f>
        <v>Experimental proof of concept</v>
      </c>
      <c r="H21">
        <v>0</v>
      </c>
      <c r="I21" t="s">
        <v>104</v>
      </c>
      <c r="J21" t="s">
        <v>118</v>
      </c>
      <c r="K21" t="s">
        <v>54</v>
      </c>
      <c r="M21">
        <v>0.41</v>
      </c>
      <c r="N21">
        <v>0.41</v>
      </c>
      <c r="O21" cm="1">
        <f t="array" ref="O21">IFERROR(AVERAGE(_xlfn.VSTACK(_xlfn._xlws.FILTER($M$2:$M$1000,($C$2:$C$1000=C21)*($D$2:$D$1000=D21)*($E$2:$E$1000=E21)*($J$2:$J$1000=J21),""),_xlfn._xlws.FILTER($N$2:$N$1000,($C$2:$C$1000=C21)*($D$2:$D$1000=D21)*($E$2:$E$1000=E21)*($J$2:$J$1000=J21),""))),"")</f>
        <v>0.41</v>
      </c>
      <c r="P21">
        <v>0</v>
      </c>
      <c r="Q21" t="s">
        <v>105</v>
      </c>
      <c r="R21" t="s">
        <v>109</v>
      </c>
      <c r="S21" t="s">
        <v>97</v>
      </c>
      <c r="T21" t="s">
        <v>98</v>
      </c>
      <c r="U21" t="s">
        <v>107</v>
      </c>
    </row>
    <row r="22" spans="1:21" ht="14.45">
      <c r="A22" s="11" t="s">
        <v>94</v>
      </c>
      <c r="B22" t="s">
        <v>42</v>
      </c>
      <c r="C22" t="str">
        <f>IFERROR(VLOOKUP(B22,'Waste streams'!$A$2:$B$50,2,FALSE),"")</f>
        <v>10 06 01</v>
      </c>
      <c r="D22" t="s">
        <v>52</v>
      </c>
      <c r="E22" t="s">
        <v>50</v>
      </c>
      <c r="F22">
        <v>9</v>
      </c>
      <c r="G22" t="str">
        <f>IFERROR(VLOOKUP(F22,'TRL scale'!$A$2:$B$11,2,FALSE),"")</f>
        <v>Actual system proven in operational environment (competitive manufacturing in the case of key enabling technologies; or in space)</v>
      </c>
      <c r="H22">
        <v>0</v>
      </c>
      <c r="I22" t="s">
        <v>95</v>
      </c>
      <c r="K22" t="s">
        <v>57</v>
      </c>
      <c r="O22" t="str" cm="1">
        <f t="array" ref="O22">IFERROR(AVERAGE(_xlfn.VSTACK(_xlfn._xlws.FILTER($M$2:$M$1000,($C$2:$C$1000=C22)*($D$2:$D$1000=D22)*($E$2:$E$1000=E22)*($J$2:$J$1000=J22),""),_xlfn._xlws.FILTER($N$2:$N$1000,($C$2:$C$1000=C22)*($D$2:$D$1000=D22)*($E$2:$E$1000=E22)*($J$2:$J$1000=J22),""))),"")</f>
        <v/>
      </c>
      <c r="Q22" t="s">
        <v>119</v>
      </c>
      <c r="R22" t="s">
        <v>120</v>
      </c>
      <c r="S22" t="s">
        <v>97</v>
      </c>
      <c r="T22" t="s">
        <v>98</v>
      </c>
      <c r="U22" t="s">
        <v>121</v>
      </c>
    </row>
    <row r="23" spans="1:21" ht="14.45">
      <c r="A23" s="11" t="s">
        <v>94</v>
      </c>
      <c r="B23" t="s">
        <v>42</v>
      </c>
      <c r="C23" t="str">
        <f>IFERROR(VLOOKUP(B23,'Waste streams'!$A$2:$B$50,2,FALSE),"")</f>
        <v>10 06 01</v>
      </c>
      <c r="D23" t="s">
        <v>49</v>
      </c>
      <c r="E23" t="s">
        <v>50</v>
      </c>
      <c r="F23">
        <v>9</v>
      </c>
      <c r="G23" t="str">
        <f>IFERROR(VLOOKUP(F23,'TRL scale'!$A$2:$B$11,2,FALSE),"")</f>
        <v>Actual system proven in operational environment (competitive manufacturing in the case of key enabling technologies; or in space)</v>
      </c>
      <c r="H23">
        <v>0</v>
      </c>
      <c r="I23" t="s">
        <v>95</v>
      </c>
      <c r="K23" t="s">
        <v>57</v>
      </c>
      <c r="O23" t="str" cm="1">
        <f t="array" ref="O23">IFERROR(AVERAGE(_xlfn.VSTACK(_xlfn._xlws.FILTER($M$2:$M$1000,($C$2:$C$1000=C23)*($D$2:$D$1000=D23)*($E$2:$E$1000=E23)*($J$2:$J$1000=J23),""),_xlfn._xlws.FILTER($N$2:$N$1000,($C$2:$C$1000=C23)*($D$2:$D$1000=D23)*($E$2:$E$1000=E23)*($J$2:$J$1000=J23),""))),"")</f>
        <v/>
      </c>
      <c r="Q23" t="s">
        <v>119</v>
      </c>
      <c r="R23" t="s">
        <v>120</v>
      </c>
      <c r="S23" t="s">
        <v>97</v>
      </c>
      <c r="T23" t="s">
        <v>98</v>
      </c>
      <c r="U23" t="s">
        <v>121</v>
      </c>
    </row>
    <row r="24" spans="1:21" ht="14.45">
      <c r="A24" s="11" t="s">
        <v>94</v>
      </c>
      <c r="B24" t="s">
        <v>42</v>
      </c>
      <c r="C24" t="str">
        <f>IFERROR(VLOOKUP(B24,'Waste streams'!$A$2:$B$50,2,FALSE),"")</f>
        <v>10 06 01</v>
      </c>
      <c r="D24" t="s">
        <v>55</v>
      </c>
      <c r="E24" t="s">
        <v>59</v>
      </c>
      <c r="G24" t="str">
        <f>IFERROR(VLOOKUP(F24,'TRL scale'!$A$2:$B$11,2,FALSE),"")</f>
        <v/>
      </c>
      <c r="K24" t="s">
        <v>51</v>
      </c>
      <c r="O24" t="str" cm="1">
        <f t="array" ref="O24">IFERROR(AVERAGE(_xlfn.VSTACK(_xlfn._xlws.FILTER($M$2:$M$1000,($C$2:$C$1000=C24)*($D$2:$D$1000=D24)*($E$2:$E$1000=E24)*($J$2:$J$1000=J24),""),_xlfn._xlws.FILTER($N$2:$N$1000,($C$2:$C$1000=C24)*($D$2:$D$1000=D24)*($E$2:$E$1000=E24)*($J$2:$J$1000=J24),""))),"")</f>
        <v/>
      </c>
      <c r="Q24" t="s">
        <v>122</v>
      </c>
      <c r="R24" t="s">
        <v>123</v>
      </c>
      <c r="S24" t="s">
        <v>97</v>
      </c>
      <c r="T24" t="s">
        <v>98</v>
      </c>
      <c r="U24" t="s">
        <v>121</v>
      </c>
    </row>
    <row r="25" spans="1:21" ht="14.45">
      <c r="A25" s="11" t="s">
        <v>124</v>
      </c>
      <c r="B25" t="s">
        <v>36</v>
      </c>
      <c r="C25" t="str">
        <f>IFERROR(VLOOKUP(B25,'Waste streams'!$A$2:$B$50,2,FALSE),"")</f>
        <v>10 03 04</v>
      </c>
      <c r="E25" t="s">
        <v>56</v>
      </c>
      <c r="F25">
        <v>9</v>
      </c>
      <c r="G25" t="str">
        <f>IFERROR(VLOOKUP(F25,'TRL scale'!$A$2:$B$11,2,FALSE),"")</f>
        <v>Actual system proven in operational environment (competitive manufacturing in the case of key enabling technologies; or in space)</v>
      </c>
      <c r="H25">
        <v>1</v>
      </c>
      <c r="I25" t="s">
        <v>125</v>
      </c>
      <c r="J25" t="s">
        <v>126</v>
      </c>
      <c r="K25" t="s">
        <v>51</v>
      </c>
      <c r="M25">
        <v>1</v>
      </c>
      <c r="N25">
        <v>1</v>
      </c>
      <c r="O25" cm="1">
        <f t="array" ref="O25">IFERROR(AVERAGE(_xlfn.VSTACK(_xlfn._xlws.FILTER($M$2:$M$1000,($C$2:$C$1000=C25)*($D$2:$D$1000=D25)*($E$2:$E$1000=E25)*($J$2:$J$1000=J25),""),_xlfn._xlws.FILTER($N$2:$N$1000,($C$2:$C$1000=C25)*($D$2:$D$1000=D25)*($E$2:$E$1000=E25)*($J$2:$J$1000=J25),""))),"")</f>
        <v>1</v>
      </c>
      <c r="P25">
        <v>1</v>
      </c>
      <c r="Q25" t="s">
        <v>119</v>
      </c>
      <c r="R25" t="s">
        <v>127</v>
      </c>
      <c r="S25" t="s">
        <v>97</v>
      </c>
      <c r="T25" t="s">
        <v>98</v>
      </c>
      <c r="U25" s="6" t="s">
        <v>121</v>
      </c>
    </row>
    <row r="26" spans="1:21" ht="14.45">
      <c r="A26" s="11" t="s">
        <v>128</v>
      </c>
      <c r="B26" t="s">
        <v>38</v>
      </c>
      <c r="C26" t="str">
        <f>IFERROR(VLOOKUP(B26,'Waste streams'!$A$2:$B$50,2,FALSE),"")</f>
        <v>10 03 08*</v>
      </c>
      <c r="E26" t="s">
        <v>53</v>
      </c>
      <c r="F26">
        <v>9</v>
      </c>
      <c r="G26" t="str">
        <f>IFERROR(VLOOKUP(F26,'TRL scale'!$A$2:$B$11,2,FALSE),"")</f>
        <v>Actual system proven in operational environment (competitive manufacturing in the case of key enabling technologies; or in space)</v>
      </c>
      <c r="H26">
        <v>1</v>
      </c>
      <c r="I26" t="s">
        <v>129</v>
      </c>
      <c r="J26" t="s">
        <v>126</v>
      </c>
      <c r="K26" t="s">
        <v>51</v>
      </c>
      <c r="M26">
        <v>0</v>
      </c>
      <c r="N26">
        <v>1</v>
      </c>
      <c r="O26" cm="1">
        <f t="array" ref="O26">IFERROR(AVERAGE(_xlfn.VSTACK(_xlfn._xlws.FILTER($M$2:$M$1000,($C$2:$C$1000=C26)*($D$2:$D$1000=D26)*($E$2:$E$1000=E26)*($J$2:$J$1000=J26),""),_xlfn._xlws.FILTER($N$2:$N$1000,($C$2:$C$1000=C26)*($D$2:$D$1000=D26)*($E$2:$E$1000=E26)*($J$2:$J$1000=J26),""))),"")</f>
        <v>0.5</v>
      </c>
      <c r="Q26" t="s">
        <v>119</v>
      </c>
      <c r="R26" t="s">
        <v>130</v>
      </c>
      <c r="S26" t="s">
        <v>97</v>
      </c>
      <c r="T26" t="s">
        <v>98</v>
      </c>
      <c r="U26" t="s">
        <v>121</v>
      </c>
    </row>
    <row r="27" spans="1:21" ht="14.45">
      <c r="A27" s="11" t="s">
        <v>124</v>
      </c>
      <c r="B27" t="s">
        <v>36</v>
      </c>
      <c r="C27" t="str">
        <f>IFERROR(VLOOKUP(B27,'Waste streams'!$A$2:$B$50,2,FALSE),"")</f>
        <v>10 03 04</v>
      </c>
      <c r="G27" t="str">
        <f>IFERROR(VLOOKUP(F27,'TRL scale'!$A$2:$B$11,2,FALSE),"")</f>
        <v/>
      </c>
      <c r="K27" t="s">
        <v>51</v>
      </c>
      <c r="O27" t="str" cm="1">
        <f t="array" ref="O27">IFERROR(AVERAGE(_xlfn.VSTACK(_xlfn._xlws.FILTER($M$2:$M$1000,($C$2:$C$1000=C27)*($D$2:$D$1000=D27)*($E$2:$E$1000=E27)*($J$2:$J$1000=J27),""),_xlfn._xlws.FILTER($N$2:$N$1000,($C$2:$C$1000=C27)*($D$2:$D$1000=D27)*($E$2:$E$1000=E27)*($J$2:$J$1000=J27),""))),"")</f>
        <v/>
      </c>
      <c r="Q27" t="s">
        <v>131</v>
      </c>
      <c r="S27" t="s">
        <v>97</v>
      </c>
      <c r="T27" t="s">
        <v>98</v>
      </c>
      <c r="U27" t="e">
        <v>#N/A</v>
      </c>
    </row>
    <row r="28" spans="1:21" ht="14.45">
      <c r="A28" s="11" t="s">
        <v>128</v>
      </c>
      <c r="B28" t="s">
        <v>38</v>
      </c>
      <c r="C28" t="str">
        <f>IFERROR(VLOOKUP(B28,'Waste streams'!$A$2:$B$50,2,FALSE),"")</f>
        <v>10 03 08*</v>
      </c>
      <c r="E28" t="s">
        <v>53</v>
      </c>
      <c r="F28">
        <v>9</v>
      </c>
      <c r="G28" t="str">
        <f>IFERROR(VLOOKUP(F28,'TRL scale'!$A$2:$B$11,2,FALSE),"")</f>
        <v>Actual system proven in operational environment (competitive manufacturing in the case of key enabling technologies; or in space)</v>
      </c>
      <c r="H28">
        <v>1</v>
      </c>
      <c r="J28" t="s">
        <v>132</v>
      </c>
      <c r="K28" t="s">
        <v>57</v>
      </c>
      <c r="O28" t="str" cm="1">
        <f t="array" ref="O28">IFERROR(AVERAGE(_xlfn.VSTACK(_xlfn._xlws.FILTER($M$2:$M$1000,($C$2:$C$1000=C28)*($D$2:$D$1000=D28)*($E$2:$E$1000=E28)*($J$2:$J$1000=J28),""),_xlfn._xlws.FILTER($N$2:$N$1000,($C$2:$C$1000=C28)*($D$2:$D$1000=D28)*($E$2:$E$1000=E28)*($J$2:$J$1000=J28),""))),"")</f>
        <v/>
      </c>
      <c r="S28" t="s">
        <v>97</v>
      </c>
      <c r="T28" t="s">
        <v>98</v>
      </c>
      <c r="U28" t="s">
        <v>133</v>
      </c>
    </row>
    <row r="29" spans="1:21" ht="14.45">
      <c r="A29" s="11" t="s">
        <v>128</v>
      </c>
      <c r="B29" t="s">
        <v>38</v>
      </c>
      <c r="C29" t="str">
        <f>IFERROR(VLOOKUP(B29,'Waste streams'!$A$2:$B$50,2,FALSE),"")</f>
        <v>10 03 08*</v>
      </c>
      <c r="E29" t="s">
        <v>53</v>
      </c>
      <c r="F29">
        <v>9</v>
      </c>
      <c r="G29" t="str">
        <f>IFERROR(VLOOKUP(F29,'TRL scale'!$A$2:$B$11,2,FALSE),"")</f>
        <v>Actual system proven in operational environment (competitive manufacturing in the case of key enabling technologies; or in space)</v>
      </c>
      <c r="H29">
        <v>1</v>
      </c>
      <c r="J29" t="s">
        <v>134</v>
      </c>
      <c r="K29" t="s">
        <v>57</v>
      </c>
      <c r="O29" t="str" cm="1">
        <f t="array" ref="O29">IFERROR(AVERAGE(_xlfn.VSTACK(_xlfn._xlws.FILTER($M$2:$M$1000,($C$2:$C$1000=C29)*($D$2:$D$1000=D29)*($E$2:$E$1000=E29)*($J$2:$J$1000=J29),""),_xlfn._xlws.FILTER($N$2:$N$1000,($C$2:$C$1000=C29)*($D$2:$D$1000=D29)*($E$2:$E$1000=E29)*($J$2:$J$1000=J29),""))),"")</f>
        <v/>
      </c>
      <c r="S29" t="s">
        <v>97</v>
      </c>
      <c r="T29" t="s">
        <v>98</v>
      </c>
      <c r="U29" t="s">
        <v>133</v>
      </c>
    </row>
    <row r="30" spans="1:21" ht="14.45">
      <c r="A30" s="11" t="s">
        <v>128</v>
      </c>
      <c r="B30" t="s">
        <v>38</v>
      </c>
      <c r="C30" t="str">
        <f>IFERROR(VLOOKUP(B30,'Waste streams'!$A$2:$B$50,2,FALSE),"")</f>
        <v>10 03 08*</v>
      </c>
      <c r="E30" t="s">
        <v>53</v>
      </c>
      <c r="F30">
        <v>9</v>
      </c>
      <c r="G30" t="str">
        <f>IFERROR(VLOOKUP(F30,'TRL scale'!$A$2:$B$11,2,FALSE),"")</f>
        <v>Actual system proven in operational environment (competitive manufacturing in the case of key enabling technologies; or in space)</v>
      </c>
      <c r="H30">
        <v>1</v>
      </c>
      <c r="J30" t="s">
        <v>135</v>
      </c>
      <c r="K30" t="s">
        <v>57</v>
      </c>
      <c r="O30" t="str" cm="1">
        <f t="array" ref="O30">IFERROR(AVERAGE(_xlfn.VSTACK(_xlfn._xlws.FILTER($M$2:$M$1000,($C$2:$C$1000=C30)*($D$2:$D$1000=D30)*($E$2:$E$1000=E30)*($J$2:$J$1000=J30),""),_xlfn._xlws.FILTER($N$2:$N$1000,($C$2:$C$1000=C30)*($D$2:$D$1000=D30)*($E$2:$E$1000=E30)*($J$2:$J$1000=J30),""))),"")</f>
        <v/>
      </c>
      <c r="S30" t="s">
        <v>97</v>
      </c>
      <c r="T30" t="s">
        <v>98</v>
      </c>
      <c r="U30" t="s">
        <v>133</v>
      </c>
    </row>
    <row r="31" spans="1:21" ht="14.45">
      <c r="A31" s="11" t="s">
        <v>128</v>
      </c>
      <c r="B31" t="s">
        <v>38</v>
      </c>
      <c r="C31" t="str">
        <f>IFERROR(VLOOKUP(B31,'Waste streams'!$A$2:$B$50,2,FALSE),"")</f>
        <v>10 03 08*</v>
      </c>
      <c r="E31" t="s">
        <v>53</v>
      </c>
      <c r="F31">
        <v>9</v>
      </c>
      <c r="G31" t="str">
        <f>IFERROR(VLOOKUP(F31,'TRL scale'!$A$2:$B$11,2,FALSE),"")</f>
        <v>Actual system proven in operational environment (competitive manufacturing in the case of key enabling technologies; or in space)</v>
      </c>
      <c r="H31">
        <v>1</v>
      </c>
      <c r="J31" t="s">
        <v>136</v>
      </c>
      <c r="K31" t="s">
        <v>57</v>
      </c>
      <c r="O31" t="str" cm="1">
        <f t="array" ref="O31">IFERROR(AVERAGE(_xlfn.VSTACK(_xlfn._xlws.FILTER($M$2:$M$1000,($C$2:$C$1000=C31)*($D$2:$D$1000=D31)*($E$2:$E$1000=E31)*($J$2:$J$1000=J31),""),_xlfn._xlws.FILTER($N$2:$N$1000,($C$2:$C$1000=C31)*($D$2:$D$1000=D31)*($E$2:$E$1000=E31)*($J$2:$J$1000=J31),""))),"")</f>
        <v/>
      </c>
      <c r="S31" t="s">
        <v>97</v>
      </c>
      <c r="T31" t="s">
        <v>98</v>
      </c>
      <c r="U31" t="s">
        <v>133</v>
      </c>
    </row>
    <row r="32" spans="1:21" ht="14.45">
      <c r="A32" s="11" t="s">
        <v>124</v>
      </c>
      <c r="B32" t="s">
        <v>36</v>
      </c>
      <c r="C32" t="str">
        <f>IFERROR(VLOOKUP(B32,'Waste streams'!$A$2:$B$50,2,FALSE),"")</f>
        <v>10 03 04</v>
      </c>
      <c r="E32" t="s">
        <v>53</v>
      </c>
      <c r="F32">
        <v>3</v>
      </c>
      <c r="G32" t="str">
        <f>IFERROR(VLOOKUP(F32,'TRL scale'!$A$2:$B$11,2,FALSE),"")</f>
        <v>Experimental proof of concept</v>
      </c>
      <c r="H32">
        <v>0</v>
      </c>
      <c r="I32" t="s">
        <v>104</v>
      </c>
      <c r="J32" t="s">
        <v>134</v>
      </c>
      <c r="K32" t="s">
        <v>57</v>
      </c>
      <c r="O32" t="str" cm="1">
        <f t="array" ref="O32">IFERROR(AVERAGE(_xlfn.VSTACK(_xlfn._xlws.FILTER($M$2:$M$1000,($C$2:$C$1000=C32)*($D$2:$D$1000=D32)*($E$2:$E$1000=E32)*($J$2:$J$1000=J32),""),_xlfn._xlws.FILTER($N$2:$N$1000,($C$2:$C$1000=C32)*($D$2:$D$1000=D32)*($E$2:$E$1000=E32)*($J$2:$J$1000=J32),""))),"")</f>
        <v/>
      </c>
      <c r="Q32" t="s">
        <v>137</v>
      </c>
      <c r="R32" t="s">
        <v>138</v>
      </c>
      <c r="S32" t="s">
        <v>97</v>
      </c>
      <c r="T32" t="s">
        <v>98</v>
      </c>
      <c r="U32" t="s">
        <v>139</v>
      </c>
    </row>
    <row r="33" spans="1:21" ht="14.45">
      <c r="A33" s="11" t="s">
        <v>124</v>
      </c>
      <c r="B33" t="s">
        <v>36</v>
      </c>
      <c r="C33" t="str">
        <f>IFERROR(VLOOKUP(B33,'Waste streams'!$A$2:$B$50,2,FALSE),"")</f>
        <v>10 03 04</v>
      </c>
      <c r="E33" t="s">
        <v>50</v>
      </c>
      <c r="F33">
        <v>2</v>
      </c>
      <c r="G33" t="str">
        <f>IFERROR(VLOOKUP(F33,'TRL scale'!$A$2:$B$11,2,FALSE),"")</f>
        <v>Technology concept formulated</v>
      </c>
      <c r="H33">
        <v>0</v>
      </c>
      <c r="I33" t="s">
        <v>104</v>
      </c>
      <c r="J33" t="s">
        <v>96</v>
      </c>
      <c r="K33" t="s">
        <v>57</v>
      </c>
      <c r="O33" t="str" cm="1">
        <f t="array" ref="O33">IFERROR(AVERAGE(_xlfn.VSTACK(_xlfn._xlws.FILTER($M$2:$M$1000,($C$2:$C$1000=C33)*($D$2:$D$1000=D33)*($E$2:$E$1000=E33)*($J$2:$J$1000=J33),""),_xlfn._xlws.FILTER($N$2:$N$1000,($C$2:$C$1000=C33)*($D$2:$D$1000=D33)*($E$2:$E$1000=E33)*($J$2:$J$1000=J33),""))),"")</f>
        <v/>
      </c>
      <c r="Q33" t="s">
        <v>140</v>
      </c>
      <c r="S33" t="s">
        <v>97</v>
      </c>
      <c r="T33" t="s">
        <v>98</v>
      </c>
      <c r="U33" t="s">
        <v>139</v>
      </c>
    </row>
    <row r="34" spans="1:21" ht="14.45">
      <c r="A34" s="11" t="s">
        <v>141</v>
      </c>
      <c r="B34" t="s">
        <v>40</v>
      </c>
      <c r="C34" t="str">
        <f>IFERROR(VLOOKUP(B34,'Waste streams'!$A$2:$B$50,2,FALSE),"")</f>
        <v>10 04 01*</v>
      </c>
      <c r="D34" t="s">
        <v>55</v>
      </c>
      <c r="E34" t="s">
        <v>56</v>
      </c>
      <c r="F34">
        <v>2</v>
      </c>
      <c r="G34" t="str">
        <f>IFERROR(VLOOKUP(F34,'TRL scale'!$A$2:$B$11,2,FALSE),"")</f>
        <v>Technology concept formulated</v>
      </c>
      <c r="H34">
        <v>0</v>
      </c>
      <c r="I34" t="s">
        <v>104</v>
      </c>
      <c r="J34" t="s">
        <v>110</v>
      </c>
      <c r="K34" t="s">
        <v>54</v>
      </c>
      <c r="M34">
        <v>0.99</v>
      </c>
      <c r="N34">
        <v>0.99</v>
      </c>
      <c r="O34" cm="1">
        <f t="array" ref="O34">IFERROR(AVERAGE(_xlfn.VSTACK(_xlfn._xlws.FILTER($M$2:$M$1000,($C$2:$C$1000=C34)*($D$2:$D$1000=D34)*($E$2:$E$1000=E34)*($J$2:$J$1000=J34),""),_xlfn._xlws.FILTER($N$2:$N$1000,($C$2:$C$1000=C34)*($D$2:$D$1000=D34)*($E$2:$E$1000=E34)*($J$2:$J$1000=J34),""))),"")</f>
        <v>0.99</v>
      </c>
      <c r="Q34" t="s">
        <v>142</v>
      </c>
      <c r="S34" t="s">
        <v>97</v>
      </c>
      <c r="T34" t="s">
        <v>98</v>
      </c>
      <c r="U34" s="2" t="s">
        <v>143</v>
      </c>
    </row>
    <row r="35" spans="1:21" ht="14.45">
      <c r="A35" s="11" t="s">
        <v>141</v>
      </c>
      <c r="B35" t="s">
        <v>40</v>
      </c>
      <c r="C35" t="str">
        <f>IFERROR(VLOOKUP(B35,'Waste streams'!$A$2:$B$50,2,FALSE),"")</f>
        <v>10 04 01*</v>
      </c>
      <c r="D35" t="s">
        <v>55</v>
      </c>
      <c r="E35" t="s">
        <v>56</v>
      </c>
      <c r="F35">
        <v>2</v>
      </c>
      <c r="G35" t="str">
        <f>IFERROR(VLOOKUP(F35,'TRL scale'!$A$2:$B$11,2,FALSE),"")</f>
        <v>Technology concept formulated</v>
      </c>
      <c r="H35">
        <v>0</v>
      </c>
      <c r="I35" t="s">
        <v>104</v>
      </c>
      <c r="J35" t="s">
        <v>102</v>
      </c>
      <c r="K35" t="s">
        <v>54</v>
      </c>
      <c r="M35">
        <v>0.5</v>
      </c>
      <c r="N35">
        <v>0.5</v>
      </c>
      <c r="O35" cm="1">
        <f t="array" ref="O35">IFERROR(AVERAGE(_xlfn.VSTACK(_xlfn._xlws.FILTER($M$2:$M$1000,($C$2:$C$1000=C35)*($D$2:$D$1000=D35)*($E$2:$E$1000=E35)*($J$2:$J$1000=J35),""),_xlfn._xlws.FILTER($N$2:$N$1000,($C$2:$C$1000=C35)*($D$2:$D$1000=D35)*($E$2:$E$1000=E35)*($J$2:$J$1000=J35),""))),"")</f>
        <v>0.5</v>
      </c>
      <c r="Q35" t="s">
        <v>142</v>
      </c>
      <c r="S35" t="s">
        <v>97</v>
      </c>
      <c r="T35" t="s">
        <v>98</v>
      </c>
      <c r="U35" s="2" t="s">
        <v>143</v>
      </c>
    </row>
    <row r="36" spans="1:21" ht="14.45">
      <c r="A36" s="11" t="s">
        <v>141</v>
      </c>
      <c r="B36" t="s">
        <v>40</v>
      </c>
      <c r="C36" t="str">
        <f>IFERROR(VLOOKUP(B36,'Waste streams'!$A$2:$B$50,2,FALSE),"")</f>
        <v>10 04 01*</v>
      </c>
      <c r="D36" t="s">
        <v>55</v>
      </c>
      <c r="E36" t="s">
        <v>62</v>
      </c>
      <c r="F36">
        <v>2</v>
      </c>
      <c r="G36" t="str">
        <f>IFERROR(VLOOKUP(F36,'TRL scale'!$A$2:$B$11,2,FALSE),"")</f>
        <v>Technology concept formulated</v>
      </c>
      <c r="H36">
        <v>0</v>
      </c>
      <c r="I36" t="s">
        <v>104</v>
      </c>
      <c r="J36" t="s">
        <v>144</v>
      </c>
      <c r="K36" t="s">
        <v>54</v>
      </c>
      <c r="M36">
        <v>0</v>
      </c>
      <c r="N36">
        <v>0</v>
      </c>
      <c r="O36" cm="1">
        <f t="array" ref="O36">IFERROR(AVERAGE(_xlfn.VSTACK(_xlfn._xlws.FILTER($M$2:$M$1000,($C$2:$C$1000=C36)*($D$2:$D$1000=D36)*($E$2:$E$1000=E36)*($J$2:$J$1000=J36),""),_xlfn._xlws.FILTER($N$2:$N$1000,($C$2:$C$1000=C36)*($D$2:$D$1000=D36)*($E$2:$E$1000=E36)*($J$2:$J$1000=J36),""))),"")</f>
        <v>0</v>
      </c>
      <c r="Q36" t="s">
        <v>145</v>
      </c>
      <c r="S36" t="s">
        <v>97</v>
      </c>
      <c r="T36" t="s">
        <v>98</v>
      </c>
      <c r="U36" t="s">
        <v>146</v>
      </c>
    </row>
    <row r="37" spans="1:21" ht="14.45">
      <c r="A37" s="11" t="s">
        <v>141</v>
      </c>
      <c r="B37" t="s">
        <v>40</v>
      </c>
      <c r="C37" t="str">
        <f>IFERROR(VLOOKUP(B37,'Waste streams'!$A$2:$B$50,2,FALSE),"")</f>
        <v>10 04 01*</v>
      </c>
      <c r="D37" t="s">
        <v>55</v>
      </c>
      <c r="E37" t="s">
        <v>62</v>
      </c>
      <c r="F37">
        <v>2</v>
      </c>
      <c r="G37" t="str">
        <f>IFERROR(VLOOKUP(F37,'TRL scale'!$A$2:$B$11,2,FALSE),"")</f>
        <v>Technology concept formulated</v>
      </c>
      <c r="H37">
        <v>0</v>
      </c>
      <c r="I37" t="s">
        <v>104</v>
      </c>
      <c r="J37" t="s">
        <v>110</v>
      </c>
      <c r="K37" t="s">
        <v>54</v>
      </c>
      <c r="M37">
        <v>0</v>
      </c>
      <c r="N37">
        <v>0</v>
      </c>
      <c r="O37" cm="1">
        <f t="array" ref="O37">IFERROR(AVERAGE(_xlfn.VSTACK(_xlfn._xlws.FILTER($M$2:$M$1000,($C$2:$C$1000=C37)*($D$2:$D$1000=D37)*($E$2:$E$1000=E37)*($J$2:$J$1000=J37),""),_xlfn._xlws.FILTER($N$2:$N$1000,($C$2:$C$1000=C37)*($D$2:$D$1000=D37)*($E$2:$E$1000=E37)*($J$2:$J$1000=J37),""))),"")</f>
        <v>0</v>
      </c>
      <c r="Q37" t="s">
        <v>145</v>
      </c>
      <c r="S37" t="s">
        <v>97</v>
      </c>
      <c r="T37" t="s">
        <v>98</v>
      </c>
      <c r="U37" t="s">
        <v>146</v>
      </c>
    </row>
    <row r="38" spans="1:21" ht="14.45">
      <c r="A38" s="11" t="s">
        <v>147</v>
      </c>
      <c r="B38" t="s">
        <v>44</v>
      </c>
      <c r="C38" t="str">
        <f>IFERROR(VLOOKUP(B38,'Waste streams'!$A$2:$B$50,2,FALSE),"")</f>
        <v>11 02 02*</v>
      </c>
      <c r="D38" t="s">
        <v>55</v>
      </c>
      <c r="E38" t="s">
        <v>56</v>
      </c>
      <c r="F38">
        <v>2</v>
      </c>
      <c r="G38" t="str">
        <f>IFERROR(VLOOKUP(F38,'TRL scale'!$A$2:$B$11,2,FALSE),"")</f>
        <v>Technology concept formulated</v>
      </c>
      <c r="H38">
        <v>0</v>
      </c>
      <c r="I38" t="s">
        <v>104</v>
      </c>
      <c r="J38" t="s">
        <v>148</v>
      </c>
      <c r="K38" t="s">
        <v>54</v>
      </c>
      <c r="M38">
        <v>0.8</v>
      </c>
      <c r="N38">
        <v>0.8</v>
      </c>
      <c r="O38" cm="1">
        <f t="array" ref="O38">IFERROR(AVERAGE(_xlfn.VSTACK(_xlfn._xlws.FILTER($M$2:$M$1000,($C$2:$C$1000=C38)*($D$2:$D$1000=D38)*($E$2:$E$1000=E38)*($J$2:$J$1000=J38),""),_xlfn._xlws.FILTER($N$2:$N$1000,($C$2:$C$1000=C38)*($D$2:$D$1000=D38)*($E$2:$E$1000=E38)*($J$2:$J$1000=J38),""))),"")</f>
        <v>0.82500000000000007</v>
      </c>
      <c r="Q38" t="s">
        <v>149</v>
      </c>
      <c r="S38" t="s">
        <v>97</v>
      </c>
      <c r="T38" t="s">
        <v>98</v>
      </c>
      <c r="U38" t="s">
        <v>150</v>
      </c>
    </row>
    <row r="39" spans="1:21" ht="14.45">
      <c r="A39" s="11" t="s">
        <v>147</v>
      </c>
      <c r="B39" t="s">
        <v>44</v>
      </c>
      <c r="C39" t="str">
        <f>IFERROR(VLOOKUP(B39,'Waste streams'!$A$2:$B$50,2,FALSE),"")</f>
        <v>11 02 02*</v>
      </c>
      <c r="D39" t="s">
        <v>55</v>
      </c>
      <c r="E39" t="s">
        <v>56</v>
      </c>
      <c r="F39">
        <v>2</v>
      </c>
      <c r="G39" t="str">
        <f>IFERROR(VLOOKUP(F39,'TRL scale'!$A$2:$B$11,2,FALSE),"")</f>
        <v>Technology concept formulated</v>
      </c>
      <c r="H39">
        <v>0</v>
      </c>
      <c r="I39" t="s">
        <v>104</v>
      </c>
      <c r="J39" t="s">
        <v>148</v>
      </c>
      <c r="K39" t="s">
        <v>54</v>
      </c>
      <c r="M39">
        <v>0.85</v>
      </c>
      <c r="N39">
        <v>0.85</v>
      </c>
      <c r="O39" cm="1">
        <f t="array" ref="O39">IFERROR(AVERAGE(_xlfn.VSTACK(_xlfn._xlws.FILTER($M$2:$M$1000,($C$2:$C$1000=C39)*($D$2:$D$1000=D39)*($E$2:$E$1000=E39)*($J$2:$J$1000=J39),""),_xlfn._xlws.FILTER($N$2:$N$1000,($C$2:$C$1000=C39)*($D$2:$D$1000=D39)*($E$2:$E$1000=E39)*($J$2:$J$1000=J39),""))),"")</f>
        <v>0.82500000000000007</v>
      </c>
      <c r="Q39" t="s">
        <v>151</v>
      </c>
      <c r="S39" t="s">
        <v>97</v>
      </c>
      <c r="T39" t="s">
        <v>98</v>
      </c>
      <c r="U39" t="s">
        <v>152</v>
      </c>
    </row>
    <row r="40" spans="1:21" ht="14.45">
      <c r="A40" s="11" t="s">
        <v>147</v>
      </c>
      <c r="B40" t="s">
        <v>44</v>
      </c>
      <c r="C40" t="str">
        <f>IFERROR(VLOOKUP(B40,'Waste streams'!$A$2:$B$50,2,FALSE),"")</f>
        <v>11 02 02*</v>
      </c>
      <c r="D40" t="s">
        <v>55</v>
      </c>
      <c r="E40" t="s">
        <v>56</v>
      </c>
      <c r="F40">
        <v>2</v>
      </c>
      <c r="G40" t="str">
        <f>IFERROR(VLOOKUP(F40,'TRL scale'!$A$2:$B$11,2,FALSE),"")</f>
        <v>Technology concept formulated</v>
      </c>
      <c r="H40">
        <v>0</v>
      </c>
      <c r="I40" t="s">
        <v>104</v>
      </c>
      <c r="J40" t="s">
        <v>153</v>
      </c>
      <c r="K40" t="s">
        <v>54</v>
      </c>
      <c r="M40">
        <v>0.9</v>
      </c>
      <c r="N40">
        <v>0.9</v>
      </c>
      <c r="O40" cm="1">
        <f t="array" ref="O40">IFERROR(AVERAGE(_xlfn.VSTACK(_xlfn._xlws.FILTER($M$2:$M$1000,($C$2:$C$1000=C40)*($D$2:$D$1000=D40)*($E$2:$E$1000=E40)*($J$2:$J$1000=J40),""),_xlfn._xlws.FILTER($N$2:$N$1000,($C$2:$C$1000=C40)*($D$2:$D$1000=D40)*($E$2:$E$1000=E40)*($J$2:$J$1000=J40),""))),"")</f>
        <v>0.9</v>
      </c>
      <c r="Q40" t="s">
        <v>151</v>
      </c>
      <c r="S40" t="s">
        <v>97</v>
      </c>
      <c r="T40" t="s">
        <v>98</v>
      </c>
      <c r="U40" t="s">
        <v>152</v>
      </c>
    </row>
    <row r="41" spans="1:21" ht="14.45">
      <c r="A41" s="11" t="s">
        <v>147</v>
      </c>
      <c r="B41" t="s">
        <v>44</v>
      </c>
      <c r="C41" t="str">
        <f>IFERROR(VLOOKUP(B41,'Waste streams'!$A$2:$B$50,2,FALSE),"")</f>
        <v>11 02 02*</v>
      </c>
      <c r="D41" t="s">
        <v>55</v>
      </c>
      <c r="E41" t="s">
        <v>53</v>
      </c>
      <c r="F41">
        <v>2</v>
      </c>
      <c r="G41" t="str">
        <f>IFERROR(VLOOKUP(F41,'TRL scale'!$A$2:$B$11,2,FALSE),"")</f>
        <v>Technology concept formulated</v>
      </c>
      <c r="H41">
        <v>0</v>
      </c>
      <c r="I41" t="s">
        <v>104</v>
      </c>
      <c r="J41" t="s">
        <v>148</v>
      </c>
      <c r="K41" t="s">
        <v>54</v>
      </c>
      <c r="M41">
        <v>0.02</v>
      </c>
      <c r="N41">
        <v>0.02</v>
      </c>
      <c r="O41" cm="1">
        <f t="array" ref="O41">IFERROR(AVERAGE(_xlfn.VSTACK(_xlfn._xlws.FILTER($M$2:$M$1000,($C$2:$C$1000=C41)*($D$2:$D$1000=D41)*($E$2:$E$1000=E41)*($J$2:$J$1000=J41),""),_xlfn._xlws.FILTER($N$2:$N$1000,($C$2:$C$1000=C41)*($D$2:$D$1000=D41)*($E$2:$E$1000=E41)*($J$2:$J$1000=J41),""))),"")</f>
        <v>0.5</v>
      </c>
      <c r="Q41" t="s">
        <v>151</v>
      </c>
      <c r="S41" t="s">
        <v>97</v>
      </c>
      <c r="T41" t="s">
        <v>98</v>
      </c>
      <c r="U41" t="s">
        <v>154</v>
      </c>
    </row>
    <row r="42" spans="1:21" ht="14.45">
      <c r="A42" s="11" t="s">
        <v>147</v>
      </c>
      <c r="B42" t="s">
        <v>44</v>
      </c>
      <c r="C42" t="str">
        <f>IFERROR(VLOOKUP(B42,'Waste streams'!$A$2:$B$50,2,FALSE),"")</f>
        <v>11 02 02*</v>
      </c>
      <c r="D42" t="s">
        <v>55</v>
      </c>
      <c r="E42" t="s">
        <v>53</v>
      </c>
      <c r="F42">
        <v>2</v>
      </c>
      <c r="G42" t="str">
        <f>IFERROR(VLOOKUP(F42,'TRL scale'!$A$2:$B$11,2,FALSE),"")</f>
        <v>Technology concept formulated</v>
      </c>
      <c r="H42">
        <v>0</v>
      </c>
      <c r="I42" t="s">
        <v>104</v>
      </c>
      <c r="J42" t="s">
        <v>148</v>
      </c>
      <c r="K42" t="s">
        <v>54</v>
      </c>
      <c r="M42">
        <v>0.98</v>
      </c>
      <c r="N42">
        <v>0.98</v>
      </c>
      <c r="O42" cm="1">
        <f t="array" ref="O42">IFERROR(AVERAGE(_xlfn.VSTACK(_xlfn._xlws.FILTER($M$2:$M$1000,($C$2:$C$1000=C42)*($D$2:$D$1000=D42)*($E$2:$E$1000=E42)*($J$2:$J$1000=J42),""),_xlfn._xlws.FILTER($N$2:$N$1000,($C$2:$C$1000=C42)*($D$2:$D$1000=D42)*($E$2:$E$1000=E42)*($J$2:$J$1000=J42),""))),"")</f>
        <v>0.5</v>
      </c>
      <c r="Q42" t="s">
        <v>151</v>
      </c>
      <c r="S42" t="s">
        <v>97</v>
      </c>
      <c r="T42" t="s">
        <v>98</v>
      </c>
      <c r="U42" t="s">
        <v>155</v>
      </c>
    </row>
    <row r="43" spans="1:21" ht="14.45">
      <c r="A43" s="11" t="s">
        <v>147</v>
      </c>
      <c r="B43" t="s">
        <v>44</v>
      </c>
      <c r="C43" t="str">
        <f>IFERROR(VLOOKUP(B43,'Waste streams'!$A$2:$B$50,2,FALSE),"")</f>
        <v>11 02 02*</v>
      </c>
      <c r="D43" t="s">
        <v>55</v>
      </c>
      <c r="E43" t="s">
        <v>53</v>
      </c>
      <c r="F43">
        <v>2</v>
      </c>
      <c r="G43" t="str">
        <f>IFERROR(VLOOKUP(F43,'TRL scale'!$A$2:$B$11,2,FALSE),"")</f>
        <v>Technology concept formulated</v>
      </c>
      <c r="H43">
        <v>0</v>
      </c>
      <c r="I43" t="s">
        <v>104</v>
      </c>
      <c r="J43" t="s">
        <v>110</v>
      </c>
      <c r="K43" t="s">
        <v>54</v>
      </c>
      <c r="M43">
        <v>0</v>
      </c>
      <c r="N43">
        <v>0</v>
      </c>
      <c r="O43" cm="1">
        <f t="array" ref="O43">IFERROR(AVERAGE(_xlfn.VSTACK(_xlfn._xlws.FILTER($M$2:$M$1000,($C$2:$C$1000=C43)*($D$2:$D$1000=D43)*($E$2:$E$1000=E43)*($J$2:$J$1000=J43),""),_xlfn._xlws.FILTER($N$2:$N$1000,($C$2:$C$1000=C43)*($D$2:$D$1000=D43)*($E$2:$E$1000=E43)*($J$2:$J$1000=J43),""))),"")</f>
        <v>0</v>
      </c>
      <c r="Q43" t="s">
        <v>156</v>
      </c>
      <c r="S43" t="s">
        <v>97</v>
      </c>
      <c r="T43" t="s">
        <v>98</v>
      </c>
      <c r="U43" t="s">
        <v>157</v>
      </c>
    </row>
    <row r="44" spans="1:21" ht="14.45">
      <c r="A44" s="11" t="s">
        <v>94</v>
      </c>
      <c r="B44" t="s">
        <v>42</v>
      </c>
      <c r="C44" t="str">
        <f>IFERROR(VLOOKUP(B44,'Waste streams'!$A$2:$B$50,2,FALSE),"")</f>
        <v>10 06 01</v>
      </c>
      <c r="D44" t="s">
        <v>55</v>
      </c>
      <c r="E44" t="s">
        <v>59</v>
      </c>
      <c r="F44">
        <v>9</v>
      </c>
      <c r="G44" t="str">
        <f>IFERROR(VLOOKUP(F44,'TRL scale'!$A$2:$B$11,2,FALSE),"")</f>
        <v>Actual system proven in operational environment (competitive manufacturing in the case of key enabling technologies; or in space)</v>
      </c>
      <c r="H44">
        <v>0</v>
      </c>
      <c r="I44" t="s">
        <v>101</v>
      </c>
      <c r="J44" t="s">
        <v>102</v>
      </c>
      <c r="K44" t="s">
        <v>54</v>
      </c>
      <c r="M44">
        <v>4.4699999999999997E-2</v>
      </c>
      <c r="N44">
        <v>0.84</v>
      </c>
      <c r="O44" cm="1">
        <f t="array" ref="O44">IFERROR(AVERAGE(_xlfn.VSTACK(_xlfn._xlws.FILTER($M$2:$M$1000,($C$2:$C$1000=C44)*($D$2:$D$1000=D44)*($E$2:$E$1000=E44)*($J$2:$J$1000=J44),""),_xlfn._xlws.FILTER($N$2:$N$1000,($C$2:$C$1000=C44)*($D$2:$D$1000=D44)*($E$2:$E$1000=E44)*($J$2:$J$1000=J44),""))),"")</f>
        <v>0.65744999999999998</v>
      </c>
      <c r="Q44" t="s">
        <v>108</v>
      </c>
      <c r="R44" t="s">
        <v>158</v>
      </c>
      <c r="S44" t="s">
        <v>97</v>
      </c>
      <c r="T44" t="s">
        <v>98</v>
      </c>
      <c r="U44" t="s">
        <v>159</v>
      </c>
    </row>
    <row r="45" spans="1:21" ht="14.45">
      <c r="A45" s="11" t="s">
        <v>94</v>
      </c>
      <c r="B45" t="s">
        <v>42</v>
      </c>
      <c r="C45" t="str">
        <f>IFERROR(VLOOKUP(B45,'Waste streams'!$A$2:$B$50,2,FALSE),"")</f>
        <v>10 06 01</v>
      </c>
      <c r="D45" t="s">
        <v>55</v>
      </c>
      <c r="E45" t="s">
        <v>53</v>
      </c>
      <c r="F45">
        <v>3</v>
      </c>
      <c r="G45" t="str">
        <f>IFERROR(VLOOKUP(F45,'TRL scale'!$A$2:$B$11,2,FALSE),"")</f>
        <v>Experimental proof of concept</v>
      </c>
      <c r="H45">
        <v>0</v>
      </c>
      <c r="I45" t="s">
        <v>104</v>
      </c>
      <c r="J45" t="s">
        <v>115</v>
      </c>
      <c r="K45" t="s">
        <v>54</v>
      </c>
      <c r="M45">
        <v>0.37</v>
      </c>
      <c r="N45">
        <v>0.98</v>
      </c>
      <c r="O45" cm="1">
        <f t="array" ref="O45">IFERROR(AVERAGE(_xlfn.VSTACK(_xlfn._xlws.FILTER($M$2:$M$1000,($C$2:$C$1000=C45)*($D$2:$D$1000=D45)*($E$2:$E$1000=E45)*($J$2:$J$1000=J45),""),_xlfn._xlws.FILTER($N$2:$N$1000,($C$2:$C$1000=C45)*($D$2:$D$1000=D45)*($E$2:$E$1000=E45)*($J$2:$J$1000=J45),""))),"")</f>
        <v>0.81833333333333336</v>
      </c>
      <c r="Q45" t="s">
        <v>160</v>
      </c>
      <c r="R45" t="s">
        <v>161</v>
      </c>
      <c r="S45" t="s">
        <v>97</v>
      </c>
      <c r="T45" t="s">
        <v>98</v>
      </c>
      <c r="U45" t="s">
        <v>159</v>
      </c>
    </row>
    <row r="46" spans="1:21" ht="14.45">
      <c r="A46" s="11" t="s">
        <v>94</v>
      </c>
      <c r="B46" t="s">
        <v>42</v>
      </c>
      <c r="C46" t="str">
        <f>IFERROR(VLOOKUP(B46,'Waste streams'!$A$2:$B$50,2,FALSE),"")</f>
        <v>10 06 01</v>
      </c>
      <c r="D46" t="s">
        <v>55</v>
      </c>
      <c r="E46" t="s">
        <v>53</v>
      </c>
      <c r="F46">
        <v>3</v>
      </c>
      <c r="G46" t="str">
        <f>IFERROR(VLOOKUP(F46,'TRL scale'!$A$2:$B$11,2,FALSE),"")</f>
        <v>Experimental proof of concept</v>
      </c>
      <c r="H46">
        <v>0</v>
      </c>
      <c r="I46" t="s">
        <v>104</v>
      </c>
      <c r="J46" t="s">
        <v>110</v>
      </c>
      <c r="K46" t="s">
        <v>54</v>
      </c>
      <c r="M46">
        <v>0.51</v>
      </c>
      <c r="N46">
        <v>0.97</v>
      </c>
      <c r="O46" cm="1">
        <f t="array" ref="O46">IFERROR(AVERAGE(_xlfn.VSTACK(_xlfn._xlws.FILTER($M$2:$M$1000,($C$2:$C$1000=C46)*($D$2:$D$1000=D46)*($E$2:$E$1000=E46)*($J$2:$J$1000=J46),""),_xlfn._xlws.FILTER($N$2:$N$1000,($C$2:$C$1000=C46)*($D$2:$D$1000=D46)*($E$2:$E$1000=E46)*($J$2:$J$1000=J46),""))),"")</f>
        <v>0.68499999999999994</v>
      </c>
      <c r="Q46" t="s">
        <v>160</v>
      </c>
      <c r="R46" t="s">
        <v>161</v>
      </c>
      <c r="S46" t="s">
        <v>97</v>
      </c>
      <c r="T46" t="s">
        <v>98</v>
      </c>
      <c r="U46" t="s">
        <v>159</v>
      </c>
    </row>
    <row r="47" spans="1:21" ht="14.45">
      <c r="A47" s="11" t="s">
        <v>94</v>
      </c>
      <c r="B47" t="s">
        <v>42</v>
      </c>
      <c r="C47" t="str">
        <f>IFERROR(VLOOKUP(B47,'Waste streams'!$A$2:$B$50,2,FALSE),"")</f>
        <v>10 06 01</v>
      </c>
      <c r="D47" t="s">
        <v>55</v>
      </c>
      <c r="E47" t="s">
        <v>53</v>
      </c>
      <c r="F47">
        <v>3</v>
      </c>
      <c r="G47" t="str">
        <f>IFERROR(VLOOKUP(F47,'TRL scale'!$A$2:$B$11,2,FALSE),"")</f>
        <v>Experimental proof of concept</v>
      </c>
      <c r="H47">
        <v>0</v>
      </c>
      <c r="I47" t="s">
        <v>104</v>
      </c>
      <c r="J47" t="s">
        <v>102</v>
      </c>
      <c r="K47" t="s">
        <v>54</v>
      </c>
      <c r="M47">
        <v>0</v>
      </c>
      <c r="N47">
        <v>0.89</v>
      </c>
      <c r="O47" cm="1">
        <f t="array" ref="O47">IFERROR(AVERAGE(_xlfn.VSTACK(_xlfn._xlws.FILTER($M$2:$M$1000,($C$2:$C$1000=C47)*($D$2:$D$1000=D47)*($E$2:$E$1000=E47)*($J$2:$J$1000=J47),""),_xlfn._xlws.FILTER($N$2:$N$1000,($C$2:$C$1000=C47)*($D$2:$D$1000=D47)*($E$2:$E$1000=E47)*($J$2:$J$1000=J47),""))),"")</f>
        <v>0.73699999999999988</v>
      </c>
      <c r="Q47" t="s">
        <v>160</v>
      </c>
      <c r="R47" t="s">
        <v>161</v>
      </c>
      <c r="S47" t="s">
        <v>97</v>
      </c>
      <c r="T47" t="s">
        <v>98</v>
      </c>
      <c r="U47" t="s">
        <v>159</v>
      </c>
    </row>
    <row r="48" spans="1:21" ht="14.45">
      <c r="A48" s="11" t="s">
        <v>94</v>
      </c>
      <c r="B48" t="s">
        <v>42</v>
      </c>
      <c r="C48" t="str">
        <f>IFERROR(VLOOKUP(B48,'Waste streams'!$A$2:$B$50,2,FALSE),"")</f>
        <v>10 06 01</v>
      </c>
      <c r="D48" t="s">
        <v>55</v>
      </c>
      <c r="E48" t="s">
        <v>53</v>
      </c>
      <c r="F48">
        <v>3</v>
      </c>
      <c r="G48" t="str">
        <f>IFERROR(VLOOKUP(F48,'TRL scale'!$A$2:$B$11,2,FALSE),"")</f>
        <v>Experimental proof of concept</v>
      </c>
      <c r="H48">
        <v>0</v>
      </c>
      <c r="I48" t="s">
        <v>104</v>
      </c>
      <c r="J48" t="s">
        <v>114</v>
      </c>
      <c r="K48" t="s">
        <v>54</v>
      </c>
      <c r="M48">
        <v>0.2</v>
      </c>
      <c r="N48">
        <v>0.95</v>
      </c>
      <c r="O48" cm="1">
        <f t="array" ref="O48">IFERROR(AVERAGE(_xlfn.VSTACK(_xlfn._xlws.FILTER($M$2:$M$1000,($C$2:$C$1000=C48)*($D$2:$D$1000=D48)*($E$2:$E$1000=E48)*($J$2:$J$1000=J48),""),_xlfn._xlws.FILTER($N$2:$N$1000,($C$2:$C$1000=C48)*($D$2:$D$1000=D48)*($E$2:$E$1000=E48)*($J$2:$J$1000=J48),""))),"")</f>
        <v>0.63500000000000001</v>
      </c>
      <c r="Q48" t="s">
        <v>160</v>
      </c>
      <c r="R48" t="s">
        <v>161</v>
      </c>
      <c r="S48" t="s">
        <v>97</v>
      </c>
      <c r="T48" t="s">
        <v>98</v>
      </c>
      <c r="U48" t="s">
        <v>159</v>
      </c>
    </row>
    <row r="49" spans="1:21" ht="14.45">
      <c r="A49" s="11" t="s">
        <v>94</v>
      </c>
      <c r="B49" t="s">
        <v>42</v>
      </c>
      <c r="C49" t="str">
        <f>IFERROR(VLOOKUP(B49,'Waste streams'!$A$2:$B$50,2,FALSE),"")</f>
        <v>10 06 01</v>
      </c>
      <c r="D49" t="s">
        <v>55</v>
      </c>
      <c r="E49" t="s">
        <v>53</v>
      </c>
      <c r="F49">
        <v>3</v>
      </c>
      <c r="G49" t="str">
        <f>IFERROR(VLOOKUP(F49,'TRL scale'!$A$2:$B$11,2,FALSE),"")</f>
        <v>Experimental proof of concept</v>
      </c>
      <c r="H49">
        <v>0</v>
      </c>
      <c r="I49" t="s">
        <v>104</v>
      </c>
      <c r="J49" t="s">
        <v>111</v>
      </c>
      <c r="K49" t="s">
        <v>54</v>
      </c>
      <c r="M49">
        <v>0.13700000000000001</v>
      </c>
      <c r="N49">
        <v>0.94</v>
      </c>
      <c r="O49" cm="1">
        <f t="array" ref="O49">IFERROR(AVERAGE(_xlfn.VSTACK(_xlfn._xlws.FILTER($M$2:$M$1000,($C$2:$C$1000=C49)*($D$2:$D$1000=D49)*($E$2:$E$1000=E49)*($J$2:$J$1000=J49),""),_xlfn._xlws.FILTER($N$2:$N$1000,($C$2:$C$1000=C49)*($D$2:$D$1000=D49)*($E$2:$E$1000=E49)*($J$2:$J$1000=J49),""))),"")</f>
        <v>0.36286666666666667</v>
      </c>
      <c r="Q49" t="s">
        <v>160</v>
      </c>
      <c r="R49" t="s">
        <v>161</v>
      </c>
      <c r="S49" t="s">
        <v>97</v>
      </c>
      <c r="T49" t="s">
        <v>98</v>
      </c>
      <c r="U49" t="s">
        <v>159</v>
      </c>
    </row>
    <row r="50" spans="1:21" ht="14.45">
      <c r="A50" s="11" t="s">
        <v>94</v>
      </c>
      <c r="B50" t="s">
        <v>42</v>
      </c>
      <c r="C50" t="str">
        <f>IFERROR(VLOOKUP(B50,'Waste streams'!$A$2:$B$50,2,FALSE),"")</f>
        <v>10 06 01</v>
      </c>
      <c r="D50" t="s">
        <v>55</v>
      </c>
      <c r="E50" t="s">
        <v>53</v>
      </c>
      <c r="F50">
        <v>3</v>
      </c>
      <c r="G50" t="str">
        <f>IFERROR(VLOOKUP(F50,'TRL scale'!$A$2:$B$11,2,FALSE),"")</f>
        <v>Experimental proof of concept</v>
      </c>
      <c r="H50">
        <v>0</v>
      </c>
      <c r="I50" t="s">
        <v>104</v>
      </c>
      <c r="J50" t="s">
        <v>102</v>
      </c>
      <c r="K50" t="s">
        <v>54</v>
      </c>
      <c r="M50">
        <v>0.8</v>
      </c>
      <c r="N50">
        <v>0.89</v>
      </c>
      <c r="O50" cm="1">
        <f t="array" ref="O50">IFERROR(AVERAGE(_xlfn.VSTACK(_xlfn._xlws.FILTER($M$2:$M$1000,($C$2:$C$1000=C50)*($D$2:$D$1000=D50)*($E$2:$E$1000=E50)*($J$2:$J$1000=J50),""),_xlfn._xlws.FILTER($N$2:$N$1000,($C$2:$C$1000=C50)*($D$2:$D$1000=D50)*($E$2:$E$1000=E50)*($J$2:$J$1000=J50),""))),"")</f>
        <v>0.73699999999999988</v>
      </c>
      <c r="Q50" t="s">
        <v>162</v>
      </c>
      <c r="S50" t="s">
        <v>97</v>
      </c>
      <c r="T50" t="s">
        <v>98</v>
      </c>
      <c r="U50" t="s">
        <v>159</v>
      </c>
    </row>
    <row r="51" spans="1:21" ht="14.45">
      <c r="A51" s="11" t="s">
        <v>94</v>
      </c>
      <c r="B51" t="s">
        <v>42</v>
      </c>
      <c r="C51" t="str">
        <f>IFERROR(VLOOKUP(B51,'Waste streams'!$A$2:$B$50,2,FALSE),"")</f>
        <v>10 06 01</v>
      </c>
      <c r="D51" t="s">
        <v>55</v>
      </c>
      <c r="E51" t="s">
        <v>53</v>
      </c>
      <c r="F51">
        <v>3</v>
      </c>
      <c r="G51" t="str">
        <f>IFERROR(VLOOKUP(F51,'TRL scale'!$A$2:$B$11,2,FALSE),"")</f>
        <v>Experimental proof of concept</v>
      </c>
      <c r="H51">
        <v>0</v>
      </c>
      <c r="I51" t="s">
        <v>104</v>
      </c>
      <c r="J51" t="s">
        <v>115</v>
      </c>
      <c r="K51" t="s">
        <v>54</v>
      </c>
      <c r="M51">
        <v>0.9</v>
      </c>
      <c r="N51">
        <v>0.98</v>
      </c>
      <c r="O51" cm="1">
        <f t="array" ref="O51">IFERROR(AVERAGE(_xlfn.VSTACK(_xlfn._xlws.FILTER($M$2:$M$1000,($C$2:$C$1000=C51)*($D$2:$D$1000=D51)*($E$2:$E$1000=E51)*($J$2:$J$1000=J51),""),_xlfn._xlws.FILTER($N$2:$N$1000,($C$2:$C$1000=C51)*($D$2:$D$1000=D51)*($E$2:$E$1000=E51)*($J$2:$J$1000=J51),""))),"")</f>
        <v>0.81833333333333336</v>
      </c>
      <c r="Q51" t="s">
        <v>162</v>
      </c>
      <c r="S51" t="s">
        <v>97</v>
      </c>
      <c r="T51" t="s">
        <v>98</v>
      </c>
      <c r="U51" t="s">
        <v>159</v>
      </c>
    </row>
    <row r="52" spans="1:21" ht="14.45">
      <c r="A52" s="11" t="s">
        <v>94</v>
      </c>
      <c r="B52" t="s">
        <v>42</v>
      </c>
      <c r="C52" t="str">
        <f>IFERROR(VLOOKUP(B52,'Waste streams'!$A$2:$B$50,2,FALSE),"")</f>
        <v>10 06 01</v>
      </c>
      <c r="D52" t="s">
        <v>55</v>
      </c>
      <c r="E52" t="s">
        <v>53</v>
      </c>
      <c r="F52">
        <v>3</v>
      </c>
      <c r="G52" t="str">
        <f>IFERROR(VLOOKUP(F52,'TRL scale'!$A$2:$B$11,2,FALSE),"")</f>
        <v>Experimental proof of concept</v>
      </c>
      <c r="H52">
        <v>0</v>
      </c>
      <c r="I52" t="s">
        <v>104</v>
      </c>
      <c r="J52" t="s">
        <v>110</v>
      </c>
      <c r="K52" t="s">
        <v>54</v>
      </c>
      <c r="M52">
        <v>0.9</v>
      </c>
      <c r="N52">
        <v>0.97</v>
      </c>
      <c r="O52" cm="1">
        <f t="array" ref="O52">IFERROR(AVERAGE(_xlfn.VSTACK(_xlfn._xlws.FILTER($M$2:$M$1000,($C$2:$C$1000=C52)*($D$2:$D$1000=D52)*($E$2:$E$1000=E52)*($J$2:$J$1000=J52),""),_xlfn._xlws.FILTER($N$2:$N$1000,($C$2:$C$1000=C52)*($D$2:$D$1000=D52)*($E$2:$E$1000=E52)*($J$2:$J$1000=J52),""))),"")</f>
        <v>0.68499999999999994</v>
      </c>
      <c r="Q52" t="s">
        <v>162</v>
      </c>
      <c r="S52" t="s">
        <v>97</v>
      </c>
      <c r="T52" t="s">
        <v>98</v>
      </c>
      <c r="U52" t="s">
        <v>159</v>
      </c>
    </row>
    <row r="53" spans="1:21" ht="14.45">
      <c r="A53" s="11" t="s">
        <v>94</v>
      </c>
      <c r="B53" t="s">
        <v>42</v>
      </c>
      <c r="C53" t="str">
        <f>IFERROR(VLOOKUP(B53,'Waste streams'!$A$2:$B$50,2,FALSE),"")</f>
        <v>10 06 01</v>
      </c>
      <c r="D53" t="s">
        <v>55</v>
      </c>
      <c r="E53" t="s">
        <v>53</v>
      </c>
      <c r="F53">
        <v>3</v>
      </c>
      <c r="G53" t="str">
        <f>IFERROR(VLOOKUP(F53,'TRL scale'!$A$2:$B$11,2,FALSE),"")</f>
        <v>Experimental proof of concept</v>
      </c>
      <c r="H53">
        <v>0</v>
      </c>
      <c r="I53" t="s">
        <v>104</v>
      </c>
      <c r="J53" t="s">
        <v>111</v>
      </c>
      <c r="K53" t="s">
        <v>54</v>
      </c>
      <c r="M53">
        <v>2.0000000000000001E-4</v>
      </c>
      <c r="N53">
        <v>0.05</v>
      </c>
      <c r="O53" cm="1">
        <f t="array" ref="O53">IFERROR(AVERAGE(_xlfn.VSTACK(_xlfn._xlws.FILTER($M$2:$M$1000,($C$2:$C$1000=C53)*($D$2:$D$1000=D53)*($E$2:$E$1000=E53)*($J$2:$J$1000=J53),""),_xlfn._xlws.FILTER($N$2:$N$1000,($C$2:$C$1000=C53)*($D$2:$D$1000=D53)*($E$2:$E$1000=E53)*($J$2:$J$1000=J53),""))),"")</f>
        <v>0.36286666666666667</v>
      </c>
      <c r="Q53" t="s">
        <v>162</v>
      </c>
      <c r="S53" t="s">
        <v>97</v>
      </c>
      <c r="T53" t="s">
        <v>98</v>
      </c>
      <c r="U53" t="s">
        <v>159</v>
      </c>
    </row>
    <row r="54" spans="1:21" ht="14.45">
      <c r="A54" s="11" t="s">
        <v>94</v>
      </c>
      <c r="B54" t="s">
        <v>42</v>
      </c>
      <c r="C54" t="str">
        <f>IFERROR(VLOOKUP(B54,'Waste streams'!$A$2:$B$50,2,FALSE),"")</f>
        <v>10 06 01</v>
      </c>
      <c r="D54" t="s">
        <v>55</v>
      </c>
      <c r="E54" t="s">
        <v>62</v>
      </c>
      <c r="F54">
        <v>3</v>
      </c>
      <c r="G54" t="str">
        <f>IFERROR(VLOOKUP(F54,'TRL scale'!$A$2:$B$11,2,FALSE),"")</f>
        <v>Experimental proof of concept</v>
      </c>
      <c r="H54">
        <v>0</v>
      </c>
      <c r="I54" t="s">
        <v>104</v>
      </c>
      <c r="J54" t="s">
        <v>102</v>
      </c>
      <c r="K54" t="s">
        <v>54</v>
      </c>
      <c r="M54">
        <v>0.82</v>
      </c>
      <c r="N54">
        <v>0.92</v>
      </c>
      <c r="O54" cm="1">
        <f t="array" ref="O54">IFERROR(AVERAGE(_xlfn.VSTACK(_xlfn._xlws.FILTER($M$2:$M$1000,($C$2:$C$1000=C54)*($D$2:$D$1000=D54)*($E$2:$E$1000=E54)*($J$2:$J$1000=J54),""),_xlfn._xlws.FILTER($N$2:$N$1000,($C$2:$C$1000=C54)*($D$2:$D$1000=D54)*($E$2:$E$1000=E54)*($J$2:$J$1000=J54),""))),"")</f>
        <v>0.90500000000000003</v>
      </c>
      <c r="Q54" t="s">
        <v>163</v>
      </c>
      <c r="R54" t="s">
        <v>164</v>
      </c>
      <c r="S54" t="s">
        <v>97</v>
      </c>
      <c r="T54" t="s">
        <v>98</v>
      </c>
      <c r="U54" t="s">
        <v>159</v>
      </c>
    </row>
    <row r="55" spans="1:21" ht="14.45">
      <c r="A55" s="11" t="s">
        <v>94</v>
      </c>
      <c r="B55" t="s">
        <v>42</v>
      </c>
      <c r="C55" t="str">
        <f>IFERROR(VLOOKUP(B55,'Waste streams'!$A$2:$B$50,2,FALSE),"")</f>
        <v>10 06 01</v>
      </c>
      <c r="D55" t="s">
        <v>55</v>
      </c>
      <c r="E55" t="s">
        <v>62</v>
      </c>
      <c r="F55">
        <v>3</v>
      </c>
      <c r="G55" t="str">
        <f>IFERROR(VLOOKUP(F55,'TRL scale'!$A$2:$B$11,2,FALSE),"")</f>
        <v>Experimental proof of concept</v>
      </c>
      <c r="H55">
        <v>0</v>
      </c>
      <c r="I55" t="s">
        <v>104</v>
      </c>
      <c r="J55" t="s">
        <v>114</v>
      </c>
      <c r="K55" t="s">
        <v>54</v>
      </c>
      <c r="M55">
        <v>0.23</v>
      </c>
      <c r="N55">
        <v>0.95</v>
      </c>
      <c r="O55" cm="1">
        <f t="array" ref="O55">IFERROR(AVERAGE(_xlfn.VSTACK(_xlfn._xlws.FILTER($M$2:$M$1000,($C$2:$C$1000=C55)*($D$2:$D$1000=D55)*($E$2:$E$1000=E55)*($J$2:$J$1000=J55),""),_xlfn._xlws.FILTER($N$2:$N$1000,($C$2:$C$1000=C55)*($D$2:$D$1000=D55)*($E$2:$E$1000=E55)*($J$2:$J$1000=J55),""))),"")</f>
        <v>0.55249999999999999</v>
      </c>
      <c r="Q55" t="s">
        <v>163</v>
      </c>
      <c r="R55" t="s">
        <v>164</v>
      </c>
      <c r="S55" t="s">
        <v>97</v>
      </c>
      <c r="T55" t="s">
        <v>98</v>
      </c>
      <c r="U55" t="s">
        <v>159</v>
      </c>
    </row>
    <row r="56" spans="1:21" ht="14.45">
      <c r="A56" s="11" t="s">
        <v>94</v>
      </c>
      <c r="B56" t="s">
        <v>42</v>
      </c>
      <c r="C56" t="str">
        <f>IFERROR(VLOOKUP(B56,'Waste streams'!$A$2:$B$50,2,FALSE),"")</f>
        <v>10 06 01</v>
      </c>
      <c r="D56" t="s">
        <v>55</v>
      </c>
      <c r="E56" t="s">
        <v>62</v>
      </c>
      <c r="F56">
        <v>3</v>
      </c>
      <c r="G56" t="str">
        <f>IFERROR(VLOOKUP(F56,'TRL scale'!$A$2:$B$11,2,FALSE),"")</f>
        <v>Experimental proof of concept</v>
      </c>
      <c r="H56">
        <v>0</v>
      </c>
      <c r="I56" t="s">
        <v>104</v>
      </c>
      <c r="J56" t="s">
        <v>115</v>
      </c>
      <c r="K56" t="s">
        <v>54</v>
      </c>
      <c r="M56">
        <v>0.24</v>
      </c>
      <c r="N56">
        <v>0.8</v>
      </c>
      <c r="O56" cm="1">
        <f t="array" ref="O56">IFERROR(AVERAGE(_xlfn.VSTACK(_xlfn._xlws.FILTER($M$2:$M$1000,($C$2:$C$1000=C56)*($D$2:$D$1000=D56)*($E$2:$E$1000=E56)*($J$2:$J$1000=J56),""),_xlfn._xlws.FILTER($N$2:$N$1000,($C$2:$C$1000=C56)*($D$2:$D$1000=D56)*($E$2:$E$1000=E56)*($J$2:$J$1000=J56),""))),"")</f>
        <v>0.65250000000000008</v>
      </c>
      <c r="Q56" t="s">
        <v>163</v>
      </c>
      <c r="R56" t="s">
        <v>164</v>
      </c>
      <c r="S56" t="s">
        <v>97</v>
      </c>
      <c r="T56" t="s">
        <v>98</v>
      </c>
      <c r="U56" t="s">
        <v>159</v>
      </c>
    </row>
    <row r="57" spans="1:21" ht="14.45">
      <c r="A57" s="11" t="s">
        <v>94</v>
      </c>
      <c r="B57" t="s">
        <v>42</v>
      </c>
      <c r="C57" t="str">
        <f>IFERROR(VLOOKUP(B57,'Waste streams'!$A$2:$B$50,2,FALSE),"")</f>
        <v>10 06 01</v>
      </c>
      <c r="D57" t="s">
        <v>55</v>
      </c>
      <c r="E57" t="s">
        <v>56</v>
      </c>
      <c r="F57">
        <v>3</v>
      </c>
      <c r="G57" t="str">
        <f>IFERROR(VLOOKUP(F57,'TRL scale'!$A$2:$B$11,2,FALSE),"")</f>
        <v>Experimental proof of concept</v>
      </c>
      <c r="H57">
        <v>0</v>
      </c>
      <c r="I57" t="s">
        <v>104</v>
      </c>
      <c r="J57" t="s">
        <v>102</v>
      </c>
      <c r="K57" t="s">
        <v>54</v>
      </c>
      <c r="M57">
        <v>0.9</v>
      </c>
      <c r="N57">
        <v>0.9</v>
      </c>
      <c r="O57" cm="1">
        <f t="array" ref="O57">IFERROR(AVERAGE(_xlfn.VSTACK(_xlfn._xlws.FILTER($M$2:$M$1000,($C$2:$C$1000=C57)*($D$2:$D$1000=D57)*($E$2:$E$1000=E57)*($J$2:$J$1000=J57),""),_xlfn._xlws.FILTER($N$2:$N$1000,($C$2:$C$1000=C57)*($D$2:$D$1000=D57)*($E$2:$E$1000=E57)*($J$2:$J$1000=J57),""))),"")</f>
        <v>0.9</v>
      </c>
      <c r="Q57" t="s">
        <v>165</v>
      </c>
      <c r="S57" t="s">
        <v>97</v>
      </c>
      <c r="T57" t="s">
        <v>98</v>
      </c>
      <c r="U57" t="s">
        <v>159</v>
      </c>
    </row>
    <row r="58" spans="1:21" ht="14.45">
      <c r="A58" s="11" t="s">
        <v>94</v>
      </c>
      <c r="B58" t="s">
        <v>42</v>
      </c>
      <c r="C58" t="str">
        <f>IFERROR(VLOOKUP(B58,'Waste streams'!$A$2:$B$50,2,FALSE),"")</f>
        <v>10 06 01</v>
      </c>
      <c r="D58" t="s">
        <v>55</v>
      </c>
      <c r="E58" t="s">
        <v>56</v>
      </c>
      <c r="F58">
        <v>8</v>
      </c>
      <c r="G58" t="str">
        <f>IFERROR(VLOOKUP(F58,'TRL scale'!$A$2:$B$11,2,FALSE),"")</f>
        <v>System complete and qualified</v>
      </c>
      <c r="H58">
        <v>0</v>
      </c>
      <c r="I58" t="s">
        <v>166</v>
      </c>
      <c r="J58" t="s">
        <v>115</v>
      </c>
      <c r="K58" t="s">
        <v>54</v>
      </c>
      <c r="M58">
        <v>0.95699999999999996</v>
      </c>
      <c r="N58">
        <v>0.99</v>
      </c>
      <c r="O58" cm="1">
        <f t="array" ref="O58">IFERROR(AVERAGE(_xlfn.VSTACK(_xlfn._xlws.FILTER($M$2:$M$1000,($C$2:$C$1000=C58)*($D$2:$D$1000=D58)*($E$2:$E$1000=E58)*($J$2:$J$1000=J58),""),_xlfn._xlws.FILTER($N$2:$N$1000,($C$2:$C$1000=C58)*($D$2:$D$1000=D58)*($E$2:$E$1000=E58)*($J$2:$J$1000=J58),""))),"")</f>
        <v>0.97350000000000003</v>
      </c>
      <c r="Q58" t="s">
        <v>167</v>
      </c>
      <c r="R58" t="s">
        <v>168</v>
      </c>
      <c r="S58" t="s">
        <v>97</v>
      </c>
      <c r="T58" t="s">
        <v>98</v>
      </c>
      <c r="U58" t="s">
        <v>159</v>
      </c>
    </row>
    <row r="59" spans="1:21" ht="14.45">
      <c r="A59" s="11" t="s">
        <v>94</v>
      </c>
      <c r="B59" t="s">
        <v>42</v>
      </c>
      <c r="C59" t="str">
        <f>IFERROR(VLOOKUP(B59,'Waste streams'!$A$2:$B$50,2,FALSE),"")</f>
        <v>10 06 01</v>
      </c>
      <c r="D59" t="s">
        <v>55</v>
      </c>
      <c r="E59" t="s">
        <v>62</v>
      </c>
      <c r="F59">
        <v>3</v>
      </c>
      <c r="G59" t="str">
        <f>IFERROR(VLOOKUP(F59,'TRL scale'!$A$2:$B$11,2,FALSE),"")</f>
        <v>Experimental proof of concept</v>
      </c>
      <c r="H59">
        <v>0</v>
      </c>
      <c r="I59" t="s">
        <v>104</v>
      </c>
      <c r="J59" t="s">
        <v>102</v>
      </c>
      <c r="K59" t="s">
        <v>54</v>
      </c>
      <c r="M59">
        <v>0.93</v>
      </c>
      <c r="N59">
        <v>0.95</v>
      </c>
      <c r="O59" cm="1">
        <f t="array" ref="O59">IFERROR(AVERAGE(_xlfn.VSTACK(_xlfn._xlws.FILTER($M$2:$M$1000,($C$2:$C$1000=C59)*($D$2:$D$1000=D59)*($E$2:$E$1000=E59)*($J$2:$J$1000=J59),""),_xlfn._xlws.FILTER($N$2:$N$1000,($C$2:$C$1000=C59)*($D$2:$D$1000=D59)*($E$2:$E$1000=E59)*($J$2:$J$1000=J59),""))),"")</f>
        <v>0.90500000000000003</v>
      </c>
      <c r="Q59" t="s">
        <v>169</v>
      </c>
      <c r="S59" t="s">
        <v>97</v>
      </c>
      <c r="T59" t="s">
        <v>98</v>
      </c>
      <c r="U59" t="s">
        <v>159</v>
      </c>
    </row>
    <row r="60" spans="1:21" ht="14.45">
      <c r="A60" s="11" t="s">
        <v>94</v>
      </c>
      <c r="B60" t="s">
        <v>42</v>
      </c>
      <c r="C60" t="str">
        <f>IFERROR(VLOOKUP(B60,'Waste streams'!$A$2:$B$50,2,FALSE),"")</f>
        <v>10 06 01</v>
      </c>
      <c r="D60" t="s">
        <v>55</v>
      </c>
      <c r="E60" t="s">
        <v>62</v>
      </c>
      <c r="F60">
        <v>3</v>
      </c>
      <c r="G60" t="str">
        <f>IFERROR(VLOOKUP(F60,'TRL scale'!$A$2:$B$11,2,FALSE),"")</f>
        <v>Experimental proof of concept</v>
      </c>
      <c r="H60">
        <v>0</v>
      </c>
      <c r="I60" t="s">
        <v>104</v>
      </c>
      <c r="J60" t="s">
        <v>115</v>
      </c>
      <c r="K60" t="s">
        <v>54</v>
      </c>
      <c r="M60">
        <v>0.57999999999999996</v>
      </c>
      <c r="N60">
        <v>0.99</v>
      </c>
      <c r="O60" cm="1">
        <f t="array" ref="O60">IFERROR(AVERAGE(_xlfn.VSTACK(_xlfn._xlws.FILTER($M$2:$M$1000,($C$2:$C$1000=C60)*($D$2:$D$1000=D60)*($E$2:$E$1000=E60)*($J$2:$J$1000=J60),""),_xlfn._xlws.FILTER($N$2:$N$1000,($C$2:$C$1000=C60)*($D$2:$D$1000=D60)*($E$2:$E$1000=E60)*($J$2:$J$1000=J60),""))),"")</f>
        <v>0.65250000000000008</v>
      </c>
      <c r="Q60" t="s">
        <v>169</v>
      </c>
      <c r="S60" t="s">
        <v>97</v>
      </c>
      <c r="T60" t="s">
        <v>98</v>
      </c>
      <c r="U60" t="s">
        <v>159</v>
      </c>
    </row>
    <row r="61" spans="1:21" ht="14.45">
      <c r="A61" s="11" t="s">
        <v>94</v>
      </c>
      <c r="B61" t="s">
        <v>42</v>
      </c>
      <c r="C61" t="str">
        <f>IFERROR(VLOOKUP(B61,'Waste streams'!$A$2:$B$50,2,FALSE),"")</f>
        <v>10 06 01</v>
      </c>
      <c r="D61" t="s">
        <v>55</v>
      </c>
      <c r="E61" t="s">
        <v>62</v>
      </c>
      <c r="F61">
        <v>3</v>
      </c>
      <c r="G61" t="str">
        <f>IFERROR(VLOOKUP(F61,'TRL scale'!$A$2:$B$11,2,FALSE),"")</f>
        <v>Experimental proof of concept</v>
      </c>
      <c r="H61">
        <v>0</v>
      </c>
      <c r="I61" t="s">
        <v>104</v>
      </c>
      <c r="J61" t="s">
        <v>114</v>
      </c>
      <c r="K61" t="s">
        <v>54</v>
      </c>
      <c r="M61">
        <v>0.13</v>
      </c>
      <c r="N61">
        <v>0.9</v>
      </c>
      <c r="O61" cm="1">
        <f t="array" ref="O61">IFERROR(AVERAGE(_xlfn.VSTACK(_xlfn._xlws.FILTER($M$2:$M$1000,($C$2:$C$1000=C61)*($D$2:$D$1000=D61)*($E$2:$E$1000=E61)*($J$2:$J$1000=J61),""),_xlfn._xlws.FILTER($N$2:$N$1000,($C$2:$C$1000=C61)*($D$2:$D$1000=D61)*($E$2:$E$1000=E61)*($J$2:$J$1000=J61),""))),"")</f>
        <v>0.55249999999999999</v>
      </c>
      <c r="Q61" t="s">
        <v>169</v>
      </c>
      <c r="S61" t="s">
        <v>97</v>
      </c>
      <c r="T61" t="s">
        <v>98</v>
      </c>
      <c r="U61" t="s">
        <v>159</v>
      </c>
    </row>
    <row r="62" spans="1:21" ht="14.45">
      <c r="A62" s="11" t="s">
        <v>94</v>
      </c>
      <c r="B62" t="s">
        <v>42</v>
      </c>
      <c r="C62" t="str">
        <f>IFERROR(VLOOKUP(B62,'Waste streams'!$A$2:$B$50,2,FALSE),"")</f>
        <v>10 06 01</v>
      </c>
      <c r="D62" t="s">
        <v>55</v>
      </c>
      <c r="E62" t="s">
        <v>62</v>
      </c>
      <c r="F62">
        <v>3</v>
      </c>
      <c r="G62" t="str">
        <f>IFERROR(VLOOKUP(F62,'TRL scale'!$A$2:$B$11,2,FALSE),"")</f>
        <v>Experimental proof of concept</v>
      </c>
      <c r="H62">
        <v>0</v>
      </c>
      <c r="I62" t="s">
        <v>104</v>
      </c>
      <c r="J62" t="s">
        <v>110</v>
      </c>
      <c r="K62" t="s">
        <v>54</v>
      </c>
      <c r="M62">
        <v>0.28999999999999998</v>
      </c>
      <c r="N62">
        <v>0.83</v>
      </c>
      <c r="O62" cm="1">
        <f t="array" ref="O62">IFERROR(AVERAGE(_xlfn.VSTACK(_xlfn._xlws.FILTER($M$2:$M$1000,($C$2:$C$1000=C62)*($D$2:$D$1000=D62)*($E$2:$E$1000=E62)*($J$2:$J$1000=J62),""),_xlfn._xlws.FILTER($N$2:$N$1000,($C$2:$C$1000=C62)*($D$2:$D$1000=D62)*($E$2:$E$1000=E62)*($J$2:$J$1000=J62),""))),"")</f>
        <v>0.55999999999999994</v>
      </c>
      <c r="Q62" t="s">
        <v>169</v>
      </c>
      <c r="S62" t="s">
        <v>97</v>
      </c>
      <c r="T62" t="s">
        <v>98</v>
      </c>
      <c r="U62" t="s">
        <v>159</v>
      </c>
    </row>
    <row r="63" spans="1:21" ht="14.45">
      <c r="A63" s="11" t="s">
        <v>94</v>
      </c>
      <c r="B63" t="s">
        <v>42</v>
      </c>
      <c r="C63" t="str">
        <f>IFERROR(VLOOKUP(B63,'Waste streams'!$A$2:$B$50,2,FALSE),"")</f>
        <v>10 06 01</v>
      </c>
      <c r="D63" t="s">
        <v>52</v>
      </c>
      <c r="E63" t="s">
        <v>50</v>
      </c>
      <c r="F63">
        <v>9</v>
      </c>
      <c r="G63" t="str">
        <f>IFERROR(VLOOKUP(F63,'TRL scale'!$A$2:$B$11,2,FALSE),"")</f>
        <v>Actual system proven in operational environment (competitive manufacturing in the case of key enabling technologies; or in space)</v>
      </c>
      <c r="H63">
        <v>0</v>
      </c>
      <c r="I63" t="s">
        <v>95</v>
      </c>
      <c r="J63" t="s">
        <v>96</v>
      </c>
      <c r="K63" t="s">
        <v>57</v>
      </c>
      <c r="M63">
        <v>0</v>
      </c>
      <c r="N63">
        <v>0</v>
      </c>
      <c r="O63" cm="1">
        <f t="array" ref="O63">IFERROR(AVERAGE(_xlfn.VSTACK(_xlfn._xlws.FILTER($M$2:$M$1000,($C$2:$C$1000=C63)*($D$2:$D$1000=D63)*($E$2:$E$1000=E63)*($J$2:$J$1000=J63),""),_xlfn._xlws.FILTER($N$2:$N$1000,($C$2:$C$1000=C63)*($D$2:$D$1000=D63)*($E$2:$E$1000=E63)*($J$2:$J$1000=J63),""))),"")</f>
        <v>0</v>
      </c>
      <c r="Q63" t="s">
        <v>170</v>
      </c>
      <c r="R63" t="s">
        <v>171</v>
      </c>
      <c r="S63" t="s">
        <v>97</v>
      </c>
      <c r="T63" t="s">
        <v>98</v>
      </c>
      <c r="U63" t="s">
        <v>159</v>
      </c>
    </row>
    <row r="64" spans="1:21" ht="14.45">
      <c r="A64" s="11" t="s">
        <v>94</v>
      </c>
      <c r="B64" t="s">
        <v>42</v>
      </c>
      <c r="C64" t="str">
        <f>IFERROR(VLOOKUP(B64,'Waste streams'!$A$2:$B$50,2,FALSE),"")</f>
        <v>10 06 01</v>
      </c>
      <c r="D64" t="s">
        <v>52</v>
      </c>
      <c r="E64" t="s">
        <v>50</v>
      </c>
      <c r="F64">
        <v>9</v>
      </c>
      <c r="G64" t="str">
        <f>IFERROR(VLOOKUP(F64,'TRL scale'!$A$2:$B$11,2,FALSE),"")</f>
        <v>Actual system proven in operational environment (competitive manufacturing in the case of key enabling technologies; or in space)</v>
      </c>
      <c r="H64">
        <v>0</v>
      </c>
      <c r="I64" t="s">
        <v>95</v>
      </c>
      <c r="J64" t="s">
        <v>96</v>
      </c>
      <c r="K64" t="s">
        <v>57</v>
      </c>
      <c r="M64">
        <v>0</v>
      </c>
      <c r="N64">
        <v>0</v>
      </c>
      <c r="O64" cm="1">
        <f t="array" ref="O64">IFERROR(AVERAGE(_xlfn.VSTACK(_xlfn._xlws.FILTER($M$2:$M$1000,($C$2:$C$1000=C64)*($D$2:$D$1000=D64)*($E$2:$E$1000=E64)*($J$2:$J$1000=J64),""),_xlfn._xlws.FILTER($N$2:$N$1000,($C$2:$C$1000=C64)*($D$2:$D$1000=D64)*($E$2:$E$1000=E64)*($J$2:$J$1000=J64),""))),"")</f>
        <v>0</v>
      </c>
      <c r="Q64" t="s">
        <v>64</v>
      </c>
      <c r="R64" t="s">
        <v>171</v>
      </c>
      <c r="S64" t="s">
        <v>97</v>
      </c>
      <c r="T64" t="s">
        <v>98</v>
      </c>
      <c r="U64" t="s">
        <v>159</v>
      </c>
    </row>
    <row r="65" spans="1:22" ht="14.45">
      <c r="A65" s="11" t="s">
        <v>94</v>
      </c>
      <c r="B65" t="s">
        <v>42</v>
      </c>
      <c r="C65" t="str">
        <f>IFERROR(VLOOKUP(B65,'Waste streams'!$A$2:$B$50,2,FALSE),"")</f>
        <v>10 06 01</v>
      </c>
      <c r="D65" t="s">
        <v>49</v>
      </c>
      <c r="E65" t="s">
        <v>50</v>
      </c>
      <c r="F65">
        <v>9</v>
      </c>
      <c r="G65" t="str">
        <f>IFERROR(VLOOKUP(F65,'TRL scale'!$A$2:$B$11,2,FALSE),"")</f>
        <v>Actual system proven in operational environment (competitive manufacturing in the case of key enabling technologies; or in space)</v>
      </c>
      <c r="H65">
        <v>0</v>
      </c>
      <c r="I65" t="s">
        <v>95</v>
      </c>
      <c r="J65" t="s">
        <v>96</v>
      </c>
      <c r="K65" t="s">
        <v>57</v>
      </c>
      <c r="M65">
        <v>0</v>
      </c>
      <c r="N65">
        <v>0</v>
      </c>
      <c r="O65" cm="1">
        <f t="array" ref="O65">IFERROR(AVERAGE(_xlfn.VSTACK(_xlfn._xlws.FILTER($M$2:$M$1000,($C$2:$C$1000=C65)*($D$2:$D$1000=D65)*($E$2:$E$1000=E65)*($J$2:$J$1000=J65),""),_xlfn._xlws.FILTER($N$2:$N$1000,($C$2:$C$1000=C65)*($D$2:$D$1000=D65)*($E$2:$E$1000=E65)*($J$2:$J$1000=J65),""))),"")</f>
        <v>0</v>
      </c>
      <c r="Q65" t="s">
        <v>64</v>
      </c>
      <c r="R65" t="s">
        <v>171</v>
      </c>
      <c r="S65" t="s">
        <v>97</v>
      </c>
      <c r="T65" t="s">
        <v>98</v>
      </c>
      <c r="U65" t="s">
        <v>159</v>
      </c>
    </row>
    <row r="66" spans="1:22" ht="14.45">
      <c r="A66" s="11" t="s">
        <v>172</v>
      </c>
      <c r="B66" s="9" t="s">
        <v>6</v>
      </c>
      <c r="C66" t="str">
        <f>IFERROR(VLOOKUP(B66,'Waste streams'!$A$2:$B$50,2,FALSE),"")</f>
        <v>10 01 15_B</v>
      </c>
      <c r="D66" t="s">
        <v>55</v>
      </c>
      <c r="E66" t="s">
        <v>53</v>
      </c>
      <c r="G66" t="str">
        <f>IFERROR(VLOOKUP(F66,'TRL scale'!$A$2:$B$10,2,FALSE),"")</f>
        <v/>
      </c>
      <c r="H66">
        <v>0</v>
      </c>
      <c r="J66" t="s">
        <v>173</v>
      </c>
      <c r="K66" t="s">
        <v>54</v>
      </c>
      <c r="O66">
        <v>0.9</v>
      </c>
      <c r="P66">
        <v>0.9</v>
      </c>
      <c r="Q66" t="s">
        <v>174</v>
      </c>
      <c r="R66" t="s">
        <v>175</v>
      </c>
      <c r="S66" t="s">
        <v>176</v>
      </c>
      <c r="T66" s="3" t="s">
        <v>177</v>
      </c>
      <c r="U66" t="s">
        <v>178</v>
      </c>
    </row>
    <row r="67" spans="1:22" ht="14.45">
      <c r="A67" s="11" t="s">
        <v>172</v>
      </c>
      <c r="B67" s="9" t="s">
        <v>6</v>
      </c>
      <c r="C67" t="str">
        <f>IFERROR(VLOOKUP(B67,'Waste streams'!$A$2:$B$50,2,FALSE),"")</f>
        <v>10 01 15_B</v>
      </c>
      <c r="D67" t="s">
        <v>55</v>
      </c>
      <c r="E67" t="s">
        <v>53</v>
      </c>
      <c r="G67" t="str">
        <f>IFERROR(VLOOKUP(F67,'TRL scale'!$A$2:$B$10,2,FALSE),"")</f>
        <v/>
      </c>
      <c r="H67">
        <v>0</v>
      </c>
      <c r="J67" t="s">
        <v>173</v>
      </c>
      <c r="K67" t="s">
        <v>54</v>
      </c>
      <c r="O67">
        <v>0.9</v>
      </c>
      <c r="P67">
        <v>0.9</v>
      </c>
      <c r="Q67" t="s">
        <v>174</v>
      </c>
      <c r="R67" t="s">
        <v>179</v>
      </c>
      <c r="S67" t="s">
        <v>176</v>
      </c>
      <c r="T67" s="3" t="s">
        <v>177</v>
      </c>
      <c r="U67" t="s">
        <v>180</v>
      </c>
    </row>
    <row r="68" spans="1:22" ht="14.45">
      <c r="A68" s="11" t="s">
        <v>172</v>
      </c>
      <c r="B68" s="9" t="s">
        <v>6</v>
      </c>
      <c r="C68" t="str">
        <f>IFERROR(VLOOKUP(B68,'Waste streams'!$A$2:$B$50,2,FALSE),"")</f>
        <v>10 01 15_B</v>
      </c>
      <c r="D68" t="s">
        <v>55</v>
      </c>
      <c r="E68" t="s">
        <v>53</v>
      </c>
      <c r="G68" t="str">
        <f>IFERROR(VLOOKUP(F68,'TRL scale'!$A$2:$B$10,2,FALSE),"")</f>
        <v/>
      </c>
      <c r="H68">
        <v>0</v>
      </c>
      <c r="J68" t="s">
        <v>173</v>
      </c>
      <c r="K68" t="s">
        <v>54</v>
      </c>
      <c r="O68">
        <v>0.9</v>
      </c>
      <c r="P68">
        <v>0.9</v>
      </c>
      <c r="Q68" t="s">
        <v>181</v>
      </c>
      <c r="R68" t="s">
        <v>182</v>
      </c>
      <c r="S68" t="s">
        <v>176</v>
      </c>
      <c r="T68" s="3" t="s">
        <v>177</v>
      </c>
      <c r="U68" s="4" t="s">
        <v>183</v>
      </c>
    </row>
    <row r="69" spans="1:22" ht="14.45">
      <c r="A69" s="11" t="s">
        <v>172</v>
      </c>
      <c r="B69" s="9" t="s">
        <v>6</v>
      </c>
      <c r="C69" t="str">
        <f>IFERROR(VLOOKUP(B69,'Waste streams'!$A$2:$B$50,2,FALSE),"")</f>
        <v>10 01 15_B</v>
      </c>
      <c r="D69" t="s">
        <v>55</v>
      </c>
      <c r="E69" t="s">
        <v>53</v>
      </c>
      <c r="G69" t="str">
        <f>IFERROR(VLOOKUP(F69,'TRL scale'!$A$2:$B$10,2,FALSE),"")</f>
        <v/>
      </c>
      <c r="H69">
        <v>0</v>
      </c>
      <c r="J69" t="s">
        <v>173</v>
      </c>
      <c r="K69" t="s">
        <v>54</v>
      </c>
      <c r="O69">
        <v>0.9</v>
      </c>
      <c r="P69">
        <v>0.9</v>
      </c>
      <c r="Q69" t="s">
        <v>174</v>
      </c>
      <c r="R69" t="s">
        <v>179</v>
      </c>
      <c r="S69" t="s">
        <v>176</v>
      </c>
      <c r="T69" s="3" t="s">
        <v>177</v>
      </c>
      <c r="U69" s="4" t="s">
        <v>184</v>
      </c>
    </row>
    <row r="70" spans="1:22" ht="14.45">
      <c r="A70" s="11" t="s">
        <v>185</v>
      </c>
      <c r="B70" t="s">
        <v>8</v>
      </c>
      <c r="C70" t="str">
        <f>IFERROR(VLOOKUP(B70,'Waste streams'!$A$2:$B$50,2,FALSE),"")</f>
        <v>10 01 03</v>
      </c>
      <c r="D70" t="s">
        <v>52</v>
      </c>
      <c r="E70" t="s">
        <v>50</v>
      </c>
      <c r="G70" t="str">
        <f>IFERROR(VLOOKUP(F70,'TRL scale'!$A$2:$B$10,2,FALSE),"")</f>
        <v/>
      </c>
      <c r="J70" t="s">
        <v>96</v>
      </c>
      <c r="K70" t="s">
        <v>57</v>
      </c>
      <c r="M70">
        <v>0</v>
      </c>
      <c r="N70">
        <v>0</v>
      </c>
      <c r="O70" cm="1">
        <f t="array" ref="O70">IFERROR(AVERAGE(_xlfn.VSTACK(_xlfn._xlws.FILTER($M$2:$M$1000,($C$2:$C$1000=C70)*($D$2:$D$1000=D70)*($E$2:$E$1000=E70)*($J$2:$J$1000=J70),""),_xlfn._xlws.FILTER($N$2:$N$1000,($C$2:$C$1000=C70)*($D$2:$D$1000=D70)*($E$2:$E$1000=E70)*($J$2:$J$1000=J70),""))),"")</f>
        <v>0</v>
      </c>
      <c r="P70">
        <v>0</v>
      </c>
      <c r="Q70" t="s">
        <v>186</v>
      </c>
      <c r="R70" t="s">
        <v>187</v>
      </c>
      <c r="S70" t="s">
        <v>176</v>
      </c>
      <c r="T70" s="3" t="s">
        <v>177</v>
      </c>
      <c r="U70" s="6" t="s">
        <v>188</v>
      </c>
    </row>
    <row r="71" spans="1:22" ht="14.45">
      <c r="A71" s="11" t="s">
        <v>185</v>
      </c>
      <c r="B71" t="s">
        <v>8</v>
      </c>
      <c r="C71" t="str">
        <f>IFERROR(VLOOKUP(B71,'Waste streams'!$A$2:$B$50,2,FALSE),"")</f>
        <v>10 01 03</v>
      </c>
      <c r="D71" t="s">
        <v>52</v>
      </c>
      <c r="E71" t="s">
        <v>50</v>
      </c>
      <c r="G71" t="str">
        <f>IFERROR(VLOOKUP(F71,'TRL scale'!$A$2:$B$10,2,FALSE),"")</f>
        <v/>
      </c>
      <c r="J71" t="s">
        <v>96</v>
      </c>
      <c r="K71" t="s">
        <v>57</v>
      </c>
      <c r="M71">
        <v>0</v>
      </c>
      <c r="N71">
        <v>0</v>
      </c>
      <c r="O71" cm="1">
        <f t="array" ref="O71">IFERROR(AVERAGE(_xlfn.VSTACK(_xlfn._xlws.FILTER($M$2:$M$1000,($C$2:$C$1000=C71)*($D$2:$D$1000=D71)*($E$2:$E$1000=E71)*($J$2:$J$1000=J71),""),_xlfn._xlws.FILTER($N$2:$N$1000,($C$2:$C$1000=C71)*($D$2:$D$1000=D71)*($E$2:$E$1000=E71)*($J$2:$J$1000=J71),""))),"")</f>
        <v>0</v>
      </c>
      <c r="P71">
        <v>0</v>
      </c>
      <c r="Q71" t="s">
        <v>189</v>
      </c>
      <c r="R71" t="s">
        <v>190</v>
      </c>
      <c r="S71" t="s">
        <v>176</v>
      </c>
      <c r="T71" s="3" t="s">
        <v>177</v>
      </c>
      <c r="U71" s="6" t="s">
        <v>191</v>
      </c>
    </row>
    <row r="72" spans="1:22" ht="14.45">
      <c r="A72" s="11" t="s">
        <v>185</v>
      </c>
      <c r="B72" t="s">
        <v>8</v>
      </c>
      <c r="C72" t="str">
        <f>IFERROR(VLOOKUP(B72,'Waste streams'!$A$2:$B$50,2,FALSE),"")</f>
        <v>10 01 03</v>
      </c>
      <c r="D72" t="s">
        <v>63</v>
      </c>
      <c r="E72" t="s">
        <v>50</v>
      </c>
      <c r="G72" t="str">
        <f>IFERROR(VLOOKUP(F72,'TRL scale'!$A$2:$B$10,2,FALSE),"")</f>
        <v/>
      </c>
      <c r="J72" t="s">
        <v>96</v>
      </c>
      <c r="K72" t="s">
        <v>57</v>
      </c>
      <c r="M72">
        <v>0</v>
      </c>
      <c r="N72">
        <v>0</v>
      </c>
      <c r="O72" cm="1">
        <f t="array" ref="O72">IFERROR(AVERAGE(_xlfn.VSTACK(_xlfn._xlws.FILTER($M$2:$M$1000,($C$2:$C$1000=C72)*($D$2:$D$1000=D72)*($E$2:$E$1000=E72)*($J$2:$J$1000=J72),""),_xlfn._xlws.FILTER($N$2:$N$1000,($C$2:$C$1000=C72)*($D$2:$D$1000=D72)*($E$2:$E$1000=E72)*($J$2:$J$1000=J72),""))),"")</f>
        <v>0</v>
      </c>
      <c r="P72">
        <v>0</v>
      </c>
      <c r="Q72" t="s">
        <v>192</v>
      </c>
      <c r="R72" t="s">
        <v>193</v>
      </c>
      <c r="S72" t="s">
        <v>176</v>
      </c>
      <c r="T72" s="3" t="s">
        <v>177</v>
      </c>
      <c r="U72" s="6" t="s">
        <v>194</v>
      </c>
    </row>
    <row r="73" spans="1:22" ht="14.45">
      <c r="A73" s="11" t="s">
        <v>195</v>
      </c>
      <c r="B73" s="9" t="s">
        <v>12</v>
      </c>
      <c r="C73" t="str">
        <f>IFERROR(VLOOKUP(B73,'Waste streams'!$A$2:$B$50,2,FALSE),"")</f>
        <v>10 01 17_B</v>
      </c>
      <c r="D73" t="s">
        <v>63</v>
      </c>
      <c r="E73" t="s">
        <v>50</v>
      </c>
      <c r="G73" t="str">
        <f>IFERROR(VLOOKUP(F73,'TRL scale'!$A$2:$B$10,2,FALSE),"")</f>
        <v/>
      </c>
      <c r="J73" t="s">
        <v>96</v>
      </c>
      <c r="K73" t="s">
        <v>57</v>
      </c>
      <c r="M73">
        <v>0</v>
      </c>
      <c r="N73">
        <v>0</v>
      </c>
      <c r="O73" cm="1">
        <f t="array" ref="O73">IFERROR(AVERAGE(_xlfn.VSTACK(_xlfn._xlws.FILTER($M$2:$M$1000,($C$2:$C$1000=C73)*($D$2:$D$1000=D73)*($E$2:$E$1000=E73)*($J$2:$J$1000=J73),""),_xlfn._xlws.FILTER($N$2:$N$1000,($C$2:$C$1000=C73)*($D$2:$D$1000=D73)*($E$2:$E$1000=E73)*($J$2:$J$1000=J73),""))),"")</f>
        <v>0</v>
      </c>
      <c r="P73">
        <v>0</v>
      </c>
      <c r="Q73" t="s">
        <v>192</v>
      </c>
      <c r="R73" t="s">
        <v>196</v>
      </c>
      <c r="S73" t="s">
        <v>176</v>
      </c>
      <c r="T73" s="3" t="s">
        <v>177</v>
      </c>
      <c r="U73" s="6" t="s">
        <v>194</v>
      </c>
    </row>
    <row r="74" spans="1:22" ht="14.45">
      <c r="A74" s="11" t="s">
        <v>185</v>
      </c>
      <c r="B74" t="s">
        <v>8</v>
      </c>
      <c r="C74" t="str">
        <f>IFERROR(VLOOKUP(B74,'Waste streams'!$A$2:$B$50,2,FALSE),"")</f>
        <v>10 01 03</v>
      </c>
      <c r="D74" t="s">
        <v>52</v>
      </c>
      <c r="E74" t="s">
        <v>50</v>
      </c>
      <c r="G74" t="str">
        <f>IFERROR(VLOOKUP(F74,'TRL scale'!$A$2:$B$10,2,FALSE),"")</f>
        <v/>
      </c>
      <c r="J74" t="s">
        <v>96</v>
      </c>
      <c r="K74" t="s">
        <v>57</v>
      </c>
      <c r="M74">
        <v>0</v>
      </c>
      <c r="N74">
        <v>0</v>
      </c>
      <c r="O74" cm="1">
        <f t="array" ref="O74">IFERROR(AVERAGE(_xlfn.VSTACK(_xlfn._xlws.FILTER($M$2:$M$1000,($C$2:$C$1000=C74)*($D$2:$D$1000=D74)*($E$2:$E$1000=E74)*($J$2:$J$1000=J74),""),_xlfn._xlws.FILTER($N$2:$N$1000,($C$2:$C$1000=C74)*($D$2:$D$1000=D74)*($E$2:$E$1000=E74)*($J$2:$J$1000=J74),""))),"")</f>
        <v>0</v>
      </c>
      <c r="P74">
        <v>0</v>
      </c>
      <c r="Q74" t="s">
        <v>197</v>
      </c>
      <c r="R74" t="s">
        <v>198</v>
      </c>
      <c r="S74" t="s">
        <v>176</v>
      </c>
      <c r="T74" s="3" t="s">
        <v>177</v>
      </c>
      <c r="U74" s="6" t="s">
        <v>199</v>
      </c>
    </row>
    <row r="75" spans="1:22" ht="14.45">
      <c r="A75" s="11" t="s">
        <v>185</v>
      </c>
      <c r="B75" t="s">
        <v>8</v>
      </c>
      <c r="C75" t="str">
        <f>IFERROR(VLOOKUP(B75,'Waste streams'!$A$2:$B$50,2,FALSE),"")</f>
        <v>10 01 03</v>
      </c>
      <c r="D75" t="s">
        <v>52</v>
      </c>
      <c r="E75" t="s">
        <v>50</v>
      </c>
      <c r="G75" t="str">
        <f>IFERROR(VLOOKUP(F75,'TRL scale'!$A$2:$B$10,2,FALSE),"")</f>
        <v/>
      </c>
      <c r="J75" t="s">
        <v>96</v>
      </c>
      <c r="K75" t="s">
        <v>57</v>
      </c>
      <c r="M75">
        <v>0</v>
      </c>
      <c r="N75">
        <v>0</v>
      </c>
      <c r="O75" cm="1">
        <f t="array" ref="O75">IFERROR(AVERAGE(_xlfn.VSTACK(_xlfn._xlws.FILTER($M$2:$M$1000,($C$2:$C$1000=C75)*($D$2:$D$1000=D75)*($E$2:$E$1000=E75)*($J$2:$J$1000=J75),""),_xlfn._xlws.FILTER($N$2:$N$1000,($C$2:$C$1000=C75)*($D$2:$D$1000=D75)*($E$2:$E$1000=E75)*($J$2:$J$1000=J75),""))),"")</f>
        <v>0</v>
      </c>
      <c r="P75">
        <v>0</v>
      </c>
      <c r="Q75" t="s">
        <v>197</v>
      </c>
      <c r="R75" t="s">
        <v>200</v>
      </c>
      <c r="S75" t="s">
        <v>176</v>
      </c>
      <c r="T75" s="3" t="s">
        <v>177</v>
      </c>
      <c r="U75" s="6" t="s">
        <v>199</v>
      </c>
    </row>
    <row r="76" spans="1:22" ht="14.45">
      <c r="A76" s="11" t="s">
        <v>201</v>
      </c>
      <c r="B76" s="5" t="s">
        <v>30</v>
      </c>
      <c r="C76" t="s">
        <v>31</v>
      </c>
      <c r="D76" s="7" t="s">
        <v>58</v>
      </c>
      <c r="E76" s="7" t="s">
        <v>50</v>
      </c>
      <c r="F76" s="7" t="s">
        <v>202</v>
      </c>
      <c r="G76" t="str">
        <f>IFERROR(VLOOKUP(F76,'TRL scale'!$A$2:$B$10,2,FALSE),"")</f>
        <v/>
      </c>
      <c r="H76" s="7">
        <v>0.26500000000000001</v>
      </c>
      <c r="I76" s="7"/>
      <c r="J76" s="7" t="s">
        <v>96</v>
      </c>
      <c r="K76" t="s">
        <v>57</v>
      </c>
      <c r="M76">
        <v>0</v>
      </c>
      <c r="N76">
        <v>0</v>
      </c>
      <c r="O76" t="str" cm="1">
        <f t="array" ref="O76">IFERROR(AVERAGE(_xlfn.VSTACK(_xlfn._xlws.FILTER($M$2:$M$1000,($C$2:$C$1000=#REF!)*($D$2:$D$1000=D76)*($E$2:$E$1000=E76)*($J$2:$J$1000=J76),""),_xlfn._xlws.FILTER($N$2:$N$1000,($C$2:$C$1000=#REF!)*($D$2:$D$1000=D76)*($E$2:$E$1000=E76)*($J$2:$J$1000=J76),""))),"")</f>
        <v/>
      </c>
      <c r="R76" s="7" t="s">
        <v>203</v>
      </c>
      <c r="S76" s="7" t="s">
        <v>204</v>
      </c>
      <c r="T76" s="7" t="s">
        <v>205</v>
      </c>
      <c r="U76" s="7" t="s">
        <v>206</v>
      </c>
      <c r="V76" s="6"/>
    </row>
    <row r="77" spans="1:22" ht="14.45">
      <c r="A77" s="11" t="s">
        <v>201</v>
      </c>
      <c r="B77" s="5" t="s">
        <v>30</v>
      </c>
      <c r="C77" t="s">
        <v>31</v>
      </c>
      <c r="D77" s="7" t="s">
        <v>52</v>
      </c>
      <c r="E77" s="7" t="s">
        <v>50</v>
      </c>
      <c r="F77" s="7" t="s">
        <v>76</v>
      </c>
      <c r="G77" t="str">
        <f>IFERROR(VLOOKUP(F77,'TRL scale'!$A$2:$B$10,2,FALSE),"")</f>
        <v/>
      </c>
      <c r="H77" s="7">
        <v>5.0999999999999997E-2</v>
      </c>
      <c r="I77" s="7"/>
      <c r="J77" s="7" t="s">
        <v>96</v>
      </c>
      <c r="K77" t="s">
        <v>57</v>
      </c>
      <c r="M77">
        <v>0</v>
      </c>
      <c r="N77">
        <v>0</v>
      </c>
      <c r="O77" cm="1">
        <f t="array" ref="O77">IFERROR(AVERAGE(_xlfn.VSTACK(_xlfn._xlws.FILTER($M$2:$M$1000,($C$2:$C$1000=C76)*($D$2:$D$1000=D77)*($E$2:$E$1000=E77)*($J$2:$J$1000=J77),""),_xlfn._xlws.FILTER($N$2:$N$1000,($C$2:$C$1000=C76)*($D$2:$D$1000=D77)*($E$2:$E$1000=E77)*($J$2:$J$1000=J77),""))),"")</f>
        <v>0</v>
      </c>
      <c r="R77" s="7" t="s">
        <v>207</v>
      </c>
      <c r="S77" s="7" t="s">
        <v>204</v>
      </c>
      <c r="T77" s="7" t="s">
        <v>205</v>
      </c>
      <c r="U77" s="7" t="s">
        <v>206</v>
      </c>
      <c r="V77" s="6"/>
    </row>
    <row r="78" spans="1:22" ht="15" customHeight="1">
      <c r="A78" s="11" t="s">
        <v>201</v>
      </c>
      <c r="B78" s="5" t="s">
        <v>30</v>
      </c>
      <c r="C78" t="s">
        <v>31</v>
      </c>
      <c r="D78" s="7" t="s">
        <v>208</v>
      </c>
      <c r="E78" s="7" t="s">
        <v>50</v>
      </c>
      <c r="F78" s="7" t="s">
        <v>76</v>
      </c>
      <c r="G78" t="str">
        <f>IFERROR(VLOOKUP(F78,'TRL scale'!$A$2:$B$10,2,FALSE),"")</f>
        <v/>
      </c>
      <c r="H78" s="7">
        <v>0.47599999999999998</v>
      </c>
      <c r="I78" s="7"/>
      <c r="J78" s="7" t="s">
        <v>96</v>
      </c>
      <c r="K78" t="s">
        <v>57</v>
      </c>
      <c r="M78">
        <v>0</v>
      </c>
      <c r="N78">
        <v>0</v>
      </c>
      <c r="O78" cm="1">
        <f t="array" ref="O78">IFERROR(AVERAGE(_xlfn.VSTACK(_xlfn._xlws.FILTER($M$2:$M$1000,($C$2:$C$1000=C78)*($D$2:$D$1000=D78)*($E$2:$E$1000=E78)*($J$2:$J$1000=J78),""),_xlfn._xlws.FILTER($N$2:$N$1000,($C$2:$C$1000=C78)*($D$2:$D$1000=D78)*($E$2:$E$1000=E78)*($J$2:$J$1000=J78),""))),"")</f>
        <v>0</v>
      </c>
      <c r="R78" s="7" t="s">
        <v>209</v>
      </c>
      <c r="S78" s="7" t="s">
        <v>204</v>
      </c>
      <c r="T78" s="7" t="s">
        <v>205</v>
      </c>
      <c r="U78" s="7" t="s">
        <v>206</v>
      </c>
    </row>
    <row r="79" spans="1:22" ht="15" customHeight="1">
      <c r="A79" s="11" t="s">
        <v>201</v>
      </c>
      <c r="B79" s="5" t="s">
        <v>30</v>
      </c>
      <c r="C79" t="s">
        <v>31</v>
      </c>
      <c r="D79" s="7" t="s">
        <v>210</v>
      </c>
      <c r="E79" s="7" t="s">
        <v>50</v>
      </c>
      <c r="F79" s="7" t="s">
        <v>76</v>
      </c>
      <c r="G79" t="str">
        <f>IFERROR(VLOOKUP(F79,'TRL scale'!$A$2:$B$10,2,FALSE),"")</f>
        <v/>
      </c>
      <c r="H79" s="7">
        <v>1.4E-2</v>
      </c>
      <c r="I79" s="7"/>
      <c r="J79" s="7" t="s">
        <v>96</v>
      </c>
      <c r="K79" t="s">
        <v>57</v>
      </c>
      <c r="M79">
        <v>0</v>
      </c>
      <c r="N79">
        <v>0</v>
      </c>
      <c r="O79" cm="1">
        <f t="array" ref="O79">IFERROR(AVERAGE(_xlfn.VSTACK(_xlfn._xlws.FILTER($M$2:$M$1000,($C$2:$C$1000=C79)*($D$2:$D$1000=D79)*($E$2:$E$1000=E79)*($J$2:$J$1000=J79),""),_xlfn._xlws.FILTER($N$2:$N$1000,($C$2:$C$1000=C79)*($D$2:$D$1000=D79)*($E$2:$E$1000=E79)*($J$2:$J$1000=J79),""))),"")</f>
        <v>0</v>
      </c>
      <c r="R79" s="7" t="s">
        <v>211</v>
      </c>
      <c r="S79" s="7" t="s">
        <v>204</v>
      </c>
      <c r="T79" s="7" t="s">
        <v>205</v>
      </c>
      <c r="U79" s="7" t="s">
        <v>206</v>
      </c>
    </row>
    <row r="80" spans="1:22" ht="15" customHeight="1">
      <c r="A80" s="11" t="s">
        <v>201</v>
      </c>
      <c r="B80" s="5" t="s">
        <v>30</v>
      </c>
      <c r="C80" t="s">
        <v>31</v>
      </c>
      <c r="D80" s="7" t="s">
        <v>212</v>
      </c>
      <c r="E80" s="7" t="s">
        <v>50</v>
      </c>
      <c r="F80" s="7" t="s">
        <v>76</v>
      </c>
      <c r="G80" t="str">
        <f>IFERROR(VLOOKUP(F80,'TRL scale'!$A$2:$B$10,2,FALSE),"")</f>
        <v/>
      </c>
      <c r="H80" s="7">
        <v>8.8999999999999996E-2</v>
      </c>
      <c r="I80" s="7"/>
      <c r="J80" s="7" t="s">
        <v>96</v>
      </c>
      <c r="K80" t="s">
        <v>57</v>
      </c>
      <c r="M80">
        <v>0</v>
      </c>
      <c r="N80">
        <v>0</v>
      </c>
      <c r="O80" cm="1">
        <f t="array" ref="O80">IFERROR(AVERAGE(_xlfn.VSTACK(_xlfn._xlws.FILTER($M$2:$M$1000,($C$2:$C$1000=C80)*($D$2:$D$1000=D80)*($E$2:$E$1000=E80)*($J$2:$J$1000=J80),""),_xlfn._xlws.FILTER($N$2:$N$1000,($C$2:$C$1000=C80)*($D$2:$D$1000=D80)*($E$2:$E$1000=E80)*($J$2:$J$1000=J80),""))),"")</f>
        <v>0</v>
      </c>
      <c r="R80" s="7" t="s">
        <v>213</v>
      </c>
      <c r="S80" s="7" t="s">
        <v>204</v>
      </c>
      <c r="T80" s="7" t="s">
        <v>205</v>
      </c>
      <c r="U80" s="7" t="s">
        <v>206</v>
      </c>
    </row>
    <row r="81" spans="1:22" ht="15" customHeight="1">
      <c r="A81" s="11" t="s">
        <v>201</v>
      </c>
      <c r="B81" s="5" t="s">
        <v>30</v>
      </c>
      <c r="C81" t="s">
        <v>31</v>
      </c>
      <c r="D81" s="7" t="s">
        <v>214</v>
      </c>
      <c r="E81" s="7" t="s">
        <v>50</v>
      </c>
      <c r="F81" s="7" t="s">
        <v>76</v>
      </c>
      <c r="G81" t="str">
        <f>IFERROR(VLOOKUP(F81,'TRL scale'!$A$2:$B$10,2,FALSE),"")</f>
        <v/>
      </c>
      <c r="H81">
        <v>5.8999999999999997E-2</v>
      </c>
      <c r="I81" s="7"/>
      <c r="J81" s="7" t="s">
        <v>96</v>
      </c>
      <c r="K81" t="s">
        <v>57</v>
      </c>
      <c r="M81">
        <v>0</v>
      </c>
      <c r="N81">
        <v>0</v>
      </c>
      <c r="O81" cm="1">
        <f t="array" ref="O81">IFERROR(AVERAGE(_xlfn.VSTACK(_xlfn._xlws.FILTER($M$2:$M$1000,($C$2:$C$1000=C81)*($D$2:$D$1000=D81)*($E$2:$E$1000=E81)*($J$2:$J$1000=J81),""),_xlfn._xlws.FILTER($N$2:$N$1000,($C$2:$C$1000=C81)*($D$2:$D$1000=D81)*($E$2:$E$1000=E81)*($J$2:$J$1000=J81),""))),"")</f>
        <v>0</v>
      </c>
      <c r="P81" s="7"/>
      <c r="R81" s="7" t="s">
        <v>215</v>
      </c>
      <c r="S81" s="7" t="s">
        <v>204</v>
      </c>
      <c r="T81" s="7" t="s">
        <v>205</v>
      </c>
      <c r="U81" s="7" t="s">
        <v>206</v>
      </c>
    </row>
    <row r="82" spans="1:22" ht="15" customHeight="1">
      <c r="A82" s="11" t="s">
        <v>201</v>
      </c>
      <c r="B82" s="5" t="s">
        <v>32</v>
      </c>
      <c r="C82" t="s">
        <v>33</v>
      </c>
      <c r="D82" s="7" t="s">
        <v>58</v>
      </c>
      <c r="E82" s="7" t="s">
        <v>50</v>
      </c>
      <c r="F82" s="7" t="s">
        <v>202</v>
      </c>
      <c r="G82" t="str">
        <f>IFERROR(VLOOKUP(F82,'TRL scale'!$A$2:$B$10,2,FALSE),"")</f>
        <v/>
      </c>
      <c r="H82" s="7">
        <v>0.26500000000000001</v>
      </c>
      <c r="I82" s="7"/>
      <c r="J82" s="7" t="s">
        <v>96</v>
      </c>
      <c r="K82" t="s">
        <v>57</v>
      </c>
      <c r="M82">
        <v>0</v>
      </c>
      <c r="N82">
        <v>0</v>
      </c>
      <c r="O82" cm="1">
        <f t="array" ref="O82">IFERROR(AVERAGE(_xlfn.VSTACK(_xlfn._xlws.FILTER($M$2:$M$1000,($C$2:$C$1000=C82)*($D$2:$D$1000=D82)*($E$2:$E$1000=E82)*($J$2:$J$1000=J82),""),_xlfn._xlws.FILTER($N$2:$N$1000,($C$2:$C$1000=C82)*($D$2:$D$1000=D82)*($E$2:$E$1000=E82)*($J$2:$J$1000=J82),""))),"")</f>
        <v>0</v>
      </c>
      <c r="R82" s="7" t="s">
        <v>203</v>
      </c>
      <c r="S82" s="7" t="s">
        <v>204</v>
      </c>
      <c r="T82" s="7" t="s">
        <v>205</v>
      </c>
      <c r="U82" s="7" t="s">
        <v>206</v>
      </c>
      <c r="V82" s="6"/>
    </row>
    <row r="83" spans="1:22" ht="15" customHeight="1">
      <c r="A83" s="11" t="s">
        <v>201</v>
      </c>
      <c r="B83" s="5" t="s">
        <v>32</v>
      </c>
      <c r="C83" t="s">
        <v>33</v>
      </c>
      <c r="D83" s="7" t="s">
        <v>52</v>
      </c>
      <c r="E83" s="7" t="s">
        <v>50</v>
      </c>
      <c r="F83" s="7" t="s">
        <v>76</v>
      </c>
      <c r="G83" t="str">
        <f>IFERROR(VLOOKUP(F83,'TRL scale'!$A$2:$B$10,2,FALSE),"")</f>
        <v/>
      </c>
      <c r="H83" s="7">
        <v>5.0999999999999997E-2</v>
      </c>
      <c r="I83" s="7"/>
      <c r="J83" s="7" t="s">
        <v>96</v>
      </c>
      <c r="K83" t="s">
        <v>57</v>
      </c>
      <c r="M83">
        <v>0</v>
      </c>
      <c r="N83">
        <v>0</v>
      </c>
      <c r="O83" cm="1">
        <f t="array" ref="O83">IFERROR(AVERAGE(_xlfn.VSTACK(_xlfn._xlws.FILTER($M$2:$M$1000,($C$2:$C$1000=C83)*($D$2:$D$1000=D83)*($E$2:$E$1000=E83)*($J$2:$J$1000=J83),""),_xlfn._xlws.FILTER($N$2:$N$1000,($C$2:$C$1000=C83)*($D$2:$D$1000=D83)*($E$2:$E$1000=E83)*($J$2:$J$1000=J83),""))),"")</f>
        <v>0</v>
      </c>
      <c r="R83" s="7" t="s">
        <v>207</v>
      </c>
      <c r="S83" s="7" t="s">
        <v>204</v>
      </c>
      <c r="T83" s="7" t="s">
        <v>205</v>
      </c>
      <c r="U83" s="7" t="s">
        <v>206</v>
      </c>
      <c r="V83" s="6"/>
    </row>
    <row r="84" spans="1:22" ht="15" customHeight="1">
      <c r="A84" s="11" t="s">
        <v>201</v>
      </c>
      <c r="B84" s="5" t="s">
        <v>32</v>
      </c>
      <c r="C84" t="s">
        <v>33</v>
      </c>
      <c r="D84" s="7" t="s">
        <v>208</v>
      </c>
      <c r="E84" s="7" t="s">
        <v>50</v>
      </c>
      <c r="F84" s="7" t="s">
        <v>76</v>
      </c>
      <c r="G84" t="str">
        <f>IFERROR(VLOOKUP(F84,'TRL scale'!$A$2:$B$10,2,FALSE),"")</f>
        <v/>
      </c>
      <c r="H84" s="7">
        <v>0.47599999999999998</v>
      </c>
      <c r="I84" s="7"/>
      <c r="J84" s="7" t="s">
        <v>96</v>
      </c>
      <c r="K84" t="s">
        <v>57</v>
      </c>
      <c r="M84">
        <v>0</v>
      </c>
      <c r="N84">
        <v>0</v>
      </c>
      <c r="O84" cm="1">
        <f t="array" ref="O84">IFERROR(AVERAGE(_xlfn.VSTACK(_xlfn._xlws.FILTER($M$2:$M$1000,($C$2:$C$1000=C84)*($D$2:$D$1000=D84)*($E$2:$E$1000=E84)*($J$2:$J$1000=J84),""),_xlfn._xlws.FILTER($N$2:$N$1000,($C$2:$C$1000=C84)*($D$2:$D$1000=D84)*($E$2:$E$1000=E84)*($J$2:$J$1000=J84),""))),"")</f>
        <v>0</v>
      </c>
      <c r="R84" s="7" t="s">
        <v>209</v>
      </c>
      <c r="S84" s="7" t="s">
        <v>204</v>
      </c>
      <c r="T84" s="7" t="s">
        <v>205</v>
      </c>
      <c r="U84" s="7" t="s">
        <v>206</v>
      </c>
    </row>
    <row r="85" spans="1:22" ht="15" customHeight="1">
      <c r="A85" s="11" t="s">
        <v>201</v>
      </c>
      <c r="B85" s="5" t="s">
        <v>32</v>
      </c>
      <c r="C85" t="s">
        <v>33</v>
      </c>
      <c r="D85" s="7" t="s">
        <v>210</v>
      </c>
      <c r="E85" s="7" t="s">
        <v>50</v>
      </c>
      <c r="F85" s="7" t="s">
        <v>76</v>
      </c>
      <c r="G85" t="str">
        <f>IFERROR(VLOOKUP(F85,'TRL scale'!$A$2:$B$10,2,FALSE),"")</f>
        <v/>
      </c>
      <c r="H85" s="7">
        <v>1.4E-2</v>
      </c>
      <c r="I85" s="7"/>
      <c r="J85" s="7" t="s">
        <v>96</v>
      </c>
      <c r="K85" t="s">
        <v>57</v>
      </c>
      <c r="M85">
        <v>0</v>
      </c>
      <c r="N85">
        <v>0</v>
      </c>
      <c r="O85" cm="1">
        <f t="array" ref="O85">IFERROR(AVERAGE(_xlfn.VSTACK(_xlfn._xlws.FILTER($M$2:$M$1000,($C$2:$C$1000=C85)*($D$2:$D$1000=D85)*($E$2:$E$1000=E85)*($J$2:$J$1000=J85),""),_xlfn._xlws.FILTER($N$2:$N$1000,($C$2:$C$1000=C85)*($D$2:$D$1000=D85)*($E$2:$E$1000=E85)*($J$2:$J$1000=J85),""))),"")</f>
        <v>0</v>
      </c>
      <c r="R85" s="7" t="s">
        <v>211</v>
      </c>
      <c r="S85" s="7" t="s">
        <v>204</v>
      </c>
      <c r="T85" s="7" t="s">
        <v>205</v>
      </c>
      <c r="U85" s="7" t="s">
        <v>206</v>
      </c>
    </row>
    <row r="86" spans="1:22" ht="15" customHeight="1">
      <c r="A86" s="11" t="s">
        <v>201</v>
      </c>
      <c r="B86" s="5" t="s">
        <v>32</v>
      </c>
      <c r="C86" t="s">
        <v>33</v>
      </c>
      <c r="D86" s="7" t="s">
        <v>212</v>
      </c>
      <c r="E86" s="7" t="s">
        <v>50</v>
      </c>
      <c r="F86" s="7" t="s">
        <v>76</v>
      </c>
      <c r="G86" t="str">
        <f>IFERROR(VLOOKUP(F86,'TRL scale'!$A$2:$B$10,2,FALSE),"")</f>
        <v/>
      </c>
      <c r="H86" s="7">
        <v>8.8999999999999996E-2</v>
      </c>
      <c r="I86" s="7"/>
      <c r="J86" s="7" t="s">
        <v>96</v>
      </c>
      <c r="K86" t="s">
        <v>57</v>
      </c>
      <c r="M86">
        <v>0</v>
      </c>
      <c r="N86">
        <v>0</v>
      </c>
      <c r="O86" cm="1">
        <f t="array" ref="O86">IFERROR(AVERAGE(_xlfn.VSTACK(_xlfn._xlws.FILTER($M$2:$M$1000,($C$2:$C$1000=C86)*($D$2:$D$1000=D86)*($E$2:$E$1000=E86)*($J$2:$J$1000=J86),""),_xlfn._xlws.FILTER($N$2:$N$1000,($C$2:$C$1000=C86)*($D$2:$D$1000=D86)*($E$2:$E$1000=E86)*($J$2:$J$1000=J86),""))),"")</f>
        <v>0</v>
      </c>
      <c r="R86" s="7" t="s">
        <v>213</v>
      </c>
      <c r="S86" s="7" t="s">
        <v>204</v>
      </c>
      <c r="T86" s="7" t="s">
        <v>205</v>
      </c>
      <c r="U86" s="7" t="s">
        <v>206</v>
      </c>
    </row>
    <row r="87" spans="1:22" ht="15" customHeight="1">
      <c r="A87" s="11" t="s">
        <v>201</v>
      </c>
      <c r="B87" s="5" t="s">
        <v>32</v>
      </c>
      <c r="C87" t="s">
        <v>33</v>
      </c>
      <c r="D87" s="7" t="s">
        <v>214</v>
      </c>
      <c r="E87" s="7" t="s">
        <v>50</v>
      </c>
      <c r="F87" s="7" t="s">
        <v>76</v>
      </c>
      <c r="G87" t="str">
        <f>IFERROR(VLOOKUP(F87,'TRL scale'!$A$2:$B$10,2,FALSE),"")</f>
        <v/>
      </c>
      <c r="H87">
        <v>5.8999999999999997E-2</v>
      </c>
      <c r="I87" s="7"/>
      <c r="J87" s="7" t="s">
        <v>96</v>
      </c>
      <c r="K87" t="s">
        <v>57</v>
      </c>
      <c r="M87">
        <v>0</v>
      </c>
      <c r="N87">
        <v>0</v>
      </c>
      <c r="O87" cm="1">
        <f t="array" ref="O87">IFERROR(AVERAGE(_xlfn.VSTACK(_xlfn._xlws.FILTER($M$2:$M$1000,($C$2:$C$1000=C87)*($D$2:$D$1000=D87)*($E$2:$E$1000=E87)*($J$2:$J$1000=J87),""),_xlfn._xlws.FILTER($N$2:$N$1000,($C$2:$C$1000=C87)*($D$2:$D$1000=D87)*($E$2:$E$1000=E87)*($J$2:$J$1000=J87),""))),"")</f>
        <v>0</v>
      </c>
      <c r="P87" s="7"/>
      <c r="R87" s="7" t="s">
        <v>215</v>
      </c>
      <c r="S87" s="7" t="s">
        <v>204</v>
      </c>
      <c r="T87" s="7" t="s">
        <v>205</v>
      </c>
      <c r="U87" s="7" t="s">
        <v>206</v>
      </c>
    </row>
    <row r="88" spans="1:22" ht="15" customHeight="1">
      <c r="A88" s="11" t="s">
        <v>201</v>
      </c>
      <c r="B88" s="5" t="s">
        <v>32</v>
      </c>
      <c r="C88" t="s">
        <v>33</v>
      </c>
      <c r="D88" s="7" t="s">
        <v>216</v>
      </c>
      <c r="E88" s="7" t="s">
        <v>50</v>
      </c>
      <c r="F88" s="7" t="s">
        <v>76</v>
      </c>
      <c r="G88" t="str">
        <f>IFERROR(VLOOKUP(F88,'TRL scale'!$A$2:$B$10,2,FALSE),"")</f>
        <v/>
      </c>
      <c r="H88">
        <v>4.5999999999999999E-2</v>
      </c>
      <c r="I88" s="7"/>
      <c r="J88" s="7" t="s">
        <v>96</v>
      </c>
      <c r="K88" t="s">
        <v>57</v>
      </c>
      <c r="M88">
        <v>0</v>
      </c>
      <c r="N88">
        <v>0</v>
      </c>
      <c r="O88" cm="1">
        <f t="array" ref="O88">IFERROR(AVERAGE(_xlfn.VSTACK(_xlfn._xlws.FILTER($M$2:$M$1000,($C$2:$C$1000=C88)*($D$2:$D$1000=D88)*($E$2:$E$1000=E88)*($J$2:$J$1000=J88),""),_xlfn._xlws.FILTER($N$2:$N$1000,($C$2:$C$1000=C88)*($D$2:$D$1000=D88)*($E$2:$E$1000=E88)*($J$2:$J$1000=J88),""))),"")</f>
        <v>0</v>
      </c>
      <c r="P88" s="7"/>
      <c r="R88" s="7" t="s">
        <v>217</v>
      </c>
      <c r="S88" s="7" t="s">
        <v>204</v>
      </c>
      <c r="T88" s="7" t="s">
        <v>205</v>
      </c>
      <c r="U88" s="7" t="s">
        <v>206</v>
      </c>
    </row>
    <row r="89" spans="1:22" ht="15" customHeight="1">
      <c r="A89" s="11" t="s">
        <v>201</v>
      </c>
      <c r="B89" s="5" t="s">
        <v>30</v>
      </c>
      <c r="C89" t="s">
        <v>31</v>
      </c>
      <c r="D89" s="7" t="s">
        <v>216</v>
      </c>
      <c r="E89" s="7" t="s">
        <v>50</v>
      </c>
      <c r="F89" s="7" t="s">
        <v>76</v>
      </c>
      <c r="G89" t="str">
        <f>IFERROR(VLOOKUP(F89,'TRL scale'!$A$2:$B$10,2,FALSE),"")</f>
        <v/>
      </c>
      <c r="H89">
        <v>4.5999999999999999E-2</v>
      </c>
      <c r="I89" s="7"/>
      <c r="J89" s="7" t="s">
        <v>96</v>
      </c>
      <c r="K89" t="s">
        <v>57</v>
      </c>
      <c r="M89">
        <v>0</v>
      </c>
      <c r="N89">
        <v>0</v>
      </c>
      <c r="O89" cm="1">
        <f t="array" ref="O89">IFERROR(AVERAGE(_xlfn.VSTACK(_xlfn._xlws.FILTER($M$2:$M$1000,($C$2:$C$1000=C89)*($D$2:$D$1000=D89)*($E$2:$E$1000=E89)*($J$2:$J$1000=J89),""),_xlfn._xlws.FILTER($N$2:$N$1000,($C$2:$C$1000=C89)*($D$2:$D$1000=D89)*($E$2:$E$1000=E89)*($J$2:$J$1000=J89),""))),"")</f>
        <v>0</v>
      </c>
      <c r="P89" s="7"/>
      <c r="R89" s="7" t="s">
        <v>217</v>
      </c>
      <c r="S89" s="7" t="s">
        <v>204</v>
      </c>
      <c r="T89" s="7" t="s">
        <v>205</v>
      </c>
      <c r="U89" s="7" t="s">
        <v>206</v>
      </c>
    </row>
    <row r="90" spans="1:22" ht="15" customHeight="1">
      <c r="A90" s="11" t="s">
        <v>201</v>
      </c>
      <c r="B90" t="s">
        <v>30</v>
      </c>
      <c r="C90" t="str">
        <f>IFERROR(VLOOKUP(B90,'Waste streams'!$A$2:$B$50,2,FALSE),"")</f>
        <v>10 02 02_BOF</v>
      </c>
      <c r="D90" s="7" t="s">
        <v>55</v>
      </c>
      <c r="E90" s="7" t="s">
        <v>53</v>
      </c>
      <c r="F90" s="7">
        <v>7</v>
      </c>
      <c r="G90" t="str">
        <f>IFERROR(VLOOKUP(F90,'TRL scale'!$A$2:$B$10,2,FALSE),"")</f>
        <v>System prototype demonstration in operational environment</v>
      </c>
      <c r="H90" t="s">
        <v>218</v>
      </c>
      <c r="I90" s="7"/>
      <c r="J90" s="7" t="s">
        <v>219</v>
      </c>
      <c r="K90" s="7" t="s">
        <v>54</v>
      </c>
      <c r="L90" s="7"/>
      <c r="M90" s="7">
        <v>0.88</v>
      </c>
      <c r="N90" s="7">
        <v>0.96</v>
      </c>
      <c r="O90" cm="1">
        <f t="array" ref="O90">IFERROR(AVERAGE(_xlfn.VSTACK(_xlfn._xlws.FILTER($M$2:$M$1000,($C$2:$C$1000=C90)*($D$2:$D$1000=D90)*($E$2:$E$1000=E90)*($J$2:$J$1000=J90),""),_xlfn._xlws.FILTER($N$2:$N$1000,($C$2:$C$1000=C90)*($D$2:$D$1000=D90)*($E$2:$E$1000=E90)*($J$2:$J$1000=J90),""))),"")</f>
        <v>0.91999999999999993</v>
      </c>
      <c r="P90" s="7">
        <v>0.96</v>
      </c>
      <c r="Q90" s="7" t="s">
        <v>105</v>
      </c>
      <c r="R90" s="7"/>
      <c r="S90" s="7" t="s">
        <v>204</v>
      </c>
      <c r="T90" s="7" t="s">
        <v>205</v>
      </c>
      <c r="U90" s="4" t="s">
        <v>220</v>
      </c>
    </row>
    <row r="91" spans="1:22" ht="15" customHeight="1">
      <c r="A91" s="11" t="s">
        <v>201</v>
      </c>
      <c r="B91" t="s">
        <v>32</v>
      </c>
      <c r="C91" t="str">
        <f>IFERROR(VLOOKUP(B91,'Waste streams'!$A$2:$B$50,2,FALSE),"")</f>
        <v>10 02 02_EAF</v>
      </c>
      <c r="D91" s="7" t="s">
        <v>55</v>
      </c>
      <c r="E91" s="7" t="s">
        <v>53</v>
      </c>
      <c r="F91" s="7">
        <v>4</v>
      </c>
      <c r="G91" t="str">
        <f>IFERROR(VLOOKUP(F91,'TRL scale'!$A$2:$B$10,2,FALSE),"")</f>
        <v>Technology validated in lab</v>
      </c>
      <c r="H91" t="s">
        <v>221</v>
      </c>
      <c r="I91" s="7"/>
      <c r="J91" s="7" t="s">
        <v>222</v>
      </c>
      <c r="K91" s="7" t="s">
        <v>54</v>
      </c>
      <c r="L91" s="7"/>
      <c r="M91" s="7">
        <v>0.84</v>
      </c>
      <c r="N91" s="7">
        <v>0.94</v>
      </c>
      <c r="O91" cm="1">
        <f t="array" ref="O91">IFERROR(AVERAGE(_xlfn.VSTACK(_xlfn._xlws.FILTER($M$2:$M$1000,($C$2:$C$1000=C91)*($D$2:$D$1000=D91)*($E$2:$E$1000=E91)*($J$2:$J$1000=J91),""),_xlfn._xlws.FILTER($N$2:$N$1000,($C$2:$C$1000=C91)*($D$2:$D$1000=D91)*($E$2:$E$1000=E91)*($J$2:$J$1000=J91),""))),"")</f>
        <v>0.8899999999999999</v>
      </c>
      <c r="P91" s="7">
        <v>0.94</v>
      </c>
      <c r="Q91" s="7" t="s">
        <v>105</v>
      </c>
      <c r="R91" s="7"/>
      <c r="S91" s="7" t="s">
        <v>204</v>
      </c>
      <c r="T91" s="7" t="s">
        <v>205</v>
      </c>
      <c r="U91" s="8" t="s">
        <v>223</v>
      </c>
    </row>
    <row r="92" spans="1:22" ht="15" customHeight="1">
      <c r="A92" s="11" t="s">
        <v>224</v>
      </c>
      <c r="B92" t="s">
        <v>34</v>
      </c>
      <c r="C92" t="str">
        <f>IFERROR(VLOOKUP(B92,'Waste streams'!$A$2:$B$50,2,FALSE),"")</f>
        <v>01 03 09</v>
      </c>
      <c r="D92" s="7" t="s">
        <v>55</v>
      </c>
      <c r="E92" s="7" t="s">
        <v>53</v>
      </c>
      <c r="F92" s="7">
        <v>3</v>
      </c>
      <c r="G92" t="str">
        <f>IFERROR(VLOOKUP(F92,'TRL scale'!$A$2:$B$10,2,FALSE),"")</f>
        <v>Experimental proof of concept</v>
      </c>
      <c r="H92">
        <v>0</v>
      </c>
      <c r="I92" s="7"/>
      <c r="J92" s="7" t="s">
        <v>153</v>
      </c>
      <c r="K92" s="7" t="s">
        <v>54</v>
      </c>
      <c r="L92" s="7"/>
      <c r="M92" s="7">
        <v>0.8</v>
      </c>
      <c r="N92" s="7" t="s">
        <v>225</v>
      </c>
      <c r="O92" cm="1">
        <f t="array" ref="O92">IFERROR(AVERAGE(_xlfn.VSTACK(_xlfn._xlws.FILTER($M$2:$M$1000,($C$2:$C$1000=C92)*($D$2:$D$1000=D92)*($E$2:$E$1000=E92)*($J$2:$J$1000=J92),""),_xlfn._xlws.FILTER($N$2:$N$1000,($C$2:$C$1000=C92)*($D$2:$D$1000=D92)*($E$2:$E$1000=E92)*($J$2:$J$1000=J92),""))),"")</f>
        <v>0.8</v>
      </c>
      <c r="P92" s="7"/>
      <c r="Q92" s="7" t="s">
        <v>105</v>
      </c>
      <c r="R92" s="7" t="s">
        <v>226</v>
      </c>
      <c r="S92" s="7" t="s">
        <v>204</v>
      </c>
      <c r="T92" s="7" t="s">
        <v>205</v>
      </c>
      <c r="U92" s="4" t="s">
        <v>227</v>
      </c>
    </row>
    <row r="93" spans="1:22" ht="15" customHeight="1">
      <c r="A93" s="11" t="s">
        <v>224</v>
      </c>
      <c r="B93" t="s">
        <v>34</v>
      </c>
      <c r="C93" t="str">
        <f>IFERROR(VLOOKUP(B93,'Waste streams'!$A$2:$B$50,2,FALSE),"")</f>
        <v>01 03 09</v>
      </c>
      <c r="D93" s="7" t="s">
        <v>55</v>
      </c>
      <c r="E93" s="7" t="s">
        <v>53</v>
      </c>
      <c r="F93" s="7" t="s">
        <v>76</v>
      </c>
      <c r="G93" t="str">
        <f>IFERROR(VLOOKUP(F93,'TRL scale'!$A$2:$B$10,2,FALSE),"")</f>
        <v/>
      </c>
      <c r="H93">
        <v>0</v>
      </c>
      <c r="I93" s="7"/>
      <c r="J93" s="7" t="s">
        <v>144</v>
      </c>
      <c r="K93" s="7" t="s">
        <v>54</v>
      </c>
      <c r="L93" s="7"/>
      <c r="M93" s="7">
        <v>0.6</v>
      </c>
      <c r="N93" s="7">
        <v>0.9</v>
      </c>
      <c r="O93" cm="1">
        <f t="array" ref="O93">IFERROR(AVERAGE(_xlfn.VSTACK(_xlfn._xlws.FILTER($M$2:$M$1000,($C$2:$C$1000=C93)*($D$2:$D$1000=D93)*($E$2:$E$1000=E93)*($J$2:$J$1000=J93),""),_xlfn._xlws.FILTER($N$2:$N$1000,($C$2:$C$1000=C93)*($D$2:$D$1000=D93)*($E$2:$E$1000=E93)*($J$2:$J$1000=J93),""))),"")</f>
        <v>0.75</v>
      </c>
      <c r="P93" s="7"/>
      <c r="Q93" s="7" t="s">
        <v>105</v>
      </c>
      <c r="R93" s="7"/>
      <c r="S93" s="7" t="s">
        <v>204</v>
      </c>
      <c r="T93" s="7" t="s">
        <v>205</v>
      </c>
      <c r="U93" s="4" t="s">
        <v>228</v>
      </c>
    </row>
    <row r="94" spans="1:22" ht="15" customHeight="1">
      <c r="A94" s="11" t="s">
        <v>224</v>
      </c>
      <c r="B94" t="s">
        <v>34</v>
      </c>
      <c r="C94" t="str">
        <f>IFERROR(VLOOKUP(B94,'Waste streams'!$A$2:$B$50,2,FALSE),"")</f>
        <v>01 03 09</v>
      </c>
      <c r="D94" s="7" t="s">
        <v>55</v>
      </c>
      <c r="E94" s="7" t="s">
        <v>229</v>
      </c>
      <c r="F94" s="7" t="s">
        <v>76</v>
      </c>
      <c r="G94" t="str">
        <f>IFERROR(VLOOKUP(F94,'TRL scale'!$A$2:$B$10,2,FALSE),"")</f>
        <v/>
      </c>
      <c r="H94">
        <v>0</v>
      </c>
      <c r="I94" s="7"/>
      <c r="J94" s="7" t="s">
        <v>144</v>
      </c>
      <c r="K94" s="7" t="s">
        <v>54</v>
      </c>
      <c r="L94" s="7"/>
      <c r="M94" s="7">
        <v>0.6</v>
      </c>
      <c r="N94" s="7">
        <v>0.85</v>
      </c>
      <c r="O94" cm="1">
        <f t="array" ref="O94">IFERROR(AVERAGE(_xlfn.VSTACK(_xlfn._xlws.FILTER($M$2:$M$1000,($C$2:$C$1000=C94)*($D$2:$D$1000=D94)*($E$2:$E$1000=E94)*($J$2:$J$1000=J94),""),_xlfn._xlws.FILTER($N$2:$N$1000,($C$2:$C$1000=C94)*($D$2:$D$1000=D94)*($E$2:$E$1000=E94)*($J$2:$J$1000=J94),""))),"")</f>
        <v>0.72499999999999998</v>
      </c>
      <c r="P94" s="7"/>
      <c r="Q94" s="7" t="s">
        <v>105</v>
      </c>
      <c r="R94" s="7"/>
      <c r="S94" s="7" t="s">
        <v>204</v>
      </c>
      <c r="T94" s="7" t="s">
        <v>205</v>
      </c>
      <c r="U94" s="4" t="s">
        <v>228</v>
      </c>
    </row>
    <row r="95" spans="1:22" ht="15" customHeight="1">
      <c r="B95" t="s">
        <v>14</v>
      </c>
      <c r="C95" t="str">
        <f>IFERROR(VLOOKUP(B95,'Waste streams'!$A$2:$B$50,2,FALSE),"")</f>
        <v>19 01 11*</v>
      </c>
      <c r="D95" t="s">
        <v>55</v>
      </c>
      <c r="E95" t="s">
        <v>59</v>
      </c>
      <c r="F95" t="s">
        <v>76</v>
      </c>
      <c r="G95" t="str">
        <f>IFERROR(VLOOKUP(F95,'TRL scale'!$A$2:$B$11,2,FALSE),"")</f>
        <v>Implemented on a large scale</v>
      </c>
      <c r="H95">
        <f t="shared" ref="H95:H105" si="0">0.49*0.6</f>
        <v>0.29399999999999998</v>
      </c>
      <c r="I95" t="s">
        <v>230</v>
      </c>
      <c r="J95" t="s">
        <v>111</v>
      </c>
      <c r="K95" t="s">
        <v>51</v>
      </c>
      <c r="L95" t="s">
        <v>111</v>
      </c>
      <c r="M95" s="13">
        <f>0.85-0.28</f>
        <v>0.56999999999999995</v>
      </c>
      <c r="N95" s="13">
        <v>1</v>
      </c>
      <c r="O95" cm="1">
        <f t="array" ref="O95">IFERROR(AVERAGE(_xlfn.VSTACK(_xlfn._xlws.FILTER($M$2:$M$1000,($C$2:$C$1000=C95)*($D$2:$D$1000=D95)*($E$2:$E$1000=E95)*($J$2:$J$1000=J95),""),_xlfn._xlws.FILTER($N$2:$N$1000,($C$2:$C$1000=C95)*($D$2:$D$1000=D95)*($E$2:$E$1000=E95)*($J$2:$J$1000=J95),""))),"")</f>
        <v>0.85666666666666658</v>
      </c>
      <c r="S95" s="7" t="s">
        <v>97</v>
      </c>
      <c r="T95" s="7" t="s">
        <v>98</v>
      </c>
      <c r="U95" t="s">
        <v>231</v>
      </c>
    </row>
    <row r="96" spans="1:22" ht="15" customHeight="1">
      <c r="B96" t="s">
        <v>14</v>
      </c>
      <c r="C96" t="str">
        <f>IFERROR(VLOOKUP(B96,'Waste streams'!$A$2:$B$50,2,FALSE),"")</f>
        <v>19 01 11*</v>
      </c>
      <c r="D96" t="s">
        <v>55</v>
      </c>
      <c r="E96" t="s">
        <v>59</v>
      </c>
      <c r="F96" t="s">
        <v>76</v>
      </c>
      <c r="G96" t="str">
        <f>IFERROR(VLOOKUP(F96,'TRL scale'!$A$2:$B$11,2,FALSE),"")</f>
        <v>Implemented on a large scale</v>
      </c>
      <c r="H96">
        <f t="shared" si="0"/>
        <v>0.29399999999999998</v>
      </c>
      <c r="I96" t="s">
        <v>230</v>
      </c>
      <c r="J96" t="s">
        <v>126</v>
      </c>
      <c r="K96" t="s">
        <v>51</v>
      </c>
      <c r="L96" t="s">
        <v>126</v>
      </c>
      <c r="M96" s="13">
        <f>0.62-0.024</f>
        <v>0.59599999999999997</v>
      </c>
      <c r="N96" s="13">
        <f>0.62+0.024</f>
        <v>0.64400000000000002</v>
      </c>
      <c r="O96" cm="1">
        <f t="array" ref="O96">IFERROR(AVERAGE(_xlfn.VSTACK(_xlfn._xlws.FILTER($M$2:$M$1000,($C$2:$C$1000=C96)*($D$2:$D$1000=D96)*($E$2:$E$1000=E96)*($J$2:$J$1000=J96),""),_xlfn._xlws.FILTER($N$2:$N$1000,($C$2:$C$1000=C96)*($D$2:$D$1000=D96)*($E$2:$E$1000=E96)*($J$2:$J$1000=J96),""))),"")</f>
        <v>0.55543859649122818</v>
      </c>
      <c r="S96" s="7" t="s">
        <v>97</v>
      </c>
      <c r="T96" s="7" t="s">
        <v>98</v>
      </c>
      <c r="U96" t="s">
        <v>231</v>
      </c>
    </row>
    <row r="97" spans="2:21" ht="15" customHeight="1">
      <c r="B97" t="s">
        <v>14</v>
      </c>
      <c r="C97" t="str">
        <f>IFERROR(VLOOKUP(B97,'Waste streams'!$A$2:$B$50,2,FALSE),"")</f>
        <v>19 01 11*</v>
      </c>
      <c r="D97" t="s">
        <v>55</v>
      </c>
      <c r="E97" t="s">
        <v>59</v>
      </c>
      <c r="F97" t="s">
        <v>76</v>
      </c>
      <c r="G97" t="str">
        <f>IFERROR(VLOOKUP(F97,'TRL scale'!$A$2:$B$11,2,FALSE),"")</f>
        <v>Implemented on a large scale</v>
      </c>
      <c r="H97">
        <f t="shared" si="0"/>
        <v>0.29399999999999998</v>
      </c>
      <c r="I97" t="s">
        <v>230</v>
      </c>
      <c r="J97" t="s">
        <v>102</v>
      </c>
      <c r="K97" t="s">
        <v>51</v>
      </c>
      <c r="L97" t="s">
        <v>102</v>
      </c>
      <c r="M97" s="13">
        <v>0.5</v>
      </c>
      <c r="N97" s="13">
        <v>0.72</v>
      </c>
      <c r="O97" cm="1">
        <f t="array" ref="O97">IFERROR(AVERAGE(_xlfn.VSTACK(_xlfn._xlws.FILTER($M$2:$M$1000,($C$2:$C$1000=C97)*($D$2:$D$1000=D97)*($E$2:$E$1000=E97)*($J$2:$J$1000=J97),""),_xlfn._xlws.FILTER($N$2:$N$1000,($C$2:$C$1000=C97)*($D$2:$D$1000=D97)*($E$2:$E$1000=E97)*($J$2:$J$1000=J97),""))),"")</f>
        <v>0.60166666666666668</v>
      </c>
      <c r="S97" s="7" t="s">
        <v>97</v>
      </c>
      <c r="T97" s="7" t="s">
        <v>98</v>
      </c>
      <c r="U97" t="s">
        <v>231</v>
      </c>
    </row>
    <row r="98" spans="2:21" ht="15" customHeight="1">
      <c r="B98" t="s">
        <v>14</v>
      </c>
      <c r="C98" t="str">
        <f>IFERROR(VLOOKUP(B98,'Waste streams'!$A$2:$B$50,2,FALSE),"")</f>
        <v>19 01 11*</v>
      </c>
      <c r="D98" t="s">
        <v>55</v>
      </c>
      <c r="E98" t="s">
        <v>59</v>
      </c>
      <c r="F98" t="s">
        <v>76</v>
      </c>
      <c r="G98" t="str">
        <f>IFERROR(VLOOKUP(F98,'TRL scale'!$A$2:$B$11,2,FALSE),"")</f>
        <v>Implemented on a large scale</v>
      </c>
      <c r="H98">
        <f t="shared" si="0"/>
        <v>0.29399999999999998</v>
      </c>
      <c r="I98" t="s">
        <v>230</v>
      </c>
      <c r="J98" t="s">
        <v>111</v>
      </c>
      <c r="K98" t="s">
        <v>51</v>
      </c>
      <c r="L98" t="s">
        <v>111</v>
      </c>
      <c r="M98" s="13">
        <v>0.9</v>
      </c>
      <c r="N98" s="13">
        <v>0.9</v>
      </c>
      <c r="O98" cm="1">
        <f t="array" ref="O98">IFERROR(AVERAGE(_xlfn.VSTACK(_xlfn._xlws.FILTER($M$2:$M$1000,($C$2:$C$1000=C98)*($D$2:$D$1000=D98)*($E$2:$E$1000=E98)*($J$2:$J$1000=J98),""),_xlfn._xlws.FILTER($N$2:$N$1000,($C$2:$C$1000=C98)*($D$2:$D$1000=D98)*($E$2:$E$1000=E98)*($J$2:$J$1000=J98),""))),"")</f>
        <v>0.85666666666666658</v>
      </c>
      <c r="P98" s="13">
        <v>0.9</v>
      </c>
      <c r="S98" s="7" t="s">
        <v>97</v>
      </c>
      <c r="T98" s="7" t="s">
        <v>98</v>
      </c>
      <c r="U98" t="s">
        <v>232</v>
      </c>
    </row>
    <row r="99" spans="2:21" ht="15" customHeight="1">
      <c r="B99" t="s">
        <v>14</v>
      </c>
      <c r="C99" t="str">
        <f>IFERROR(VLOOKUP(B99,'Waste streams'!$A$2:$B$50,2,FALSE),"")</f>
        <v>19 01 11*</v>
      </c>
      <c r="D99" t="s">
        <v>55</v>
      </c>
      <c r="E99" t="s">
        <v>59</v>
      </c>
      <c r="F99" t="s">
        <v>76</v>
      </c>
      <c r="G99" t="str">
        <f>IFERROR(VLOOKUP(F99,'TRL scale'!$A$2:$B$11,2,FALSE),"")</f>
        <v>Implemented on a large scale</v>
      </c>
      <c r="H99">
        <f t="shared" si="0"/>
        <v>0.29399999999999998</v>
      </c>
      <c r="I99" t="s">
        <v>230</v>
      </c>
      <c r="J99" t="s">
        <v>126</v>
      </c>
      <c r="K99" t="s">
        <v>51</v>
      </c>
      <c r="L99" t="s">
        <v>126</v>
      </c>
      <c r="M99" s="13">
        <v>0.5</v>
      </c>
      <c r="N99" s="13">
        <v>0.5</v>
      </c>
      <c r="O99" cm="1">
        <f t="array" ref="O99">IFERROR(AVERAGE(_xlfn.VSTACK(_xlfn._xlws.FILTER($M$2:$M$1000,($C$2:$C$1000=C99)*($D$2:$D$1000=D99)*($E$2:$E$1000=E99)*($J$2:$J$1000=J99),""),_xlfn._xlws.FILTER($N$2:$N$1000,($C$2:$C$1000=C99)*($D$2:$D$1000=D99)*($E$2:$E$1000=E99)*($J$2:$J$1000=J99),""))),"")</f>
        <v>0.55543859649122818</v>
      </c>
      <c r="P99" s="13">
        <v>0.5</v>
      </c>
      <c r="S99" s="7" t="s">
        <v>97</v>
      </c>
      <c r="T99" s="7" t="s">
        <v>98</v>
      </c>
      <c r="U99" t="s">
        <v>232</v>
      </c>
    </row>
    <row r="100" spans="2:21" ht="15" customHeight="1">
      <c r="B100" t="s">
        <v>14</v>
      </c>
      <c r="C100" t="str">
        <f>IFERROR(VLOOKUP(B100,'Waste streams'!$A$2:$B$50,2,FALSE),"")</f>
        <v>19 01 11*</v>
      </c>
      <c r="D100" t="s">
        <v>55</v>
      </c>
      <c r="E100" t="s">
        <v>59</v>
      </c>
      <c r="F100" t="s">
        <v>76</v>
      </c>
      <c r="G100" t="str">
        <f>IFERROR(VLOOKUP(F100,'TRL scale'!$A$2:$B$11,2,FALSE),"")</f>
        <v>Implemented on a large scale</v>
      </c>
      <c r="H100">
        <f t="shared" si="0"/>
        <v>0.29399999999999998</v>
      </c>
      <c r="I100" t="s">
        <v>230</v>
      </c>
      <c r="J100" t="s">
        <v>102</v>
      </c>
      <c r="K100" t="s">
        <v>51</v>
      </c>
      <c r="L100" t="s">
        <v>102</v>
      </c>
      <c r="M100" s="13">
        <v>0.65</v>
      </c>
      <c r="N100" s="13">
        <v>0.65</v>
      </c>
      <c r="O100" cm="1">
        <f t="array" ref="O100">IFERROR(AVERAGE(_xlfn.VSTACK(_xlfn._xlws.FILTER($M$2:$M$1000,($C$2:$C$1000=C100)*($D$2:$D$1000=D100)*($E$2:$E$1000=E100)*($J$2:$J$1000=J100),""),_xlfn._xlws.FILTER($N$2:$N$1000,($C$2:$C$1000=C100)*($D$2:$D$1000=D100)*($E$2:$E$1000=E100)*($J$2:$J$1000=J100),""))),"")</f>
        <v>0.60166666666666668</v>
      </c>
      <c r="P100" s="13">
        <v>0.65</v>
      </c>
      <c r="S100" s="7" t="s">
        <v>97</v>
      </c>
      <c r="T100" s="7" t="s">
        <v>98</v>
      </c>
      <c r="U100" t="s">
        <v>232</v>
      </c>
    </row>
    <row r="101" spans="2:21" ht="15" customHeight="1">
      <c r="B101" t="s">
        <v>14</v>
      </c>
      <c r="C101" t="str">
        <f>IFERROR(VLOOKUP(B101,'Waste streams'!$A$2:$B$50,2,FALSE),"")</f>
        <v>19 01 11*</v>
      </c>
      <c r="D101" t="s">
        <v>55</v>
      </c>
      <c r="E101" t="s">
        <v>59</v>
      </c>
      <c r="F101" t="s">
        <v>76</v>
      </c>
      <c r="G101" t="str">
        <f>IFERROR(VLOOKUP(F101,'TRL scale'!$A$2:$B$11,2,FALSE),"")</f>
        <v>Implemented on a large scale</v>
      </c>
      <c r="H101">
        <f t="shared" si="0"/>
        <v>0.29399999999999998</v>
      </c>
      <c r="I101" t="s">
        <v>230</v>
      </c>
      <c r="J101" t="s">
        <v>111</v>
      </c>
      <c r="K101" t="s">
        <v>51</v>
      </c>
      <c r="L101" t="s">
        <v>111</v>
      </c>
      <c r="M101" s="13">
        <v>0.88</v>
      </c>
      <c r="N101" s="13">
        <v>0.89</v>
      </c>
      <c r="O101" cm="1">
        <f t="array" ref="O101">IFERROR(AVERAGE(_xlfn.VSTACK(_xlfn._xlws.FILTER($M$2:$M$1000,($C$2:$C$1000=C101)*($D$2:$D$1000=D101)*($E$2:$E$1000=E101)*($J$2:$J$1000=J101),""),_xlfn._xlws.FILTER($N$2:$N$1000,($C$2:$C$1000=C101)*($D$2:$D$1000=D101)*($E$2:$E$1000=E101)*($J$2:$J$1000=J101),""))),"")</f>
        <v>0.85666666666666658</v>
      </c>
      <c r="S101" s="7" t="s">
        <v>97</v>
      </c>
      <c r="T101" s="7" t="s">
        <v>98</v>
      </c>
      <c r="U101" t="s">
        <v>233</v>
      </c>
    </row>
    <row r="102" spans="2:21" ht="15" customHeight="1">
      <c r="B102" t="s">
        <v>14</v>
      </c>
      <c r="C102" t="str">
        <f>IFERROR(VLOOKUP(B102,'Waste streams'!$A$2:$B$50,2,FALSE),"")</f>
        <v>19 01 11*</v>
      </c>
      <c r="D102" t="s">
        <v>55</v>
      </c>
      <c r="E102" t="s">
        <v>59</v>
      </c>
      <c r="F102" t="s">
        <v>76</v>
      </c>
      <c r="G102" t="str">
        <f>IFERROR(VLOOKUP(F102,'TRL scale'!$A$2:$B$11,2,FALSE),"")</f>
        <v>Implemented on a large scale</v>
      </c>
      <c r="H102">
        <f t="shared" si="0"/>
        <v>0.29399999999999998</v>
      </c>
      <c r="I102" t="s">
        <v>230</v>
      </c>
      <c r="J102" t="s">
        <v>126</v>
      </c>
      <c r="K102" t="s">
        <v>51</v>
      </c>
      <c r="L102" t="s">
        <v>126</v>
      </c>
      <c r="M102" s="13">
        <v>0.54</v>
      </c>
      <c r="N102" s="13">
        <v>0.55263157894736847</v>
      </c>
      <c r="O102" cm="1">
        <f t="array" ref="O102">IFERROR(AVERAGE(_xlfn.VSTACK(_xlfn._xlws.FILTER($M$2:$M$1000,($C$2:$C$1000=C102)*($D$2:$D$1000=D102)*($E$2:$E$1000=E102)*($J$2:$J$1000=J102),""),_xlfn._xlws.FILTER($N$2:$N$1000,($C$2:$C$1000=C102)*($D$2:$D$1000=D102)*($E$2:$E$1000=E102)*($J$2:$J$1000=J102),""))),"")</f>
        <v>0.55543859649122818</v>
      </c>
      <c r="S102" s="7" t="s">
        <v>97</v>
      </c>
      <c r="T102" s="7" t="s">
        <v>98</v>
      </c>
      <c r="U102" t="s">
        <v>233</v>
      </c>
    </row>
    <row r="103" spans="2:21" ht="15" customHeight="1">
      <c r="B103" t="s">
        <v>14</v>
      </c>
      <c r="C103" t="str">
        <f>IFERROR(VLOOKUP(B103,'Waste streams'!$A$2:$B$50,2,FALSE),"")</f>
        <v>19 01 11*</v>
      </c>
      <c r="D103" t="s">
        <v>55</v>
      </c>
      <c r="E103" t="s">
        <v>59</v>
      </c>
      <c r="F103" t="s">
        <v>76</v>
      </c>
      <c r="G103" t="str">
        <f>IFERROR(VLOOKUP(F103,'TRL scale'!$A$2:$B$11,2,FALSE),"")</f>
        <v>Implemented on a large scale</v>
      </c>
      <c r="H103">
        <f t="shared" si="0"/>
        <v>0.29399999999999998</v>
      </c>
      <c r="I103" t="s">
        <v>230</v>
      </c>
      <c r="J103" t="s">
        <v>102</v>
      </c>
      <c r="K103" t="s">
        <v>51</v>
      </c>
      <c r="L103" t="s">
        <v>102</v>
      </c>
      <c r="M103" s="13">
        <v>0.54</v>
      </c>
      <c r="N103" s="13">
        <v>0.55000000000000004</v>
      </c>
      <c r="O103" cm="1">
        <f t="array" ref="O103">IFERROR(AVERAGE(_xlfn.VSTACK(_xlfn._xlws.FILTER($M$2:$M$1000,($C$2:$C$1000=C103)*($D$2:$D$1000=D103)*($E$2:$E$1000=E103)*($J$2:$J$1000=J103),""),_xlfn._xlws.FILTER($N$2:$N$1000,($C$2:$C$1000=C103)*($D$2:$D$1000=D103)*($E$2:$E$1000=E103)*($J$2:$J$1000=J103),""))),"")</f>
        <v>0.60166666666666668</v>
      </c>
      <c r="S103" s="7" t="s">
        <v>97</v>
      </c>
      <c r="T103" s="7" t="s">
        <v>98</v>
      </c>
      <c r="U103" t="s">
        <v>233</v>
      </c>
    </row>
    <row r="104" spans="2:21" ht="15" customHeight="1">
      <c r="B104" t="s">
        <v>14</v>
      </c>
      <c r="C104" t="str">
        <f>IFERROR(VLOOKUP(B104,'Waste streams'!$A$2:$B$50,2,FALSE),"")</f>
        <v>19 01 11*</v>
      </c>
      <c r="D104" t="s">
        <v>64</v>
      </c>
      <c r="E104" t="s">
        <v>59</v>
      </c>
      <c r="F104" t="s">
        <v>76</v>
      </c>
      <c r="G104" t="str">
        <f>IFERROR(VLOOKUP(F104,'TRL scale'!$A$2:$B$11,2,FALSE),"")</f>
        <v>Implemented on a large scale</v>
      </c>
      <c r="H104">
        <f t="shared" si="0"/>
        <v>0.29399999999999998</v>
      </c>
      <c r="I104" t="s">
        <v>230</v>
      </c>
      <c r="J104" t="s">
        <v>234</v>
      </c>
      <c r="K104" t="s">
        <v>57</v>
      </c>
      <c r="L104" t="s">
        <v>96</v>
      </c>
      <c r="M104" s="13">
        <v>0.22900000000000001</v>
      </c>
      <c r="N104" s="13">
        <v>0.41</v>
      </c>
      <c r="O104" cm="1">
        <f t="array" ref="O104">IFERROR(AVERAGE(_xlfn.VSTACK(_xlfn._xlws.FILTER($M$2:$M$1000,($C$2:$C$1000=C104)*($D$2:$D$1000=D104)*($E$2:$E$1000=E104)*($J$2:$J$1000=J104),""),_xlfn._xlws.FILTER($N$2:$N$1000,($C$2:$C$1000=C104)*($D$2:$D$1000=D104)*($E$2:$E$1000=E104)*($J$2:$J$1000=J104),""))),"")</f>
        <v>0.40975</v>
      </c>
      <c r="Q104" t="s">
        <v>235</v>
      </c>
      <c r="S104" s="7" t="s">
        <v>97</v>
      </c>
      <c r="T104" s="7" t="s">
        <v>98</v>
      </c>
      <c r="U104" t="s">
        <v>233</v>
      </c>
    </row>
    <row r="105" spans="2:21" ht="15" customHeight="1">
      <c r="B105" t="s">
        <v>14</v>
      </c>
      <c r="C105" t="str">
        <f>IFERROR(VLOOKUP(B105,'Waste streams'!$A$2:$B$50,2,FALSE),"")</f>
        <v>19 01 11*</v>
      </c>
      <c r="D105" t="s">
        <v>64</v>
      </c>
      <c r="E105" t="s">
        <v>59</v>
      </c>
      <c r="F105" t="s">
        <v>76</v>
      </c>
      <c r="G105" t="str">
        <f>IFERROR(VLOOKUP(F105,'TRL scale'!$A$2:$B$11,2,FALSE),"")</f>
        <v>Implemented on a large scale</v>
      </c>
      <c r="H105">
        <f t="shared" si="0"/>
        <v>0.29399999999999998</v>
      </c>
      <c r="I105" t="s">
        <v>230</v>
      </c>
      <c r="J105" t="s">
        <v>234</v>
      </c>
      <c r="K105" t="s">
        <v>57</v>
      </c>
      <c r="L105" t="s">
        <v>96</v>
      </c>
      <c r="M105" s="13">
        <v>0</v>
      </c>
      <c r="N105" s="13">
        <v>1</v>
      </c>
      <c r="O105" cm="1">
        <f t="array" ref="O105">IFERROR(AVERAGE(_xlfn.VSTACK(_xlfn._xlws.FILTER($M$2:$M$1000,($C$2:$C$1000=C105)*($D$2:$D$1000=D105)*($E$2:$E$1000=E105)*($J$2:$J$1000=J105),""),_xlfn._xlws.FILTER($N$2:$N$1000,($C$2:$C$1000=C105)*($D$2:$D$1000=D105)*($E$2:$E$1000=E105)*($J$2:$J$1000=J105),""))),"")</f>
        <v>0.40975</v>
      </c>
      <c r="P105">
        <v>1</v>
      </c>
      <c r="Q105" t="s">
        <v>236</v>
      </c>
      <c r="S105" s="7" t="s">
        <v>97</v>
      </c>
      <c r="T105" s="7" t="s">
        <v>98</v>
      </c>
    </row>
    <row r="106" spans="2:21" ht="15" customHeight="1">
      <c r="B106" t="s">
        <v>16</v>
      </c>
      <c r="C106" t="str">
        <f>IFERROR(VLOOKUP(B106,'Waste streams'!$A$2:$B$50,2,FALSE),"")</f>
        <v>19 01 14</v>
      </c>
      <c r="D106" t="s">
        <v>55</v>
      </c>
      <c r="E106" t="s">
        <v>53</v>
      </c>
      <c r="F106">
        <v>8</v>
      </c>
      <c r="G106" t="str">
        <f>IFERROR(VLOOKUP(F106,'TRL scale'!$A$2:$B$10,2,FALSE),"")</f>
        <v>System complete and qualified</v>
      </c>
      <c r="H106">
        <v>0.1363</v>
      </c>
      <c r="J106" t="s">
        <v>173</v>
      </c>
      <c r="K106" t="s">
        <v>60</v>
      </c>
      <c r="L106" t="s">
        <v>96</v>
      </c>
      <c r="M106">
        <v>0.8</v>
      </c>
      <c r="N106">
        <v>0.95</v>
      </c>
      <c r="O106" cm="1">
        <f t="array" ref="O106">IFERROR(AVERAGE(_xlfn.VSTACK(_xlfn._xlws.FILTER($M$2:$M$1000,($C$2:$C$1000=C106)*($D$2:$D$1000=D106)*($E$2:$E$1000=E106)*($J$2:$J$1000=J106),""),_xlfn._xlws.FILTER($N$2:$N$1000,($C$2:$C$1000=C106)*($D$2:$D$1000=D106)*($E$2:$E$1000=E106)*($J$2:$J$1000=J106),""))),"")</f>
        <v>0.83750000000000002</v>
      </c>
      <c r="Q106" t="s">
        <v>237</v>
      </c>
      <c r="R106" s="14" t="s">
        <v>238</v>
      </c>
      <c r="S106" t="s">
        <v>239</v>
      </c>
      <c r="T106" t="s">
        <v>240</v>
      </c>
      <c r="U106" t="s">
        <v>236</v>
      </c>
    </row>
    <row r="107" spans="2:21" ht="15" customHeight="1">
      <c r="B107" t="s">
        <v>18</v>
      </c>
      <c r="C107" t="str">
        <f>IFERROR(VLOOKUP(B107,'Waste streams'!$A$2:$B$50,2,FALSE),"")</f>
        <v>19 01 12</v>
      </c>
      <c r="D107" t="s">
        <v>55</v>
      </c>
      <c r="E107" t="s">
        <v>53</v>
      </c>
      <c r="F107">
        <v>8</v>
      </c>
      <c r="G107" t="str">
        <f>IFERROR(VLOOKUP(F107,'TRL scale'!$A$2:$B$10,2,FALSE),"")</f>
        <v>System complete and qualified</v>
      </c>
      <c r="H107">
        <v>0.1363</v>
      </c>
      <c r="J107" t="s">
        <v>173</v>
      </c>
      <c r="K107" t="s">
        <v>60</v>
      </c>
      <c r="L107" t="s">
        <v>96</v>
      </c>
      <c r="M107">
        <v>0</v>
      </c>
      <c r="N107">
        <v>0</v>
      </c>
      <c r="O107">
        <v>0</v>
      </c>
      <c r="Q107" t="s">
        <v>237</v>
      </c>
      <c r="R107" s="14" t="s">
        <v>238</v>
      </c>
      <c r="S107" t="s">
        <v>239</v>
      </c>
      <c r="T107" t="s">
        <v>240</v>
      </c>
      <c r="U107" t="s">
        <v>236</v>
      </c>
    </row>
    <row r="108" spans="2:21" ht="15" customHeight="1">
      <c r="B108" t="s">
        <v>16</v>
      </c>
      <c r="C108" t="str">
        <f>IFERROR(VLOOKUP(B108,'Waste streams'!$A$2:$B$50,2,FALSE),"")</f>
        <v>19 01 14</v>
      </c>
      <c r="D108" t="s">
        <v>55</v>
      </c>
      <c r="E108" t="s">
        <v>53</v>
      </c>
      <c r="F108">
        <v>7</v>
      </c>
      <c r="G108" t="str">
        <f>IFERROR(VLOOKUP(F108,'TRL scale'!$A$2:$B$10,2,FALSE),"")</f>
        <v>System prototype demonstration in operational environment</v>
      </c>
      <c r="H108">
        <v>0.1363</v>
      </c>
      <c r="J108" t="s">
        <v>173</v>
      </c>
      <c r="K108" t="s">
        <v>57</v>
      </c>
      <c r="L108" t="s">
        <v>96</v>
      </c>
      <c r="M108">
        <v>0.7</v>
      </c>
      <c r="N108">
        <v>0.9</v>
      </c>
      <c r="O108" cm="1">
        <f t="array" ref="O108">IFERROR(AVERAGE(_xlfn.VSTACK(_xlfn._xlws.FILTER($M$2:$M$1000,($C$2:$C$1000=C108)*($D$2:$D$1000=D108)*($E$2:$E$1000=E108)*($J$2:$J$1000=J108),""),_xlfn._xlws.FILTER($N$2:$N$1000,($C$2:$C$1000=C108)*($D$2:$D$1000=D108)*($E$2:$E$1000=E108)*($J$2:$J$1000=J108),""))),"")</f>
        <v>0.83750000000000002</v>
      </c>
      <c r="Q108" t="s">
        <v>241</v>
      </c>
      <c r="R108" t="s">
        <v>242</v>
      </c>
      <c r="S108" t="s">
        <v>239</v>
      </c>
      <c r="T108" t="s">
        <v>240</v>
      </c>
      <c r="U108" t="s">
        <v>236</v>
      </c>
    </row>
    <row r="109" spans="2:21" ht="15" customHeight="1">
      <c r="B109" t="s">
        <v>18</v>
      </c>
      <c r="C109" t="str">
        <f>IFERROR(VLOOKUP(B109,'Waste streams'!$A$2:$B$50,2,FALSE),"")</f>
        <v>19 01 12</v>
      </c>
      <c r="D109" t="s">
        <v>55</v>
      </c>
      <c r="E109" t="s">
        <v>53</v>
      </c>
      <c r="F109">
        <v>7</v>
      </c>
      <c r="G109" t="str">
        <f>IFERROR(VLOOKUP(F109,'TRL scale'!$A$2:$B$10,2,FALSE),"")</f>
        <v>System prototype demonstration in operational environment</v>
      </c>
      <c r="H109">
        <v>0.1363</v>
      </c>
      <c r="J109" t="s">
        <v>173</v>
      </c>
      <c r="K109" t="s">
        <v>57</v>
      </c>
      <c r="L109" t="s">
        <v>96</v>
      </c>
      <c r="M109">
        <v>0</v>
      </c>
      <c r="N109">
        <v>0</v>
      </c>
      <c r="O109" cm="1">
        <f t="array" ref="O109">IFERROR(AVERAGE(_xlfn.VSTACK(_xlfn._xlws.FILTER($M$2:$M$1000,($C$2:$C$1000=C109)*($D$2:$D$1000=D109)*($E$2:$E$1000=E109)*($J$2:$J$1000=J109),""),_xlfn._xlws.FILTER($N$2:$N$1000,($C$2:$C$1000=C109)*($D$2:$D$1000=D109)*($E$2:$E$1000=E109)*($J$2:$J$1000=J109),""))),"")</f>
        <v>0</v>
      </c>
      <c r="Q109" t="s">
        <v>241</v>
      </c>
      <c r="R109" t="s">
        <v>242</v>
      </c>
      <c r="S109" t="s">
        <v>239</v>
      </c>
      <c r="T109" t="s">
        <v>240</v>
      </c>
      <c r="U109" t="s">
        <v>236</v>
      </c>
    </row>
    <row r="110" spans="2:21" ht="15" customHeight="1">
      <c r="C110" t="str">
        <f>IFERROR(VLOOKUP(B110,'Waste streams'!$A$2:$B$50,2,FALSE),"")</f>
        <v/>
      </c>
      <c r="G110" t="str">
        <f>IFERROR(VLOOKUP(F110,'TRL scale'!$A$2:$B$10,2,FALSE),"")</f>
        <v/>
      </c>
      <c r="O110" t="str" cm="1">
        <f t="array" ref="O110">IFERROR(AVERAGE(_xlfn.VSTACK(_xlfn._xlws.FILTER($M$2:$M$1000,($C$2:$C$1000=C110)*($D$2:$D$1000=D110)*($E$2:$E$1000=E110)*($J$2:$J$1000=J110),""),_xlfn._xlws.FILTER($N$2:$N$1000,($C$2:$C$1000=C110)*($D$2:$D$1000=D110)*($E$2:$E$1000=E110)*($J$2:$J$1000=J110),""))),"")</f>
        <v/>
      </c>
    </row>
    <row r="111" spans="2:21" ht="15" customHeight="1">
      <c r="C111" t="str">
        <f>IFERROR(VLOOKUP(B111,'Waste streams'!$A$2:$B$50,2,FALSE),"")</f>
        <v/>
      </c>
      <c r="G111" t="str">
        <f>IFERROR(VLOOKUP(F111,'TRL scale'!$A$2:$B$10,2,FALSE),"")</f>
        <v/>
      </c>
      <c r="O111" t="str" cm="1">
        <f t="array" ref="O111">IFERROR(AVERAGE(_xlfn.VSTACK(_xlfn._xlws.FILTER($M$2:$M$1000,($C$2:$C$1000=C111)*($D$2:$D$1000=D111)*($E$2:$E$1000=E111)*($J$2:$J$1000=J111),""),_xlfn._xlws.FILTER($N$2:$N$1000,($C$2:$C$1000=C111)*($D$2:$D$1000=D111)*($E$2:$E$1000=E111)*($J$2:$J$1000=J111),""))),"")</f>
        <v/>
      </c>
    </row>
    <row r="112" spans="2:21" ht="15" customHeight="1">
      <c r="C112" t="str">
        <f>IFERROR(VLOOKUP(B112,'Waste streams'!$A$2:$B$50,2,FALSE),"")</f>
        <v/>
      </c>
      <c r="G112" t="str">
        <f>IFERROR(VLOOKUP(F112,'TRL scale'!$A$2:$B$10,2,FALSE),"")</f>
        <v/>
      </c>
      <c r="O112" t="str" cm="1">
        <f t="array" ref="O112">IFERROR(AVERAGE(_xlfn.VSTACK(_xlfn._xlws.FILTER($M$2:$M$1000,($C$2:$C$1000=C112)*($D$2:$D$1000=D112)*($E$2:$E$1000=E112)*($J$2:$J$1000=J112),""),_xlfn._xlws.FILTER($N$2:$N$1000,($C$2:$C$1000=C112)*($D$2:$D$1000=D112)*($E$2:$E$1000=E112)*($J$2:$J$1000=J112),""))),"")</f>
        <v/>
      </c>
    </row>
    <row r="113" spans="3:15" ht="15" customHeight="1">
      <c r="C113" t="str">
        <f>IFERROR(VLOOKUP(B113,'Waste streams'!$A$2:$B$50,2,FALSE),"")</f>
        <v/>
      </c>
      <c r="G113" t="str">
        <f>IFERROR(VLOOKUP(F113,'TRL scale'!$A$2:$B$10,2,FALSE),"")</f>
        <v/>
      </c>
      <c r="O113" t="str" cm="1">
        <f t="array" ref="O113">IFERROR(AVERAGE(_xlfn.VSTACK(_xlfn._xlws.FILTER($M$2:$M$1000,($C$2:$C$1000=C113)*($D$2:$D$1000=D113)*($E$2:$E$1000=E113)*($J$2:$J$1000=J113),""),_xlfn._xlws.FILTER($N$2:$N$1000,($C$2:$C$1000=C113)*($D$2:$D$1000=D113)*($E$2:$E$1000=E113)*($J$2:$J$1000=J113),""))),"")</f>
        <v/>
      </c>
    </row>
    <row r="114" spans="3:15" ht="15" customHeight="1">
      <c r="C114" t="str">
        <f>IFERROR(VLOOKUP(B114,'Waste streams'!$A$2:$B$50,2,FALSE),"")</f>
        <v/>
      </c>
      <c r="G114" t="str">
        <f>IFERROR(VLOOKUP(F114,'TRL scale'!$A$2:$B$10,2,FALSE),"")</f>
        <v/>
      </c>
      <c r="O114" t="str" cm="1">
        <f t="array" ref="O114">IFERROR(AVERAGE(_xlfn.VSTACK(_xlfn._xlws.FILTER($M$2:$M$1000,($C$2:$C$1000=C114)*($D$2:$D$1000=D114)*($E$2:$E$1000=E114)*($J$2:$J$1000=J114),""),_xlfn._xlws.FILTER($N$2:$N$1000,($C$2:$C$1000=C114)*($D$2:$D$1000=D114)*($E$2:$E$1000=E114)*($J$2:$J$1000=J114),""))),"")</f>
        <v/>
      </c>
    </row>
    <row r="115" spans="3:15" ht="15" customHeight="1">
      <c r="C115" t="str">
        <f>IFERROR(VLOOKUP(B115,'Waste streams'!$A$2:$B$50,2,FALSE),"")</f>
        <v/>
      </c>
      <c r="G115" t="str">
        <f>IFERROR(VLOOKUP(F115,'TRL scale'!$A$2:$B$10,2,FALSE),"")</f>
        <v/>
      </c>
      <c r="O115" t="str" cm="1">
        <f t="array" ref="O115">IFERROR(AVERAGE(_xlfn.VSTACK(_xlfn._xlws.FILTER($M$2:$M$1000,($C$2:$C$1000=C115)*($D$2:$D$1000=D115)*($E$2:$E$1000=E115)*($J$2:$J$1000=J115),""),_xlfn._xlws.FILTER($N$2:$N$1000,($C$2:$C$1000=C115)*($D$2:$D$1000=D115)*($E$2:$E$1000=E115)*($J$2:$J$1000=J115),""))),"")</f>
        <v/>
      </c>
    </row>
    <row r="116" spans="3:15" ht="15" customHeight="1">
      <c r="C116" t="str">
        <f>IFERROR(VLOOKUP(B116,'Waste streams'!$A$2:$B$50,2,FALSE),"")</f>
        <v/>
      </c>
      <c r="G116" t="str">
        <f>IFERROR(VLOOKUP(F116,'TRL scale'!$A$2:$B$10,2,FALSE),"")</f>
        <v/>
      </c>
      <c r="O116" t="str" cm="1">
        <f t="array" ref="O116">IFERROR(AVERAGE(_xlfn.VSTACK(_xlfn._xlws.FILTER($M$2:$M$1000,($C$2:$C$1000=C116)*($D$2:$D$1000=D116)*($E$2:$E$1000=E116)*($J$2:$J$1000=J116),""),_xlfn._xlws.FILTER($N$2:$N$1000,($C$2:$C$1000=C116)*($D$2:$D$1000=D116)*($E$2:$E$1000=E116)*($J$2:$J$1000=J116),""))),"")</f>
        <v/>
      </c>
    </row>
    <row r="117" spans="3:15" ht="15" customHeight="1">
      <c r="C117" t="str">
        <f>IFERROR(VLOOKUP(B117,'Waste streams'!$A$2:$B$50,2,FALSE),"")</f>
        <v/>
      </c>
      <c r="G117" t="str">
        <f>IFERROR(VLOOKUP(F117,'TRL scale'!$A$2:$B$10,2,FALSE),"")</f>
        <v/>
      </c>
      <c r="O117" t="str" cm="1">
        <f t="array" ref="O117">IFERROR(AVERAGE(_xlfn.VSTACK(_xlfn._xlws.FILTER($M$2:$M$1000,($C$2:$C$1000=C117)*($D$2:$D$1000=D117)*($E$2:$E$1000=E117)*($J$2:$J$1000=J117),""),_xlfn._xlws.FILTER($N$2:$N$1000,($C$2:$C$1000=C117)*($D$2:$D$1000=D117)*($E$2:$E$1000=E117)*($J$2:$J$1000=J117),""))),"")</f>
        <v/>
      </c>
    </row>
    <row r="118" spans="3:15" ht="15" customHeight="1">
      <c r="C118" t="str">
        <f>IFERROR(VLOOKUP(B118,'Waste streams'!$A$2:$B$50,2,FALSE),"")</f>
        <v/>
      </c>
      <c r="G118" t="str">
        <f>IFERROR(VLOOKUP(F118,'TRL scale'!$A$2:$B$10,2,FALSE),"")</f>
        <v/>
      </c>
      <c r="O118" t="str" cm="1">
        <f t="array" ref="O118">IFERROR(AVERAGE(_xlfn.VSTACK(_xlfn._xlws.FILTER($M$2:$M$1000,($C$2:$C$1000=C118)*($D$2:$D$1000=D118)*($E$2:$E$1000=E118)*($J$2:$J$1000=J118),""),_xlfn._xlws.FILTER($N$2:$N$1000,($C$2:$C$1000=C118)*($D$2:$D$1000=D118)*($E$2:$E$1000=E118)*($J$2:$J$1000=J118),""))),"")</f>
        <v/>
      </c>
    </row>
    <row r="119" spans="3:15" ht="15" customHeight="1">
      <c r="C119" t="str">
        <f>IFERROR(VLOOKUP(B119,'Waste streams'!$A$2:$B$50,2,FALSE),"")</f>
        <v/>
      </c>
      <c r="G119" t="str">
        <f>IFERROR(VLOOKUP(F119,'TRL scale'!$A$2:$B$10,2,FALSE),"")</f>
        <v/>
      </c>
      <c r="O119" t="str" cm="1">
        <f t="array" ref="O119">IFERROR(AVERAGE(_xlfn.VSTACK(_xlfn._xlws.FILTER($M$2:$M$1000,($C$2:$C$1000=C119)*($D$2:$D$1000=D119)*($E$2:$E$1000=E119)*($J$2:$J$1000=J119),""),_xlfn._xlws.FILTER($N$2:$N$1000,($C$2:$C$1000=C119)*($D$2:$D$1000=D119)*($E$2:$E$1000=E119)*($J$2:$J$1000=J119),""))),"")</f>
        <v/>
      </c>
    </row>
    <row r="120" spans="3:15" ht="15" customHeight="1">
      <c r="C120" t="str">
        <f>IFERROR(VLOOKUP(B120,'Waste streams'!$A$2:$B$50,2,FALSE),"")</f>
        <v/>
      </c>
      <c r="G120" t="str">
        <f>IFERROR(VLOOKUP(F120,'TRL scale'!$A$2:$B$10,2,FALSE),"")</f>
        <v/>
      </c>
      <c r="O120" t="str" cm="1">
        <f t="array" ref="O120">IFERROR(AVERAGE(_xlfn.VSTACK(_xlfn._xlws.FILTER($M$2:$M$1000,($C$2:$C$1000=C120)*($D$2:$D$1000=D120)*($E$2:$E$1000=E120)*($J$2:$J$1000=J120),""),_xlfn._xlws.FILTER($N$2:$N$1000,($C$2:$C$1000=C120)*($D$2:$D$1000=D120)*($E$2:$E$1000=E120)*($J$2:$J$1000=J120),""))),"")</f>
        <v/>
      </c>
    </row>
    <row r="121" spans="3:15" ht="15" customHeight="1">
      <c r="C121" t="str">
        <f>IFERROR(VLOOKUP(B121,'Waste streams'!$A$2:$B$50,2,FALSE),"")</f>
        <v/>
      </c>
      <c r="G121" t="str">
        <f>IFERROR(VLOOKUP(F121,'TRL scale'!$A$2:$B$10,2,FALSE),"")</f>
        <v/>
      </c>
      <c r="O121" t="str" cm="1">
        <f t="array" ref="O121">IFERROR(AVERAGE(_xlfn.VSTACK(_xlfn._xlws.FILTER($M$2:$M$1000,($C$2:$C$1000=C121)*($D$2:$D$1000=D121)*($E$2:$E$1000=E121)*($J$2:$J$1000=J121),""),_xlfn._xlws.FILTER($N$2:$N$1000,($C$2:$C$1000=C121)*($D$2:$D$1000=D121)*($E$2:$E$1000=E121)*($J$2:$J$1000=J121),""))),"")</f>
        <v/>
      </c>
    </row>
    <row r="122" spans="3:15" ht="15" customHeight="1">
      <c r="C122" t="str">
        <f>IFERROR(VLOOKUP(B122,'Waste streams'!$A$2:$B$50,2,FALSE),"")</f>
        <v/>
      </c>
      <c r="G122" t="str">
        <f>IFERROR(VLOOKUP(F122,'TRL scale'!$A$2:$B$10,2,FALSE),"")</f>
        <v/>
      </c>
      <c r="O122" t="str" cm="1">
        <f t="array" ref="O122">IFERROR(AVERAGE(_xlfn.VSTACK(_xlfn._xlws.FILTER($M$2:$M$1000,($C$2:$C$1000=C122)*($D$2:$D$1000=D122)*($E$2:$E$1000=E122)*($J$2:$J$1000=J122),""),_xlfn._xlws.FILTER($N$2:$N$1000,($C$2:$C$1000=C122)*($D$2:$D$1000=D122)*($E$2:$E$1000=E122)*($J$2:$J$1000=J122),""))),"")</f>
        <v/>
      </c>
    </row>
    <row r="123" spans="3:15" ht="15" customHeight="1">
      <c r="C123" t="str">
        <f>IFERROR(VLOOKUP(B123,'Waste streams'!$A$2:$B$50,2,FALSE),"")</f>
        <v/>
      </c>
      <c r="G123" t="str">
        <f>IFERROR(VLOOKUP(F123,'TRL scale'!$A$2:$B$10,2,FALSE),"")</f>
        <v/>
      </c>
      <c r="O123" t="str" cm="1">
        <f t="array" ref="O123">IFERROR(AVERAGE(_xlfn.VSTACK(_xlfn._xlws.FILTER($M$2:$M$1000,($C$2:$C$1000=C123)*($D$2:$D$1000=D123)*($E$2:$E$1000=E123)*($J$2:$J$1000=J123),""),_xlfn._xlws.FILTER($N$2:$N$1000,($C$2:$C$1000=C123)*($D$2:$D$1000=D123)*($E$2:$E$1000=E123)*($J$2:$J$1000=J123),""))),"")</f>
        <v/>
      </c>
    </row>
    <row r="124" spans="3:15" ht="15" customHeight="1">
      <c r="C124" t="str">
        <f>IFERROR(VLOOKUP(B124,'Waste streams'!$A$2:$B$50,2,FALSE),"")</f>
        <v/>
      </c>
      <c r="G124" t="str">
        <f>IFERROR(VLOOKUP(F124,'TRL scale'!$A$2:$B$10,2,FALSE),"")</f>
        <v/>
      </c>
      <c r="O124" t="str" cm="1">
        <f t="array" ref="O124">IFERROR(AVERAGE(_xlfn.VSTACK(_xlfn._xlws.FILTER($M$2:$M$1000,($C$2:$C$1000=C124)*($D$2:$D$1000=D124)*($E$2:$E$1000=E124)*($J$2:$J$1000=J124),""),_xlfn._xlws.FILTER($N$2:$N$1000,($C$2:$C$1000=C124)*($D$2:$D$1000=D124)*($E$2:$E$1000=E124)*($J$2:$J$1000=J124),""))),"")</f>
        <v/>
      </c>
    </row>
    <row r="125" spans="3:15" ht="15" customHeight="1">
      <c r="C125" t="str">
        <f>IFERROR(VLOOKUP(B125,'Waste streams'!$A$2:$B$50,2,FALSE),"")</f>
        <v/>
      </c>
      <c r="G125" t="str">
        <f>IFERROR(VLOOKUP(F125,'TRL scale'!$A$2:$B$10,2,FALSE),"")</f>
        <v/>
      </c>
      <c r="O125" t="str" cm="1">
        <f t="array" ref="O125">IFERROR(AVERAGE(_xlfn.VSTACK(_xlfn._xlws.FILTER($M$2:$M$1000,($C$2:$C$1000=C125)*($D$2:$D$1000=D125)*($E$2:$E$1000=E125)*($J$2:$J$1000=J125),""),_xlfn._xlws.FILTER($N$2:$N$1000,($C$2:$C$1000=C125)*($D$2:$D$1000=D125)*($E$2:$E$1000=E125)*($J$2:$J$1000=J125),""))),"")</f>
        <v/>
      </c>
    </row>
    <row r="126" spans="3:15" ht="15" customHeight="1">
      <c r="C126" t="str">
        <f>IFERROR(VLOOKUP(B126,'Waste streams'!$A$2:$B$50,2,FALSE),"")</f>
        <v/>
      </c>
      <c r="G126" t="str">
        <f>IFERROR(VLOOKUP(F126,'TRL scale'!$A$2:$B$10,2,FALSE),"")</f>
        <v/>
      </c>
      <c r="O126" t="str" cm="1">
        <f t="array" ref="O126">IFERROR(AVERAGE(_xlfn.VSTACK(_xlfn._xlws.FILTER($M$2:$M$1000,($C$2:$C$1000=C126)*($D$2:$D$1000=D126)*($E$2:$E$1000=E126)*($J$2:$J$1000=J126),""),_xlfn._xlws.FILTER($N$2:$N$1000,($C$2:$C$1000=C126)*($D$2:$D$1000=D126)*($E$2:$E$1000=E126)*($J$2:$J$1000=J126),""))),"")</f>
        <v/>
      </c>
    </row>
    <row r="127" spans="3:15" ht="15" customHeight="1">
      <c r="C127" t="str">
        <f>IFERROR(VLOOKUP(B127,'Waste streams'!$A$2:$B$50,2,FALSE),"")</f>
        <v/>
      </c>
      <c r="G127" t="str">
        <f>IFERROR(VLOOKUP(F127,'TRL scale'!$A$2:$B$10,2,FALSE),"")</f>
        <v/>
      </c>
      <c r="O127" t="str" cm="1">
        <f t="array" ref="O127">IFERROR(AVERAGE(_xlfn.VSTACK(_xlfn._xlws.FILTER($M$2:$M$1000,($C$2:$C$1000=C127)*($D$2:$D$1000=D127)*($E$2:$E$1000=E127)*($J$2:$J$1000=J127),""),_xlfn._xlws.FILTER($N$2:$N$1000,($C$2:$C$1000=C127)*($D$2:$D$1000=D127)*($E$2:$E$1000=E127)*($J$2:$J$1000=J127),""))),"")</f>
        <v/>
      </c>
    </row>
    <row r="128" spans="3:15" ht="15" customHeight="1">
      <c r="C128" t="str">
        <f>IFERROR(VLOOKUP(B128,'Waste streams'!$A$2:$B$50,2,FALSE),"")</f>
        <v/>
      </c>
      <c r="G128" t="str">
        <f>IFERROR(VLOOKUP(F128,'TRL scale'!$A$2:$B$10,2,FALSE),"")</f>
        <v/>
      </c>
      <c r="O128" t="str" cm="1">
        <f t="array" ref="O128">IFERROR(AVERAGE(_xlfn.VSTACK(_xlfn._xlws.FILTER($M$2:$M$1000,($C$2:$C$1000=C128)*($D$2:$D$1000=D128)*($E$2:$E$1000=E128)*($J$2:$J$1000=J128),""),_xlfn._xlws.FILTER($N$2:$N$1000,($C$2:$C$1000=C128)*($D$2:$D$1000=D128)*($E$2:$E$1000=E128)*($J$2:$J$1000=J128),""))),"")</f>
        <v/>
      </c>
    </row>
    <row r="129" spans="3:15" ht="15" customHeight="1">
      <c r="C129" t="str">
        <f>IFERROR(VLOOKUP(B129,'Waste streams'!$A$2:$B$50,2,FALSE),"")</f>
        <v/>
      </c>
      <c r="G129" t="str">
        <f>IFERROR(VLOOKUP(F129,'TRL scale'!$A$2:$B$10,2,FALSE),"")</f>
        <v/>
      </c>
      <c r="O129" t="str" cm="1">
        <f t="array" ref="O129">IFERROR(AVERAGE(_xlfn.VSTACK(_xlfn._xlws.FILTER($M$2:$M$1000,($C$2:$C$1000=C129)*($D$2:$D$1000=D129)*($E$2:$E$1000=E129)*($J$2:$J$1000=J129),""),_xlfn._xlws.FILTER($N$2:$N$1000,($C$2:$C$1000=C129)*($D$2:$D$1000=D129)*($E$2:$E$1000=E129)*($J$2:$J$1000=J129),""))),"")</f>
        <v/>
      </c>
    </row>
    <row r="130" spans="3:15" ht="15" customHeight="1">
      <c r="C130" t="str">
        <f>IFERROR(VLOOKUP(B130,'Waste streams'!$A$2:$B$50,2,FALSE),"")</f>
        <v/>
      </c>
      <c r="G130" t="str">
        <f>IFERROR(VLOOKUP(F130,'TRL scale'!$A$2:$B$10,2,FALSE),"")</f>
        <v/>
      </c>
      <c r="O130" t="str" cm="1">
        <f t="array" ref="O130">IFERROR(AVERAGE(_xlfn.VSTACK(_xlfn._xlws.FILTER($M$2:$M$1000,($C$2:$C$1000=C130)*($D$2:$D$1000=D130)*($E$2:$E$1000=E130)*($J$2:$J$1000=J130),""),_xlfn._xlws.FILTER($N$2:$N$1000,($C$2:$C$1000=C130)*($D$2:$D$1000=D130)*($E$2:$E$1000=E130)*($J$2:$J$1000=J130),""))),"")</f>
        <v/>
      </c>
    </row>
    <row r="131" spans="3:15" ht="15" customHeight="1">
      <c r="C131" t="str">
        <f>IFERROR(VLOOKUP(B131,'Waste streams'!$A$2:$B$50,2,FALSE),"")</f>
        <v/>
      </c>
      <c r="G131" t="str">
        <f>IFERROR(VLOOKUP(F131,'TRL scale'!$A$2:$B$10,2,FALSE),"")</f>
        <v/>
      </c>
      <c r="O131" t="str" cm="1">
        <f t="array" ref="O131">IFERROR(AVERAGE(_xlfn.VSTACK(_xlfn._xlws.FILTER($M$2:$M$1000,($C$2:$C$1000=C131)*($D$2:$D$1000=D131)*($E$2:$E$1000=E131)*($J$2:$J$1000=J131),""),_xlfn._xlws.FILTER($N$2:$N$1000,($C$2:$C$1000=C131)*($D$2:$D$1000=D131)*($E$2:$E$1000=E131)*($J$2:$J$1000=J131),""))),"")</f>
        <v/>
      </c>
    </row>
    <row r="132" spans="3:15" ht="15" customHeight="1">
      <c r="C132" t="str">
        <f>IFERROR(VLOOKUP(B132,'Waste streams'!$A$2:$B$50,2,FALSE),"")</f>
        <v/>
      </c>
      <c r="G132" t="str">
        <f>IFERROR(VLOOKUP(F132,'TRL scale'!$A$2:$B$10,2,FALSE),"")</f>
        <v/>
      </c>
      <c r="O132" t="str" cm="1">
        <f t="array" ref="O132">IFERROR(AVERAGE(_xlfn.VSTACK(_xlfn._xlws.FILTER($M$2:$M$1000,($C$2:$C$1000=C132)*($D$2:$D$1000=D132)*($E$2:$E$1000=E132)*($J$2:$J$1000=J132),""),_xlfn._xlws.FILTER($N$2:$N$1000,($C$2:$C$1000=C132)*($D$2:$D$1000=D132)*($E$2:$E$1000=E132)*($J$2:$J$1000=J132),""))),"")</f>
        <v/>
      </c>
    </row>
    <row r="133" spans="3:15" ht="15" customHeight="1">
      <c r="C133" t="str">
        <f>IFERROR(VLOOKUP(B133,'Waste streams'!$A$2:$B$50,2,FALSE),"")</f>
        <v/>
      </c>
      <c r="G133" t="str">
        <f>IFERROR(VLOOKUP(F133,'TRL scale'!$A$2:$B$10,2,FALSE),"")</f>
        <v/>
      </c>
      <c r="O133" t="str" cm="1">
        <f t="array" ref="O133">IFERROR(AVERAGE(_xlfn.VSTACK(_xlfn._xlws.FILTER($M$2:$M$1000,($C$2:$C$1000=C133)*($D$2:$D$1000=D133)*($E$2:$E$1000=E133)*($J$2:$J$1000=J133),""),_xlfn._xlws.FILTER($N$2:$N$1000,($C$2:$C$1000=C133)*($D$2:$D$1000=D133)*($E$2:$E$1000=E133)*($J$2:$J$1000=J133),""))),"")</f>
        <v/>
      </c>
    </row>
    <row r="134" spans="3:15" ht="15" customHeight="1">
      <c r="C134" t="str">
        <f>IFERROR(VLOOKUP(B134,'Waste streams'!$A$2:$B$50,2,FALSE),"")</f>
        <v/>
      </c>
      <c r="G134" t="str">
        <f>IFERROR(VLOOKUP(F134,'TRL scale'!$A$2:$B$10,2,FALSE),"")</f>
        <v/>
      </c>
      <c r="O134" t="str" cm="1">
        <f t="array" ref="O134">IFERROR(AVERAGE(_xlfn.VSTACK(_xlfn._xlws.FILTER($M$2:$M$1000,($C$2:$C$1000=C134)*($D$2:$D$1000=D134)*($E$2:$E$1000=E134)*($J$2:$J$1000=J134),""),_xlfn._xlws.FILTER($N$2:$N$1000,($C$2:$C$1000=C134)*($D$2:$D$1000=D134)*($E$2:$E$1000=E134)*($J$2:$J$1000=J134),""))),"")</f>
        <v/>
      </c>
    </row>
    <row r="135" spans="3:15" ht="15" customHeight="1">
      <c r="C135" t="str">
        <f>IFERROR(VLOOKUP(B135,'Waste streams'!$A$2:$B$50,2,FALSE),"")</f>
        <v/>
      </c>
      <c r="G135" t="str">
        <f>IFERROR(VLOOKUP(F135,'TRL scale'!$A$2:$B$10,2,FALSE),"")</f>
        <v/>
      </c>
      <c r="O135" t="str" cm="1">
        <f t="array" ref="O135">IFERROR(AVERAGE(_xlfn.VSTACK(_xlfn._xlws.FILTER($M$2:$M$1000,($C$2:$C$1000=C135)*($D$2:$D$1000=D135)*($E$2:$E$1000=E135)*($J$2:$J$1000=J135),""),_xlfn._xlws.FILTER($N$2:$N$1000,($C$2:$C$1000=C135)*($D$2:$D$1000=D135)*($E$2:$E$1000=E135)*($J$2:$J$1000=J135),""))),"")</f>
        <v/>
      </c>
    </row>
    <row r="136" spans="3:15" ht="15" customHeight="1">
      <c r="C136" t="str">
        <f>IFERROR(VLOOKUP(B136,'Waste streams'!$A$2:$B$50,2,FALSE),"")</f>
        <v/>
      </c>
      <c r="G136" t="str">
        <f>IFERROR(VLOOKUP(F136,'TRL scale'!$A$2:$B$10,2,FALSE),"")</f>
        <v/>
      </c>
      <c r="O136" t="str" cm="1">
        <f t="array" ref="O136">IFERROR(AVERAGE(_xlfn.VSTACK(_xlfn._xlws.FILTER($M$2:$M$1000,($C$2:$C$1000=C136)*($D$2:$D$1000=D136)*($E$2:$E$1000=E136)*($J$2:$J$1000=J136),""),_xlfn._xlws.FILTER($N$2:$N$1000,($C$2:$C$1000=C136)*($D$2:$D$1000=D136)*($E$2:$E$1000=E136)*($J$2:$J$1000=J136),""))),"")</f>
        <v/>
      </c>
    </row>
    <row r="137" spans="3:15" ht="15" customHeight="1">
      <c r="C137" t="str">
        <f>IFERROR(VLOOKUP(B137,'Waste streams'!$A$2:$B$50,2,FALSE),"")</f>
        <v/>
      </c>
      <c r="G137" t="str">
        <f>IFERROR(VLOOKUP(F137,'TRL scale'!$A$2:$B$10,2,FALSE),"")</f>
        <v/>
      </c>
      <c r="O137" t="str" cm="1">
        <f t="array" ref="O137">IFERROR(AVERAGE(_xlfn.VSTACK(_xlfn._xlws.FILTER($M$2:$M$1000,($C$2:$C$1000=C137)*($D$2:$D$1000=D137)*($E$2:$E$1000=E137)*($J$2:$J$1000=J137),""),_xlfn._xlws.FILTER($N$2:$N$1000,($C$2:$C$1000=C137)*($D$2:$D$1000=D137)*($E$2:$E$1000=E137)*($J$2:$J$1000=J137),""))),"")</f>
        <v/>
      </c>
    </row>
    <row r="138" spans="3:15" ht="15" customHeight="1">
      <c r="C138" t="str">
        <f>IFERROR(VLOOKUP(B138,'Waste streams'!$A$2:$B$50,2,FALSE),"")</f>
        <v/>
      </c>
      <c r="G138" t="str">
        <f>IFERROR(VLOOKUP(F138,'TRL scale'!$A$2:$B$10,2,FALSE),"")</f>
        <v/>
      </c>
      <c r="O138" t="str" cm="1">
        <f t="array" ref="O138">IFERROR(AVERAGE(_xlfn.VSTACK(_xlfn._xlws.FILTER($M$2:$M$1000,($C$2:$C$1000=C138)*($D$2:$D$1000=D138)*($E$2:$E$1000=E138)*($J$2:$J$1000=J138),""),_xlfn._xlws.FILTER($N$2:$N$1000,($C$2:$C$1000=C138)*($D$2:$D$1000=D138)*($E$2:$E$1000=E138)*($J$2:$J$1000=J138),""))),"")</f>
        <v/>
      </c>
    </row>
    <row r="139" spans="3:15" ht="15" customHeight="1">
      <c r="C139" t="str">
        <f>IFERROR(VLOOKUP(B139,'Waste streams'!$A$2:$B$50,2,FALSE),"")</f>
        <v/>
      </c>
      <c r="G139" t="str">
        <f>IFERROR(VLOOKUP(F139,'TRL scale'!$A$2:$B$10,2,FALSE),"")</f>
        <v/>
      </c>
      <c r="O139" t="str" cm="1">
        <f t="array" ref="O139">IFERROR(AVERAGE(_xlfn.VSTACK(_xlfn._xlws.FILTER($M$2:$M$1000,($C$2:$C$1000=C139)*($D$2:$D$1000=D139)*($E$2:$E$1000=E139)*($J$2:$J$1000=J139),""),_xlfn._xlws.FILTER($N$2:$N$1000,($C$2:$C$1000=C139)*($D$2:$D$1000=D139)*($E$2:$E$1000=E139)*($J$2:$J$1000=J139),""))),"")</f>
        <v/>
      </c>
    </row>
    <row r="140" spans="3:15" ht="15" customHeight="1">
      <c r="C140" t="str">
        <f>IFERROR(VLOOKUP(B140,'Waste streams'!$A$2:$B$50,2,FALSE),"")</f>
        <v/>
      </c>
      <c r="G140" t="str">
        <f>IFERROR(VLOOKUP(F140,'TRL scale'!$A$2:$B$10,2,FALSE),"")</f>
        <v/>
      </c>
      <c r="O140" t="str" cm="1">
        <f t="array" ref="O140">IFERROR(AVERAGE(_xlfn.VSTACK(_xlfn._xlws.FILTER($M$2:$M$1000,($C$2:$C$1000=C140)*($D$2:$D$1000=D140)*($E$2:$E$1000=E140)*($J$2:$J$1000=J140),""),_xlfn._xlws.FILTER($N$2:$N$1000,($C$2:$C$1000=C140)*($D$2:$D$1000=D140)*($E$2:$E$1000=E140)*($J$2:$J$1000=J140),""))),"")</f>
        <v/>
      </c>
    </row>
    <row r="141" spans="3:15" ht="15" customHeight="1">
      <c r="C141" t="str">
        <f>IFERROR(VLOOKUP(B141,'Waste streams'!$A$2:$B$50,2,FALSE),"")</f>
        <v/>
      </c>
      <c r="G141" t="str">
        <f>IFERROR(VLOOKUP(F141,'TRL scale'!$A$2:$B$10,2,FALSE),"")</f>
        <v/>
      </c>
      <c r="O141" t="str" cm="1">
        <f t="array" ref="O141">IFERROR(AVERAGE(_xlfn.VSTACK(_xlfn._xlws.FILTER($M$2:$M$1000,($C$2:$C$1000=C141)*($D$2:$D$1000=D141)*($E$2:$E$1000=E141)*($J$2:$J$1000=J141),""),_xlfn._xlws.FILTER($N$2:$N$1000,($C$2:$C$1000=C141)*($D$2:$D$1000=D141)*($E$2:$E$1000=E141)*($J$2:$J$1000=J141),""))),"")</f>
        <v/>
      </c>
    </row>
    <row r="142" spans="3:15" ht="15" customHeight="1">
      <c r="C142" t="str">
        <f>IFERROR(VLOOKUP(B142,'Waste streams'!$A$2:$B$50,2,FALSE),"")</f>
        <v/>
      </c>
      <c r="G142" t="str">
        <f>IFERROR(VLOOKUP(F142,'TRL scale'!$A$2:$B$10,2,FALSE),"")</f>
        <v/>
      </c>
      <c r="O142" t="str" cm="1">
        <f t="array" ref="O142">IFERROR(AVERAGE(_xlfn.VSTACK(_xlfn._xlws.FILTER($M$2:$M$1000,($C$2:$C$1000=C142)*($D$2:$D$1000=D142)*($E$2:$E$1000=E142)*($J$2:$J$1000=J142),""),_xlfn._xlws.FILTER($N$2:$N$1000,($C$2:$C$1000=C142)*($D$2:$D$1000=D142)*($E$2:$E$1000=E142)*($J$2:$J$1000=J142),""))),"")</f>
        <v/>
      </c>
    </row>
    <row r="143" spans="3:15" ht="15" customHeight="1">
      <c r="C143" t="str">
        <f>IFERROR(VLOOKUP(B143,'Waste streams'!$A$2:$B$50,2,FALSE),"")</f>
        <v/>
      </c>
      <c r="G143" t="str">
        <f>IFERROR(VLOOKUP(F143,'TRL scale'!$A$2:$B$10,2,FALSE),"")</f>
        <v/>
      </c>
      <c r="O143" t="str" cm="1">
        <f t="array" ref="O143">IFERROR(AVERAGE(_xlfn.VSTACK(_xlfn._xlws.FILTER($M$2:$M$1000,($C$2:$C$1000=C143)*($D$2:$D$1000=D143)*($E$2:$E$1000=E143)*($J$2:$J$1000=J143),""),_xlfn._xlws.FILTER($N$2:$N$1000,($C$2:$C$1000=C143)*($D$2:$D$1000=D143)*($E$2:$E$1000=E143)*($J$2:$J$1000=J143),""))),"")</f>
        <v/>
      </c>
    </row>
    <row r="144" spans="3:15" ht="15" customHeight="1">
      <c r="C144" t="str">
        <f>IFERROR(VLOOKUP(B144,'Waste streams'!$A$2:$B$50,2,FALSE),"")</f>
        <v/>
      </c>
      <c r="G144" t="str">
        <f>IFERROR(VLOOKUP(F144,'TRL scale'!$A$2:$B$10,2,FALSE),"")</f>
        <v/>
      </c>
      <c r="O144" t="str" cm="1">
        <f t="array" ref="O144">IFERROR(AVERAGE(_xlfn.VSTACK(_xlfn._xlws.FILTER($M$2:$M$1000,($C$2:$C$1000=C144)*($D$2:$D$1000=D144)*($E$2:$E$1000=E144)*($J$2:$J$1000=J144),""),_xlfn._xlws.FILTER($N$2:$N$1000,($C$2:$C$1000=C144)*($D$2:$D$1000=D144)*($E$2:$E$1000=E144)*($J$2:$J$1000=J144),""))),"")</f>
        <v/>
      </c>
    </row>
    <row r="145" spans="3:15" ht="15" customHeight="1">
      <c r="C145" t="str">
        <f>IFERROR(VLOOKUP(B145,'Waste streams'!$A$2:$B$50,2,FALSE),"")</f>
        <v/>
      </c>
      <c r="G145" t="str">
        <f>IFERROR(VLOOKUP(F145,'TRL scale'!$A$2:$B$10,2,FALSE),"")</f>
        <v/>
      </c>
      <c r="O145" t="str" cm="1">
        <f t="array" ref="O145">IFERROR(AVERAGE(_xlfn.VSTACK(_xlfn._xlws.FILTER($M$2:$M$1000,($C$2:$C$1000=C145)*($D$2:$D$1000=D145)*($E$2:$E$1000=E145)*($J$2:$J$1000=J145),""),_xlfn._xlws.FILTER($N$2:$N$1000,($C$2:$C$1000=C145)*($D$2:$D$1000=D145)*($E$2:$E$1000=E145)*($J$2:$J$1000=J145),""))),"")</f>
        <v/>
      </c>
    </row>
    <row r="146" spans="3:15" ht="15" customHeight="1">
      <c r="C146" t="str">
        <f>IFERROR(VLOOKUP(B146,'Waste streams'!$A$2:$B$50,2,FALSE),"")</f>
        <v/>
      </c>
      <c r="G146" t="str">
        <f>IFERROR(VLOOKUP(F146,'TRL scale'!$A$2:$B$10,2,FALSE),"")</f>
        <v/>
      </c>
      <c r="O146" t="str" cm="1">
        <f t="array" ref="O146">IFERROR(AVERAGE(_xlfn.VSTACK(_xlfn._xlws.FILTER($M$2:$M$1000,($C$2:$C$1000=C146)*($D$2:$D$1000=D146)*($E$2:$E$1000=E146)*($J$2:$J$1000=J146),""),_xlfn._xlws.FILTER($N$2:$N$1000,($C$2:$C$1000=C146)*($D$2:$D$1000=D146)*($E$2:$E$1000=E146)*($J$2:$J$1000=J146),""))),"")</f>
        <v/>
      </c>
    </row>
    <row r="147" spans="3:15" ht="15" customHeight="1">
      <c r="C147" t="str">
        <f>IFERROR(VLOOKUP(B147,'Waste streams'!$A$2:$B$50,2,FALSE),"")</f>
        <v/>
      </c>
      <c r="G147" t="str">
        <f>IFERROR(VLOOKUP(F147,'TRL scale'!$A$2:$B$10,2,FALSE),"")</f>
        <v/>
      </c>
      <c r="O147" t="str" cm="1">
        <f t="array" ref="O147">IFERROR(AVERAGE(_xlfn.VSTACK(_xlfn._xlws.FILTER($M$2:$M$1000,($C$2:$C$1000=C147)*($D$2:$D$1000=D147)*($E$2:$E$1000=E147)*($J$2:$J$1000=J147),""),_xlfn._xlws.FILTER($N$2:$N$1000,($C$2:$C$1000=C147)*($D$2:$D$1000=D147)*($E$2:$E$1000=E147)*($J$2:$J$1000=J147),""))),"")</f>
        <v/>
      </c>
    </row>
    <row r="148" spans="3:15" ht="15" customHeight="1">
      <c r="C148" t="str">
        <f>IFERROR(VLOOKUP(B148,'Waste streams'!$A$2:$B$50,2,FALSE),"")</f>
        <v/>
      </c>
      <c r="G148" t="str">
        <f>IFERROR(VLOOKUP(F148,'TRL scale'!$A$2:$B$10,2,FALSE),"")</f>
        <v/>
      </c>
      <c r="O148" t="str" cm="1">
        <f t="array" ref="O148">IFERROR(AVERAGE(_xlfn.VSTACK(_xlfn._xlws.FILTER($M$2:$M$1000,($C$2:$C$1000=C148)*($D$2:$D$1000=D148)*($E$2:$E$1000=E148)*($J$2:$J$1000=J148),""),_xlfn._xlws.FILTER($N$2:$N$1000,($C$2:$C$1000=C148)*($D$2:$D$1000=D148)*($E$2:$E$1000=E148)*($J$2:$J$1000=J148),""))),"")</f>
        <v/>
      </c>
    </row>
    <row r="149" spans="3:15" ht="15" customHeight="1">
      <c r="C149" t="str">
        <f>IFERROR(VLOOKUP(B149,'Waste streams'!$A$2:$B$50,2,FALSE),"")</f>
        <v/>
      </c>
      <c r="G149" t="str">
        <f>IFERROR(VLOOKUP(F149,'TRL scale'!$A$2:$B$10,2,FALSE),"")</f>
        <v/>
      </c>
      <c r="O149" t="str" cm="1">
        <f t="array" ref="O149">IFERROR(AVERAGE(_xlfn.VSTACK(_xlfn._xlws.FILTER($M$2:$M$1000,($C$2:$C$1000=C149)*($D$2:$D$1000=D149)*($E$2:$E$1000=E149)*($J$2:$J$1000=J149),""),_xlfn._xlws.FILTER($N$2:$N$1000,($C$2:$C$1000=C149)*($D$2:$D$1000=D149)*($E$2:$E$1000=E149)*($J$2:$J$1000=J149),""))),"")</f>
        <v/>
      </c>
    </row>
    <row r="150" spans="3:15" ht="15" customHeight="1">
      <c r="C150" t="str">
        <f>IFERROR(VLOOKUP(B150,'Waste streams'!$A$2:$B$50,2,FALSE),"")</f>
        <v/>
      </c>
      <c r="G150" t="str">
        <f>IFERROR(VLOOKUP(F150,'TRL scale'!$A$2:$B$10,2,FALSE),"")</f>
        <v/>
      </c>
      <c r="O150" t="str" cm="1">
        <f t="array" ref="O150">IFERROR(AVERAGE(_xlfn.VSTACK(_xlfn._xlws.FILTER($M$2:$M$1000,($C$2:$C$1000=C150)*($D$2:$D$1000=D150)*($E$2:$E$1000=E150)*($J$2:$J$1000=J150),""),_xlfn._xlws.FILTER($N$2:$N$1000,($C$2:$C$1000=C150)*($D$2:$D$1000=D150)*($E$2:$E$1000=E150)*($J$2:$J$1000=J150),""))),"")</f>
        <v/>
      </c>
    </row>
    <row r="151" spans="3:15" ht="15" customHeight="1">
      <c r="C151" t="str">
        <f>IFERROR(VLOOKUP(B151,'Waste streams'!$A$2:$B$50,2,FALSE),"")</f>
        <v/>
      </c>
      <c r="G151" t="str">
        <f>IFERROR(VLOOKUP(F151,'TRL scale'!$A$2:$B$10,2,FALSE),"")</f>
        <v/>
      </c>
      <c r="O151" t="str" cm="1">
        <f t="array" ref="O151">IFERROR(AVERAGE(_xlfn.VSTACK(_xlfn._xlws.FILTER($M$2:$M$1000,($C$2:$C$1000=C151)*($D$2:$D$1000=D151)*($E$2:$E$1000=E151)*($J$2:$J$1000=J151),""),_xlfn._xlws.FILTER($N$2:$N$1000,($C$2:$C$1000=C151)*($D$2:$D$1000=D151)*($E$2:$E$1000=E151)*($J$2:$J$1000=J151),""))),"")</f>
        <v/>
      </c>
    </row>
    <row r="152" spans="3:15" ht="15" customHeight="1">
      <c r="C152" t="str">
        <f>IFERROR(VLOOKUP(B152,'Waste streams'!$A$2:$B$50,2,FALSE),"")</f>
        <v/>
      </c>
      <c r="G152" t="str">
        <f>IFERROR(VLOOKUP(F152,'TRL scale'!$A$2:$B$10,2,FALSE),"")</f>
        <v/>
      </c>
      <c r="O152" t="str" cm="1">
        <f t="array" ref="O152">IFERROR(AVERAGE(_xlfn.VSTACK(_xlfn._xlws.FILTER($M$2:$M$1000,($C$2:$C$1000=C152)*($D$2:$D$1000=D152)*($E$2:$E$1000=E152)*($J$2:$J$1000=J152),""),_xlfn._xlws.FILTER($N$2:$N$1000,($C$2:$C$1000=C152)*($D$2:$D$1000=D152)*($E$2:$E$1000=E152)*($J$2:$J$1000=J152),""))),"")</f>
        <v/>
      </c>
    </row>
    <row r="153" spans="3:15" ht="15" customHeight="1">
      <c r="C153" t="str">
        <f>IFERROR(VLOOKUP(B153,'Waste streams'!$A$2:$B$50,2,FALSE),"")</f>
        <v/>
      </c>
      <c r="G153" t="str">
        <f>IFERROR(VLOOKUP(F153,'TRL scale'!$A$2:$B$10,2,FALSE),"")</f>
        <v/>
      </c>
      <c r="O153" t="str" cm="1">
        <f t="array" ref="O153">IFERROR(AVERAGE(_xlfn.VSTACK(_xlfn._xlws.FILTER($M$2:$M$1000,($C$2:$C$1000=C153)*($D$2:$D$1000=D153)*($E$2:$E$1000=E153)*($J$2:$J$1000=J153),""),_xlfn._xlws.FILTER($N$2:$N$1000,($C$2:$C$1000=C153)*($D$2:$D$1000=D153)*($E$2:$E$1000=E153)*($J$2:$J$1000=J153),""))),"")</f>
        <v/>
      </c>
    </row>
    <row r="154" spans="3:15" ht="15" customHeight="1">
      <c r="C154" t="str">
        <f>IFERROR(VLOOKUP(B154,'Waste streams'!$A$2:$B$50,2,FALSE),"")</f>
        <v/>
      </c>
      <c r="G154" t="str">
        <f>IFERROR(VLOOKUP(F154,'TRL scale'!$A$2:$B$10,2,FALSE),"")</f>
        <v/>
      </c>
      <c r="O154" t="str" cm="1">
        <f t="array" ref="O154">IFERROR(AVERAGE(_xlfn.VSTACK(_xlfn._xlws.FILTER($M$2:$M$1000,($C$2:$C$1000=C154)*($D$2:$D$1000=D154)*($E$2:$E$1000=E154)*($J$2:$J$1000=J154),""),_xlfn._xlws.FILTER($N$2:$N$1000,($C$2:$C$1000=C154)*($D$2:$D$1000=D154)*($E$2:$E$1000=E154)*($J$2:$J$1000=J154),""))),"")</f>
        <v/>
      </c>
    </row>
    <row r="155" spans="3:15" ht="15" customHeight="1">
      <c r="C155" t="str">
        <f>IFERROR(VLOOKUP(B155,'Waste streams'!$A$2:$B$50,2,FALSE),"")</f>
        <v/>
      </c>
      <c r="G155" t="str">
        <f>IFERROR(VLOOKUP(F155,'TRL scale'!$A$2:$B$10,2,FALSE),"")</f>
        <v/>
      </c>
      <c r="O155" t="str" cm="1">
        <f t="array" ref="O155">IFERROR(AVERAGE(_xlfn.VSTACK(_xlfn._xlws.FILTER($M$2:$M$1000,($C$2:$C$1000=C155)*($D$2:$D$1000=D155)*($E$2:$E$1000=E155)*($J$2:$J$1000=J155),""),_xlfn._xlws.FILTER($N$2:$N$1000,($C$2:$C$1000=C155)*($D$2:$D$1000=D155)*($E$2:$E$1000=E155)*($J$2:$J$1000=J155),""))),"")</f>
        <v/>
      </c>
    </row>
    <row r="156" spans="3:15" ht="15" customHeight="1">
      <c r="C156" t="str">
        <f>IFERROR(VLOOKUP(B156,'Waste streams'!$A$2:$B$50,2,FALSE),"")</f>
        <v/>
      </c>
      <c r="G156" t="str">
        <f>IFERROR(VLOOKUP(F156,'TRL scale'!$A$2:$B$10,2,FALSE),"")</f>
        <v/>
      </c>
      <c r="O156" t="str" cm="1">
        <f t="array" ref="O156">IFERROR(AVERAGE(_xlfn.VSTACK(_xlfn._xlws.FILTER($M$2:$M$1000,($C$2:$C$1000=C156)*($D$2:$D$1000=D156)*($E$2:$E$1000=E156)*($J$2:$J$1000=J156),""),_xlfn._xlws.FILTER($N$2:$N$1000,($C$2:$C$1000=C156)*($D$2:$D$1000=D156)*($E$2:$E$1000=E156)*($J$2:$J$1000=J156),""))),"")</f>
        <v/>
      </c>
    </row>
    <row r="157" spans="3:15" ht="15" customHeight="1">
      <c r="C157" t="str">
        <f>IFERROR(VLOOKUP(B157,'Waste streams'!$A$2:$B$50,2,FALSE),"")</f>
        <v/>
      </c>
      <c r="G157" t="str">
        <f>IFERROR(VLOOKUP(F157,'TRL scale'!$A$2:$B$10,2,FALSE),"")</f>
        <v/>
      </c>
      <c r="O157" t="str" cm="1">
        <f t="array" ref="O157">IFERROR(AVERAGE(_xlfn.VSTACK(_xlfn._xlws.FILTER($M$2:$M$1000,($C$2:$C$1000=C157)*($D$2:$D$1000=D157)*($E$2:$E$1000=E157)*($J$2:$J$1000=J157),""),_xlfn._xlws.FILTER($N$2:$N$1000,($C$2:$C$1000=C157)*($D$2:$D$1000=D157)*($E$2:$E$1000=E157)*($J$2:$J$1000=J157),""))),"")</f>
        <v/>
      </c>
    </row>
    <row r="158" spans="3:15" ht="15" customHeight="1">
      <c r="C158" t="str">
        <f>IFERROR(VLOOKUP(B158,'Waste streams'!$A$2:$B$50,2,FALSE),"")</f>
        <v/>
      </c>
      <c r="G158" t="str">
        <f>IFERROR(VLOOKUP(F158,'TRL scale'!$A$2:$B$10,2,FALSE),"")</f>
        <v/>
      </c>
      <c r="O158" t="str" cm="1">
        <f t="array" ref="O158">IFERROR(AVERAGE(_xlfn.VSTACK(_xlfn._xlws.FILTER($M$2:$M$1000,($C$2:$C$1000=C158)*($D$2:$D$1000=D158)*($E$2:$E$1000=E158)*($J$2:$J$1000=J158),""),_xlfn._xlws.FILTER($N$2:$N$1000,($C$2:$C$1000=C158)*($D$2:$D$1000=D158)*($E$2:$E$1000=E158)*($J$2:$J$1000=J158),""))),"")</f>
        <v/>
      </c>
    </row>
    <row r="159" spans="3:15" ht="15" customHeight="1">
      <c r="C159" t="str">
        <f>IFERROR(VLOOKUP(B159,'Waste streams'!$A$2:$B$50,2,FALSE),"")</f>
        <v/>
      </c>
      <c r="G159" t="str">
        <f>IFERROR(VLOOKUP(F159,'TRL scale'!$A$2:$B$10,2,FALSE),"")</f>
        <v/>
      </c>
      <c r="O159" t="str" cm="1">
        <f t="array" ref="O159">IFERROR(AVERAGE(_xlfn.VSTACK(_xlfn._xlws.FILTER($M$2:$M$1000,($C$2:$C$1000=C159)*($D$2:$D$1000=D159)*($E$2:$E$1000=E159)*($J$2:$J$1000=J159),""),_xlfn._xlws.FILTER($N$2:$N$1000,($C$2:$C$1000=C159)*($D$2:$D$1000=D159)*($E$2:$E$1000=E159)*($J$2:$J$1000=J159),""))),"")</f>
        <v/>
      </c>
    </row>
    <row r="160" spans="3:15" ht="15" customHeight="1">
      <c r="C160" t="str">
        <f>IFERROR(VLOOKUP(B160,'Waste streams'!$A$2:$B$50,2,FALSE),"")</f>
        <v/>
      </c>
      <c r="G160" t="str">
        <f>IFERROR(VLOOKUP(F160,'TRL scale'!$A$2:$B$10,2,FALSE),"")</f>
        <v/>
      </c>
      <c r="O160" t="str" cm="1">
        <f t="array" ref="O160">IFERROR(AVERAGE(_xlfn.VSTACK(_xlfn._xlws.FILTER($M$2:$M$1000,($C$2:$C$1000=C160)*($D$2:$D$1000=D160)*($E$2:$E$1000=E160)*($J$2:$J$1000=J160),""),_xlfn._xlws.FILTER($N$2:$N$1000,($C$2:$C$1000=C160)*($D$2:$D$1000=D160)*($E$2:$E$1000=E160)*($J$2:$J$1000=J160),""))),"")</f>
        <v/>
      </c>
    </row>
    <row r="161" spans="3:15" ht="15" customHeight="1">
      <c r="C161" t="str">
        <f>IFERROR(VLOOKUP(B161,'Waste streams'!$A$2:$B$50,2,FALSE),"")</f>
        <v/>
      </c>
      <c r="G161" t="str">
        <f>IFERROR(VLOOKUP(F161,'TRL scale'!$A$2:$B$10,2,FALSE),"")</f>
        <v/>
      </c>
      <c r="O161" t="str" cm="1">
        <f t="array" ref="O161">IFERROR(AVERAGE(_xlfn.VSTACK(_xlfn._xlws.FILTER($M$2:$M$1000,($C$2:$C$1000=C161)*($D$2:$D$1000=D161)*($E$2:$E$1000=E161)*($J$2:$J$1000=J161),""),_xlfn._xlws.FILTER($N$2:$N$1000,($C$2:$C$1000=C161)*($D$2:$D$1000=D161)*($E$2:$E$1000=E161)*($J$2:$J$1000=J161),""))),"")</f>
        <v/>
      </c>
    </row>
    <row r="162" spans="3:15" ht="15" customHeight="1">
      <c r="C162" t="str">
        <f>IFERROR(VLOOKUP(B162,'Waste streams'!$A$2:$B$50,2,FALSE),"")</f>
        <v/>
      </c>
      <c r="G162" t="str">
        <f>IFERROR(VLOOKUP(F162,'TRL scale'!$A$2:$B$10,2,FALSE),"")</f>
        <v/>
      </c>
      <c r="O162" t="str" cm="1">
        <f t="array" ref="O162">IFERROR(AVERAGE(_xlfn.VSTACK(_xlfn._xlws.FILTER($M$2:$M$1000,($C$2:$C$1000=C162)*($D$2:$D$1000=D162)*($E$2:$E$1000=E162)*($J$2:$J$1000=J162),""),_xlfn._xlws.FILTER($N$2:$N$1000,($C$2:$C$1000=C162)*($D$2:$D$1000=D162)*($E$2:$E$1000=E162)*($J$2:$J$1000=J162),""))),"")</f>
        <v/>
      </c>
    </row>
    <row r="163" spans="3:15" ht="15" customHeight="1">
      <c r="C163" t="str">
        <f>IFERROR(VLOOKUP(B163,'Waste streams'!$A$2:$B$50,2,FALSE),"")</f>
        <v/>
      </c>
      <c r="G163" t="str">
        <f>IFERROR(VLOOKUP(F163,'TRL scale'!$A$2:$B$10,2,FALSE),"")</f>
        <v/>
      </c>
      <c r="O163" t="str" cm="1">
        <f t="array" ref="O163">IFERROR(AVERAGE(_xlfn.VSTACK(_xlfn._xlws.FILTER($M$2:$M$1000,($C$2:$C$1000=C163)*($D$2:$D$1000=D163)*($E$2:$E$1000=E163)*($J$2:$J$1000=J163),""),_xlfn._xlws.FILTER($N$2:$N$1000,($C$2:$C$1000=C163)*($D$2:$D$1000=D163)*($E$2:$E$1000=E163)*($J$2:$J$1000=J163),""))),"")</f>
        <v/>
      </c>
    </row>
    <row r="164" spans="3:15" ht="15" customHeight="1">
      <c r="C164" t="str">
        <f>IFERROR(VLOOKUP(B164,'Waste streams'!$A$2:$B$50,2,FALSE),"")</f>
        <v/>
      </c>
      <c r="G164" t="str">
        <f>IFERROR(VLOOKUP(F164,'TRL scale'!$A$2:$B$10,2,FALSE),"")</f>
        <v/>
      </c>
      <c r="O164" t="str" cm="1">
        <f t="array" ref="O164">IFERROR(AVERAGE(_xlfn.VSTACK(_xlfn._xlws.FILTER($M$2:$M$1000,($C$2:$C$1000=C164)*($D$2:$D$1000=D164)*($E$2:$E$1000=E164)*($J$2:$J$1000=J164),""),_xlfn._xlws.FILTER($N$2:$N$1000,($C$2:$C$1000=C164)*($D$2:$D$1000=D164)*($E$2:$E$1000=E164)*($J$2:$J$1000=J164),""))),"")</f>
        <v/>
      </c>
    </row>
    <row r="165" spans="3:15" ht="15" customHeight="1">
      <c r="C165" t="str">
        <f>IFERROR(VLOOKUP(B165,'Waste streams'!$A$2:$B$50,2,FALSE),"")</f>
        <v/>
      </c>
      <c r="G165" t="str">
        <f>IFERROR(VLOOKUP(F165,'TRL scale'!$A$2:$B$10,2,FALSE),"")</f>
        <v/>
      </c>
      <c r="O165" t="str" cm="1">
        <f t="array" ref="O165">IFERROR(AVERAGE(_xlfn.VSTACK(_xlfn._xlws.FILTER($M$2:$M$1000,($C$2:$C$1000=C165)*($D$2:$D$1000=D165)*($E$2:$E$1000=E165)*($J$2:$J$1000=J165),""),_xlfn._xlws.FILTER($N$2:$N$1000,($C$2:$C$1000=C165)*($D$2:$D$1000=D165)*($E$2:$E$1000=E165)*($J$2:$J$1000=J165),""))),"")</f>
        <v/>
      </c>
    </row>
    <row r="166" spans="3:15" ht="15" customHeight="1">
      <c r="C166" t="str">
        <f>IFERROR(VLOOKUP(B166,'Waste streams'!$A$2:$B$50,2,FALSE),"")</f>
        <v/>
      </c>
      <c r="G166" t="str">
        <f>IFERROR(VLOOKUP(F166,'TRL scale'!$A$2:$B$10,2,FALSE),"")</f>
        <v/>
      </c>
      <c r="O166" t="str" cm="1">
        <f t="array" ref="O166">IFERROR(AVERAGE(_xlfn.VSTACK(_xlfn._xlws.FILTER($M$2:$M$1000,($C$2:$C$1000=C166)*($D$2:$D$1000=D166)*($E$2:$E$1000=E166)*($J$2:$J$1000=J166),""),_xlfn._xlws.FILTER($N$2:$N$1000,($C$2:$C$1000=C166)*($D$2:$D$1000=D166)*($E$2:$E$1000=E166)*($J$2:$J$1000=J166),""))),"")</f>
        <v/>
      </c>
    </row>
    <row r="167" spans="3:15" ht="15" customHeight="1">
      <c r="C167" t="str">
        <f>IFERROR(VLOOKUP(B167,'Waste streams'!$A$2:$B$50,2,FALSE),"")</f>
        <v/>
      </c>
      <c r="G167" t="str">
        <f>IFERROR(VLOOKUP(F167,'TRL scale'!$A$2:$B$10,2,FALSE),"")</f>
        <v/>
      </c>
      <c r="O167" t="str" cm="1">
        <f t="array" ref="O167">IFERROR(AVERAGE(_xlfn.VSTACK(_xlfn._xlws.FILTER($M$2:$M$1000,($C$2:$C$1000=C167)*($D$2:$D$1000=D167)*($E$2:$E$1000=E167)*($J$2:$J$1000=J167),""),_xlfn._xlws.FILTER($N$2:$N$1000,($C$2:$C$1000=C167)*($D$2:$D$1000=D167)*($E$2:$E$1000=E167)*($J$2:$J$1000=J167),""))),"")</f>
        <v/>
      </c>
    </row>
    <row r="168" spans="3:15" ht="15" customHeight="1">
      <c r="C168" t="str">
        <f>IFERROR(VLOOKUP(B168,'Waste streams'!$A$2:$B$50,2,FALSE),"")</f>
        <v/>
      </c>
      <c r="G168" t="str">
        <f>IFERROR(VLOOKUP(F168,'TRL scale'!$A$2:$B$10,2,FALSE),"")</f>
        <v/>
      </c>
      <c r="O168" t="str" cm="1">
        <f t="array" ref="O168">IFERROR(AVERAGE(_xlfn.VSTACK(_xlfn._xlws.FILTER($M$2:$M$1000,($C$2:$C$1000=C168)*($D$2:$D$1000=D168)*($E$2:$E$1000=E168)*($J$2:$J$1000=J168),""),_xlfn._xlws.FILTER($N$2:$N$1000,($C$2:$C$1000=C168)*($D$2:$D$1000=D168)*($E$2:$E$1000=E168)*($J$2:$J$1000=J168),""))),"")</f>
        <v/>
      </c>
    </row>
    <row r="169" spans="3:15" ht="15" customHeight="1">
      <c r="C169" t="str">
        <f>IFERROR(VLOOKUP(B169,'Waste streams'!$A$2:$B$50,2,FALSE),"")</f>
        <v/>
      </c>
      <c r="G169" t="str">
        <f>IFERROR(VLOOKUP(F169,'TRL scale'!$A$2:$B$10,2,FALSE),"")</f>
        <v/>
      </c>
      <c r="O169" t="str" cm="1">
        <f t="array" ref="O169">IFERROR(AVERAGE(_xlfn.VSTACK(_xlfn._xlws.FILTER($M$2:$M$1000,($C$2:$C$1000=C169)*($D$2:$D$1000=D169)*($E$2:$E$1000=E169)*($J$2:$J$1000=J169),""),_xlfn._xlws.FILTER($N$2:$N$1000,($C$2:$C$1000=C169)*($D$2:$D$1000=D169)*($E$2:$E$1000=E169)*($J$2:$J$1000=J169),""))),"")</f>
        <v/>
      </c>
    </row>
    <row r="170" spans="3:15" ht="15" customHeight="1">
      <c r="C170" t="str">
        <f>IFERROR(VLOOKUP(B170,'Waste streams'!$A$2:$B$50,2,FALSE),"")</f>
        <v/>
      </c>
      <c r="G170" t="str">
        <f>IFERROR(VLOOKUP(F170,'TRL scale'!$A$2:$B$10,2,FALSE),"")</f>
        <v/>
      </c>
      <c r="O170" t="str" cm="1">
        <f t="array" ref="O170">IFERROR(AVERAGE(_xlfn.VSTACK(_xlfn._xlws.FILTER($M$2:$M$1000,($C$2:$C$1000=C170)*($D$2:$D$1000=D170)*($E$2:$E$1000=E170)*($J$2:$J$1000=J170),""),_xlfn._xlws.FILTER($N$2:$N$1000,($C$2:$C$1000=C170)*($D$2:$D$1000=D170)*($E$2:$E$1000=E170)*($J$2:$J$1000=J170),""))),"")</f>
        <v/>
      </c>
    </row>
    <row r="171" spans="3:15" ht="15" customHeight="1">
      <c r="C171" t="str">
        <f>IFERROR(VLOOKUP(B171,'Waste streams'!$A$2:$B$50,2,FALSE),"")</f>
        <v/>
      </c>
      <c r="G171" t="str">
        <f>IFERROR(VLOOKUP(F171,'TRL scale'!$A$2:$B$10,2,FALSE),"")</f>
        <v/>
      </c>
      <c r="O171" t="str" cm="1">
        <f t="array" ref="O171">IFERROR(AVERAGE(_xlfn.VSTACK(_xlfn._xlws.FILTER($M$2:$M$1000,($C$2:$C$1000=C171)*($D$2:$D$1000=D171)*($E$2:$E$1000=E171)*($J$2:$J$1000=J171),""),_xlfn._xlws.FILTER($N$2:$N$1000,($C$2:$C$1000=C171)*($D$2:$D$1000=D171)*($E$2:$E$1000=E171)*($J$2:$J$1000=J171),""))),"")</f>
        <v/>
      </c>
    </row>
    <row r="172" spans="3:15" ht="15" customHeight="1">
      <c r="C172" t="str">
        <f>IFERROR(VLOOKUP(B172,'Waste streams'!$A$2:$B$50,2,FALSE),"")</f>
        <v/>
      </c>
      <c r="G172" t="str">
        <f>IFERROR(VLOOKUP(F172,'TRL scale'!$A$2:$B$10,2,FALSE),"")</f>
        <v/>
      </c>
      <c r="O172" t="str" cm="1">
        <f t="array" ref="O172">IFERROR(AVERAGE(_xlfn.VSTACK(_xlfn._xlws.FILTER($M$2:$M$1000,($C$2:$C$1000=C172)*($D$2:$D$1000=D172)*($E$2:$E$1000=E172)*($J$2:$J$1000=J172),""),_xlfn._xlws.FILTER($N$2:$N$1000,($C$2:$C$1000=C172)*($D$2:$D$1000=D172)*($E$2:$E$1000=E172)*($J$2:$J$1000=J172),""))),"")</f>
        <v/>
      </c>
    </row>
    <row r="173" spans="3:15" ht="15" customHeight="1">
      <c r="C173" t="str">
        <f>IFERROR(VLOOKUP(B173,'Waste streams'!$A$2:$B$50,2,FALSE),"")</f>
        <v/>
      </c>
      <c r="G173" t="str">
        <f>IFERROR(VLOOKUP(F173,'TRL scale'!$A$2:$B$10,2,FALSE),"")</f>
        <v/>
      </c>
      <c r="O173" t="str" cm="1">
        <f t="array" ref="O173">IFERROR(AVERAGE(_xlfn.VSTACK(_xlfn._xlws.FILTER($M$2:$M$1000,($C$2:$C$1000=C173)*($D$2:$D$1000=D173)*($E$2:$E$1000=E173)*($J$2:$J$1000=J173),""),_xlfn._xlws.FILTER($N$2:$N$1000,($C$2:$C$1000=C173)*($D$2:$D$1000=D173)*($E$2:$E$1000=E173)*($J$2:$J$1000=J173),""))),"")</f>
        <v/>
      </c>
    </row>
    <row r="174" spans="3:15" ht="15" customHeight="1">
      <c r="C174" t="str">
        <f>IFERROR(VLOOKUP(B174,'Waste streams'!$A$2:$B$50,2,FALSE),"")</f>
        <v/>
      </c>
      <c r="G174" t="str">
        <f>IFERROR(VLOOKUP(F174,'TRL scale'!$A$2:$B$10,2,FALSE),"")</f>
        <v/>
      </c>
      <c r="O174" t="str" cm="1">
        <f t="array" ref="O174">IFERROR(AVERAGE(_xlfn.VSTACK(_xlfn._xlws.FILTER($M$2:$M$1000,($C$2:$C$1000=C174)*($D$2:$D$1000=D174)*($E$2:$E$1000=E174)*($J$2:$J$1000=J174),""),_xlfn._xlws.FILTER($N$2:$N$1000,($C$2:$C$1000=C174)*($D$2:$D$1000=D174)*($E$2:$E$1000=E174)*($J$2:$J$1000=J174),""))),"")</f>
        <v/>
      </c>
    </row>
    <row r="175" spans="3:15" ht="15" customHeight="1">
      <c r="C175" t="str">
        <f>IFERROR(VLOOKUP(B175,'Waste streams'!$A$2:$B$50,2,FALSE),"")</f>
        <v/>
      </c>
      <c r="G175" t="str">
        <f>IFERROR(VLOOKUP(F175,'TRL scale'!$A$2:$B$10,2,FALSE),"")</f>
        <v/>
      </c>
      <c r="O175" t="str" cm="1">
        <f t="array" ref="O175">IFERROR(AVERAGE(_xlfn.VSTACK(_xlfn._xlws.FILTER($M$2:$M$1000,($C$2:$C$1000=C175)*($D$2:$D$1000=D175)*($E$2:$E$1000=E175)*($J$2:$J$1000=J175),""),_xlfn._xlws.FILTER($N$2:$N$1000,($C$2:$C$1000=C175)*($D$2:$D$1000=D175)*($E$2:$E$1000=E175)*($J$2:$J$1000=J175),""))),"")</f>
        <v/>
      </c>
    </row>
    <row r="176" spans="3:15" ht="15" customHeight="1">
      <c r="C176" t="str">
        <f>IFERROR(VLOOKUP(B176,'Waste streams'!$A$2:$B$50,2,FALSE),"")</f>
        <v/>
      </c>
      <c r="G176" t="str">
        <f>IFERROR(VLOOKUP(F176,'TRL scale'!$A$2:$B$10,2,FALSE),"")</f>
        <v/>
      </c>
      <c r="O176" t="str" cm="1">
        <f t="array" ref="O176">IFERROR(AVERAGE(_xlfn.VSTACK(_xlfn._xlws.FILTER($M$2:$M$1000,($C$2:$C$1000=C176)*($D$2:$D$1000=D176)*($E$2:$E$1000=E176)*($J$2:$J$1000=J176),""),_xlfn._xlws.FILTER($N$2:$N$1000,($C$2:$C$1000=C176)*($D$2:$D$1000=D176)*($E$2:$E$1000=E176)*($J$2:$J$1000=J176),""))),"")</f>
        <v/>
      </c>
    </row>
    <row r="177" spans="3:15" ht="15" customHeight="1">
      <c r="C177" t="str">
        <f>IFERROR(VLOOKUP(B177,'Waste streams'!$A$2:$B$50,2,FALSE),"")</f>
        <v/>
      </c>
      <c r="G177" t="str">
        <f>IFERROR(VLOOKUP(F177,'TRL scale'!$A$2:$B$10,2,FALSE),"")</f>
        <v/>
      </c>
      <c r="O177" t="str" cm="1">
        <f t="array" ref="O177">IFERROR(AVERAGE(_xlfn.VSTACK(_xlfn._xlws.FILTER($M$2:$M$1000,($C$2:$C$1000=C177)*($D$2:$D$1000=D177)*($E$2:$E$1000=E177)*($J$2:$J$1000=J177),""),_xlfn._xlws.FILTER($N$2:$N$1000,($C$2:$C$1000=C177)*($D$2:$D$1000=D177)*($E$2:$E$1000=E177)*($J$2:$J$1000=J177),""))),"")</f>
        <v/>
      </c>
    </row>
    <row r="178" spans="3:15" ht="15" customHeight="1">
      <c r="C178" t="str">
        <f>IFERROR(VLOOKUP(B178,'Waste streams'!$A$2:$B$50,2,FALSE),"")</f>
        <v/>
      </c>
      <c r="G178" t="str">
        <f>IFERROR(VLOOKUP(F178,'TRL scale'!$A$2:$B$10,2,FALSE),"")</f>
        <v/>
      </c>
      <c r="O178" t="str" cm="1">
        <f t="array" ref="O178">IFERROR(AVERAGE(_xlfn.VSTACK(_xlfn._xlws.FILTER($M$2:$M$1000,($C$2:$C$1000=C178)*($D$2:$D$1000=D178)*($E$2:$E$1000=E178)*($J$2:$J$1000=J178),""),_xlfn._xlws.FILTER($N$2:$N$1000,($C$2:$C$1000=C178)*($D$2:$D$1000=D178)*($E$2:$E$1000=E178)*($J$2:$J$1000=J178),""))),"")</f>
        <v/>
      </c>
    </row>
    <row r="179" spans="3:15" ht="15" customHeight="1">
      <c r="C179" t="str">
        <f>IFERROR(VLOOKUP(B179,'Waste streams'!$A$2:$B$50,2,FALSE),"")</f>
        <v/>
      </c>
      <c r="G179" t="str">
        <f>IFERROR(VLOOKUP(F179,'TRL scale'!$A$2:$B$10,2,FALSE),"")</f>
        <v/>
      </c>
      <c r="O179" t="str" cm="1">
        <f t="array" ref="O179">IFERROR(AVERAGE(_xlfn.VSTACK(_xlfn._xlws.FILTER($M$2:$M$1000,($C$2:$C$1000=C179)*($D$2:$D$1000=D179)*($E$2:$E$1000=E179)*($J$2:$J$1000=J179),""),_xlfn._xlws.FILTER($N$2:$N$1000,($C$2:$C$1000=C179)*($D$2:$D$1000=D179)*($E$2:$E$1000=E179)*($J$2:$J$1000=J179),""))),"")</f>
        <v/>
      </c>
    </row>
    <row r="180" spans="3:15" ht="15" customHeight="1">
      <c r="C180" t="str">
        <f>IFERROR(VLOOKUP(B180,'Waste streams'!$A$2:$B$50,2,FALSE),"")</f>
        <v/>
      </c>
      <c r="G180" t="str">
        <f>IFERROR(VLOOKUP(F180,'TRL scale'!$A$2:$B$10,2,FALSE),"")</f>
        <v/>
      </c>
      <c r="O180" t="str" cm="1">
        <f t="array" ref="O180">IFERROR(AVERAGE(_xlfn.VSTACK(_xlfn._xlws.FILTER($M$2:$M$1000,($C$2:$C$1000=C180)*($D$2:$D$1000=D180)*($E$2:$E$1000=E180)*($J$2:$J$1000=J180),""),_xlfn._xlws.FILTER($N$2:$N$1000,($C$2:$C$1000=C180)*($D$2:$D$1000=D180)*($E$2:$E$1000=E180)*($J$2:$J$1000=J180),""))),"")</f>
        <v/>
      </c>
    </row>
    <row r="181" spans="3:15" ht="15" customHeight="1">
      <c r="C181" t="str">
        <f>IFERROR(VLOOKUP(B181,'Waste streams'!$A$2:$B$50,2,FALSE),"")</f>
        <v/>
      </c>
      <c r="G181" t="str">
        <f>IFERROR(VLOOKUP(F181,'TRL scale'!$A$2:$B$10,2,FALSE),"")</f>
        <v/>
      </c>
      <c r="O181" t="str" cm="1">
        <f t="array" ref="O181">IFERROR(AVERAGE(_xlfn.VSTACK(_xlfn._xlws.FILTER($M$2:$M$1000,($C$2:$C$1000=C181)*($D$2:$D$1000=D181)*($E$2:$E$1000=E181)*($J$2:$J$1000=J181),""),_xlfn._xlws.FILTER($N$2:$N$1000,($C$2:$C$1000=C181)*($D$2:$D$1000=D181)*($E$2:$E$1000=E181)*($J$2:$J$1000=J181),""))),"")</f>
        <v/>
      </c>
    </row>
    <row r="182" spans="3:15" ht="15" customHeight="1">
      <c r="C182" t="str">
        <f>IFERROR(VLOOKUP(B182,'Waste streams'!$A$2:$B$50,2,FALSE),"")</f>
        <v/>
      </c>
      <c r="G182" t="str">
        <f>IFERROR(VLOOKUP(F182,'TRL scale'!$A$2:$B$10,2,FALSE),"")</f>
        <v/>
      </c>
      <c r="O182" t="str" cm="1">
        <f t="array" ref="O182">IFERROR(AVERAGE(_xlfn.VSTACK(_xlfn._xlws.FILTER($M$2:$M$1000,($C$2:$C$1000=C182)*($D$2:$D$1000=D182)*($E$2:$E$1000=E182)*($J$2:$J$1000=J182),""),_xlfn._xlws.FILTER($N$2:$N$1000,($C$2:$C$1000=C182)*($D$2:$D$1000=D182)*($E$2:$E$1000=E182)*($J$2:$J$1000=J182),""))),"")</f>
        <v/>
      </c>
    </row>
    <row r="183" spans="3:15" ht="15" customHeight="1">
      <c r="C183" t="str">
        <f>IFERROR(VLOOKUP(B183,'Waste streams'!$A$2:$B$50,2,FALSE),"")</f>
        <v/>
      </c>
      <c r="G183" t="str">
        <f>IFERROR(VLOOKUP(F183,'TRL scale'!$A$2:$B$10,2,FALSE),"")</f>
        <v/>
      </c>
      <c r="O183" t="str" cm="1">
        <f t="array" ref="O183">IFERROR(AVERAGE(_xlfn.VSTACK(_xlfn._xlws.FILTER($M$2:$M$1000,($C$2:$C$1000=C183)*($D$2:$D$1000=D183)*($E$2:$E$1000=E183)*($J$2:$J$1000=J183),""),_xlfn._xlws.FILTER($N$2:$N$1000,($C$2:$C$1000=C183)*($D$2:$D$1000=D183)*($E$2:$E$1000=E183)*($J$2:$J$1000=J183),""))),"")</f>
        <v/>
      </c>
    </row>
    <row r="184" spans="3:15" ht="15" customHeight="1">
      <c r="C184" t="str">
        <f>IFERROR(VLOOKUP(B184,'Waste streams'!$A$2:$B$50,2,FALSE),"")</f>
        <v/>
      </c>
      <c r="G184" t="str">
        <f>IFERROR(VLOOKUP(F184,'TRL scale'!$A$2:$B$10,2,FALSE),"")</f>
        <v/>
      </c>
      <c r="O184" t="str" cm="1">
        <f t="array" ref="O184">IFERROR(AVERAGE(_xlfn.VSTACK(_xlfn._xlws.FILTER($M$2:$M$1000,($C$2:$C$1000=C184)*($D$2:$D$1000=D184)*($E$2:$E$1000=E184)*($J$2:$J$1000=J184),""),_xlfn._xlws.FILTER($N$2:$N$1000,($C$2:$C$1000=C184)*($D$2:$D$1000=D184)*($E$2:$E$1000=E184)*($J$2:$J$1000=J184),""))),"")</f>
        <v/>
      </c>
    </row>
    <row r="185" spans="3:15" ht="15" customHeight="1">
      <c r="C185" t="str">
        <f>IFERROR(VLOOKUP(B185,'Waste streams'!$A$2:$B$50,2,FALSE),"")</f>
        <v/>
      </c>
      <c r="G185" t="str">
        <f>IFERROR(VLOOKUP(F185,'TRL scale'!$A$2:$B$10,2,FALSE),"")</f>
        <v/>
      </c>
      <c r="O185" t="str" cm="1">
        <f t="array" ref="O185">IFERROR(AVERAGE(_xlfn.VSTACK(_xlfn._xlws.FILTER($M$2:$M$1000,($C$2:$C$1000=C185)*($D$2:$D$1000=D185)*($E$2:$E$1000=E185)*($J$2:$J$1000=J185),""),_xlfn._xlws.FILTER($N$2:$N$1000,($C$2:$C$1000=C185)*($D$2:$D$1000=D185)*($E$2:$E$1000=E185)*($J$2:$J$1000=J185),""))),"")</f>
        <v/>
      </c>
    </row>
    <row r="186" spans="3:15" ht="15" customHeight="1">
      <c r="C186" t="str">
        <f>IFERROR(VLOOKUP(B186,'Waste streams'!$A$2:$B$50,2,FALSE),"")</f>
        <v/>
      </c>
      <c r="G186" t="str">
        <f>IFERROR(VLOOKUP(F186,'TRL scale'!$A$2:$B$10,2,FALSE),"")</f>
        <v/>
      </c>
      <c r="O186" t="str" cm="1">
        <f t="array" ref="O186">IFERROR(AVERAGE(_xlfn.VSTACK(_xlfn._xlws.FILTER($M$2:$M$1000,($C$2:$C$1000=C186)*($D$2:$D$1000=D186)*($E$2:$E$1000=E186)*($J$2:$J$1000=J186),""),_xlfn._xlws.FILTER($N$2:$N$1000,($C$2:$C$1000=C186)*($D$2:$D$1000=D186)*($E$2:$E$1000=E186)*($J$2:$J$1000=J186),""))),"")</f>
        <v/>
      </c>
    </row>
    <row r="187" spans="3:15" ht="15" customHeight="1">
      <c r="C187" t="str">
        <f>IFERROR(VLOOKUP(B187,'Waste streams'!$A$2:$B$50,2,FALSE),"")</f>
        <v/>
      </c>
      <c r="G187" t="str">
        <f>IFERROR(VLOOKUP(F187,'TRL scale'!$A$2:$B$10,2,FALSE),"")</f>
        <v/>
      </c>
      <c r="O187" t="str" cm="1">
        <f t="array" ref="O187">IFERROR(AVERAGE(_xlfn.VSTACK(_xlfn._xlws.FILTER($M$2:$M$1000,($C$2:$C$1000=C187)*($D$2:$D$1000=D187)*($E$2:$E$1000=E187)*($J$2:$J$1000=J187),""),_xlfn._xlws.FILTER($N$2:$N$1000,($C$2:$C$1000=C187)*($D$2:$D$1000=D187)*($E$2:$E$1000=E187)*($J$2:$J$1000=J187),""))),"")</f>
        <v/>
      </c>
    </row>
    <row r="188" spans="3:15" ht="15" customHeight="1">
      <c r="C188" t="str">
        <f>IFERROR(VLOOKUP(B188,'Waste streams'!$A$2:$B$50,2,FALSE),"")</f>
        <v/>
      </c>
      <c r="G188" t="str">
        <f>IFERROR(VLOOKUP(F188,'TRL scale'!$A$2:$B$10,2,FALSE),"")</f>
        <v/>
      </c>
      <c r="O188" t="str" cm="1">
        <f t="array" ref="O188">IFERROR(AVERAGE(_xlfn.VSTACK(_xlfn._xlws.FILTER($M$2:$M$1000,($C$2:$C$1000=C188)*($D$2:$D$1000=D188)*($E$2:$E$1000=E188)*($J$2:$J$1000=J188),""),_xlfn._xlws.FILTER($N$2:$N$1000,($C$2:$C$1000=C188)*($D$2:$D$1000=D188)*($E$2:$E$1000=E188)*($J$2:$J$1000=J188),""))),"")</f>
        <v/>
      </c>
    </row>
    <row r="189" spans="3:15" ht="15" customHeight="1">
      <c r="C189" t="str">
        <f>IFERROR(VLOOKUP(B189,'Waste streams'!$A$2:$B$50,2,FALSE),"")</f>
        <v/>
      </c>
      <c r="G189" t="str">
        <f>IFERROR(VLOOKUP(F189,'TRL scale'!$A$2:$B$10,2,FALSE),"")</f>
        <v/>
      </c>
      <c r="O189" t="str" cm="1">
        <f t="array" ref="O189">IFERROR(AVERAGE(_xlfn.VSTACK(_xlfn._xlws.FILTER($M$2:$M$1000,($C$2:$C$1000=C189)*($D$2:$D$1000=D189)*($E$2:$E$1000=E189)*($J$2:$J$1000=J189),""),_xlfn._xlws.FILTER($N$2:$N$1000,($C$2:$C$1000=C189)*($D$2:$D$1000=D189)*($E$2:$E$1000=E189)*($J$2:$J$1000=J189),""))),"")</f>
        <v/>
      </c>
    </row>
    <row r="190" spans="3:15" ht="15" customHeight="1">
      <c r="C190" t="str">
        <f>IFERROR(VLOOKUP(B190,'Waste streams'!$A$2:$B$50,2,FALSE),"")</f>
        <v/>
      </c>
      <c r="G190" t="str">
        <f>IFERROR(VLOOKUP(F190,'TRL scale'!$A$2:$B$10,2,FALSE),"")</f>
        <v/>
      </c>
      <c r="O190" t="str" cm="1">
        <f t="array" ref="O190">IFERROR(AVERAGE(_xlfn.VSTACK(_xlfn._xlws.FILTER($M$2:$M$1000,($C$2:$C$1000=C190)*($D$2:$D$1000=D190)*($E$2:$E$1000=E190)*($J$2:$J$1000=J190),""),_xlfn._xlws.FILTER($N$2:$N$1000,($C$2:$C$1000=C190)*($D$2:$D$1000=D190)*($E$2:$E$1000=E190)*($J$2:$J$1000=J190),""))),"")</f>
        <v/>
      </c>
    </row>
    <row r="191" spans="3:15" ht="15" customHeight="1">
      <c r="C191" t="str">
        <f>IFERROR(VLOOKUP(B191,'Waste streams'!$A$2:$B$50,2,FALSE),"")</f>
        <v/>
      </c>
      <c r="G191" t="str">
        <f>IFERROR(VLOOKUP(F191,'TRL scale'!$A$2:$B$10,2,FALSE),"")</f>
        <v/>
      </c>
      <c r="O191" t="str" cm="1">
        <f t="array" ref="O191">IFERROR(AVERAGE(_xlfn.VSTACK(_xlfn._xlws.FILTER($M$2:$M$1000,($C$2:$C$1000=C191)*($D$2:$D$1000=D191)*($E$2:$E$1000=E191)*($J$2:$J$1000=J191),""),_xlfn._xlws.FILTER($N$2:$N$1000,($C$2:$C$1000=C191)*($D$2:$D$1000=D191)*($E$2:$E$1000=E191)*($J$2:$J$1000=J191),""))),"")</f>
        <v/>
      </c>
    </row>
    <row r="192" spans="3:15" ht="15" customHeight="1">
      <c r="C192" t="str">
        <f>IFERROR(VLOOKUP(B192,'Waste streams'!$A$2:$B$50,2,FALSE),"")</f>
        <v/>
      </c>
      <c r="G192" t="str">
        <f>IFERROR(VLOOKUP(F192,'TRL scale'!$A$2:$B$10,2,FALSE),"")</f>
        <v/>
      </c>
      <c r="O192" t="str" cm="1">
        <f t="array" ref="O192">IFERROR(AVERAGE(_xlfn.VSTACK(_xlfn._xlws.FILTER($M$2:$M$1000,($C$2:$C$1000=C192)*($D$2:$D$1000=D192)*($E$2:$E$1000=E192)*($J$2:$J$1000=J192),""),_xlfn._xlws.FILTER($N$2:$N$1000,($C$2:$C$1000=C192)*($D$2:$D$1000=D192)*($E$2:$E$1000=E192)*($J$2:$J$1000=J192),""))),"")</f>
        <v/>
      </c>
    </row>
    <row r="193" spans="3:15" ht="15" customHeight="1">
      <c r="C193" t="str">
        <f>IFERROR(VLOOKUP(B193,'Waste streams'!$A$2:$B$50,2,FALSE),"")</f>
        <v/>
      </c>
      <c r="G193" t="str">
        <f>IFERROR(VLOOKUP(F193,'TRL scale'!$A$2:$B$10,2,FALSE),"")</f>
        <v/>
      </c>
      <c r="O193" t="str" cm="1">
        <f t="array" ref="O193">IFERROR(AVERAGE(_xlfn.VSTACK(_xlfn._xlws.FILTER($M$2:$M$1000,($C$2:$C$1000=C193)*($D$2:$D$1000=D193)*($E$2:$E$1000=E193)*($J$2:$J$1000=J193),""),_xlfn._xlws.FILTER($N$2:$N$1000,($C$2:$C$1000=C193)*($D$2:$D$1000=D193)*($E$2:$E$1000=E193)*($J$2:$J$1000=J193),""))),"")</f>
        <v/>
      </c>
    </row>
    <row r="194" spans="3:15" ht="15" customHeight="1">
      <c r="C194" t="str">
        <f>IFERROR(VLOOKUP(B194,'Waste streams'!$A$2:$B$50,2,FALSE),"")</f>
        <v/>
      </c>
      <c r="G194" t="str">
        <f>IFERROR(VLOOKUP(F194,'TRL scale'!$A$2:$B$10,2,FALSE),"")</f>
        <v/>
      </c>
      <c r="O194" t="str" cm="1">
        <f t="array" ref="O194">IFERROR(AVERAGE(_xlfn.VSTACK(_xlfn._xlws.FILTER($M$2:$M$1000,($C$2:$C$1000=C194)*($D$2:$D$1000=D194)*($E$2:$E$1000=E194)*($J$2:$J$1000=J194),""),_xlfn._xlws.FILTER($N$2:$N$1000,($C$2:$C$1000=C194)*($D$2:$D$1000=D194)*($E$2:$E$1000=E194)*($J$2:$J$1000=J194),""))),"")</f>
        <v/>
      </c>
    </row>
    <row r="195" spans="3:15" ht="15" customHeight="1">
      <c r="C195" t="str">
        <f>IFERROR(VLOOKUP(B195,'Waste streams'!$A$2:$B$50,2,FALSE),"")</f>
        <v/>
      </c>
      <c r="G195" t="str">
        <f>IFERROR(VLOOKUP(F195,'TRL scale'!$A$2:$B$10,2,FALSE),"")</f>
        <v/>
      </c>
      <c r="O195" t="str" cm="1">
        <f t="array" ref="O195">IFERROR(AVERAGE(_xlfn.VSTACK(_xlfn._xlws.FILTER($M$2:$M$1000,($C$2:$C$1000=C195)*($D$2:$D$1000=D195)*($E$2:$E$1000=E195)*($J$2:$J$1000=J195),""),_xlfn._xlws.FILTER($N$2:$N$1000,($C$2:$C$1000=C195)*($D$2:$D$1000=D195)*($E$2:$E$1000=E195)*($J$2:$J$1000=J195),""))),"")</f>
        <v/>
      </c>
    </row>
    <row r="196" spans="3:15" ht="15" customHeight="1">
      <c r="C196" t="str">
        <f>IFERROR(VLOOKUP(B196,'Waste streams'!$A$2:$B$50,2,FALSE),"")</f>
        <v/>
      </c>
      <c r="G196" t="str">
        <f>IFERROR(VLOOKUP(F196,'TRL scale'!$A$2:$B$10,2,FALSE),"")</f>
        <v/>
      </c>
      <c r="O196" t="str" cm="1">
        <f t="array" ref="O196">IFERROR(AVERAGE(_xlfn.VSTACK(_xlfn._xlws.FILTER($M$2:$M$1000,($C$2:$C$1000=C196)*($D$2:$D$1000=D196)*($E$2:$E$1000=E196)*($J$2:$J$1000=J196),""),_xlfn._xlws.FILTER($N$2:$N$1000,($C$2:$C$1000=C196)*($D$2:$D$1000=D196)*($E$2:$E$1000=E196)*($J$2:$J$1000=J196),""))),"")</f>
        <v/>
      </c>
    </row>
    <row r="197" spans="3:15" ht="15" customHeight="1">
      <c r="C197" t="str">
        <f>IFERROR(VLOOKUP(B197,'Waste streams'!$A$2:$B$50,2,FALSE),"")</f>
        <v/>
      </c>
      <c r="G197" t="str">
        <f>IFERROR(VLOOKUP(F197,'TRL scale'!$A$2:$B$10,2,FALSE),"")</f>
        <v/>
      </c>
      <c r="O197" t="str" cm="1">
        <f t="array" ref="O197">IFERROR(AVERAGE(_xlfn.VSTACK(_xlfn._xlws.FILTER($M$2:$M$1000,($C$2:$C$1000=C197)*($D$2:$D$1000=D197)*($E$2:$E$1000=E197)*($J$2:$J$1000=J197),""),_xlfn._xlws.FILTER($N$2:$N$1000,($C$2:$C$1000=C197)*($D$2:$D$1000=D197)*($E$2:$E$1000=E197)*($J$2:$J$1000=J197),""))),"")</f>
        <v/>
      </c>
    </row>
    <row r="198" spans="3:15" ht="15" customHeight="1">
      <c r="C198" t="str">
        <f>IFERROR(VLOOKUP(B198,'Waste streams'!$A$2:$B$50,2,FALSE),"")</f>
        <v/>
      </c>
      <c r="G198" t="str">
        <f>IFERROR(VLOOKUP(F198,'TRL scale'!$A$2:$B$10,2,FALSE),"")</f>
        <v/>
      </c>
      <c r="O198" t="str" cm="1">
        <f t="array" ref="O198">IFERROR(AVERAGE(_xlfn.VSTACK(_xlfn._xlws.FILTER($M$2:$M$1000,($C$2:$C$1000=C198)*($D$2:$D$1000=D198)*($E$2:$E$1000=E198)*($J$2:$J$1000=J198),""),_xlfn._xlws.FILTER($N$2:$N$1000,($C$2:$C$1000=C198)*($D$2:$D$1000=D198)*($E$2:$E$1000=E198)*($J$2:$J$1000=J198),""))),"")</f>
        <v/>
      </c>
    </row>
    <row r="199" spans="3:15" ht="15" customHeight="1">
      <c r="C199" t="str">
        <f>IFERROR(VLOOKUP(B199,'Waste streams'!$A$2:$B$50,2,FALSE),"")</f>
        <v/>
      </c>
      <c r="G199" t="str">
        <f>IFERROR(VLOOKUP(F199,'TRL scale'!$A$2:$B$10,2,FALSE),"")</f>
        <v/>
      </c>
      <c r="O199" t="str" cm="1">
        <f t="array" ref="O199">IFERROR(AVERAGE(_xlfn.VSTACK(_xlfn._xlws.FILTER($M$2:$M$1000,($C$2:$C$1000=C199)*($D$2:$D$1000=D199)*($E$2:$E$1000=E199)*($J$2:$J$1000=J199),""),_xlfn._xlws.FILTER($N$2:$N$1000,($C$2:$C$1000=C199)*($D$2:$D$1000=D199)*($E$2:$E$1000=E199)*($J$2:$J$1000=J199),""))),"")</f>
        <v/>
      </c>
    </row>
    <row r="200" spans="3:15" ht="15" customHeight="1">
      <c r="C200" t="str">
        <f>IFERROR(VLOOKUP(B200,'Waste streams'!$A$2:$B$50,2,FALSE),"")</f>
        <v/>
      </c>
      <c r="G200" t="str">
        <f>IFERROR(VLOOKUP(F200,'TRL scale'!$A$2:$B$10,2,FALSE),"")</f>
        <v/>
      </c>
      <c r="O200" t="str" cm="1">
        <f t="array" ref="O200">IFERROR(AVERAGE(_xlfn.VSTACK(_xlfn._xlws.FILTER($M$2:$M$1000,($C$2:$C$1000=C200)*($D$2:$D$1000=D200)*($E$2:$E$1000=E200)*($J$2:$J$1000=J200),""),_xlfn._xlws.FILTER($N$2:$N$1000,($C$2:$C$1000=C200)*($D$2:$D$1000=D200)*($E$2:$E$1000=E200)*($J$2:$J$1000=J200),""))),"")</f>
        <v/>
      </c>
    </row>
    <row r="201" spans="3:15" ht="15" customHeight="1">
      <c r="C201" t="str">
        <f>IFERROR(VLOOKUP(B201,'Waste streams'!$A$2:$B$50,2,FALSE),"")</f>
        <v/>
      </c>
      <c r="G201" t="str">
        <f>IFERROR(VLOOKUP(F201,'TRL scale'!$A$2:$B$10,2,FALSE),"")</f>
        <v/>
      </c>
      <c r="O201" t="str" cm="1">
        <f t="array" ref="O201">IFERROR(AVERAGE(_xlfn.VSTACK(_xlfn._xlws.FILTER($M$2:$M$1000,($C$2:$C$1000=C201)*($D$2:$D$1000=D201)*($E$2:$E$1000=E201)*($J$2:$J$1000=J201),""),_xlfn._xlws.FILTER($N$2:$N$1000,($C$2:$C$1000=C201)*($D$2:$D$1000=D201)*($E$2:$E$1000=E201)*($J$2:$J$1000=J201),""))),"")</f>
        <v/>
      </c>
    </row>
    <row r="202" spans="3:15" ht="15" customHeight="1">
      <c r="C202" t="str">
        <f>IFERROR(VLOOKUP(B202,'Waste streams'!$A$2:$B$50,2,FALSE),"")</f>
        <v/>
      </c>
      <c r="G202" t="str">
        <f>IFERROR(VLOOKUP(F202,'TRL scale'!$A$2:$B$10,2,FALSE),"")</f>
        <v/>
      </c>
      <c r="O202" t="str" cm="1">
        <f t="array" ref="O202">IFERROR(AVERAGE(_xlfn.VSTACK(_xlfn._xlws.FILTER($M$2:$M$1000,($C$2:$C$1000=C202)*($D$2:$D$1000=D202)*($E$2:$E$1000=E202)*($J$2:$J$1000=J202),""),_xlfn._xlws.FILTER($N$2:$N$1000,($C$2:$C$1000=C202)*($D$2:$D$1000=D202)*($E$2:$E$1000=E202)*($J$2:$J$1000=J202),""))),"")</f>
        <v/>
      </c>
    </row>
    <row r="203" spans="3:15" ht="15" customHeight="1">
      <c r="C203" t="str">
        <f>IFERROR(VLOOKUP(B203,'Waste streams'!$A$2:$B$50,2,FALSE),"")</f>
        <v/>
      </c>
      <c r="G203" t="str">
        <f>IFERROR(VLOOKUP(F203,'TRL scale'!$A$2:$B$10,2,FALSE),"")</f>
        <v/>
      </c>
      <c r="O203" t="str" cm="1">
        <f t="array" ref="O203">IFERROR(AVERAGE(_xlfn.VSTACK(_xlfn._xlws.FILTER($M$2:$M$1000,($C$2:$C$1000=C203)*($D$2:$D$1000=D203)*($E$2:$E$1000=E203)*($J$2:$J$1000=J203),""),_xlfn._xlws.FILTER($N$2:$N$1000,($C$2:$C$1000=C203)*($D$2:$D$1000=D203)*($E$2:$E$1000=E203)*($J$2:$J$1000=J203),""))),"")</f>
        <v/>
      </c>
    </row>
    <row r="204" spans="3:15" ht="15" customHeight="1">
      <c r="C204" t="str">
        <f>IFERROR(VLOOKUP(B204,'Waste streams'!$A$2:$B$50,2,FALSE),"")</f>
        <v/>
      </c>
      <c r="G204" t="str">
        <f>IFERROR(VLOOKUP(F204,'TRL scale'!$A$2:$B$10,2,FALSE),"")</f>
        <v/>
      </c>
      <c r="O204" t="str" cm="1">
        <f t="array" ref="O204">IFERROR(AVERAGE(_xlfn.VSTACK(_xlfn._xlws.FILTER($M$2:$M$1000,($C$2:$C$1000=C204)*($D$2:$D$1000=D204)*($E$2:$E$1000=E204)*($J$2:$J$1000=J204),""),_xlfn._xlws.FILTER($N$2:$N$1000,($C$2:$C$1000=C204)*($D$2:$D$1000=D204)*($E$2:$E$1000=E204)*($J$2:$J$1000=J204),""))),"")</f>
        <v/>
      </c>
    </row>
    <row r="205" spans="3:15" ht="15" customHeight="1">
      <c r="C205" t="str">
        <f>IFERROR(VLOOKUP(B205,'Waste streams'!$A$2:$B$50,2,FALSE),"")</f>
        <v/>
      </c>
      <c r="G205" t="str">
        <f>IFERROR(VLOOKUP(F205,'TRL scale'!$A$2:$B$10,2,FALSE),"")</f>
        <v/>
      </c>
      <c r="O205" t="str" cm="1">
        <f t="array" ref="O205">IFERROR(AVERAGE(_xlfn.VSTACK(_xlfn._xlws.FILTER($M$2:$M$1000,($C$2:$C$1000=C205)*($D$2:$D$1000=D205)*($E$2:$E$1000=E205)*($J$2:$J$1000=J205),""),_xlfn._xlws.FILTER($N$2:$N$1000,($C$2:$C$1000=C205)*($D$2:$D$1000=D205)*($E$2:$E$1000=E205)*($J$2:$J$1000=J205),""))),"")</f>
        <v/>
      </c>
    </row>
    <row r="206" spans="3:15" ht="15" customHeight="1">
      <c r="C206" t="str">
        <f>IFERROR(VLOOKUP(B206,'Waste streams'!$A$2:$B$50,2,FALSE),"")</f>
        <v/>
      </c>
      <c r="G206" t="str">
        <f>IFERROR(VLOOKUP(F206,'TRL scale'!$A$2:$B$10,2,FALSE),"")</f>
        <v/>
      </c>
      <c r="O206" t="str" cm="1">
        <f t="array" ref="O206">IFERROR(AVERAGE(_xlfn.VSTACK(_xlfn._xlws.FILTER($M$2:$M$1000,($C$2:$C$1000=C206)*($D$2:$D$1000=D206)*($E$2:$E$1000=E206)*($J$2:$J$1000=J206),""),_xlfn._xlws.FILTER($N$2:$N$1000,($C$2:$C$1000=C206)*($D$2:$D$1000=D206)*($E$2:$E$1000=E206)*($J$2:$J$1000=J206),""))),"")</f>
        <v/>
      </c>
    </row>
    <row r="207" spans="3:15" ht="15" customHeight="1">
      <c r="C207" t="str">
        <f>IFERROR(VLOOKUP(B207,'Waste streams'!$A$2:$B$50,2,FALSE),"")</f>
        <v/>
      </c>
      <c r="G207" t="str">
        <f>IFERROR(VLOOKUP(F207,'TRL scale'!$A$2:$B$10,2,FALSE),"")</f>
        <v/>
      </c>
      <c r="O207" t="str" cm="1">
        <f t="array" ref="O207">IFERROR(AVERAGE(_xlfn.VSTACK(_xlfn._xlws.FILTER($M$2:$M$1000,($C$2:$C$1000=C207)*($D$2:$D$1000=D207)*($E$2:$E$1000=E207)*($J$2:$J$1000=J207),""),_xlfn._xlws.FILTER($N$2:$N$1000,($C$2:$C$1000=C207)*($D$2:$D$1000=D207)*($E$2:$E$1000=E207)*($J$2:$J$1000=J207),""))),"")</f>
        <v/>
      </c>
    </row>
    <row r="208" spans="3:15" ht="15" customHeight="1">
      <c r="C208" t="str">
        <f>IFERROR(VLOOKUP(B208,'Waste streams'!$A$2:$B$50,2,FALSE),"")</f>
        <v/>
      </c>
      <c r="G208" t="str">
        <f>IFERROR(VLOOKUP(F208,'TRL scale'!$A$2:$B$10,2,FALSE),"")</f>
        <v/>
      </c>
      <c r="O208" t="str" cm="1">
        <f t="array" ref="O208">IFERROR(AVERAGE(_xlfn.VSTACK(_xlfn._xlws.FILTER($M$2:$M$1000,($C$2:$C$1000=C208)*($D$2:$D$1000=D208)*($E$2:$E$1000=E208)*($J$2:$J$1000=J208),""),_xlfn._xlws.FILTER($N$2:$N$1000,($C$2:$C$1000=C208)*($D$2:$D$1000=D208)*($E$2:$E$1000=E208)*($J$2:$J$1000=J208),""))),"")</f>
        <v/>
      </c>
    </row>
    <row r="209" spans="3:15" ht="15" customHeight="1">
      <c r="C209" t="str">
        <f>IFERROR(VLOOKUP(B209,'Waste streams'!$A$2:$B$50,2,FALSE),"")</f>
        <v/>
      </c>
      <c r="G209" t="str">
        <f>IFERROR(VLOOKUP(F209,'TRL scale'!$A$2:$B$10,2,FALSE),"")</f>
        <v/>
      </c>
      <c r="O209" t="str" cm="1">
        <f t="array" ref="O209">IFERROR(AVERAGE(_xlfn.VSTACK(_xlfn._xlws.FILTER($M$2:$M$1000,($C$2:$C$1000=C209)*($D$2:$D$1000=D209)*($E$2:$E$1000=E209)*($J$2:$J$1000=J209),""),_xlfn._xlws.FILTER($N$2:$N$1000,($C$2:$C$1000=C209)*($D$2:$D$1000=D209)*($E$2:$E$1000=E209)*($J$2:$J$1000=J209),""))),"")</f>
        <v/>
      </c>
    </row>
    <row r="210" spans="3:15" ht="15" customHeight="1">
      <c r="C210" t="str">
        <f>IFERROR(VLOOKUP(B210,'Waste streams'!$A$2:$B$50,2,FALSE),"")</f>
        <v/>
      </c>
      <c r="G210" t="str">
        <f>IFERROR(VLOOKUP(F210,'TRL scale'!$A$2:$B$10,2,FALSE),"")</f>
        <v/>
      </c>
      <c r="O210" t="str" cm="1">
        <f t="array" ref="O210">IFERROR(AVERAGE(_xlfn.VSTACK(_xlfn._xlws.FILTER($M$2:$M$1000,($C$2:$C$1000=C210)*($D$2:$D$1000=D210)*($E$2:$E$1000=E210)*($J$2:$J$1000=J210),""),_xlfn._xlws.FILTER($N$2:$N$1000,($C$2:$C$1000=C210)*($D$2:$D$1000=D210)*($E$2:$E$1000=E210)*($J$2:$J$1000=J210),""))),"")</f>
        <v/>
      </c>
    </row>
    <row r="211" spans="3:15" ht="15" customHeight="1">
      <c r="C211" t="str">
        <f>IFERROR(VLOOKUP(B211,'Waste streams'!$A$2:$B$50,2,FALSE),"")</f>
        <v/>
      </c>
      <c r="G211" t="str">
        <f>IFERROR(VLOOKUP(F211,'TRL scale'!$A$2:$B$10,2,FALSE),"")</f>
        <v/>
      </c>
      <c r="O211" t="str" cm="1">
        <f t="array" ref="O211">IFERROR(AVERAGE(_xlfn.VSTACK(_xlfn._xlws.FILTER($M$2:$M$1000,($C$2:$C$1000=C211)*($D$2:$D$1000=D211)*($E$2:$E$1000=E211)*($J$2:$J$1000=J211),""),_xlfn._xlws.FILTER($N$2:$N$1000,($C$2:$C$1000=C211)*($D$2:$D$1000=D211)*($E$2:$E$1000=E211)*($J$2:$J$1000=J211),""))),"")</f>
        <v/>
      </c>
    </row>
    <row r="212" spans="3:15" ht="15" customHeight="1">
      <c r="C212" t="str">
        <f>IFERROR(VLOOKUP(B212,'Waste streams'!$A$2:$B$50,2,FALSE),"")</f>
        <v/>
      </c>
      <c r="G212" t="str">
        <f>IFERROR(VLOOKUP(F212,'TRL scale'!$A$2:$B$10,2,FALSE),"")</f>
        <v/>
      </c>
      <c r="O212" t="str" cm="1">
        <f t="array" ref="O212">IFERROR(AVERAGE(_xlfn.VSTACK(_xlfn._xlws.FILTER($M$2:$M$1000,($C$2:$C$1000=C212)*($D$2:$D$1000=D212)*($E$2:$E$1000=E212)*($J$2:$J$1000=J212),""),_xlfn._xlws.FILTER($N$2:$N$1000,($C$2:$C$1000=C212)*($D$2:$D$1000=D212)*($E$2:$E$1000=E212)*($J$2:$J$1000=J212),""))),"")</f>
        <v/>
      </c>
    </row>
    <row r="213" spans="3:15" ht="15" customHeight="1">
      <c r="C213" t="str">
        <f>IFERROR(VLOOKUP(B213,'Waste streams'!$A$2:$B$50,2,FALSE),"")</f>
        <v/>
      </c>
      <c r="G213" t="str">
        <f>IFERROR(VLOOKUP(F213,'TRL scale'!$A$2:$B$10,2,FALSE),"")</f>
        <v/>
      </c>
      <c r="O213" t="str" cm="1">
        <f t="array" ref="O213">IFERROR(AVERAGE(_xlfn.VSTACK(_xlfn._xlws.FILTER($M$2:$M$1000,($C$2:$C$1000=C213)*($D$2:$D$1000=D213)*($E$2:$E$1000=E213)*($J$2:$J$1000=J213),""),_xlfn._xlws.FILTER($N$2:$N$1000,($C$2:$C$1000=C213)*($D$2:$D$1000=D213)*($E$2:$E$1000=E213)*($J$2:$J$1000=J213),""))),"")</f>
        <v/>
      </c>
    </row>
    <row r="214" spans="3:15" ht="15" customHeight="1">
      <c r="C214" t="str">
        <f>IFERROR(VLOOKUP(B214,'Waste streams'!$A$2:$B$50,2,FALSE),"")</f>
        <v/>
      </c>
      <c r="G214" t="str">
        <f>IFERROR(VLOOKUP(F214,'TRL scale'!$A$2:$B$10,2,FALSE),"")</f>
        <v/>
      </c>
      <c r="O214" t="str" cm="1">
        <f t="array" ref="O214">IFERROR(AVERAGE(_xlfn.VSTACK(_xlfn._xlws.FILTER($M$2:$M$1000,($C$2:$C$1000=C214)*($D$2:$D$1000=D214)*($E$2:$E$1000=E214)*($J$2:$J$1000=J214),""),_xlfn._xlws.FILTER($N$2:$N$1000,($C$2:$C$1000=C214)*($D$2:$D$1000=D214)*($E$2:$E$1000=E214)*($J$2:$J$1000=J214),""))),"")</f>
        <v/>
      </c>
    </row>
    <row r="215" spans="3:15" ht="15" customHeight="1">
      <c r="C215" t="str">
        <f>IFERROR(VLOOKUP(B215,'Waste streams'!$A$2:$B$50,2,FALSE),"")</f>
        <v/>
      </c>
      <c r="G215" t="str">
        <f>IFERROR(VLOOKUP(F215,'TRL scale'!$A$2:$B$10,2,FALSE),"")</f>
        <v/>
      </c>
      <c r="O215" t="str" cm="1">
        <f t="array" ref="O215">IFERROR(AVERAGE(_xlfn.VSTACK(_xlfn._xlws.FILTER($M$2:$M$1000,($C$2:$C$1000=C215)*($D$2:$D$1000=D215)*($E$2:$E$1000=E215)*($J$2:$J$1000=J215),""),_xlfn._xlws.FILTER($N$2:$N$1000,($C$2:$C$1000=C215)*($D$2:$D$1000=D215)*($E$2:$E$1000=E215)*($J$2:$J$1000=J215),""))),"")</f>
        <v/>
      </c>
    </row>
    <row r="216" spans="3:15" ht="15" customHeight="1">
      <c r="C216" t="str">
        <f>IFERROR(VLOOKUP(B216,'Waste streams'!$A$2:$B$50,2,FALSE),"")</f>
        <v/>
      </c>
      <c r="G216" t="str">
        <f>IFERROR(VLOOKUP(F216,'TRL scale'!$A$2:$B$10,2,FALSE),"")</f>
        <v/>
      </c>
      <c r="O216" t="str" cm="1">
        <f t="array" ref="O216">IFERROR(AVERAGE(_xlfn.VSTACK(_xlfn._xlws.FILTER($M$2:$M$1000,($C$2:$C$1000=C216)*($D$2:$D$1000=D216)*($E$2:$E$1000=E216)*($J$2:$J$1000=J216),""),_xlfn._xlws.FILTER($N$2:$N$1000,($C$2:$C$1000=C216)*($D$2:$D$1000=D216)*($E$2:$E$1000=E216)*($J$2:$J$1000=J216),""))),"")</f>
        <v/>
      </c>
    </row>
    <row r="217" spans="3:15" ht="15" customHeight="1">
      <c r="C217" t="str">
        <f>IFERROR(VLOOKUP(B217,'Waste streams'!$A$2:$B$50,2,FALSE),"")</f>
        <v/>
      </c>
      <c r="G217" t="str">
        <f>IFERROR(VLOOKUP(F217,'TRL scale'!$A$2:$B$10,2,FALSE),"")</f>
        <v/>
      </c>
      <c r="O217" t="str" cm="1">
        <f t="array" ref="O217">IFERROR(AVERAGE(_xlfn.VSTACK(_xlfn._xlws.FILTER($M$2:$M$1000,($C$2:$C$1000=C217)*($D$2:$D$1000=D217)*($E$2:$E$1000=E217)*($J$2:$J$1000=J217),""),_xlfn._xlws.FILTER($N$2:$N$1000,($C$2:$C$1000=C217)*($D$2:$D$1000=D217)*($E$2:$E$1000=E217)*($J$2:$J$1000=J217),""))),"")</f>
        <v/>
      </c>
    </row>
    <row r="218" spans="3:15" ht="15" customHeight="1">
      <c r="C218" t="str">
        <f>IFERROR(VLOOKUP(B218,'Waste streams'!$A$2:$B$50,2,FALSE),"")</f>
        <v/>
      </c>
      <c r="G218" t="str">
        <f>IFERROR(VLOOKUP(F218,'TRL scale'!$A$2:$B$10,2,FALSE),"")</f>
        <v/>
      </c>
      <c r="O218" t="str" cm="1">
        <f t="array" ref="O218">IFERROR(AVERAGE(_xlfn.VSTACK(_xlfn._xlws.FILTER($M$2:$M$1000,($C$2:$C$1000=C218)*($D$2:$D$1000=D218)*($E$2:$E$1000=E218)*($J$2:$J$1000=J218),""),_xlfn._xlws.FILTER($N$2:$N$1000,($C$2:$C$1000=C218)*($D$2:$D$1000=D218)*($E$2:$E$1000=E218)*($J$2:$J$1000=J218),""))),"")</f>
        <v/>
      </c>
    </row>
    <row r="219" spans="3:15" ht="15" customHeight="1">
      <c r="C219" t="str">
        <f>IFERROR(VLOOKUP(B219,'Waste streams'!$A$2:$B$50,2,FALSE),"")</f>
        <v/>
      </c>
      <c r="G219" t="str">
        <f>IFERROR(VLOOKUP(F219,'TRL scale'!$A$2:$B$10,2,FALSE),"")</f>
        <v/>
      </c>
      <c r="O219" t="str" cm="1">
        <f t="array" ref="O219">IFERROR(AVERAGE(_xlfn.VSTACK(_xlfn._xlws.FILTER($M$2:$M$1000,($C$2:$C$1000=C219)*($D$2:$D$1000=D219)*($E$2:$E$1000=E219)*($J$2:$J$1000=J219),""),_xlfn._xlws.FILTER($N$2:$N$1000,($C$2:$C$1000=C219)*($D$2:$D$1000=D219)*($E$2:$E$1000=E219)*($J$2:$J$1000=J219),""))),"")</f>
        <v/>
      </c>
    </row>
    <row r="220" spans="3:15" ht="15" customHeight="1">
      <c r="C220" t="str">
        <f>IFERROR(VLOOKUP(B220,'Waste streams'!$A$2:$B$50,2,FALSE),"")</f>
        <v/>
      </c>
      <c r="G220" t="str">
        <f>IFERROR(VLOOKUP(F220,'TRL scale'!$A$2:$B$10,2,FALSE),"")</f>
        <v/>
      </c>
      <c r="O220" t="str" cm="1">
        <f t="array" ref="O220">IFERROR(AVERAGE(_xlfn.VSTACK(_xlfn._xlws.FILTER($M$2:$M$1000,($C$2:$C$1000=C220)*($D$2:$D$1000=D220)*($E$2:$E$1000=E220)*($J$2:$J$1000=J220),""),_xlfn._xlws.FILTER($N$2:$N$1000,($C$2:$C$1000=C220)*($D$2:$D$1000=D220)*($E$2:$E$1000=E220)*($J$2:$J$1000=J220),""))),"")</f>
        <v/>
      </c>
    </row>
    <row r="221" spans="3:15" ht="15" customHeight="1">
      <c r="C221" t="str">
        <f>IFERROR(VLOOKUP(B221,'Waste streams'!$A$2:$B$50,2,FALSE),"")</f>
        <v/>
      </c>
      <c r="G221" t="str">
        <f>IFERROR(VLOOKUP(F221,'TRL scale'!$A$2:$B$10,2,FALSE),"")</f>
        <v/>
      </c>
      <c r="O221" t="str" cm="1">
        <f t="array" ref="O221">IFERROR(AVERAGE(_xlfn.VSTACK(_xlfn._xlws.FILTER($M$2:$M$1000,($C$2:$C$1000=C221)*($D$2:$D$1000=D221)*($E$2:$E$1000=E221)*($J$2:$J$1000=J221),""),_xlfn._xlws.FILTER($N$2:$N$1000,($C$2:$C$1000=C221)*($D$2:$D$1000=D221)*($E$2:$E$1000=E221)*($J$2:$J$1000=J221),""))),"")</f>
        <v/>
      </c>
    </row>
    <row r="222" spans="3:15" ht="15" customHeight="1">
      <c r="C222" t="str">
        <f>IFERROR(VLOOKUP(B222,'Waste streams'!$A$2:$B$50,2,FALSE),"")</f>
        <v/>
      </c>
      <c r="G222" t="str">
        <f>IFERROR(VLOOKUP(F222,'TRL scale'!$A$2:$B$10,2,FALSE),"")</f>
        <v/>
      </c>
      <c r="O222" t="str" cm="1">
        <f t="array" ref="O222">IFERROR(AVERAGE(_xlfn.VSTACK(_xlfn._xlws.FILTER($M$2:$M$1000,($C$2:$C$1000=C222)*($D$2:$D$1000=D222)*($E$2:$E$1000=E222)*($J$2:$J$1000=J222),""),_xlfn._xlws.FILTER($N$2:$N$1000,($C$2:$C$1000=C222)*($D$2:$D$1000=D222)*($E$2:$E$1000=E222)*($J$2:$J$1000=J222),""))),"")</f>
        <v/>
      </c>
    </row>
    <row r="223" spans="3:15" ht="15" customHeight="1">
      <c r="C223" t="str">
        <f>IFERROR(VLOOKUP(B223,'Waste streams'!$A$2:$B$50,2,FALSE),"")</f>
        <v/>
      </c>
      <c r="G223" t="str">
        <f>IFERROR(VLOOKUP(F223,'TRL scale'!$A$2:$B$10,2,FALSE),"")</f>
        <v/>
      </c>
      <c r="O223" t="str" cm="1">
        <f t="array" ref="O223">IFERROR(AVERAGE(_xlfn.VSTACK(_xlfn._xlws.FILTER($M$2:$M$1000,($C$2:$C$1000=C223)*($D$2:$D$1000=D223)*($E$2:$E$1000=E223)*($J$2:$J$1000=J223),""),_xlfn._xlws.FILTER($N$2:$N$1000,($C$2:$C$1000=C223)*($D$2:$D$1000=D223)*($E$2:$E$1000=E223)*($J$2:$J$1000=J223),""))),"")</f>
        <v/>
      </c>
    </row>
    <row r="224" spans="3:15" ht="15" customHeight="1">
      <c r="C224" t="str">
        <f>IFERROR(VLOOKUP(B224,'Waste streams'!$A$2:$B$50,2,FALSE),"")</f>
        <v/>
      </c>
      <c r="G224" t="str">
        <f>IFERROR(VLOOKUP(F224,'TRL scale'!$A$2:$B$10,2,FALSE),"")</f>
        <v/>
      </c>
      <c r="O224" t="str" cm="1">
        <f t="array" ref="O224">IFERROR(AVERAGE(_xlfn.VSTACK(_xlfn._xlws.FILTER($M$2:$M$1000,($C$2:$C$1000=C224)*($D$2:$D$1000=D224)*($E$2:$E$1000=E224)*($J$2:$J$1000=J224),""),_xlfn._xlws.FILTER($N$2:$N$1000,($C$2:$C$1000=C224)*($D$2:$D$1000=D224)*($E$2:$E$1000=E224)*($J$2:$J$1000=J224),""))),"")</f>
        <v/>
      </c>
    </row>
    <row r="225" spans="3:15" ht="15" customHeight="1">
      <c r="C225" t="str">
        <f>IFERROR(VLOOKUP(B225,'Waste streams'!$A$2:$B$50,2,FALSE),"")</f>
        <v/>
      </c>
      <c r="G225" t="str">
        <f>IFERROR(VLOOKUP(F225,'TRL scale'!$A$2:$B$10,2,FALSE),"")</f>
        <v/>
      </c>
      <c r="O225" t="str" cm="1">
        <f t="array" ref="O225">IFERROR(AVERAGE(_xlfn.VSTACK(_xlfn._xlws.FILTER($M$2:$M$1000,($C$2:$C$1000=C225)*($D$2:$D$1000=D225)*($E$2:$E$1000=E225)*($J$2:$J$1000=J225),""),_xlfn._xlws.FILTER($N$2:$N$1000,($C$2:$C$1000=C225)*($D$2:$D$1000=D225)*($E$2:$E$1000=E225)*($J$2:$J$1000=J225),""))),"")</f>
        <v/>
      </c>
    </row>
    <row r="226" spans="3:15" ht="15" customHeight="1">
      <c r="C226" t="str">
        <f>IFERROR(VLOOKUP(B226,'Waste streams'!$A$2:$B$50,2,FALSE),"")</f>
        <v/>
      </c>
      <c r="G226" t="str">
        <f>IFERROR(VLOOKUP(F226,'TRL scale'!$A$2:$B$10,2,FALSE),"")</f>
        <v/>
      </c>
      <c r="O226" t="str" cm="1">
        <f t="array" ref="O226">IFERROR(AVERAGE(_xlfn.VSTACK(_xlfn._xlws.FILTER($M$2:$M$1000,($C$2:$C$1000=C226)*($D$2:$D$1000=D226)*($E$2:$E$1000=E226)*($J$2:$J$1000=J226),""),_xlfn._xlws.FILTER($N$2:$N$1000,($C$2:$C$1000=C226)*($D$2:$D$1000=D226)*($E$2:$E$1000=E226)*($J$2:$J$1000=J226),""))),"")</f>
        <v/>
      </c>
    </row>
    <row r="227" spans="3:15" ht="15" customHeight="1">
      <c r="C227" t="str">
        <f>IFERROR(VLOOKUP(B227,'Waste streams'!$A$2:$B$50,2,FALSE),"")</f>
        <v/>
      </c>
      <c r="G227" t="str">
        <f>IFERROR(VLOOKUP(F227,'TRL scale'!$A$2:$B$10,2,FALSE),"")</f>
        <v/>
      </c>
      <c r="O227" t="str" cm="1">
        <f t="array" ref="O227">IFERROR(AVERAGE(_xlfn.VSTACK(_xlfn._xlws.FILTER($M$2:$M$1000,($C$2:$C$1000=C227)*($D$2:$D$1000=D227)*($E$2:$E$1000=E227)*($J$2:$J$1000=J227),""),_xlfn._xlws.FILTER($N$2:$N$1000,($C$2:$C$1000=C227)*($D$2:$D$1000=D227)*($E$2:$E$1000=E227)*($J$2:$J$1000=J227),""))),"")</f>
        <v/>
      </c>
    </row>
    <row r="228" spans="3:15" ht="15" customHeight="1">
      <c r="C228" t="str">
        <f>IFERROR(VLOOKUP(B228,'Waste streams'!$A$2:$B$50,2,FALSE),"")</f>
        <v/>
      </c>
      <c r="G228" t="str">
        <f>IFERROR(VLOOKUP(F228,'TRL scale'!$A$2:$B$10,2,FALSE),"")</f>
        <v/>
      </c>
      <c r="O228" t="str" cm="1">
        <f t="array" ref="O228">IFERROR(AVERAGE(_xlfn.VSTACK(_xlfn._xlws.FILTER($M$2:$M$1000,($C$2:$C$1000=C228)*($D$2:$D$1000=D228)*($E$2:$E$1000=E228)*($J$2:$J$1000=J228),""),_xlfn._xlws.FILTER($N$2:$N$1000,($C$2:$C$1000=C228)*($D$2:$D$1000=D228)*($E$2:$E$1000=E228)*($J$2:$J$1000=J228),""))),"")</f>
        <v/>
      </c>
    </row>
    <row r="229" spans="3:15" ht="15" customHeight="1">
      <c r="C229" t="str">
        <f>IFERROR(VLOOKUP(B229,'Waste streams'!$A$2:$B$50,2,FALSE),"")</f>
        <v/>
      </c>
      <c r="G229" t="str">
        <f>IFERROR(VLOOKUP(F229,'TRL scale'!$A$2:$B$10,2,FALSE),"")</f>
        <v/>
      </c>
      <c r="O229" t="str" cm="1">
        <f t="array" ref="O229">IFERROR(AVERAGE(_xlfn.VSTACK(_xlfn._xlws.FILTER($M$2:$M$1000,($C$2:$C$1000=C229)*($D$2:$D$1000=D229)*($E$2:$E$1000=E229)*($J$2:$J$1000=J229),""),_xlfn._xlws.FILTER($N$2:$N$1000,($C$2:$C$1000=C229)*($D$2:$D$1000=D229)*($E$2:$E$1000=E229)*($J$2:$J$1000=J229),""))),"")</f>
        <v/>
      </c>
    </row>
    <row r="230" spans="3:15" ht="15" customHeight="1">
      <c r="C230" t="str">
        <f>IFERROR(VLOOKUP(B230,'Waste streams'!$A$2:$B$50,2,FALSE),"")</f>
        <v/>
      </c>
      <c r="G230" t="str">
        <f>IFERROR(VLOOKUP(F230,'TRL scale'!$A$2:$B$10,2,FALSE),"")</f>
        <v/>
      </c>
      <c r="O230" t="str" cm="1">
        <f t="array" ref="O230">IFERROR(AVERAGE(_xlfn.VSTACK(_xlfn._xlws.FILTER($M$2:$M$1000,($C$2:$C$1000=C230)*($D$2:$D$1000=D230)*($E$2:$E$1000=E230)*($J$2:$J$1000=J230),""),_xlfn._xlws.FILTER($N$2:$N$1000,($C$2:$C$1000=C230)*($D$2:$D$1000=D230)*($E$2:$E$1000=E230)*($J$2:$J$1000=J230),""))),"")</f>
        <v/>
      </c>
    </row>
    <row r="231" spans="3:15" ht="15" customHeight="1">
      <c r="C231" t="str">
        <f>IFERROR(VLOOKUP(B231,'Waste streams'!$A$2:$B$50,2,FALSE),"")</f>
        <v/>
      </c>
      <c r="G231" t="str">
        <f>IFERROR(VLOOKUP(F231,'TRL scale'!$A$2:$B$10,2,FALSE),"")</f>
        <v/>
      </c>
      <c r="O231" t="str" cm="1">
        <f t="array" ref="O231">IFERROR(AVERAGE(_xlfn.VSTACK(_xlfn._xlws.FILTER($M$2:$M$1000,($C$2:$C$1000=C231)*($D$2:$D$1000=D231)*($E$2:$E$1000=E231)*($J$2:$J$1000=J231),""),_xlfn._xlws.FILTER($N$2:$N$1000,($C$2:$C$1000=C231)*($D$2:$D$1000=D231)*($E$2:$E$1000=E231)*($J$2:$J$1000=J231),""))),"")</f>
        <v/>
      </c>
    </row>
    <row r="232" spans="3:15" ht="15" customHeight="1">
      <c r="C232" t="str">
        <f>IFERROR(VLOOKUP(B232,'Waste streams'!$A$2:$B$50,2,FALSE),"")</f>
        <v/>
      </c>
      <c r="G232" t="str">
        <f>IFERROR(VLOOKUP(F232,'TRL scale'!$A$2:$B$10,2,FALSE),"")</f>
        <v/>
      </c>
      <c r="O232" t="str" cm="1">
        <f t="array" ref="O232">IFERROR(AVERAGE(_xlfn.VSTACK(_xlfn._xlws.FILTER($M$2:$M$1000,($C$2:$C$1000=C232)*($D$2:$D$1000=D232)*($E$2:$E$1000=E232)*($J$2:$J$1000=J232),""),_xlfn._xlws.FILTER($N$2:$N$1000,($C$2:$C$1000=C232)*($D$2:$D$1000=D232)*($E$2:$E$1000=E232)*($J$2:$J$1000=J232),""))),"")</f>
        <v/>
      </c>
    </row>
    <row r="233" spans="3:15" ht="15" customHeight="1">
      <c r="C233" t="str">
        <f>IFERROR(VLOOKUP(B233,'Waste streams'!$A$2:$B$50,2,FALSE),"")</f>
        <v/>
      </c>
      <c r="G233" t="str">
        <f>IFERROR(VLOOKUP(F233,'TRL scale'!$A$2:$B$10,2,FALSE),"")</f>
        <v/>
      </c>
      <c r="O233" t="str" cm="1">
        <f t="array" ref="O233">IFERROR(AVERAGE(_xlfn.VSTACK(_xlfn._xlws.FILTER($M$2:$M$1000,($C$2:$C$1000=C233)*($D$2:$D$1000=D233)*($E$2:$E$1000=E233)*($J$2:$J$1000=J233),""),_xlfn._xlws.FILTER($N$2:$N$1000,($C$2:$C$1000=C233)*($D$2:$D$1000=D233)*($E$2:$E$1000=E233)*($J$2:$J$1000=J233),""))),"")</f>
        <v/>
      </c>
    </row>
    <row r="234" spans="3:15" ht="15" customHeight="1">
      <c r="C234" t="str">
        <f>IFERROR(VLOOKUP(B234,'Waste streams'!$A$2:$B$50,2,FALSE),"")</f>
        <v/>
      </c>
      <c r="G234" t="str">
        <f>IFERROR(VLOOKUP(F234,'TRL scale'!$A$2:$B$10,2,FALSE),"")</f>
        <v/>
      </c>
      <c r="O234" t="str" cm="1">
        <f t="array" ref="O234">IFERROR(AVERAGE(_xlfn.VSTACK(_xlfn._xlws.FILTER($M$2:$M$1000,($C$2:$C$1000=C234)*($D$2:$D$1000=D234)*($E$2:$E$1000=E234)*($J$2:$J$1000=J234),""),_xlfn._xlws.FILTER($N$2:$N$1000,($C$2:$C$1000=C234)*($D$2:$D$1000=D234)*($E$2:$E$1000=E234)*($J$2:$J$1000=J234),""))),"")</f>
        <v/>
      </c>
    </row>
    <row r="235" spans="3:15" ht="15" customHeight="1">
      <c r="C235" t="str">
        <f>IFERROR(VLOOKUP(B235,'Waste streams'!$A$2:$B$50,2,FALSE),"")</f>
        <v/>
      </c>
      <c r="G235" t="str">
        <f>IFERROR(VLOOKUP(F235,'TRL scale'!$A$2:$B$10,2,FALSE),"")</f>
        <v/>
      </c>
      <c r="O235" t="str" cm="1">
        <f t="array" ref="O235">IFERROR(AVERAGE(_xlfn.VSTACK(_xlfn._xlws.FILTER($M$2:$M$1000,($C$2:$C$1000=C235)*($D$2:$D$1000=D235)*($E$2:$E$1000=E235)*($J$2:$J$1000=J235),""),_xlfn._xlws.FILTER($N$2:$N$1000,($C$2:$C$1000=C235)*($D$2:$D$1000=D235)*($E$2:$E$1000=E235)*($J$2:$J$1000=J235),""))),"")</f>
        <v/>
      </c>
    </row>
    <row r="236" spans="3:15" ht="15" customHeight="1">
      <c r="C236" t="str">
        <f>IFERROR(VLOOKUP(B236,'Waste streams'!$A$2:$B$50,2,FALSE),"")</f>
        <v/>
      </c>
      <c r="G236" t="str">
        <f>IFERROR(VLOOKUP(F236,'TRL scale'!$A$2:$B$10,2,FALSE),"")</f>
        <v/>
      </c>
      <c r="O236" t="str" cm="1">
        <f t="array" ref="O236">IFERROR(AVERAGE(_xlfn.VSTACK(_xlfn._xlws.FILTER($M$2:$M$1000,($C$2:$C$1000=C236)*($D$2:$D$1000=D236)*($E$2:$E$1000=E236)*($J$2:$J$1000=J236),""),_xlfn._xlws.FILTER($N$2:$N$1000,($C$2:$C$1000=C236)*($D$2:$D$1000=D236)*($E$2:$E$1000=E236)*($J$2:$J$1000=J236),""))),"")</f>
        <v/>
      </c>
    </row>
    <row r="237" spans="3:15" ht="15" customHeight="1">
      <c r="C237" t="str">
        <f>IFERROR(VLOOKUP(B237,'Waste streams'!$A$2:$B$50,2,FALSE),"")</f>
        <v/>
      </c>
      <c r="G237" t="str">
        <f>IFERROR(VLOOKUP(F237,'TRL scale'!$A$2:$B$10,2,FALSE),"")</f>
        <v/>
      </c>
      <c r="O237" t="str" cm="1">
        <f t="array" ref="O237">IFERROR(AVERAGE(_xlfn.VSTACK(_xlfn._xlws.FILTER($M$2:$M$1000,($C$2:$C$1000=C237)*($D$2:$D$1000=D237)*($E$2:$E$1000=E237)*($J$2:$J$1000=J237),""),_xlfn._xlws.FILTER($N$2:$N$1000,($C$2:$C$1000=C237)*($D$2:$D$1000=D237)*($E$2:$E$1000=E237)*($J$2:$J$1000=J237),""))),"")</f>
        <v/>
      </c>
    </row>
    <row r="238" spans="3:15" ht="15" customHeight="1">
      <c r="C238" t="str">
        <f>IFERROR(VLOOKUP(B238,'Waste streams'!$A$2:$B$50,2,FALSE),"")</f>
        <v/>
      </c>
      <c r="G238" t="str">
        <f>IFERROR(VLOOKUP(F238,'TRL scale'!$A$2:$B$10,2,FALSE),"")</f>
        <v/>
      </c>
      <c r="O238" t="str" cm="1">
        <f t="array" ref="O238">IFERROR(AVERAGE(_xlfn.VSTACK(_xlfn._xlws.FILTER($M$2:$M$1000,($C$2:$C$1000=C238)*($D$2:$D$1000=D238)*($E$2:$E$1000=E238)*($J$2:$J$1000=J238),""),_xlfn._xlws.FILTER($N$2:$N$1000,($C$2:$C$1000=C238)*($D$2:$D$1000=D238)*($E$2:$E$1000=E238)*($J$2:$J$1000=J238),""))),"")</f>
        <v/>
      </c>
    </row>
    <row r="239" spans="3:15" ht="15" customHeight="1">
      <c r="C239" t="str">
        <f>IFERROR(VLOOKUP(B239,'Waste streams'!$A$2:$B$50,2,FALSE),"")</f>
        <v/>
      </c>
      <c r="G239" t="str">
        <f>IFERROR(VLOOKUP(F239,'TRL scale'!$A$2:$B$10,2,FALSE),"")</f>
        <v/>
      </c>
      <c r="O239" t="str" cm="1">
        <f t="array" ref="O239">IFERROR(AVERAGE(_xlfn.VSTACK(_xlfn._xlws.FILTER($M$2:$M$1000,($C$2:$C$1000=C239)*($D$2:$D$1000=D239)*($E$2:$E$1000=E239)*($J$2:$J$1000=J239),""),_xlfn._xlws.FILTER($N$2:$N$1000,($C$2:$C$1000=C239)*($D$2:$D$1000=D239)*($E$2:$E$1000=E239)*($J$2:$J$1000=J239),""))),"")</f>
        <v/>
      </c>
    </row>
    <row r="240" spans="3:15" ht="15" customHeight="1">
      <c r="C240" t="str">
        <f>IFERROR(VLOOKUP(B240,'Waste streams'!$A$2:$B$50,2,FALSE),"")</f>
        <v/>
      </c>
      <c r="G240" t="str">
        <f>IFERROR(VLOOKUP(F240,'TRL scale'!$A$2:$B$10,2,FALSE),"")</f>
        <v/>
      </c>
      <c r="O240" t="str" cm="1">
        <f t="array" ref="O240">IFERROR(AVERAGE(_xlfn.VSTACK(_xlfn._xlws.FILTER($M$2:$M$1000,($C$2:$C$1000=C240)*($D$2:$D$1000=D240)*($E$2:$E$1000=E240)*($J$2:$J$1000=J240),""),_xlfn._xlws.FILTER($N$2:$N$1000,($C$2:$C$1000=C240)*($D$2:$D$1000=D240)*($E$2:$E$1000=E240)*($J$2:$J$1000=J240),""))),"")</f>
        <v/>
      </c>
    </row>
    <row r="241" spans="3:15" ht="15" customHeight="1">
      <c r="C241" t="str">
        <f>IFERROR(VLOOKUP(B241,'Waste streams'!$A$2:$B$50,2,FALSE),"")</f>
        <v/>
      </c>
      <c r="G241" t="str">
        <f>IFERROR(VLOOKUP(F241,'TRL scale'!$A$2:$B$10,2,FALSE),"")</f>
        <v/>
      </c>
      <c r="O241" t="str" cm="1">
        <f t="array" ref="O241">IFERROR(AVERAGE(_xlfn.VSTACK(_xlfn._xlws.FILTER($M$2:$M$1000,($C$2:$C$1000=C241)*($D$2:$D$1000=D241)*($E$2:$E$1000=E241)*($J$2:$J$1000=J241),""),_xlfn._xlws.FILTER($N$2:$N$1000,($C$2:$C$1000=C241)*($D$2:$D$1000=D241)*($E$2:$E$1000=E241)*($J$2:$J$1000=J241),""))),"")</f>
        <v/>
      </c>
    </row>
    <row r="242" spans="3:15" ht="15" customHeight="1">
      <c r="C242" t="str">
        <f>IFERROR(VLOOKUP(B242,'Waste streams'!$A$2:$B$50,2,FALSE),"")</f>
        <v/>
      </c>
      <c r="G242" t="str">
        <f>IFERROR(VLOOKUP(F242,'TRL scale'!$A$2:$B$10,2,FALSE),"")</f>
        <v/>
      </c>
      <c r="O242" t="str" cm="1">
        <f t="array" ref="O242">IFERROR(AVERAGE(_xlfn.VSTACK(_xlfn._xlws.FILTER($M$2:$M$1000,($C$2:$C$1000=C242)*($D$2:$D$1000=D242)*($E$2:$E$1000=E242)*($J$2:$J$1000=J242),""),_xlfn._xlws.FILTER($N$2:$N$1000,($C$2:$C$1000=C242)*($D$2:$D$1000=D242)*($E$2:$E$1000=E242)*($J$2:$J$1000=J242),""))),"")</f>
        <v/>
      </c>
    </row>
    <row r="243" spans="3:15" ht="15" customHeight="1">
      <c r="C243" t="str">
        <f>IFERROR(VLOOKUP(B243,'Waste streams'!$A$2:$B$50,2,FALSE),"")</f>
        <v/>
      </c>
      <c r="G243" t="str">
        <f>IFERROR(VLOOKUP(F243,'TRL scale'!$A$2:$B$10,2,FALSE),"")</f>
        <v/>
      </c>
      <c r="O243" t="str" cm="1">
        <f t="array" ref="O243">IFERROR(AVERAGE(_xlfn.VSTACK(_xlfn._xlws.FILTER($M$2:$M$1000,($C$2:$C$1000=C243)*($D$2:$D$1000=D243)*($E$2:$E$1000=E243)*($J$2:$J$1000=J243),""),_xlfn._xlws.FILTER($N$2:$N$1000,($C$2:$C$1000=C243)*($D$2:$D$1000=D243)*($E$2:$E$1000=E243)*($J$2:$J$1000=J243),""))),"")</f>
        <v/>
      </c>
    </row>
    <row r="244" spans="3:15" ht="15" customHeight="1">
      <c r="C244" t="str">
        <f>IFERROR(VLOOKUP(B244,'Waste streams'!$A$2:$B$50,2,FALSE),"")</f>
        <v/>
      </c>
      <c r="G244" t="str">
        <f>IFERROR(VLOOKUP(F244,'TRL scale'!$A$2:$B$10,2,FALSE),"")</f>
        <v/>
      </c>
      <c r="O244" t="str" cm="1">
        <f t="array" ref="O244">IFERROR(AVERAGE(_xlfn.VSTACK(_xlfn._xlws.FILTER($M$2:$M$1000,($C$2:$C$1000=C244)*($D$2:$D$1000=D244)*($E$2:$E$1000=E244)*($J$2:$J$1000=J244),""),_xlfn._xlws.FILTER($N$2:$N$1000,($C$2:$C$1000=C244)*($D$2:$D$1000=D244)*($E$2:$E$1000=E244)*($J$2:$J$1000=J244),""))),"")</f>
        <v/>
      </c>
    </row>
    <row r="245" spans="3:15" ht="15" customHeight="1">
      <c r="C245" t="str">
        <f>IFERROR(VLOOKUP(B245,'Waste streams'!$A$2:$B$50,2,FALSE),"")</f>
        <v/>
      </c>
      <c r="G245" t="str">
        <f>IFERROR(VLOOKUP(F245,'TRL scale'!$A$2:$B$10,2,FALSE),"")</f>
        <v/>
      </c>
      <c r="O245" t="str" cm="1">
        <f t="array" ref="O245">IFERROR(AVERAGE(_xlfn.VSTACK(_xlfn._xlws.FILTER($M$2:$M$1000,($C$2:$C$1000=C245)*($D$2:$D$1000=D245)*($E$2:$E$1000=E245)*($J$2:$J$1000=J245),""),_xlfn._xlws.FILTER($N$2:$N$1000,($C$2:$C$1000=C245)*($D$2:$D$1000=D245)*($E$2:$E$1000=E245)*($J$2:$J$1000=J245),""))),"")</f>
        <v/>
      </c>
    </row>
    <row r="246" spans="3:15" ht="15" customHeight="1">
      <c r="C246" t="str">
        <f>IFERROR(VLOOKUP(B246,'Waste streams'!$A$2:$B$50,2,FALSE),"")</f>
        <v/>
      </c>
      <c r="G246" t="str">
        <f>IFERROR(VLOOKUP(F246,'TRL scale'!$A$2:$B$10,2,FALSE),"")</f>
        <v/>
      </c>
      <c r="O246" t="str" cm="1">
        <f t="array" ref="O246">IFERROR(AVERAGE(_xlfn.VSTACK(_xlfn._xlws.FILTER($M$2:$M$1000,($C$2:$C$1000=C246)*($D$2:$D$1000=D246)*($E$2:$E$1000=E246)*($J$2:$J$1000=J246),""),_xlfn._xlws.FILTER($N$2:$N$1000,($C$2:$C$1000=C246)*($D$2:$D$1000=D246)*($E$2:$E$1000=E246)*($J$2:$J$1000=J246),""))),"")</f>
        <v/>
      </c>
    </row>
    <row r="247" spans="3:15" ht="15" customHeight="1">
      <c r="C247" t="str">
        <f>IFERROR(VLOOKUP(B247,'Waste streams'!$A$2:$B$50,2,FALSE),"")</f>
        <v/>
      </c>
      <c r="G247" t="str">
        <f>IFERROR(VLOOKUP(F247,'TRL scale'!$A$2:$B$10,2,FALSE),"")</f>
        <v/>
      </c>
      <c r="O247" t="str" cm="1">
        <f t="array" ref="O247">IFERROR(AVERAGE(_xlfn.VSTACK(_xlfn._xlws.FILTER($M$2:$M$1000,($C$2:$C$1000=C247)*($D$2:$D$1000=D247)*($E$2:$E$1000=E247)*($J$2:$J$1000=J247),""),_xlfn._xlws.FILTER($N$2:$N$1000,($C$2:$C$1000=C247)*($D$2:$D$1000=D247)*($E$2:$E$1000=E247)*($J$2:$J$1000=J247),""))),"")</f>
        <v/>
      </c>
    </row>
    <row r="248" spans="3:15" ht="15" customHeight="1">
      <c r="C248" t="str">
        <f>IFERROR(VLOOKUP(B248,'Waste streams'!$A$2:$B$50,2,FALSE),"")</f>
        <v/>
      </c>
      <c r="G248" t="str">
        <f>IFERROR(VLOOKUP(F248,'TRL scale'!$A$2:$B$10,2,FALSE),"")</f>
        <v/>
      </c>
      <c r="O248" t="str" cm="1">
        <f t="array" ref="O248">IFERROR(AVERAGE(_xlfn.VSTACK(_xlfn._xlws.FILTER($M$2:$M$1000,($C$2:$C$1000=C248)*($D$2:$D$1000=D248)*($E$2:$E$1000=E248)*($J$2:$J$1000=J248),""),_xlfn._xlws.FILTER($N$2:$N$1000,($C$2:$C$1000=C248)*($D$2:$D$1000=D248)*($E$2:$E$1000=E248)*($J$2:$J$1000=J248),""))),"")</f>
        <v/>
      </c>
    </row>
    <row r="249" spans="3:15" ht="15" customHeight="1">
      <c r="C249" t="str">
        <f>IFERROR(VLOOKUP(B249,'Waste streams'!$A$2:$B$50,2,FALSE),"")</f>
        <v/>
      </c>
      <c r="G249" t="str">
        <f>IFERROR(VLOOKUP(F249,'TRL scale'!$A$2:$B$10,2,FALSE),"")</f>
        <v/>
      </c>
      <c r="O249" t="str" cm="1">
        <f t="array" ref="O249">IFERROR(AVERAGE(_xlfn.VSTACK(_xlfn._xlws.FILTER($M$2:$M$1000,($C$2:$C$1000=C249)*($D$2:$D$1000=D249)*($E$2:$E$1000=E249)*($J$2:$J$1000=J249),""),_xlfn._xlws.FILTER($N$2:$N$1000,($C$2:$C$1000=C249)*($D$2:$D$1000=D249)*($E$2:$E$1000=E249)*($J$2:$J$1000=J249),""))),"")</f>
        <v/>
      </c>
    </row>
    <row r="250" spans="3:15" ht="15" customHeight="1">
      <c r="C250" t="str">
        <f>IFERROR(VLOOKUP(B250,'Waste streams'!$A$2:$B$50,2,FALSE),"")</f>
        <v/>
      </c>
      <c r="G250" t="str">
        <f>IFERROR(VLOOKUP(F250,'TRL scale'!$A$2:$B$10,2,FALSE),"")</f>
        <v/>
      </c>
      <c r="O250" t="str" cm="1">
        <f t="array" ref="O250">IFERROR(AVERAGE(_xlfn.VSTACK(_xlfn._xlws.FILTER($M$2:$M$1000,($C$2:$C$1000=C250)*($D$2:$D$1000=D250)*($E$2:$E$1000=E250)*($J$2:$J$1000=J250),""),_xlfn._xlws.FILTER($N$2:$N$1000,($C$2:$C$1000=C250)*($D$2:$D$1000=D250)*($E$2:$E$1000=E250)*($J$2:$J$1000=J250),""))),"")</f>
        <v/>
      </c>
    </row>
    <row r="251" spans="3:15" ht="15" customHeight="1">
      <c r="C251" t="str">
        <f>IFERROR(VLOOKUP(B251,'Waste streams'!$A$2:$B$50,2,FALSE),"")</f>
        <v/>
      </c>
      <c r="G251" t="str">
        <f>IFERROR(VLOOKUP(F251,'TRL scale'!$A$2:$B$10,2,FALSE),"")</f>
        <v/>
      </c>
      <c r="O251" t="str" cm="1">
        <f t="array" ref="O251">IFERROR(AVERAGE(_xlfn.VSTACK(_xlfn._xlws.FILTER($M$2:$M$1000,($C$2:$C$1000=C251)*($D$2:$D$1000=D251)*($E$2:$E$1000=E251)*($J$2:$J$1000=J251),""),_xlfn._xlws.FILTER($N$2:$N$1000,($C$2:$C$1000=C251)*($D$2:$D$1000=D251)*($E$2:$E$1000=E251)*($J$2:$J$1000=J251),""))),"")</f>
        <v/>
      </c>
    </row>
    <row r="252" spans="3:15" ht="15" customHeight="1">
      <c r="C252" t="str">
        <f>IFERROR(VLOOKUP(B252,'Waste streams'!$A$2:$B$50,2,FALSE),"")</f>
        <v/>
      </c>
      <c r="G252" t="str">
        <f>IFERROR(VLOOKUP(F252,'TRL scale'!$A$2:$B$10,2,FALSE),"")</f>
        <v/>
      </c>
      <c r="O252" t="str" cm="1">
        <f t="array" ref="O252">IFERROR(AVERAGE(_xlfn.VSTACK(_xlfn._xlws.FILTER($M$2:$M$1000,($C$2:$C$1000=C252)*($D$2:$D$1000=D252)*($E$2:$E$1000=E252)*($J$2:$J$1000=J252),""),_xlfn._xlws.FILTER($N$2:$N$1000,($C$2:$C$1000=C252)*($D$2:$D$1000=D252)*($E$2:$E$1000=E252)*($J$2:$J$1000=J252),""))),"")</f>
        <v/>
      </c>
    </row>
    <row r="253" spans="3:15" ht="15" customHeight="1">
      <c r="C253" t="str">
        <f>IFERROR(VLOOKUP(B253,'Waste streams'!$A$2:$B$50,2,FALSE),"")</f>
        <v/>
      </c>
      <c r="G253" t="str">
        <f>IFERROR(VLOOKUP(F253,'TRL scale'!$A$2:$B$10,2,FALSE),"")</f>
        <v/>
      </c>
      <c r="O253" t="str" cm="1">
        <f t="array" ref="O253">IFERROR(AVERAGE(_xlfn.VSTACK(_xlfn._xlws.FILTER($M$2:$M$1000,($C$2:$C$1000=C253)*($D$2:$D$1000=D253)*($E$2:$E$1000=E253)*($J$2:$J$1000=J253),""),_xlfn._xlws.FILTER($N$2:$N$1000,($C$2:$C$1000=C253)*($D$2:$D$1000=D253)*($E$2:$E$1000=E253)*($J$2:$J$1000=J253),""))),"")</f>
        <v/>
      </c>
    </row>
    <row r="254" spans="3:15" ht="15" customHeight="1">
      <c r="C254" t="str">
        <f>IFERROR(VLOOKUP(B254,'Waste streams'!$A$2:$B$50,2,FALSE),"")</f>
        <v/>
      </c>
      <c r="G254" t="str">
        <f>IFERROR(VLOOKUP(F254,'TRL scale'!$A$2:$B$10,2,FALSE),"")</f>
        <v/>
      </c>
      <c r="O254" t="str" cm="1">
        <f t="array" ref="O254">IFERROR(AVERAGE(_xlfn.VSTACK(_xlfn._xlws.FILTER($M$2:$M$1000,($C$2:$C$1000=C254)*($D$2:$D$1000=D254)*($E$2:$E$1000=E254)*($J$2:$J$1000=J254),""),_xlfn._xlws.FILTER($N$2:$N$1000,($C$2:$C$1000=C254)*($D$2:$D$1000=D254)*($E$2:$E$1000=E254)*($J$2:$J$1000=J254),""))),"")</f>
        <v/>
      </c>
    </row>
    <row r="255" spans="3:15" ht="15" customHeight="1">
      <c r="C255" t="str">
        <f>IFERROR(VLOOKUP(B255,'Waste streams'!$A$2:$B$50,2,FALSE),"")</f>
        <v/>
      </c>
      <c r="G255" t="str">
        <f>IFERROR(VLOOKUP(F255,'TRL scale'!$A$2:$B$10,2,FALSE),"")</f>
        <v/>
      </c>
      <c r="O255" t="str" cm="1">
        <f t="array" ref="O255">IFERROR(AVERAGE(_xlfn.VSTACK(_xlfn._xlws.FILTER($M$2:$M$1000,($C$2:$C$1000=C255)*($D$2:$D$1000=D255)*($E$2:$E$1000=E255)*($J$2:$J$1000=J255),""),_xlfn._xlws.FILTER($N$2:$N$1000,($C$2:$C$1000=C255)*($D$2:$D$1000=D255)*($E$2:$E$1000=E255)*($J$2:$J$1000=J255),""))),"")</f>
        <v/>
      </c>
    </row>
    <row r="256" spans="3:15" ht="15" customHeight="1">
      <c r="C256" t="str">
        <f>IFERROR(VLOOKUP(B256,'Waste streams'!$A$2:$B$50,2,FALSE),"")</f>
        <v/>
      </c>
      <c r="G256" t="str">
        <f>IFERROR(VLOOKUP(F256,'TRL scale'!$A$2:$B$10,2,FALSE),"")</f>
        <v/>
      </c>
      <c r="O256" t="str" cm="1">
        <f t="array" ref="O256">IFERROR(AVERAGE(_xlfn.VSTACK(_xlfn._xlws.FILTER($M$2:$M$1000,($C$2:$C$1000=C256)*($D$2:$D$1000=D256)*($E$2:$E$1000=E256)*($J$2:$J$1000=J256),""),_xlfn._xlws.FILTER($N$2:$N$1000,($C$2:$C$1000=C256)*($D$2:$D$1000=D256)*($E$2:$E$1000=E256)*($J$2:$J$1000=J256),""))),"")</f>
        <v/>
      </c>
    </row>
    <row r="257" spans="3:15" ht="15" customHeight="1">
      <c r="C257" t="str">
        <f>IFERROR(VLOOKUP(B257,'Waste streams'!$A$2:$B$50,2,FALSE),"")</f>
        <v/>
      </c>
      <c r="G257" t="str">
        <f>IFERROR(VLOOKUP(F257,'TRL scale'!$A$2:$B$10,2,FALSE),"")</f>
        <v/>
      </c>
      <c r="O257" t="str" cm="1">
        <f t="array" ref="O257">IFERROR(AVERAGE(_xlfn.VSTACK(_xlfn._xlws.FILTER($M$2:$M$1000,($C$2:$C$1000=C257)*($D$2:$D$1000=D257)*($E$2:$E$1000=E257)*($J$2:$J$1000=J257),""),_xlfn._xlws.FILTER($N$2:$N$1000,($C$2:$C$1000=C257)*($D$2:$D$1000=D257)*($E$2:$E$1000=E257)*($J$2:$J$1000=J257),""))),"")</f>
        <v/>
      </c>
    </row>
    <row r="258" spans="3:15" ht="15" customHeight="1">
      <c r="C258" t="str">
        <f>IFERROR(VLOOKUP(B258,'Waste streams'!$A$2:$B$50,2,FALSE),"")</f>
        <v/>
      </c>
      <c r="G258" t="str">
        <f>IFERROR(VLOOKUP(F258,'TRL scale'!$A$2:$B$10,2,FALSE),"")</f>
        <v/>
      </c>
      <c r="O258" t="str" cm="1">
        <f t="array" ref="O258">IFERROR(AVERAGE(_xlfn.VSTACK(_xlfn._xlws.FILTER($M$2:$M$1000,($C$2:$C$1000=C258)*($D$2:$D$1000=D258)*($E$2:$E$1000=E258)*($J$2:$J$1000=J258),""),_xlfn._xlws.FILTER($N$2:$N$1000,($C$2:$C$1000=C258)*($D$2:$D$1000=D258)*($E$2:$E$1000=E258)*($J$2:$J$1000=J258),""))),"")</f>
        <v/>
      </c>
    </row>
    <row r="259" spans="3:15" ht="15" customHeight="1">
      <c r="C259" t="str">
        <f>IFERROR(VLOOKUP(B259,'Waste streams'!$A$2:$B$50,2,FALSE),"")</f>
        <v/>
      </c>
      <c r="G259" t="str">
        <f>IFERROR(VLOOKUP(F259,'TRL scale'!$A$2:$B$10,2,FALSE),"")</f>
        <v/>
      </c>
      <c r="O259" t="str" cm="1">
        <f t="array" ref="O259">IFERROR(AVERAGE(_xlfn.VSTACK(_xlfn._xlws.FILTER($M$2:$M$1000,($C$2:$C$1000=C259)*($D$2:$D$1000=D259)*($E$2:$E$1000=E259)*($J$2:$J$1000=J259),""),_xlfn._xlws.FILTER($N$2:$N$1000,($C$2:$C$1000=C259)*($D$2:$D$1000=D259)*($E$2:$E$1000=E259)*($J$2:$J$1000=J259),""))),"")</f>
        <v/>
      </c>
    </row>
    <row r="260" spans="3:15" ht="15" customHeight="1">
      <c r="C260" t="str">
        <f>IFERROR(VLOOKUP(B260,'Waste streams'!$A$2:$B$50,2,FALSE),"")</f>
        <v/>
      </c>
      <c r="G260" t="str">
        <f>IFERROR(VLOOKUP(F260,'TRL scale'!$A$2:$B$10,2,FALSE),"")</f>
        <v/>
      </c>
      <c r="O260" t="str" cm="1">
        <f t="array" ref="O260">IFERROR(AVERAGE(_xlfn.VSTACK(_xlfn._xlws.FILTER($M$2:$M$1000,($C$2:$C$1000=C260)*($D$2:$D$1000=D260)*($E$2:$E$1000=E260)*($J$2:$J$1000=J260),""),_xlfn._xlws.FILTER($N$2:$N$1000,($C$2:$C$1000=C260)*($D$2:$D$1000=D260)*($E$2:$E$1000=E260)*($J$2:$J$1000=J260),""))),"")</f>
        <v/>
      </c>
    </row>
    <row r="261" spans="3:15" ht="15" customHeight="1">
      <c r="C261" t="str">
        <f>IFERROR(VLOOKUP(B261,'Waste streams'!$A$2:$B$50,2,FALSE),"")</f>
        <v/>
      </c>
      <c r="G261" t="str">
        <f>IFERROR(VLOOKUP(F261,'TRL scale'!$A$2:$B$10,2,FALSE),"")</f>
        <v/>
      </c>
      <c r="O261" t="str" cm="1">
        <f t="array" ref="O261">IFERROR(AVERAGE(_xlfn.VSTACK(_xlfn._xlws.FILTER($M$2:$M$1000,($C$2:$C$1000=C261)*($D$2:$D$1000=D261)*($E$2:$E$1000=E261)*($J$2:$J$1000=J261),""),_xlfn._xlws.FILTER($N$2:$N$1000,($C$2:$C$1000=C261)*($D$2:$D$1000=D261)*($E$2:$E$1000=E261)*($J$2:$J$1000=J261),""))),"")</f>
        <v/>
      </c>
    </row>
    <row r="262" spans="3:15" ht="15" customHeight="1">
      <c r="C262" t="str">
        <f>IFERROR(VLOOKUP(B262,'Waste streams'!$A$2:$B$50,2,FALSE),"")</f>
        <v/>
      </c>
      <c r="G262" t="str">
        <f>IFERROR(VLOOKUP(F262,'TRL scale'!$A$2:$B$10,2,FALSE),"")</f>
        <v/>
      </c>
      <c r="O262" t="str" cm="1">
        <f t="array" ref="O262">IFERROR(AVERAGE(_xlfn.VSTACK(_xlfn._xlws.FILTER($M$2:$M$1000,($C$2:$C$1000=C262)*($D$2:$D$1000=D262)*($E$2:$E$1000=E262)*($J$2:$J$1000=J262),""),_xlfn._xlws.FILTER($N$2:$N$1000,($C$2:$C$1000=C262)*($D$2:$D$1000=D262)*($E$2:$E$1000=E262)*($J$2:$J$1000=J262),""))),"")</f>
        <v/>
      </c>
    </row>
    <row r="263" spans="3:15" ht="15" customHeight="1">
      <c r="C263" t="str">
        <f>IFERROR(VLOOKUP(B263,'Waste streams'!$A$2:$B$50,2,FALSE),"")</f>
        <v/>
      </c>
      <c r="G263" t="str">
        <f>IFERROR(VLOOKUP(F263,'TRL scale'!$A$2:$B$10,2,FALSE),"")</f>
        <v/>
      </c>
      <c r="O263" t="str" cm="1">
        <f t="array" ref="O263">IFERROR(AVERAGE(_xlfn.VSTACK(_xlfn._xlws.FILTER($M$2:$M$1000,($C$2:$C$1000=C263)*($D$2:$D$1000=D263)*($E$2:$E$1000=E263)*($J$2:$J$1000=J263),""),_xlfn._xlws.FILTER($N$2:$N$1000,($C$2:$C$1000=C263)*($D$2:$D$1000=D263)*($E$2:$E$1000=E263)*($J$2:$J$1000=J263),""))),"")</f>
        <v/>
      </c>
    </row>
    <row r="264" spans="3:15" ht="15" customHeight="1">
      <c r="C264" t="str">
        <f>IFERROR(VLOOKUP(B264,'Waste streams'!$A$2:$B$50,2,FALSE),"")</f>
        <v/>
      </c>
      <c r="G264" t="str">
        <f>IFERROR(VLOOKUP(F264,'TRL scale'!$A$2:$B$10,2,FALSE),"")</f>
        <v/>
      </c>
      <c r="O264" t="str" cm="1">
        <f t="array" ref="O264">IFERROR(AVERAGE(_xlfn.VSTACK(_xlfn._xlws.FILTER($M$2:$M$1000,($C$2:$C$1000=C264)*($D$2:$D$1000=D264)*($E$2:$E$1000=E264)*($J$2:$J$1000=J264),""),_xlfn._xlws.FILTER($N$2:$N$1000,($C$2:$C$1000=C264)*($D$2:$D$1000=D264)*($E$2:$E$1000=E264)*($J$2:$J$1000=J264),""))),"")</f>
        <v/>
      </c>
    </row>
    <row r="265" spans="3:15" ht="15" customHeight="1">
      <c r="C265" t="str">
        <f>IFERROR(VLOOKUP(B265,'Waste streams'!$A$2:$B$50,2,FALSE),"")</f>
        <v/>
      </c>
      <c r="G265" t="str">
        <f>IFERROR(VLOOKUP(F265,'TRL scale'!$A$2:$B$10,2,FALSE),"")</f>
        <v/>
      </c>
      <c r="O265" t="str" cm="1">
        <f t="array" ref="O265">IFERROR(AVERAGE(_xlfn.VSTACK(_xlfn._xlws.FILTER($M$2:$M$1000,($C$2:$C$1000=C265)*($D$2:$D$1000=D265)*($E$2:$E$1000=E265)*($J$2:$J$1000=J265),""),_xlfn._xlws.FILTER($N$2:$N$1000,($C$2:$C$1000=C265)*($D$2:$D$1000=D265)*($E$2:$E$1000=E265)*($J$2:$J$1000=J265),""))),"")</f>
        <v/>
      </c>
    </row>
    <row r="266" spans="3:15" ht="15" customHeight="1">
      <c r="C266" t="str">
        <f>IFERROR(VLOOKUP(B266,'Waste streams'!$A$2:$B$50,2,FALSE),"")</f>
        <v/>
      </c>
      <c r="G266" t="str">
        <f>IFERROR(VLOOKUP(F266,'TRL scale'!$A$2:$B$10,2,FALSE),"")</f>
        <v/>
      </c>
      <c r="O266" t="str" cm="1">
        <f t="array" ref="O266">IFERROR(AVERAGE(_xlfn.VSTACK(_xlfn._xlws.FILTER($M$2:$M$1000,($C$2:$C$1000=C266)*($D$2:$D$1000=D266)*($E$2:$E$1000=E266)*($J$2:$J$1000=J266),""),_xlfn._xlws.FILTER($N$2:$N$1000,($C$2:$C$1000=C266)*($D$2:$D$1000=D266)*($E$2:$E$1000=E266)*($J$2:$J$1000=J266),""))),"")</f>
        <v/>
      </c>
    </row>
    <row r="267" spans="3:15" ht="15" customHeight="1">
      <c r="C267" t="str">
        <f>IFERROR(VLOOKUP(B267,'Waste streams'!$A$2:$B$50,2,FALSE),"")</f>
        <v/>
      </c>
      <c r="G267" t="str">
        <f>IFERROR(VLOOKUP(F267,'TRL scale'!$A$2:$B$10,2,FALSE),"")</f>
        <v/>
      </c>
      <c r="O267" t="str" cm="1">
        <f t="array" ref="O267">IFERROR(AVERAGE(_xlfn.VSTACK(_xlfn._xlws.FILTER($M$2:$M$1000,($C$2:$C$1000=C267)*($D$2:$D$1000=D267)*($E$2:$E$1000=E267)*($J$2:$J$1000=J267),""),_xlfn._xlws.FILTER($N$2:$N$1000,($C$2:$C$1000=C267)*($D$2:$D$1000=D267)*($E$2:$E$1000=E267)*($J$2:$J$1000=J267),""))),"")</f>
        <v/>
      </c>
    </row>
    <row r="268" spans="3:15" ht="15" customHeight="1">
      <c r="C268" t="str">
        <f>IFERROR(VLOOKUP(B268,'Waste streams'!$A$2:$B$50,2,FALSE),"")</f>
        <v/>
      </c>
      <c r="G268" t="str">
        <f>IFERROR(VLOOKUP(F268,'TRL scale'!$A$2:$B$10,2,FALSE),"")</f>
        <v/>
      </c>
      <c r="O268" t="str" cm="1">
        <f t="array" ref="O268">IFERROR(AVERAGE(_xlfn.VSTACK(_xlfn._xlws.FILTER($M$2:$M$1000,($C$2:$C$1000=C268)*($D$2:$D$1000=D268)*($E$2:$E$1000=E268)*($J$2:$J$1000=J268),""),_xlfn._xlws.FILTER($N$2:$N$1000,($C$2:$C$1000=C268)*($D$2:$D$1000=D268)*($E$2:$E$1000=E268)*($J$2:$J$1000=J268),""))),"")</f>
        <v/>
      </c>
    </row>
    <row r="269" spans="3:15" ht="15" customHeight="1">
      <c r="C269" t="str">
        <f>IFERROR(VLOOKUP(B269,'Waste streams'!$A$2:$B$50,2,FALSE),"")</f>
        <v/>
      </c>
      <c r="G269" t="str">
        <f>IFERROR(VLOOKUP(F269,'TRL scale'!$A$2:$B$10,2,FALSE),"")</f>
        <v/>
      </c>
      <c r="O269" t="str" cm="1">
        <f t="array" ref="O269">IFERROR(AVERAGE(_xlfn.VSTACK(_xlfn._xlws.FILTER($M$2:$M$1000,($C$2:$C$1000=C269)*($D$2:$D$1000=D269)*($E$2:$E$1000=E269)*($J$2:$J$1000=J269),""),_xlfn._xlws.FILTER($N$2:$N$1000,($C$2:$C$1000=C269)*($D$2:$D$1000=D269)*($E$2:$E$1000=E269)*($J$2:$J$1000=J269),""))),"")</f>
        <v/>
      </c>
    </row>
    <row r="270" spans="3:15" ht="15" customHeight="1">
      <c r="C270" t="str">
        <f>IFERROR(VLOOKUP(B270,'Waste streams'!$A$2:$B$50,2,FALSE),"")</f>
        <v/>
      </c>
      <c r="G270" t="str">
        <f>IFERROR(VLOOKUP(F270,'TRL scale'!$A$2:$B$10,2,FALSE),"")</f>
        <v/>
      </c>
      <c r="O270" t="str" cm="1">
        <f t="array" ref="O270">IFERROR(AVERAGE(_xlfn.VSTACK(_xlfn._xlws.FILTER($M$2:$M$1000,($C$2:$C$1000=C270)*($D$2:$D$1000=D270)*($E$2:$E$1000=E270)*($J$2:$J$1000=J270),""),_xlfn._xlws.FILTER($N$2:$N$1000,($C$2:$C$1000=C270)*($D$2:$D$1000=D270)*($E$2:$E$1000=E270)*($J$2:$J$1000=J270),""))),"")</f>
        <v/>
      </c>
    </row>
    <row r="271" spans="3:15" ht="15" customHeight="1">
      <c r="C271" t="str">
        <f>IFERROR(VLOOKUP(B271,'Waste streams'!$A$2:$B$50,2,FALSE),"")</f>
        <v/>
      </c>
      <c r="G271" t="str">
        <f>IFERROR(VLOOKUP(F271,'TRL scale'!$A$2:$B$10,2,FALSE),"")</f>
        <v/>
      </c>
      <c r="O271" t="str" cm="1">
        <f t="array" ref="O271">IFERROR(AVERAGE(_xlfn.VSTACK(_xlfn._xlws.FILTER($M$2:$M$1000,($C$2:$C$1000=C271)*($D$2:$D$1000=D271)*($E$2:$E$1000=E271)*($J$2:$J$1000=J271),""),_xlfn._xlws.FILTER($N$2:$N$1000,($C$2:$C$1000=C271)*($D$2:$D$1000=D271)*($E$2:$E$1000=E271)*($J$2:$J$1000=J271),""))),"")</f>
        <v/>
      </c>
    </row>
    <row r="272" spans="3:15" ht="15" customHeight="1">
      <c r="C272" t="str">
        <f>IFERROR(VLOOKUP(B272,'Waste streams'!$A$2:$B$50,2,FALSE),"")</f>
        <v/>
      </c>
      <c r="G272" t="str">
        <f>IFERROR(VLOOKUP(F272,'TRL scale'!$A$2:$B$10,2,FALSE),"")</f>
        <v/>
      </c>
      <c r="O272" t="str" cm="1">
        <f t="array" ref="O272">IFERROR(AVERAGE(_xlfn.VSTACK(_xlfn._xlws.FILTER($M$2:$M$1000,($C$2:$C$1000=C272)*($D$2:$D$1000=D272)*($E$2:$E$1000=E272)*($J$2:$J$1000=J272),""),_xlfn._xlws.FILTER($N$2:$N$1000,($C$2:$C$1000=C272)*($D$2:$D$1000=D272)*($E$2:$E$1000=E272)*($J$2:$J$1000=J272),""))),"")</f>
        <v/>
      </c>
    </row>
    <row r="273" spans="3:15" ht="15" customHeight="1">
      <c r="C273" t="str">
        <f>IFERROR(VLOOKUP(B273,'Waste streams'!$A$2:$B$50,2,FALSE),"")</f>
        <v/>
      </c>
      <c r="G273" t="str">
        <f>IFERROR(VLOOKUP(F273,'TRL scale'!$A$2:$B$10,2,FALSE),"")</f>
        <v/>
      </c>
      <c r="O273" t="str" cm="1">
        <f t="array" ref="O273">IFERROR(AVERAGE(_xlfn.VSTACK(_xlfn._xlws.FILTER($M$2:$M$1000,($C$2:$C$1000=C273)*($D$2:$D$1000=D273)*($E$2:$E$1000=E273)*($J$2:$J$1000=J273),""),_xlfn._xlws.FILTER($N$2:$N$1000,($C$2:$C$1000=C273)*($D$2:$D$1000=D273)*($E$2:$E$1000=E273)*($J$2:$J$1000=J273),""))),"")</f>
        <v/>
      </c>
    </row>
    <row r="274" spans="3:15" ht="15" customHeight="1">
      <c r="C274" t="str">
        <f>IFERROR(VLOOKUP(B274,'Waste streams'!$A$2:$B$50,2,FALSE),"")</f>
        <v/>
      </c>
      <c r="G274" t="str">
        <f>IFERROR(VLOOKUP(F274,'TRL scale'!$A$2:$B$10,2,FALSE),"")</f>
        <v/>
      </c>
      <c r="O274" t="str" cm="1">
        <f t="array" ref="O274">IFERROR(AVERAGE(_xlfn.VSTACK(_xlfn._xlws.FILTER($M$2:$M$1000,($C$2:$C$1000=C274)*($D$2:$D$1000=D274)*($E$2:$E$1000=E274)*($J$2:$J$1000=J274),""),_xlfn._xlws.FILTER($N$2:$N$1000,($C$2:$C$1000=C274)*($D$2:$D$1000=D274)*($E$2:$E$1000=E274)*($J$2:$J$1000=J274),""))),"")</f>
        <v/>
      </c>
    </row>
    <row r="275" spans="3:15" ht="15" customHeight="1">
      <c r="C275" t="str">
        <f>IFERROR(VLOOKUP(B275,'Waste streams'!$A$2:$B$50,2,FALSE),"")</f>
        <v/>
      </c>
      <c r="G275" t="str">
        <f>IFERROR(VLOOKUP(F275,'TRL scale'!$A$2:$B$10,2,FALSE),"")</f>
        <v/>
      </c>
      <c r="O275" t="str" cm="1">
        <f t="array" ref="O275">IFERROR(AVERAGE(_xlfn.VSTACK(_xlfn._xlws.FILTER($M$2:$M$1000,($C$2:$C$1000=C275)*($D$2:$D$1000=D275)*($E$2:$E$1000=E275)*($J$2:$J$1000=J275),""),_xlfn._xlws.FILTER($N$2:$N$1000,($C$2:$C$1000=C275)*($D$2:$D$1000=D275)*($E$2:$E$1000=E275)*($J$2:$J$1000=J275),""))),"")</f>
        <v/>
      </c>
    </row>
    <row r="276" spans="3:15" ht="15" customHeight="1">
      <c r="C276" t="str">
        <f>IFERROR(VLOOKUP(B276,'Waste streams'!$A$2:$B$50,2,FALSE),"")</f>
        <v/>
      </c>
      <c r="G276" t="str">
        <f>IFERROR(VLOOKUP(F276,'TRL scale'!$A$2:$B$10,2,FALSE),"")</f>
        <v/>
      </c>
      <c r="O276" t="str" cm="1">
        <f t="array" ref="O276">IFERROR(AVERAGE(_xlfn.VSTACK(_xlfn._xlws.FILTER($M$2:$M$1000,($C$2:$C$1000=C276)*($D$2:$D$1000=D276)*($E$2:$E$1000=E276)*($J$2:$J$1000=J276),""),_xlfn._xlws.FILTER($N$2:$N$1000,($C$2:$C$1000=C276)*($D$2:$D$1000=D276)*($E$2:$E$1000=E276)*($J$2:$J$1000=J276),""))),"")</f>
        <v/>
      </c>
    </row>
    <row r="277" spans="3:15" ht="15" customHeight="1">
      <c r="C277" t="str">
        <f>IFERROR(VLOOKUP(B277,'Waste streams'!$A$2:$B$50,2,FALSE),"")</f>
        <v/>
      </c>
      <c r="G277" t="str">
        <f>IFERROR(VLOOKUP(F277,'TRL scale'!$A$2:$B$10,2,FALSE),"")</f>
        <v/>
      </c>
      <c r="O277" t="str" cm="1">
        <f t="array" ref="O277">IFERROR(AVERAGE(_xlfn.VSTACK(_xlfn._xlws.FILTER($M$2:$M$1000,($C$2:$C$1000=C277)*($D$2:$D$1000=D277)*($E$2:$E$1000=E277)*($J$2:$J$1000=J277),""),_xlfn._xlws.FILTER($N$2:$N$1000,($C$2:$C$1000=C277)*($D$2:$D$1000=D277)*($E$2:$E$1000=E277)*($J$2:$J$1000=J277),""))),"")</f>
        <v/>
      </c>
    </row>
    <row r="278" spans="3:15" ht="15" customHeight="1">
      <c r="C278" t="str">
        <f>IFERROR(VLOOKUP(B278,'Waste streams'!$A$2:$B$50,2,FALSE),"")</f>
        <v/>
      </c>
      <c r="G278" t="str">
        <f>IFERROR(VLOOKUP(F278,'TRL scale'!$A$2:$B$10,2,FALSE),"")</f>
        <v/>
      </c>
      <c r="O278" t="str" cm="1">
        <f t="array" ref="O278">IFERROR(AVERAGE(_xlfn.VSTACK(_xlfn._xlws.FILTER($M$2:$M$1000,($C$2:$C$1000=C278)*($D$2:$D$1000=D278)*($E$2:$E$1000=E278)*($J$2:$J$1000=J278),""),_xlfn._xlws.FILTER($N$2:$N$1000,($C$2:$C$1000=C278)*($D$2:$D$1000=D278)*($E$2:$E$1000=E278)*($J$2:$J$1000=J278),""))),"")</f>
        <v/>
      </c>
    </row>
    <row r="279" spans="3:15" ht="15" customHeight="1">
      <c r="C279" t="str">
        <f>IFERROR(VLOOKUP(B279,'Waste streams'!$A$2:$B$50,2,FALSE),"")</f>
        <v/>
      </c>
      <c r="G279" t="str">
        <f>IFERROR(VLOOKUP(F279,'TRL scale'!$A$2:$B$10,2,FALSE),"")</f>
        <v/>
      </c>
      <c r="O279" t="str" cm="1">
        <f t="array" ref="O279">IFERROR(AVERAGE(_xlfn.VSTACK(_xlfn._xlws.FILTER($M$2:$M$1000,($C$2:$C$1000=C279)*($D$2:$D$1000=D279)*($E$2:$E$1000=E279)*($J$2:$J$1000=J279),""),_xlfn._xlws.FILTER($N$2:$N$1000,($C$2:$C$1000=C279)*($D$2:$D$1000=D279)*($E$2:$E$1000=E279)*($J$2:$J$1000=J279),""))),"")</f>
        <v/>
      </c>
    </row>
    <row r="280" spans="3:15" ht="15" customHeight="1">
      <c r="C280" t="str">
        <f>IFERROR(VLOOKUP(B280,'Waste streams'!$A$2:$B$50,2,FALSE),"")</f>
        <v/>
      </c>
      <c r="G280" t="str">
        <f>IFERROR(VLOOKUP(F280,'TRL scale'!$A$2:$B$10,2,FALSE),"")</f>
        <v/>
      </c>
      <c r="O280" t="str" cm="1">
        <f t="array" ref="O280">IFERROR(AVERAGE(_xlfn.VSTACK(_xlfn._xlws.FILTER($M$2:$M$1000,($C$2:$C$1000=C280)*($D$2:$D$1000=D280)*($E$2:$E$1000=E280)*($J$2:$J$1000=J280),""),_xlfn._xlws.FILTER($N$2:$N$1000,($C$2:$C$1000=C280)*($D$2:$D$1000=D280)*($E$2:$E$1000=E280)*($J$2:$J$1000=J280),""))),"")</f>
        <v/>
      </c>
    </row>
    <row r="281" spans="3:15" ht="15" customHeight="1">
      <c r="C281" t="str">
        <f>IFERROR(VLOOKUP(B281,'Waste streams'!$A$2:$B$50,2,FALSE),"")</f>
        <v/>
      </c>
      <c r="G281" t="str">
        <f>IFERROR(VLOOKUP(F281,'TRL scale'!$A$2:$B$10,2,FALSE),"")</f>
        <v/>
      </c>
      <c r="O281" t="str" cm="1">
        <f t="array" ref="O281">IFERROR(AVERAGE(_xlfn.VSTACK(_xlfn._xlws.FILTER($M$2:$M$1000,($C$2:$C$1000=C281)*($D$2:$D$1000=D281)*($E$2:$E$1000=E281)*($J$2:$J$1000=J281),""),_xlfn._xlws.FILTER($N$2:$N$1000,($C$2:$C$1000=C281)*($D$2:$D$1000=D281)*($E$2:$E$1000=E281)*($J$2:$J$1000=J281),""))),"")</f>
        <v/>
      </c>
    </row>
    <row r="282" spans="3:15" ht="15" customHeight="1">
      <c r="C282" t="str">
        <f>IFERROR(VLOOKUP(B282,'Waste streams'!$A$2:$B$50,2,FALSE),"")</f>
        <v/>
      </c>
      <c r="G282" t="str">
        <f>IFERROR(VLOOKUP(F282,'TRL scale'!$A$2:$B$10,2,FALSE),"")</f>
        <v/>
      </c>
      <c r="O282" t="str" cm="1">
        <f t="array" ref="O282">IFERROR(AVERAGE(_xlfn.VSTACK(_xlfn._xlws.FILTER($M$2:$M$1000,($C$2:$C$1000=C282)*($D$2:$D$1000=D282)*($E$2:$E$1000=E282)*($J$2:$J$1000=J282),""),_xlfn._xlws.FILTER($N$2:$N$1000,($C$2:$C$1000=C282)*($D$2:$D$1000=D282)*($E$2:$E$1000=E282)*($J$2:$J$1000=J282),""))),"")</f>
        <v/>
      </c>
    </row>
    <row r="283" spans="3:15" ht="15" customHeight="1">
      <c r="C283" t="str">
        <f>IFERROR(VLOOKUP(B283,'Waste streams'!$A$2:$B$50,2,FALSE),"")</f>
        <v/>
      </c>
      <c r="G283" t="str">
        <f>IFERROR(VLOOKUP(F283,'TRL scale'!$A$2:$B$10,2,FALSE),"")</f>
        <v/>
      </c>
      <c r="O283" t="str" cm="1">
        <f t="array" ref="O283">IFERROR(AVERAGE(_xlfn.VSTACK(_xlfn._xlws.FILTER($M$2:$M$1000,($C$2:$C$1000=C283)*($D$2:$D$1000=D283)*($E$2:$E$1000=E283)*($J$2:$J$1000=J283),""),_xlfn._xlws.FILTER($N$2:$N$1000,($C$2:$C$1000=C283)*($D$2:$D$1000=D283)*($E$2:$E$1000=E283)*($J$2:$J$1000=J283),""))),"")</f>
        <v/>
      </c>
    </row>
    <row r="284" spans="3:15" ht="15" customHeight="1">
      <c r="C284" t="str">
        <f>IFERROR(VLOOKUP(B284,'Waste streams'!$A$2:$B$50,2,FALSE),"")</f>
        <v/>
      </c>
      <c r="G284" t="str">
        <f>IFERROR(VLOOKUP(F284,'TRL scale'!$A$2:$B$10,2,FALSE),"")</f>
        <v/>
      </c>
      <c r="O284" t="str" cm="1">
        <f t="array" ref="O284">IFERROR(AVERAGE(_xlfn.VSTACK(_xlfn._xlws.FILTER($M$2:$M$1000,($C$2:$C$1000=C284)*($D$2:$D$1000=D284)*($E$2:$E$1000=E284)*($J$2:$J$1000=J284),""),_xlfn._xlws.FILTER($N$2:$N$1000,($C$2:$C$1000=C284)*($D$2:$D$1000=D284)*($E$2:$E$1000=E284)*($J$2:$J$1000=J284),""))),"")</f>
        <v/>
      </c>
    </row>
    <row r="285" spans="3:15" ht="15" customHeight="1">
      <c r="C285" t="str">
        <f>IFERROR(VLOOKUP(B285,'Waste streams'!$A$2:$B$50,2,FALSE),"")</f>
        <v/>
      </c>
      <c r="G285" t="str">
        <f>IFERROR(VLOOKUP(F285,'TRL scale'!$A$2:$B$10,2,FALSE),"")</f>
        <v/>
      </c>
      <c r="O285" t="str" cm="1">
        <f t="array" ref="O285">IFERROR(AVERAGE(_xlfn.VSTACK(_xlfn._xlws.FILTER($M$2:$M$1000,($C$2:$C$1000=C285)*($D$2:$D$1000=D285)*($E$2:$E$1000=E285)*($J$2:$J$1000=J285),""),_xlfn._xlws.FILTER($N$2:$N$1000,($C$2:$C$1000=C285)*($D$2:$D$1000=D285)*($E$2:$E$1000=E285)*($J$2:$J$1000=J285),""))),"")</f>
        <v/>
      </c>
    </row>
    <row r="286" spans="3:15" ht="15" customHeight="1">
      <c r="C286" t="str">
        <f>IFERROR(VLOOKUP(B286,'Waste streams'!$A$2:$B$50,2,FALSE),"")</f>
        <v/>
      </c>
      <c r="G286" t="str">
        <f>IFERROR(VLOOKUP(F286,'TRL scale'!$A$2:$B$10,2,FALSE),"")</f>
        <v/>
      </c>
      <c r="O286" t="str" cm="1">
        <f t="array" ref="O286">IFERROR(AVERAGE(_xlfn.VSTACK(_xlfn._xlws.FILTER($M$2:$M$1000,($C$2:$C$1000=C286)*($D$2:$D$1000=D286)*($E$2:$E$1000=E286)*($J$2:$J$1000=J286),""),_xlfn._xlws.FILTER($N$2:$N$1000,($C$2:$C$1000=C286)*($D$2:$D$1000=D286)*($E$2:$E$1000=E286)*($J$2:$J$1000=J286),""))),"")</f>
        <v/>
      </c>
    </row>
    <row r="287" spans="3:15" ht="15" customHeight="1">
      <c r="C287" t="str">
        <f>IFERROR(VLOOKUP(B287,'Waste streams'!$A$2:$B$50,2,FALSE),"")</f>
        <v/>
      </c>
      <c r="G287" t="str">
        <f>IFERROR(VLOOKUP(F287,'TRL scale'!$A$2:$B$10,2,FALSE),"")</f>
        <v/>
      </c>
      <c r="O287" t="str" cm="1">
        <f t="array" ref="O287">IFERROR(AVERAGE(_xlfn.VSTACK(_xlfn._xlws.FILTER($M$2:$M$1000,($C$2:$C$1000=C287)*($D$2:$D$1000=D287)*($E$2:$E$1000=E287)*($J$2:$J$1000=J287),""),_xlfn._xlws.FILTER($N$2:$N$1000,($C$2:$C$1000=C287)*($D$2:$D$1000=D287)*($E$2:$E$1000=E287)*($J$2:$J$1000=J287),""))),"")</f>
        <v/>
      </c>
    </row>
    <row r="288" spans="3:15" ht="15" customHeight="1">
      <c r="C288" t="str">
        <f>IFERROR(VLOOKUP(B288,'Waste streams'!$A$2:$B$50,2,FALSE),"")</f>
        <v/>
      </c>
      <c r="G288" t="str">
        <f>IFERROR(VLOOKUP(F288,'TRL scale'!$A$2:$B$10,2,FALSE),"")</f>
        <v/>
      </c>
      <c r="O288" t="str" cm="1">
        <f t="array" ref="O288">IFERROR(AVERAGE(_xlfn.VSTACK(_xlfn._xlws.FILTER($M$2:$M$1000,($C$2:$C$1000=C288)*($D$2:$D$1000=D288)*($E$2:$E$1000=E288)*($J$2:$J$1000=J288),""),_xlfn._xlws.FILTER($N$2:$N$1000,($C$2:$C$1000=C288)*($D$2:$D$1000=D288)*($E$2:$E$1000=E288)*($J$2:$J$1000=J288),""))),"")</f>
        <v/>
      </c>
    </row>
    <row r="289" spans="3:15" ht="15" customHeight="1">
      <c r="C289" t="str">
        <f>IFERROR(VLOOKUP(B289,'Waste streams'!$A$2:$B$50,2,FALSE),"")</f>
        <v/>
      </c>
      <c r="G289" t="str">
        <f>IFERROR(VLOOKUP(F289,'TRL scale'!$A$2:$B$10,2,FALSE),"")</f>
        <v/>
      </c>
      <c r="O289" t="str" cm="1">
        <f t="array" ref="O289">IFERROR(AVERAGE(_xlfn.VSTACK(_xlfn._xlws.FILTER($M$2:$M$1000,($C$2:$C$1000=C289)*($D$2:$D$1000=D289)*($E$2:$E$1000=E289)*($J$2:$J$1000=J289),""),_xlfn._xlws.FILTER($N$2:$N$1000,($C$2:$C$1000=C289)*($D$2:$D$1000=D289)*($E$2:$E$1000=E289)*($J$2:$J$1000=J289),""))),"")</f>
        <v/>
      </c>
    </row>
    <row r="290" spans="3:15" ht="15" customHeight="1">
      <c r="C290" t="str">
        <f>IFERROR(VLOOKUP(B290,'Waste streams'!$A$2:$B$50,2,FALSE),"")</f>
        <v/>
      </c>
      <c r="G290" t="str">
        <f>IFERROR(VLOOKUP(F290,'TRL scale'!$A$2:$B$10,2,FALSE),"")</f>
        <v/>
      </c>
      <c r="O290" t="str" cm="1">
        <f t="array" ref="O290">IFERROR(AVERAGE(_xlfn.VSTACK(_xlfn._xlws.FILTER($M$2:$M$1000,($C$2:$C$1000=C290)*($D$2:$D$1000=D290)*($E$2:$E$1000=E290)*($J$2:$J$1000=J290),""),_xlfn._xlws.FILTER($N$2:$N$1000,($C$2:$C$1000=C290)*($D$2:$D$1000=D290)*($E$2:$E$1000=E290)*($J$2:$J$1000=J290),""))),"")</f>
        <v/>
      </c>
    </row>
    <row r="291" spans="3:15" ht="15" customHeight="1">
      <c r="C291" t="str">
        <f>IFERROR(VLOOKUP(B291,'Waste streams'!$A$2:$B$50,2,FALSE),"")</f>
        <v/>
      </c>
      <c r="G291" t="str">
        <f>IFERROR(VLOOKUP(F291,'TRL scale'!$A$2:$B$10,2,FALSE),"")</f>
        <v/>
      </c>
      <c r="O291" t="str" cm="1">
        <f t="array" ref="O291">IFERROR(AVERAGE(_xlfn.VSTACK(_xlfn._xlws.FILTER($M$2:$M$1000,($C$2:$C$1000=C291)*($D$2:$D$1000=D291)*($E$2:$E$1000=E291)*($J$2:$J$1000=J291),""),_xlfn._xlws.FILTER($N$2:$N$1000,($C$2:$C$1000=C291)*($D$2:$D$1000=D291)*($E$2:$E$1000=E291)*($J$2:$J$1000=J291),""))),"")</f>
        <v/>
      </c>
    </row>
    <row r="292" spans="3:15" ht="15" customHeight="1">
      <c r="C292" t="str">
        <f>IFERROR(VLOOKUP(B292,'Waste streams'!$A$2:$B$50,2,FALSE),"")</f>
        <v/>
      </c>
      <c r="G292" t="str">
        <f>IFERROR(VLOOKUP(F292,'TRL scale'!$A$2:$B$10,2,FALSE),"")</f>
        <v/>
      </c>
      <c r="O292" t="str" cm="1">
        <f t="array" ref="O292">IFERROR(AVERAGE(_xlfn.VSTACK(_xlfn._xlws.FILTER($M$2:$M$1000,($C$2:$C$1000=C292)*($D$2:$D$1000=D292)*($E$2:$E$1000=E292)*($J$2:$J$1000=J292),""),_xlfn._xlws.FILTER($N$2:$N$1000,($C$2:$C$1000=C292)*($D$2:$D$1000=D292)*($E$2:$E$1000=E292)*($J$2:$J$1000=J292),""))),"")</f>
        <v/>
      </c>
    </row>
    <row r="293" spans="3:15" ht="15" customHeight="1">
      <c r="C293" t="str">
        <f>IFERROR(VLOOKUP(B293,'Waste streams'!$A$2:$B$50,2,FALSE),"")</f>
        <v/>
      </c>
      <c r="G293" t="str">
        <f>IFERROR(VLOOKUP(F293,'TRL scale'!$A$2:$B$10,2,FALSE),"")</f>
        <v/>
      </c>
      <c r="O293" t="str" cm="1">
        <f t="array" ref="O293">IFERROR(AVERAGE(_xlfn.VSTACK(_xlfn._xlws.FILTER($M$2:$M$1000,($C$2:$C$1000=C293)*($D$2:$D$1000=D293)*($E$2:$E$1000=E293)*($J$2:$J$1000=J293),""),_xlfn._xlws.FILTER($N$2:$N$1000,($C$2:$C$1000=C293)*($D$2:$D$1000=D293)*($E$2:$E$1000=E293)*($J$2:$J$1000=J293),""))),"")</f>
        <v/>
      </c>
    </row>
    <row r="294" spans="3:15" ht="15" customHeight="1">
      <c r="C294" t="str">
        <f>IFERROR(VLOOKUP(B294,'Waste streams'!$A$2:$B$50,2,FALSE),"")</f>
        <v/>
      </c>
      <c r="G294" t="str">
        <f>IFERROR(VLOOKUP(F294,'TRL scale'!$A$2:$B$10,2,FALSE),"")</f>
        <v/>
      </c>
      <c r="O294" t="str" cm="1">
        <f t="array" ref="O294">IFERROR(AVERAGE(_xlfn.VSTACK(_xlfn._xlws.FILTER($M$2:$M$1000,($C$2:$C$1000=C294)*($D$2:$D$1000=D294)*($E$2:$E$1000=E294)*($J$2:$J$1000=J294),""),_xlfn._xlws.FILTER($N$2:$N$1000,($C$2:$C$1000=C294)*($D$2:$D$1000=D294)*($E$2:$E$1000=E294)*($J$2:$J$1000=J294),""))),"")</f>
        <v/>
      </c>
    </row>
    <row r="295" spans="3:15" ht="15" customHeight="1">
      <c r="C295" t="str">
        <f>IFERROR(VLOOKUP(B295,'Waste streams'!$A$2:$B$50,2,FALSE),"")</f>
        <v/>
      </c>
      <c r="G295" t="str">
        <f>IFERROR(VLOOKUP(F295,'TRL scale'!$A$2:$B$10,2,FALSE),"")</f>
        <v/>
      </c>
      <c r="O295" t="str" cm="1">
        <f t="array" ref="O295">IFERROR(AVERAGE(_xlfn.VSTACK(_xlfn._xlws.FILTER($M$2:$M$1000,($C$2:$C$1000=C295)*($D$2:$D$1000=D295)*($E$2:$E$1000=E295)*($J$2:$J$1000=J295),""),_xlfn._xlws.FILTER($N$2:$N$1000,($C$2:$C$1000=C295)*($D$2:$D$1000=D295)*($E$2:$E$1000=E295)*($J$2:$J$1000=J295),""))),"")</f>
        <v/>
      </c>
    </row>
    <row r="296" spans="3:15" ht="15" customHeight="1">
      <c r="C296" t="str">
        <f>IFERROR(VLOOKUP(B296,'Waste streams'!$A$2:$B$50,2,FALSE),"")</f>
        <v/>
      </c>
      <c r="G296" t="str">
        <f>IFERROR(VLOOKUP(F296,'TRL scale'!$A$2:$B$10,2,FALSE),"")</f>
        <v/>
      </c>
      <c r="O296" t="str" cm="1">
        <f t="array" ref="O296">IFERROR(AVERAGE(_xlfn.VSTACK(_xlfn._xlws.FILTER($M$2:$M$1000,($C$2:$C$1000=C296)*($D$2:$D$1000=D296)*($E$2:$E$1000=E296)*($J$2:$J$1000=J296),""),_xlfn._xlws.FILTER($N$2:$N$1000,($C$2:$C$1000=C296)*($D$2:$D$1000=D296)*($E$2:$E$1000=E296)*($J$2:$J$1000=J296),""))),"")</f>
        <v/>
      </c>
    </row>
    <row r="297" spans="3:15" ht="15" customHeight="1">
      <c r="C297" t="str">
        <f>IFERROR(VLOOKUP(B297,'Waste streams'!$A$2:$B$50,2,FALSE),"")</f>
        <v/>
      </c>
      <c r="G297" t="str">
        <f>IFERROR(VLOOKUP(F297,'TRL scale'!$A$2:$B$10,2,FALSE),"")</f>
        <v/>
      </c>
      <c r="O297" t="str" cm="1">
        <f t="array" ref="O297">IFERROR(AVERAGE(_xlfn.VSTACK(_xlfn._xlws.FILTER($M$2:$M$1000,($C$2:$C$1000=C297)*($D$2:$D$1000=D297)*($E$2:$E$1000=E297)*($J$2:$J$1000=J297),""),_xlfn._xlws.FILTER($N$2:$N$1000,($C$2:$C$1000=C297)*($D$2:$D$1000=D297)*($E$2:$E$1000=E297)*($J$2:$J$1000=J297),""))),"")</f>
        <v/>
      </c>
    </row>
    <row r="298" spans="3:15" ht="15" customHeight="1">
      <c r="C298" t="str">
        <f>IFERROR(VLOOKUP(B298,'Waste streams'!$A$2:$B$50,2,FALSE),"")</f>
        <v/>
      </c>
      <c r="G298" t="str">
        <f>IFERROR(VLOOKUP(F298,'TRL scale'!$A$2:$B$10,2,FALSE),"")</f>
        <v/>
      </c>
      <c r="O298" t="str" cm="1">
        <f t="array" ref="O298">IFERROR(AVERAGE(_xlfn.VSTACK(_xlfn._xlws.FILTER($M$2:$M$1000,($C$2:$C$1000=C298)*($D$2:$D$1000=D298)*($E$2:$E$1000=E298)*($J$2:$J$1000=J298),""),_xlfn._xlws.FILTER($N$2:$N$1000,($C$2:$C$1000=C298)*($D$2:$D$1000=D298)*($E$2:$E$1000=E298)*($J$2:$J$1000=J298),""))),"")</f>
        <v/>
      </c>
    </row>
    <row r="299" spans="3:15" ht="15" customHeight="1">
      <c r="C299" t="str">
        <f>IFERROR(VLOOKUP(B299,'Waste streams'!$A$2:$B$50,2,FALSE),"")</f>
        <v/>
      </c>
      <c r="G299" t="str">
        <f>IFERROR(VLOOKUP(F299,'TRL scale'!$A$2:$B$10,2,FALSE),"")</f>
        <v/>
      </c>
      <c r="O299" t="str" cm="1">
        <f t="array" ref="O299">IFERROR(AVERAGE(_xlfn.VSTACK(_xlfn._xlws.FILTER($M$2:$M$1000,($C$2:$C$1000=C299)*($D$2:$D$1000=D299)*($E$2:$E$1000=E299)*($J$2:$J$1000=J299),""),_xlfn._xlws.FILTER($N$2:$N$1000,($C$2:$C$1000=C299)*($D$2:$D$1000=D299)*($E$2:$E$1000=E299)*($J$2:$J$1000=J299),""))),"")</f>
        <v/>
      </c>
    </row>
    <row r="300" spans="3:15" ht="15" customHeight="1">
      <c r="C300" t="str">
        <f>IFERROR(VLOOKUP(B300,'Waste streams'!$A$2:$B$50,2,FALSE),"")</f>
        <v/>
      </c>
      <c r="G300" t="str">
        <f>IFERROR(VLOOKUP(F300,'TRL scale'!$A$2:$B$10,2,FALSE),"")</f>
        <v/>
      </c>
      <c r="O300" t="str" cm="1">
        <f t="array" ref="O300">IFERROR(AVERAGE(_xlfn.VSTACK(_xlfn._xlws.FILTER($M$2:$M$1000,($C$2:$C$1000=C300)*($D$2:$D$1000=D300)*($E$2:$E$1000=E300)*($J$2:$J$1000=J300),""),_xlfn._xlws.FILTER($N$2:$N$1000,($C$2:$C$1000=C300)*($D$2:$D$1000=D300)*($E$2:$E$1000=E300)*($J$2:$J$1000=J300),""))),"")</f>
        <v/>
      </c>
    </row>
    <row r="301" spans="3:15" ht="15" customHeight="1">
      <c r="C301" t="str">
        <f>IFERROR(VLOOKUP(B301,'Waste streams'!$A$2:$B$50,2,FALSE),"")</f>
        <v/>
      </c>
      <c r="G301" t="str">
        <f>IFERROR(VLOOKUP(F301,'TRL scale'!$A$2:$B$10,2,FALSE),"")</f>
        <v/>
      </c>
      <c r="O301" t="str" cm="1">
        <f t="array" ref="O301">IFERROR(AVERAGE(_xlfn.VSTACK(_xlfn._xlws.FILTER($M$2:$M$1000,($C$2:$C$1000=C301)*($D$2:$D$1000=D301)*($E$2:$E$1000=E301)*($J$2:$J$1000=J301),""),_xlfn._xlws.FILTER($N$2:$N$1000,($C$2:$C$1000=C301)*($D$2:$D$1000=D301)*($E$2:$E$1000=E301)*($J$2:$J$1000=J301),""))),"")</f>
        <v/>
      </c>
    </row>
    <row r="302" spans="3:15" ht="15" customHeight="1">
      <c r="C302" t="str">
        <f>IFERROR(VLOOKUP(B302,'Waste streams'!$A$2:$B$50,2,FALSE),"")</f>
        <v/>
      </c>
      <c r="G302" t="str">
        <f>IFERROR(VLOOKUP(F302,'TRL scale'!$A$2:$B$10,2,FALSE),"")</f>
        <v/>
      </c>
      <c r="O302" t="str" cm="1">
        <f t="array" ref="O302">IFERROR(AVERAGE(_xlfn.VSTACK(_xlfn._xlws.FILTER($M$2:$M$1000,($C$2:$C$1000=C302)*($D$2:$D$1000=D302)*($E$2:$E$1000=E302)*($J$2:$J$1000=J302),""),_xlfn._xlws.FILTER($N$2:$N$1000,($C$2:$C$1000=C302)*($D$2:$D$1000=D302)*($E$2:$E$1000=E302)*($J$2:$J$1000=J302),""))),"")</f>
        <v/>
      </c>
    </row>
    <row r="303" spans="3:15" ht="15" customHeight="1">
      <c r="C303" t="str">
        <f>IFERROR(VLOOKUP(B303,'Waste streams'!$A$2:$B$50,2,FALSE),"")</f>
        <v/>
      </c>
      <c r="G303" t="str">
        <f>IFERROR(VLOOKUP(F303,'TRL scale'!$A$2:$B$10,2,FALSE),"")</f>
        <v/>
      </c>
      <c r="O303" t="str" cm="1">
        <f t="array" ref="O303">IFERROR(AVERAGE(_xlfn.VSTACK(_xlfn._xlws.FILTER($M$2:$M$1000,($C$2:$C$1000=C303)*($D$2:$D$1000=D303)*($E$2:$E$1000=E303)*($J$2:$J$1000=J303),""),_xlfn._xlws.FILTER($N$2:$N$1000,($C$2:$C$1000=C303)*($D$2:$D$1000=D303)*($E$2:$E$1000=E303)*($J$2:$J$1000=J303),""))),"")</f>
        <v/>
      </c>
    </row>
    <row r="304" spans="3:15" ht="15" customHeight="1">
      <c r="C304" t="str">
        <f>IFERROR(VLOOKUP(B304,'Waste streams'!$A$2:$B$50,2,FALSE),"")</f>
        <v/>
      </c>
      <c r="G304" t="str">
        <f>IFERROR(VLOOKUP(F304,'TRL scale'!$A$2:$B$10,2,FALSE),"")</f>
        <v/>
      </c>
      <c r="O304" t="str" cm="1">
        <f t="array" ref="O304">IFERROR(AVERAGE(_xlfn.VSTACK(_xlfn._xlws.FILTER($M$2:$M$1000,($C$2:$C$1000=C304)*($D$2:$D$1000=D304)*($E$2:$E$1000=E304)*($J$2:$J$1000=J304),""),_xlfn._xlws.FILTER($N$2:$N$1000,($C$2:$C$1000=C304)*($D$2:$D$1000=D304)*($E$2:$E$1000=E304)*($J$2:$J$1000=J304),""))),"")</f>
        <v/>
      </c>
    </row>
    <row r="305" spans="3:15" ht="15" customHeight="1">
      <c r="C305" t="str">
        <f>IFERROR(VLOOKUP(B305,'Waste streams'!$A$2:$B$50,2,FALSE),"")</f>
        <v/>
      </c>
      <c r="G305" t="str">
        <f>IFERROR(VLOOKUP(F305,'TRL scale'!$A$2:$B$10,2,FALSE),"")</f>
        <v/>
      </c>
      <c r="O305" t="str" cm="1">
        <f t="array" ref="O305">IFERROR(AVERAGE(_xlfn.VSTACK(_xlfn._xlws.FILTER($M$2:$M$1000,($C$2:$C$1000=C305)*($D$2:$D$1000=D305)*($E$2:$E$1000=E305)*($J$2:$J$1000=J305),""),_xlfn._xlws.FILTER($N$2:$N$1000,($C$2:$C$1000=C305)*($D$2:$D$1000=D305)*($E$2:$E$1000=E305)*($J$2:$J$1000=J305),""))),"")</f>
        <v/>
      </c>
    </row>
    <row r="306" spans="3:15" ht="15" customHeight="1">
      <c r="C306" t="str">
        <f>IFERROR(VLOOKUP(B306,'Waste streams'!$A$2:$B$50,2,FALSE),"")</f>
        <v/>
      </c>
      <c r="G306" t="str">
        <f>IFERROR(VLOOKUP(F306,'TRL scale'!$A$2:$B$10,2,FALSE),"")</f>
        <v/>
      </c>
      <c r="O306" t="str" cm="1">
        <f t="array" ref="O306">IFERROR(AVERAGE(_xlfn.VSTACK(_xlfn._xlws.FILTER($M$2:$M$1000,($C$2:$C$1000=C306)*($D$2:$D$1000=D306)*($E$2:$E$1000=E306)*($J$2:$J$1000=J306),""),_xlfn._xlws.FILTER($N$2:$N$1000,($C$2:$C$1000=C306)*($D$2:$D$1000=D306)*($E$2:$E$1000=E306)*($J$2:$J$1000=J306),""))),"")</f>
        <v/>
      </c>
    </row>
    <row r="307" spans="3:15" ht="15" customHeight="1">
      <c r="C307" t="str">
        <f>IFERROR(VLOOKUP(B307,'Waste streams'!$A$2:$B$50,2,FALSE),"")</f>
        <v/>
      </c>
      <c r="G307" t="str">
        <f>IFERROR(VLOOKUP(F307,'TRL scale'!$A$2:$B$10,2,FALSE),"")</f>
        <v/>
      </c>
      <c r="O307" t="str" cm="1">
        <f t="array" ref="O307">IFERROR(AVERAGE(_xlfn.VSTACK(_xlfn._xlws.FILTER($M$2:$M$1000,($C$2:$C$1000=C307)*($D$2:$D$1000=D307)*($E$2:$E$1000=E307)*($J$2:$J$1000=J307),""),_xlfn._xlws.FILTER($N$2:$N$1000,($C$2:$C$1000=C307)*($D$2:$D$1000=D307)*($E$2:$E$1000=E307)*($J$2:$J$1000=J307),""))),"")</f>
        <v/>
      </c>
    </row>
    <row r="308" spans="3:15" ht="15" customHeight="1">
      <c r="C308" t="str">
        <f>IFERROR(VLOOKUP(B308,'Waste streams'!$A$2:$B$50,2,FALSE),"")</f>
        <v/>
      </c>
      <c r="G308" t="str">
        <f>IFERROR(VLOOKUP(F308,'TRL scale'!$A$2:$B$10,2,FALSE),"")</f>
        <v/>
      </c>
      <c r="O308" t="str" cm="1">
        <f t="array" ref="O308">IFERROR(AVERAGE(_xlfn.VSTACK(_xlfn._xlws.FILTER($M$2:$M$1000,($C$2:$C$1000=C308)*($D$2:$D$1000=D308)*($E$2:$E$1000=E308)*($J$2:$J$1000=J308),""),_xlfn._xlws.FILTER($N$2:$N$1000,($C$2:$C$1000=C308)*($D$2:$D$1000=D308)*($E$2:$E$1000=E308)*($J$2:$J$1000=J308),""))),"")</f>
        <v/>
      </c>
    </row>
    <row r="309" spans="3:15" ht="15" customHeight="1">
      <c r="C309" t="str">
        <f>IFERROR(VLOOKUP(B309,'Waste streams'!$A$2:$B$50,2,FALSE),"")</f>
        <v/>
      </c>
      <c r="G309" t="str">
        <f>IFERROR(VLOOKUP(F309,'TRL scale'!$A$2:$B$10,2,FALSE),"")</f>
        <v/>
      </c>
      <c r="O309" t="str" cm="1">
        <f t="array" ref="O309">IFERROR(AVERAGE(_xlfn.VSTACK(_xlfn._xlws.FILTER($M$2:$M$1000,($C$2:$C$1000=C309)*($D$2:$D$1000=D309)*($E$2:$E$1000=E309)*($J$2:$J$1000=J309),""),_xlfn._xlws.FILTER($N$2:$N$1000,($C$2:$C$1000=C309)*($D$2:$D$1000=D309)*($E$2:$E$1000=E309)*($J$2:$J$1000=J309),""))),"")</f>
        <v/>
      </c>
    </row>
    <row r="310" spans="3:15" ht="15" customHeight="1">
      <c r="C310" t="str">
        <f>IFERROR(VLOOKUP(B310,'Waste streams'!$A$2:$B$50,2,FALSE),"")</f>
        <v/>
      </c>
      <c r="G310" t="str">
        <f>IFERROR(VLOOKUP(F310,'TRL scale'!$A$2:$B$10,2,FALSE),"")</f>
        <v/>
      </c>
      <c r="O310" t="str" cm="1">
        <f t="array" ref="O310">IFERROR(AVERAGE(_xlfn.VSTACK(_xlfn._xlws.FILTER($M$2:$M$1000,($C$2:$C$1000=C310)*($D$2:$D$1000=D310)*($E$2:$E$1000=E310)*($J$2:$J$1000=J310),""),_xlfn._xlws.FILTER($N$2:$N$1000,($C$2:$C$1000=C310)*($D$2:$D$1000=D310)*($E$2:$E$1000=E310)*($J$2:$J$1000=J310),""))),"")</f>
        <v/>
      </c>
    </row>
    <row r="311" spans="3:15" ht="15" customHeight="1">
      <c r="C311" t="str">
        <f>IFERROR(VLOOKUP(B311,'Waste streams'!$A$2:$B$50,2,FALSE),"")</f>
        <v/>
      </c>
      <c r="G311" t="str">
        <f>IFERROR(VLOOKUP(F311,'TRL scale'!$A$2:$B$10,2,FALSE),"")</f>
        <v/>
      </c>
      <c r="O311" t="str" cm="1">
        <f t="array" ref="O311">IFERROR(AVERAGE(_xlfn.VSTACK(_xlfn._xlws.FILTER($M$2:$M$1000,($C$2:$C$1000=C311)*($D$2:$D$1000=D311)*($E$2:$E$1000=E311)*($J$2:$J$1000=J311),""),_xlfn._xlws.FILTER($N$2:$N$1000,($C$2:$C$1000=C311)*($D$2:$D$1000=D311)*($E$2:$E$1000=E311)*($J$2:$J$1000=J311),""))),"")</f>
        <v/>
      </c>
    </row>
    <row r="312" spans="3:15" ht="15" customHeight="1">
      <c r="C312" t="str">
        <f>IFERROR(VLOOKUP(B312,'Waste streams'!$A$2:$B$50,2,FALSE),"")</f>
        <v/>
      </c>
      <c r="G312" t="str">
        <f>IFERROR(VLOOKUP(F312,'TRL scale'!$A$2:$B$10,2,FALSE),"")</f>
        <v/>
      </c>
      <c r="O312" t="str" cm="1">
        <f t="array" ref="O312">IFERROR(AVERAGE(_xlfn.VSTACK(_xlfn._xlws.FILTER($M$2:$M$1000,($C$2:$C$1000=C312)*($D$2:$D$1000=D312)*($E$2:$E$1000=E312)*($J$2:$J$1000=J312),""),_xlfn._xlws.FILTER($N$2:$N$1000,($C$2:$C$1000=C312)*($D$2:$D$1000=D312)*($E$2:$E$1000=E312)*($J$2:$J$1000=J312),""))),"")</f>
        <v/>
      </c>
    </row>
    <row r="313" spans="3:15" ht="15" customHeight="1">
      <c r="C313" t="str">
        <f>IFERROR(VLOOKUP(B313,'Waste streams'!$A$2:$B$50,2,FALSE),"")</f>
        <v/>
      </c>
      <c r="G313" t="str">
        <f>IFERROR(VLOOKUP(F313,'TRL scale'!$A$2:$B$10,2,FALSE),"")</f>
        <v/>
      </c>
      <c r="O313" t="str" cm="1">
        <f t="array" ref="O313">IFERROR(AVERAGE(_xlfn.VSTACK(_xlfn._xlws.FILTER($M$2:$M$1000,($C$2:$C$1000=C313)*($D$2:$D$1000=D313)*($E$2:$E$1000=E313)*($J$2:$J$1000=J313),""),_xlfn._xlws.FILTER($N$2:$N$1000,($C$2:$C$1000=C313)*($D$2:$D$1000=D313)*($E$2:$E$1000=E313)*($J$2:$J$1000=J313),""))),"")</f>
        <v/>
      </c>
    </row>
    <row r="314" spans="3:15" ht="15" customHeight="1">
      <c r="C314" t="str">
        <f>IFERROR(VLOOKUP(B314,'Waste streams'!$A$2:$B$50,2,FALSE),"")</f>
        <v/>
      </c>
      <c r="G314" t="str">
        <f>IFERROR(VLOOKUP(F314,'TRL scale'!$A$2:$B$10,2,FALSE),"")</f>
        <v/>
      </c>
      <c r="O314" t="str" cm="1">
        <f t="array" ref="O314">IFERROR(AVERAGE(_xlfn.VSTACK(_xlfn._xlws.FILTER($M$2:$M$1000,($C$2:$C$1000=C314)*($D$2:$D$1000=D314)*($E$2:$E$1000=E314)*($J$2:$J$1000=J314),""),_xlfn._xlws.FILTER($N$2:$N$1000,($C$2:$C$1000=C314)*($D$2:$D$1000=D314)*($E$2:$E$1000=E314)*($J$2:$J$1000=J314),""))),"")</f>
        <v/>
      </c>
    </row>
    <row r="315" spans="3:15" ht="15" customHeight="1">
      <c r="C315" t="str">
        <f>IFERROR(VLOOKUP(B315,'Waste streams'!$A$2:$B$50,2,FALSE),"")</f>
        <v/>
      </c>
      <c r="G315" t="str">
        <f>IFERROR(VLOOKUP(F315,'TRL scale'!$A$2:$B$10,2,FALSE),"")</f>
        <v/>
      </c>
      <c r="O315" t="str" cm="1">
        <f t="array" ref="O315">IFERROR(AVERAGE(_xlfn.VSTACK(_xlfn._xlws.FILTER($M$2:$M$1000,($C$2:$C$1000=C315)*($D$2:$D$1000=D315)*($E$2:$E$1000=E315)*($J$2:$J$1000=J315),""),_xlfn._xlws.FILTER($N$2:$N$1000,($C$2:$C$1000=C315)*($D$2:$D$1000=D315)*($E$2:$E$1000=E315)*($J$2:$J$1000=J315),""))),"")</f>
        <v/>
      </c>
    </row>
    <row r="316" spans="3:15" ht="15" customHeight="1">
      <c r="C316" t="str">
        <f>IFERROR(VLOOKUP(B316,'Waste streams'!$A$2:$B$50,2,FALSE),"")</f>
        <v/>
      </c>
      <c r="G316" t="str">
        <f>IFERROR(VLOOKUP(F316,'TRL scale'!$A$2:$B$10,2,FALSE),"")</f>
        <v/>
      </c>
      <c r="O316" t="str" cm="1">
        <f t="array" ref="O316">IFERROR(AVERAGE(_xlfn.VSTACK(_xlfn._xlws.FILTER($M$2:$M$1000,($C$2:$C$1000=C316)*($D$2:$D$1000=D316)*($E$2:$E$1000=E316)*($J$2:$J$1000=J316),""),_xlfn._xlws.FILTER($N$2:$N$1000,($C$2:$C$1000=C316)*($D$2:$D$1000=D316)*($E$2:$E$1000=E316)*($J$2:$J$1000=J316),""))),"")</f>
        <v/>
      </c>
    </row>
    <row r="317" spans="3:15" ht="15" customHeight="1">
      <c r="C317" t="str">
        <f>IFERROR(VLOOKUP(B317,'Waste streams'!$A$2:$B$50,2,FALSE),"")</f>
        <v/>
      </c>
      <c r="G317" t="str">
        <f>IFERROR(VLOOKUP(F317,'TRL scale'!$A$2:$B$10,2,FALSE),"")</f>
        <v/>
      </c>
      <c r="O317" t="str" cm="1">
        <f t="array" ref="O317">IFERROR(AVERAGE(_xlfn.VSTACK(_xlfn._xlws.FILTER($M$2:$M$1000,($C$2:$C$1000=C317)*($D$2:$D$1000=D317)*($E$2:$E$1000=E317)*($J$2:$J$1000=J317),""),_xlfn._xlws.FILTER($N$2:$N$1000,($C$2:$C$1000=C317)*($D$2:$D$1000=D317)*($E$2:$E$1000=E317)*($J$2:$J$1000=J317),""))),"")</f>
        <v/>
      </c>
    </row>
    <row r="318" spans="3:15" ht="15" customHeight="1">
      <c r="C318" t="str">
        <f>IFERROR(VLOOKUP(B318,'Waste streams'!$A$2:$B$50,2,FALSE),"")</f>
        <v/>
      </c>
      <c r="G318" t="str">
        <f>IFERROR(VLOOKUP(F318,'TRL scale'!$A$2:$B$10,2,FALSE),"")</f>
        <v/>
      </c>
      <c r="O318" t="str" cm="1">
        <f t="array" ref="O318">IFERROR(AVERAGE(_xlfn.VSTACK(_xlfn._xlws.FILTER($M$2:$M$1000,($C$2:$C$1000=C318)*($D$2:$D$1000=D318)*($E$2:$E$1000=E318)*($J$2:$J$1000=J318),""),_xlfn._xlws.FILTER($N$2:$N$1000,($C$2:$C$1000=C318)*($D$2:$D$1000=D318)*($E$2:$E$1000=E318)*($J$2:$J$1000=J318),""))),"")</f>
        <v/>
      </c>
    </row>
    <row r="319" spans="3:15" ht="15" customHeight="1">
      <c r="C319" t="str">
        <f>IFERROR(VLOOKUP(B319,'Waste streams'!$A$2:$B$50,2,FALSE),"")</f>
        <v/>
      </c>
      <c r="G319" t="str">
        <f>IFERROR(VLOOKUP(F319,'TRL scale'!$A$2:$B$10,2,FALSE),"")</f>
        <v/>
      </c>
      <c r="O319" t="str" cm="1">
        <f t="array" ref="O319">IFERROR(AVERAGE(_xlfn.VSTACK(_xlfn._xlws.FILTER($M$2:$M$1000,($C$2:$C$1000=C319)*($D$2:$D$1000=D319)*($E$2:$E$1000=E319)*($J$2:$J$1000=J319),""),_xlfn._xlws.FILTER($N$2:$N$1000,($C$2:$C$1000=C319)*($D$2:$D$1000=D319)*($E$2:$E$1000=E319)*($J$2:$J$1000=J319),""))),"")</f>
        <v/>
      </c>
    </row>
    <row r="320" spans="3:15" ht="15" customHeight="1">
      <c r="C320" t="str">
        <f>IFERROR(VLOOKUP(B320,'Waste streams'!$A$2:$B$50,2,FALSE),"")</f>
        <v/>
      </c>
      <c r="G320" t="str">
        <f>IFERROR(VLOOKUP(F320,'TRL scale'!$A$2:$B$10,2,FALSE),"")</f>
        <v/>
      </c>
      <c r="O320" t="str" cm="1">
        <f t="array" ref="O320">IFERROR(AVERAGE(_xlfn.VSTACK(_xlfn._xlws.FILTER($M$2:$M$1000,($C$2:$C$1000=C320)*($D$2:$D$1000=D320)*($E$2:$E$1000=E320)*($J$2:$J$1000=J320),""),_xlfn._xlws.FILTER($N$2:$N$1000,($C$2:$C$1000=C320)*($D$2:$D$1000=D320)*($E$2:$E$1000=E320)*($J$2:$J$1000=J320),""))),"")</f>
        <v/>
      </c>
    </row>
    <row r="321" spans="3:15" ht="15" customHeight="1">
      <c r="C321" t="str">
        <f>IFERROR(VLOOKUP(B321,'Waste streams'!$A$2:$B$50,2,FALSE),"")</f>
        <v/>
      </c>
      <c r="G321" t="str">
        <f>IFERROR(VLOOKUP(F321,'TRL scale'!$A$2:$B$10,2,FALSE),"")</f>
        <v/>
      </c>
      <c r="O321" t="str" cm="1">
        <f t="array" ref="O321">IFERROR(AVERAGE(_xlfn.VSTACK(_xlfn._xlws.FILTER($M$2:$M$1000,($C$2:$C$1000=C321)*($D$2:$D$1000=D321)*($E$2:$E$1000=E321)*($J$2:$J$1000=J321),""),_xlfn._xlws.FILTER($N$2:$N$1000,($C$2:$C$1000=C321)*($D$2:$D$1000=D321)*($E$2:$E$1000=E321)*($J$2:$J$1000=J321),""))),"")</f>
        <v/>
      </c>
    </row>
    <row r="322" spans="3:15" ht="15" customHeight="1">
      <c r="C322" t="str">
        <f>IFERROR(VLOOKUP(B322,'Waste streams'!$A$2:$B$50,2,FALSE),"")</f>
        <v/>
      </c>
      <c r="G322" t="str">
        <f>IFERROR(VLOOKUP(F322,'TRL scale'!$A$2:$B$10,2,FALSE),"")</f>
        <v/>
      </c>
      <c r="O322" t="str" cm="1">
        <f t="array" ref="O322">IFERROR(AVERAGE(_xlfn.VSTACK(_xlfn._xlws.FILTER($M$2:$M$1000,($C$2:$C$1000=C322)*($D$2:$D$1000=D322)*($E$2:$E$1000=E322)*($J$2:$J$1000=J322),""),_xlfn._xlws.FILTER($N$2:$N$1000,($C$2:$C$1000=C322)*($D$2:$D$1000=D322)*($E$2:$E$1000=E322)*($J$2:$J$1000=J322),""))),"")</f>
        <v/>
      </c>
    </row>
    <row r="323" spans="3:15" ht="15" customHeight="1">
      <c r="C323" t="str">
        <f>IFERROR(VLOOKUP(B323,'Waste streams'!$A$2:$B$50,2,FALSE),"")</f>
        <v/>
      </c>
      <c r="G323" t="str">
        <f>IFERROR(VLOOKUP(F323,'TRL scale'!$A$2:$B$10,2,FALSE),"")</f>
        <v/>
      </c>
      <c r="O323" t="str" cm="1">
        <f t="array" ref="O323">IFERROR(AVERAGE(_xlfn.VSTACK(_xlfn._xlws.FILTER($M$2:$M$1000,($C$2:$C$1000=C323)*($D$2:$D$1000=D323)*($E$2:$E$1000=E323)*($J$2:$J$1000=J323),""),_xlfn._xlws.FILTER($N$2:$N$1000,($C$2:$C$1000=C323)*($D$2:$D$1000=D323)*($E$2:$E$1000=E323)*($J$2:$J$1000=J323),""))),"")</f>
        <v/>
      </c>
    </row>
    <row r="324" spans="3:15" ht="15" customHeight="1">
      <c r="C324" t="str">
        <f>IFERROR(VLOOKUP(B324,'Waste streams'!$A$2:$B$50,2,FALSE),"")</f>
        <v/>
      </c>
      <c r="G324" t="str">
        <f>IFERROR(VLOOKUP(F324,'TRL scale'!$A$2:$B$10,2,FALSE),"")</f>
        <v/>
      </c>
      <c r="O324" t="str" cm="1">
        <f t="array" ref="O324">IFERROR(AVERAGE(_xlfn.VSTACK(_xlfn._xlws.FILTER($M$2:$M$1000,($C$2:$C$1000=C324)*($D$2:$D$1000=D324)*($E$2:$E$1000=E324)*($J$2:$J$1000=J324),""),_xlfn._xlws.FILTER($N$2:$N$1000,($C$2:$C$1000=C324)*($D$2:$D$1000=D324)*($E$2:$E$1000=E324)*($J$2:$J$1000=J324),""))),"")</f>
        <v/>
      </c>
    </row>
    <row r="325" spans="3:15" ht="15" customHeight="1">
      <c r="C325" t="str">
        <f>IFERROR(VLOOKUP(B325,'Waste streams'!$A$2:$B$50,2,FALSE),"")</f>
        <v/>
      </c>
      <c r="G325" t="str">
        <f>IFERROR(VLOOKUP(F325,'TRL scale'!$A$2:$B$10,2,FALSE),"")</f>
        <v/>
      </c>
      <c r="O325" t="str" cm="1">
        <f t="array" ref="O325">IFERROR(AVERAGE(_xlfn.VSTACK(_xlfn._xlws.FILTER($M$2:$M$1000,($C$2:$C$1000=C325)*($D$2:$D$1000=D325)*($E$2:$E$1000=E325)*($J$2:$J$1000=J325),""),_xlfn._xlws.FILTER($N$2:$N$1000,($C$2:$C$1000=C325)*($D$2:$D$1000=D325)*($E$2:$E$1000=E325)*($J$2:$J$1000=J325),""))),"")</f>
        <v/>
      </c>
    </row>
    <row r="326" spans="3:15" ht="15" customHeight="1">
      <c r="C326" t="str">
        <f>IFERROR(VLOOKUP(B326,'Waste streams'!$A$2:$B$50,2,FALSE),"")</f>
        <v/>
      </c>
      <c r="G326" t="str">
        <f>IFERROR(VLOOKUP(F326,'TRL scale'!$A$2:$B$10,2,FALSE),"")</f>
        <v/>
      </c>
      <c r="O326" t="str" cm="1">
        <f t="array" ref="O326">IFERROR(AVERAGE(_xlfn.VSTACK(_xlfn._xlws.FILTER($M$2:$M$1000,($C$2:$C$1000=C326)*($D$2:$D$1000=D326)*($E$2:$E$1000=E326)*($J$2:$J$1000=J326),""),_xlfn._xlws.FILTER($N$2:$N$1000,($C$2:$C$1000=C326)*($D$2:$D$1000=D326)*($E$2:$E$1000=E326)*($J$2:$J$1000=J326),""))),"")</f>
        <v/>
      </c>
    </row>
    <row r="327" spans="3:15" ht="15" customHeight="1">
      <c r="C327" t="str">
        <f>IFERROR(VLOOKUP(B327,'Waste streams'!$A$2:$B$50,2,FALSE),"")</f>
        <v/>
      </c>
      <c r="G327" t="str">
        <f>IFERROR(VLOOKUP(F327,'TRL scale'!$A$2:$B$10,2,FALSE),"")</f>
        <v/>
      </c>
      <c r="O327" t="str" cm="1">
        <f t="array" ref="O327">IFERROR(AVERAGE(_xlfn.VSTACK(_xlfn._xlws.FILTER($M$2:$M$1000,($C$2:$C$1000=C327)*($D$2:$D$1000=D327)*($E$2:$E$1000=E327)*($J$2:$J$1000=J327),""),_xlfn._xlws.FILTER($N$2:$N$1000,($C$2:$C$1000=C327)*($D$2:$D$1000=D327)*($E$2:$E$1000=E327)*($J$2:$J$1000=J327),""))),"")</f>
        <v/>
      </c>
    </row>
    <row r="328" spans="3:15" ht="15" customHeight="1">
      <c r="C328" t="str">
        <f>IFERROR(VLOOKUP(B328,'Waste streams'!$A$2:$B$50,2,FALSE),"")</f>
        <v/>
      </c>
      <c r="G328" t="str">
        <f>IFERROR(VLOOKUP(F328,'TRL scale'!$A$2:$B$10,2,FALSE),"")</f>
        <v/>
      </c>
      <c r="O328" t="str" cm="1">
        <f t="array" ref="O328">IFERROR(AVERAGE(_xlfn.VSTACK(_xlfn._xlws.FILTER($M$2:$M$1000,($C$2:$C$1000=C328)*($D$2:$D$1000=D328)*($E$2:$E$1000=E328)*($J$2:$J$1000=J328),""),_xlfn._xlws.FILTER($N$2:$N$1000,($C$2:$C$1000=C328)*($D$2:$D$1000=D328)*($E$2:$E$1000=E328)*($J$2:$J$1000=J328),""))),"")</f>
        <v/>
      </c>
    </row>
    <row r="329" spans="3:15" ht="15" customHeight="1">
      <c r="C329" t="str">
        <f>IFERROR(VLOOKUP(B329,'Waste streams'!$A$2:$B$50,2,FALSE),"")</f>
        <v/>
      </c>
      <c r="G329" t="str">
        <f>IFERROR(VLOOKUP(F329,'TRL scale'!$A$2:$B$10,2,FALSE),"")</f>
        <v/>
      </c>
      <c r="O329" t="str" cm="1">
        <f t="array" ref="O329">IFERROR(AVERAGE(_xlfn.VSTACK(_xlfn._xlws.FILTER($M$2:$M$1000,($C$2:$C$1000=C329)*($D$2:$D$1000=D329)*($E$2:$E$1000=E329)*($J$2:$J$1000=J329),""),_xlfn._xlws.FILTER($N$2:$N$1000,($C$2:$C$1000=C329)*($D$2:$D$1000=D329)*($E$2:$E$1000=E329)*($J$2:$J$1000=J329),""))),"")</f>
        <v/>
      </c>
    </row>
    <row r="330" spans="3:15" ht="15" customHeight="1">
      <c r="C330" t="str">
        <f>IFERROR(VLOOKUP(B330,'Waste streams'!$A$2:$B$50,2,FALSE),"")</f>
        <v/>
      </c>
      <c r="G330" t="str">
        <f>IFERROR(VLOOKUP(F330,'TRL scale'!$A$2:$B$10,2,FALSE),"")</f>
        <v/>
      </c>
      <c r="O330" t="str" cm="1">
        <f t="array" ref="O330">IFERROR(AVERAGE(_xlfn.VSTACK(_xlfn._xlws.FILTER($M$2:$M$1000,($C$2:$C$1000=C330)*($D$2:$D$1000=D330)*($E$2:$E$1000=E330)*($J$2:$J$1000=J330),""),_xlfn._xlws.FILTER($N$2:$N$1000,($C$2:$C$1000=C330)*($D$2:$D$1000=D330)*($E$2:$E$1000=E330)*($J$2:$J$1000=J330),""))),"")</f>
        <v/>
      </c>
    </row>
    <row r="331" spans="3:15" ht="15" customHeight="1">
      <c r="C331" t="str">
        <f>IFERROR(VLOOKUP(B331,'Waste streams'!$A$2:$B$50,2,FALSE),"")</f>
        <v/>
      </c>
      <c r="G331" t="str">
        <f>IFERROR(VLOOKUP(F331,'TRL scale'!$A$2:$B$10,2,FALSE),"")</f>
        <v/>
      </c>
      <c r="O331" t="str" cm="1">
        <f t="array" ref="O331">IFERROR(AVERAGE(_xlfn.VSTACK(_xlfn._xlws.FILTER($M$2:$M$1000,($C$2:$C$1000=C331)*($D$2:$D$1000=D331)*($E$2:$E$1000=E331)*($J$2:$J$1000=J331),""),_xlfn._xlws.FILTER($N$2:$N$1000,($C$2:$C$1000=C331)*($D$2:$D$1000=D331)*($E$2:$E$1000=E331)*($J$2:$J$1000=J331),""))),"")</f>
        <v/>
      </c>
    </row>
    <row r="332" spans="3:15" ht="15" customHeight="1">
      <c r="C332" t="str">
        <f>IFERROR(VLOOKUP(B332,'Waste streams'!$A$2:$B$50,2,FALSE),"")</f>
        <v/>
      </c>
      <c r="G332" t="str">
        <f>IFERROR(VLOOKUP(F332,'TRL scale'!$A$2:$B$10,2,FALSE),"")</f>
        <v/>
      </c>
      <c r="O332" t="str" cm="1">
        <f t="array" ref="O332">IFERROR(AVERAGE(_xlfn.VSTACK(_xlfn._xlws.FILTER($M$2:$M$1000,($C$2:$C$1000=C332)*($D$2:$D$1000=D332)*($E$2:$E$1000=E332)*($J$2:$J$1000=J332),""),_xlfn._xlws.FILTER($N$2:$N$1000,($C$2:$C$1000=C332)*($D$2:$D$1000=D332)*($E$2:$E$1000=E332)*($J$2:$J$1000=J332),""))),"")</f>
        <v/>
      </c>
    </row>
    <row r="333" spans="3:15" ht="15" customHeight="1">
      <c r="C333" t="str">
        <f>IFERROR(VLOOKUP(B333,'Waste streams'!$A$2:$B$50,2,FALSE),"")</f>
        <v/>
      </c>
      <c r="G333" t="str">
        <f>IFERROR(VLOOKUP(F333,'TRL scale'!$A$2:$B$10,2,FALSE),"")</f>
        <v/>
      </c>
      <c r="O333" t="str" cm="1">
        <f t="array" ref="O333">IFERROR(AVERAGE(_xlfn.VSTACK(_xlfn._xlws.FILTER($M$2:$M$1000,($C$2:$C$1000=C333)*($D$2:$D$1000=D333)*($E$2:$E$1000=E333)*($J$2:$J$1000=J333),""),_xlfn._xlws.FILTER($N$2:$N$1000,($C$2:$C$1000=C333)*($D$2:$D$1000=D333)*($E$2:$E$1000=E333)*($J$2:$J$1000=J333),""))),"")</f>
        <v/>
      </c>
    </row>
    <row r="334" spans="3:15" ht="15" customHeight="1">
      <c r="C334" t="str">
        <f>IFERROR(VLOOKUP(B334,'Waste streams'!$A$2:$B$50,2,FALSE),"")</f>
        <v/>
      </c>
      <c r="G334" t="str">
        <f>IFERROR(VLOOKUP(F334,'TRL scale'!$A$2:$B$10,2,FALSE),"")</f>
        <v/>
      </c>
      <c r="O334" t="str" cm="1">
        <f t="array" ref="O334">IFERROR(AVERAGE(_xlfn.VSTACK(_xlfn._xlws.FILTER($M$2:$M$1000,($C$2:$C$1000=C334)*($D$2:$D$1000=D334)*($E$2:$E$1000=E334)*($J$2:$J$1000=J334),""),_xlfn._xlws.FILTER($N$2:$N$1000,($C$2:$C$1000=C334)*($D$2:$D$1000=D334)*($E$2:$E$1000=E334)*($J$2:$J$1000=J334),""))),"")</f>
        <v/>
      </c>
    </row>
    <row r="335" spans="3:15" ht="15" customHeight="1">
      <c r="C335" t="str">
        <f>IFERROR(VLOOKUP(B335,'Waste streams'!$A$2:$B$50,2,FALSE),"")</f>
        <v/>
      </c>
      <c r="G335" t="str">
        <f>IFERROR(VLOOKUP(F335,'TRL scale'!$A$2:$B$10,2,FALSE),"")</f>
        <v/>
      </c>
      <c r="O335" t="str" cm="1">
        <f t="array" ref="O335">IFERROR(AVERAGE(_xlfn.VSTACK(_xlfn._xlws.FILTER($M$2:$M$1000,($C$2:$C$1000=C335)*($D$2:$D$1000=D335)*($E$2:$E$1000=E335)*($J$2:$J$1000=J335),""),_xlfn._xlws.FILTER($N$2:$N$1000,($C$2:$C$1000=C335)*($D$2:$D$1000=D335)*($E$2:$E$1000=E335)*($J$2:$J$1000=J335),""))),"")</f>
        <v/>
      </c>
    </row>
    <row r="336" spans="3:15" ht="15" customHeight="1">
      <c r="C336" t="str">
        <f>IFERROR(VLOOKUP(B336,'Waste streams'!$A$2:$B$50,2,FALSE),"")</f>
        <v/>
      </c>
      <c r="G336" t="str">
        <f>IFERROR(VLOOKUP(F336,'TRL scale'!$A$2:$B$10,2,FALSE),"")</f>
        <v/>
      </c>
      <c r="O336" t="str" cm="1">
        <f t="array" ref="O336">IFERROR(AVERAGE(_xlfn.VSTACK(_xlfn._xlws.FILTER($M$2:$M$1000,($C$2:$C$1000=C336)*($D$2:$D$1000=D336)*($E$2:$E$1000=E336)*($J$2:$J$1000=J336),""),_xlfn._xlws.FILTER($N$2:$N$1000,($C$2:$C$1000=C336)*($D$2:$D$1000=D336)*($E$2:$E$1000=E336)*($J$2:$J$1000=J336),""))),"")</f>
        <v/>
      </c>
    </row>
    <row r="337" spans="3:15" ht="15" customHeight="1">
      <c r="C337" t="str">
        <f>IFERROR(VLOOKUP(B337,'Waste streams'!$A$2:$B$50,2,FALSE),"")</f>
        <v/>
      </c>
      <c r="G337" t="str">
        <f>IFERROR(VLOOKUP(F337,'TRL scale'!$A$2:$B$10,2,FALSE),"")</f>
        <v/>
      </c>
      <c r="O337" t="str" cm="1">
        <f t="array" ref="O337">IFERROR(AVERAGE(_xlfn.VSTACK(_xlfn._xlws.FILTER($M$2:$M$1000,($C$2:$C$1000=C337)*($D$2:$D$1000=D337)*($E$2:$E$1000=E337)*($J$2:$J$1000=J337),""),_xlfn._xlws.FILTER($N$2:$N$1000,($C$2:$C$1000=C337)*($D$2:$D$1000=D337)*($E$2:$E$1000=E337)*($J$2:$J$1000=J337),""))),"")</f>
        <v/>
      </c>
    </row>
    <row r="338" spans="3:15" ht="15" customHeight="1">
      <c r="C338" t="str">
        <f>IFERROR(VLOOKUP(B338,'Waste streams'!$A$2:$B$50,2,FALSE),"")</f>
        <v/>
      </c>
      <c r="G338" t="str">
        <f>IFERROR(VLOOKUP(F338,'TRL scale'!$A$2:$B$10,2,FALSE),"")</f>
        <v/>
      </c>
      <c r="O338" t="str" cm="1">
        <f t="array" ref="O338">IFERROR(AVERAGE(_xlfn.VSTACK(_xlfn._xlws.FILTER($M$2:$M$1000,($C$2:$C$1000=C338)*($D$2:$D$1000=D338)*($E$2:$E$1000=E338)*($J$2:$J$1000=J338),""),_xlfn._xlws.FILTER($N$2:$N$1000,($C$2:$C$1000=C338)*($D$2:$D$1000=D338)*($E$2:$E$1000=E338)*($J$2:$J$1000=J338),""))),"")</f>
        <v/>
      </c>
    </row>
    <row r="339" spans="3:15" ht="15" customHeight="1">
      <c r="C339" t="str">
        <f>IFERROR(VLOOKUP(B339,'Waste streams'!$A$2:$B$50,2,FALSE),"")</f>
        <v/>
      </c>
      <c r="G339" t="str">
        <f>IFERROR(VLOOKUP(F339,'TRL scale'!$A$2:$B$10,2,FALSE),"")</f>
        <v/>
      </c>
      <c r="O339" t="str" cm="1">
        <f t="array" ref="O339">IFERROR(AVERAGE(_xlfn.VSTACK(_xlfn._xlws.FILTER($M$2:$M$1000,($C$2:$C$1000=C339)*($D$2:$D$1000=D339)*($E$2:$E$1000=E339)*($J$2:$J$1000=J339),""),_xlfn._xlws.FILTER($N$2:$N$1000,($C$2:$C$1000=C339)*($D$2:$D$1000=D339)*($E$2:$E$1000=E339)*($J$2:$J$1000=J339),""))),"")</f>
        <v/>
      </c>
    </row>
    <row r="340" spans="3:15" ht="15" customHeight="1">
      <c r="C340" t="str">
        <f>IFERROR(VLOOKUP(B340,'Waste streams'!$A$2:$B$50,2,FALSE),"")</f>
        <v/>
      </c>
      <c r="G340" t="str">
        <f>IFERROR(VLOOKUP(F340,'TRL scale'!$A$2:$B$10,2,FALSE),"")</f>
        <v/>
      </c>
      <c r="O340" t="str" cm="1">
        <f t="array" ref="O340">IFERROR(AVERAGE(_xlfn.VSTACK(_xlfn._xlws.FILTER($M$2:$M$1000,($C$2:$C$1000=C340)*($D$2:$D$1000=D340)*($E$2:$E$1000=E340)*($J$2:$J$1000=J340),""),_xlfn._xlws.FILTER($N$2:$N$1000,($C$2:$C$1000=C340)*($D$2:$D$1000=D340)*($E$2:$E$1000=E340)*($J$2:$J$1000=J340),""))),"")</f>
        <v/>
      </c>
    </row>
    <row r="341" spans="3:15" ht="15" customHeight="1">
      <c r="C341" t="str">
        <f>IFERROR(VLOOKUP(B341,'Waste streams'!$A$2:$B$50,2,FALSE),"")</f>
        <v/>
      </c>
      <c r="G341" t="str">
        <f>IFERROR(VLOOKUP(F341,'TRL scale'!$A$2:$B$10,2,FALSE),"")</f>
        <v/>
      </c>
      <c r="O341" t="str" cm="1">
        <f t="array" ref="O341">IFERROR(AVERAGE(_xlfn.VSTACK(_xlfn._xlws.FILTER($M$2:$M$1000,($C$2:$C$1000=C341)*($D$2:$D$1000=D341)*($E$2:$E$1000=E341)*($J$2:$J$1000=J341),""),_xlfn._xlws.FILTER($N$2:$N$1000,($C$2:$C$1000=C341)*($D$2:$D$1000=D341)*($E$2:$E$1000=E341)*($J$2:$J$1000=J341),""))),"")</f>
        <v/>
      </c>
    </row>
    <row r="342" spans="3:15" ht="15" customHeight="1">
      <c r="C342" t="str">
        <f>IFERROR(VLOOKUP(B342,'Waste streams'!$A$2:$B$50,2,FALSE),"")</f>
        <v/>
      </c>
      <c r="G342" t="str">
        <f>IFERROR(VLOOKUP(F342,'TRL scale'!$A$2:$B$10,2,FALSE),"")</f>
        <v/>
      </c>
      <c r="O342" t="str" cm="1">
        <f t="array" ref="O342">IFERROR(AVERAGE(_xlfn.VSTACK(_xlfn._xlws.FILTER($M$2:$M$1000,($C$2:$C$1000=C342)*($D$2:$D$1000=D342)*($E$2:$E$1000=E342)*($J$2:$J$1000=J342),""),_xlfn._xlws.FILTER($N$2:$N$1000,($C$2:$C$1000=C342)*($D$2:$D$1000=D342)*($E$2:$E$1000=E342)*($J$2:$J$1000=J342),""))),"")</f>
        <v/>
      </c>
    </row>
    <row r="343" spans="3:15" ht="15" customHeight="1">
      <c r="C343" t="str">
        <f>IFERROR(VLOOKUP(B343,'Waste streams'!$A$2:$B$50,2,FALSE),"")</f>
        <v/>
      </c>
      <c r="G343" t="str">
        <f>IFERROR(VLOOKUP(F343,'TRL scale'!$A$2:$B$10,2,FALSE),"")</f>
        <v/>
      </c>
      <c r="O343" t="str" cm="1">
        <f t="array" ref="O343">IFERROR(AVERAGE(_xlfn.VSTACK(_xlfn._xlws.FILTER($M$2:$M$1000,($C$2:$C$1000=C343)*($D$2:$D$1000=D343)*($E$2:$E$1000=E343)*($J$2:$J$1000=J343),""),_xlfn._xlws.FILTER($N$2:$N$1000,($C$2:$C$1000=C343)*($D$2:$D$1000=D343)*($E$2:$E$1000=E343)*($J$2:$J$1000=J343),""))),"")</f>
        <v/>
      </c>
    </row>
    <row r="344" spans="3:15" ht="15" customHeight="1">
      <c r="C344" t="str">
        <f>IFERROR(VLOOKUP(B344,'Waste streams'!$A$2:$B$50,2,FALSE),"")</f>
        <v/>
      </c>
      <c r="G344" t="str">
        <f>IFERROR(VLOOKUP(F344,'TRL scale'!$A$2:$B$10,2,FALSE),"")</f>
        <v/>
      </c>
      <c r="O344" t="str" cm="1">
        <f t="array" ref="O344">IFERROR(AVERAGE(_xlfn.VSTACK(_xlfn._xlws.FILTER($M$2:$M$1000,($C$2:$C$1000=C344)*($D$2:$D$1000=D344)*($E$2:$E$1000=E344)*($J$2:$J$1000=J344),""),_xlfn._xlws.FILTER($N$2:$N$1000,($C$2:$C$1000=C344)*($D$2:$D$1000=D344)*($E$2:$E$1000=E344)*($J$2:$J$1000=J344),""))),"")</f>
        <v/>
      </c>
    </row>
    <row r="345" spans="3:15" ht="15" customHeight="1">
      <c r="C345" t="str">
        <f>IFERROR(VLOOKUP(B345,'Waste streams'!$A$2:$B$50,2,FALSE),"")</f>
        <v/>
      </c>
      <c r="G345" t="str">
        <f>IFERROR(VLOOKUP(F345,'TRL scale'!$A$2:$B$10,2,FALSE),"")</f>
        <v/>
      </c>
      <c r="O345" t="str" cm="1">
        <f t="array" ref="O345">IFERROR(AVERAGE(_xlfn.VSTACK(_xlfn._xlws.FILTER($M$2:$M$1000,($C$2:$C$1000=C345)*($D$2:$D$1000=D345)*($E$2:$E$1000=E345)*($J$2:$J$1000=J345),""),_xlfn._xlws.FILTER($N$2:$N$1000,($C$2:$C$1000=C345)*($D$2:$D$1000=D345)*($E$2:$E$1000=E345)*($J$2:$J$1000=J345),""))),"")</f>
        <v/>
      </c>
    </row>
    <row r="346" spans="3:15" ht="15" customHeight="1">
      <c r="C346" t="str">
        <f>IFERROR(VLOOKUP(B346,'Waste streams'!$A$2:$B$50,2,FALSE),"")</f>
        <v/>
      </c>
      <c r="G346" t="str">
        <f>IFERROR(VLOOKUP(F346,'TRL scale'!$A$2:$B$10,2,FALSE),"")</f>
        <v/>
      </c>
      <c r="O346" t="str" cm="1">
        <f t="array" ref="O346">IFERROR(AVERAGE(_xlfn.VSTACK(_xlfn._xlws.FILTER($M$2:$M$1000,($C$2:$C$1000=C346)*($D$2:$D$1000=D346)*($E$2:$E$1000=E346)*($J$2:$J$1000=J346),""),_xlfn._xlws.FILTER($N$2:$N$1000,($C$2:$C$1000=C346)*($D$2:$D$1000=D346)*($E$2:$E$1000=E346)*($J$2:$J$1000=J346),""))),"")</f>
        <v/>
      </c>
    </row>
    <row r="347" spans="3:15" ht="15" customHeight="1">
      <c r="C347" t="str">
        <f>IFERROR(VLOOKUP(B347,'Waste streams'!$A$2:$B$50,2,FALSE),"")</f>
        <v/>
      </c>
      <c r="G347" t="str">
        <f>IFERROR(VLOOKUP(F347,'TRL scale'!$A$2:$B$10,2,FALSE),"")</f>
        <v/>
      </c>
      <c r="O347" t="str" cm="1">
        <f t="array" ref="O347">IFERROR(AVERAGE(_xlfn.VSTACK(_xlfn._xlws.FILTER($M$2:$M$1000,($C$2:$C$1000=C347)*($D$2:$D$1000=D347)*($E$2:$E$1000=E347)*($J$2:$J$1000=J347),""),_xlfn._xlws.FILTER($N$2:$N$1000,($C$2:$C$1000=C347)*($D$2:$D$1000=D347)*($E$2:$E$1000=E347)*($J$2:$J$1000=J347),""))),"")</f>
        <v/>
      </c>
    </row>
    <row r="348" spans="3:15" ht="15" customHeight="1">
      <c r="C348" t="str">
        <f>IFERROR(VLOOKUP(B348,'Waste streams'!$A$2:$B$50,2,FALSE),"")</f>
        <v/>
      </c>
      <c r="G348" t="str">
        <f>IFERROR(VLOOKUP(F348,'TRL scale'!$A$2:$B$10,2,FALSE),"")</f>
        <v/>
      </c>
      <c r="O348" t="str" cm="1">
        <f t="array" ref="O348">IFERROR(AVERAGE(_xlfn.VSTACK(_xlfn._xlws.FILTER($M$2:$M$1000,($C$2:$C$1000=C348)*($D$2:$D$1000=D348)*($E$2:$E$1000=E348)*($J$2:$J$1000=J348),""),_xlfn._xlws.FILTER($N$2:$N$1000,($C$2:$C$1000=C348)*($D$2:$D$1000=D348)*($E$2:$E$1000=E348)*($J$2:$J$1000=J348),""))),"")</f>
        <v/>
      </c>
    </row>
    <row r="349" spans="3:15" ht="15" customHeight="1">
      <c r="C349" t="str">
        <f>IFERROR(VLOOKUP(B349,'Waste streams'!$A$2:$B$50,2,FALSE),"")</f>
        <v/>
      </c>
      <c r="G349" t="str">
        <f>IFERROR(VLOOKUP(F349,'TRL scale'!$A$2:$B$10,2,FALSE),"")</f>
        <v/>
      </c>
      <c r="O349" t="str" cm="1">
        <f t="array" ref="O349">IFERROR(AVERAGE(_xlfn.VSTACK(_xlfn._xlws.FILTER($M$2:$M$1000,($C$2:$C$1000=C349)*($D$2:$D$1000=D349)*($E$2:$E$1000=E349)*($J$2:$J$1000=J349),""),_xlfn._xlws.FILTER($N$2:$N$1000,($C$2:$C$1000=C349)*($D$2:$D$1000=D349)*($E$2:$E$1000=E349)*($J$2:$J$1000=J349),""))),"")</f>
        <v/>
      </c>
    </row>
    <row r="350" spans="3:15" ht="15" customHeight="1">
      <c r="C350" t="str">
        <f>IFERROR(VLOOKUP(B350,'Waste streams'!$A$2:$B$50,2,FALSE),"")</f>
        <v/>
      </c>
      <c r="G350" t="str">
        <f>IFERROR(VLOOKUP(F350,'TRL scale'!$A$2:$B$10,2,FALSE),"")</f>
        <v/>
      </c>
      <c r="O350" t="str" cm="1">
        <f t="array" ref="O350">IFERROR(AVERAGE(_xlfn.VSTACK(_xlfn._xlws.FILTER($M$2:$M$1000,($C$2:$C$1000=C350)*($D$2:$D$1000=D350)*($E$2:$E$1000=E350)*($J$2:$J$1000=J350),""),_xlfn._xlws.FILTER($N$2:$N$1000,($C$2:$C$1000=C350)*($D$2:$D$1000=D350)*($E$2:$E$1000=E350)*($J$2:$J$1000=J350),""))),"")</f>
        <v/>
      </c>
    </row>
    <row r="351" spans="3:15" ht="15" customHeight="1">
      <c r="C351" t="str">
        <f>IFERROR(VLOOKUP(B351,'Waste streams'!$A$2:$B$50,2,FALSE),"")</f>
        <v/>
      </c>
      <c r="G351" t="str">
        <f>IFERROR(VLOOKUP(F351,'TRL scale'!$A$2:$B$10,2,FALSE),"")</f>
        <v/>
      </c>
      <c r="O351" t="str" cm="1">
        <f t="array" ref="O351">IFERROR(AVERAGE(_xlfn.VSTACK(_xlfn._xlws.FILTER($M$2:$M$1000,($C$2:$C$1000=C351)*($D$2:$D$1000=D351)*($E$2:$E$1000=E351)*($J$2:$J$1000=J351),""),_xlfn._xlws.FILTER($N$2:$N$1000,($C$2:$C$1000=C351)*($D$2:$D$1000=D351)*($E$2:$E$1000=E351)*($J$2:$J$1000=J351),""))),"")</f>
        <v/>
      </c>
    </row>
    <row r="352" spans="3:15" ht="15" customHeight="1">
      <c r="C352" t="str">
        <f>IFERROR(VLOOKUP(B352,'Waste streams'!$A$2:$B$50,2,FALSE),"")</f>
        <v/>
      </c>
      <c r="G352" t="str">
        <f>IFERROR(VLOOKUP(F352,'TRL scale'!$A$2:$B$10,2,FALSE),"")</f>
        <v/>
      </c>
      <c r="O352" t="str" cm="1">
        <f t="array" ref="O352">IFERROR(AVERAGE(_xlfn.VSTACK(_xlfn._xlws.FILTER($M$2:$M$1000,($C$2:$C$1000=C352)*($D$2:$D$1000=D352)*($E$2:$E$1000=E352)*($J$2:$J$1000=J352),""),_xlfn._xlws.FILTER($N$2:$N$1000,($C$2:$C$1000=C352)*($D$2:$D$1000=D352)*($E$2:$E$1000=E352)*($J$2:$J$1000=J352),""))),"")</f>
        <v/>
      </c>
    </row>
    <row r="353" spans="3:15" ht="15" customHeight="1">
      <c r="C353" t="str">
        <f>IFERROR(VLOOKUP(B353,'Waste streams'!$A$2:$B$50,2,FALSE),"")</f>
        <v/>
      </c>
      <c r="G353" t="str">
        <f>IFERROR(VLOOKUP(F353,'TRL scale'!$A$2:$B$10,2,FALSE),"")</f>
        <v/>
      </c>
      <c r="O353" t="str" cm="1">
        <f t="array" ref="O353">IFERROR(AVERAGE(_xlfn.VSTACK(_xlfn._xlws.FILTER($M$2:$M$1000,($C$2:$C$1000=C353)*($D$2:$D$1000=D353)*($E$2:$E$1000=E353)*($J$2:$J$1000=J353),""),_xlfn._xlws.FILTER($N$2:$N$1000,($C$2:$C$1000=C353)*($D$2:$D$1000=D353)*($E$2:$E$1000=E353)*($J$2:$J$1000=J353),""))),"")</f>
        <v/>
      </c>
    </row>
    <row r="354" spans="3:15" ht="15" customHeight="1">
      <c r="C354" t="str">
        <f>IFERROR(VLOOKUP(B354,'Waste streams'!$A$2:$B$50,2,FALSE),"")</f>
        <v/>
      </c>
      <c r="G354" t="str">
        <f>IFERROR(VLOOKUP(F354,'TRL scale'!$A$2:$B$10,2,FALSE),"")</f>
        <v/>
      </c>
      <c r="O354" t="str" cm="1">
        <f t="array" ref="O354">IFERROR(AVERAGE(_xlfn.VSTACK(_xlfn._xlws.FILTER($M$2:$M$1000,($C$2:$C$1000=C354)*($D$2:$D$1000=D354)*($E$2:$E$1000=E354)*($J$2:$J$1000=J354),""),_xlfn._xlws.FILTER($N$2:$N$1000,($C$2:$C$1000=C354)*($D$2:$D$1000=D354)*($E$2:$E$1000=E354)*($J$2:$J$1000=J354),""))),"")</f>
        <v/>
      </c>
    </row>
    <row r="355" spans="3:15" ht="15" customHeight="1">
      <c r="C355" t="str">
        <f>IFERROR(VLOOKUP(B355,'Waste streams'!$A$2:$B$50,2,FALSE),"")</f>
        <v/>
      </c>
      <c r="G355" t="str">
        <f>IFERROR(VLOOKUP(F355,'TRL scale'!$A$2:$B$10,2,FALSE),"")</f>
        <v/>
      </c>
      <c r="O355" t="str" cm="1">
        <f t="array" ref="O355">IFERROR(AVERAGE(_xlfn.VSTACK(_xlfn._xlws.FILTER($M$2:$M$1000,($C$2:$C$1000=C355)*($D$2:$D$1000=D355)*($E$2:$E$1000=E355)*($J$2:$J$1000=J355),""),_xlfn._xlws.FILTER($N$2:$N$1000,($C$2:$C$1000=C355)*($D$2:$D$1000=D355)*($E$2:$E$1000=E355)*($J$2:$J$1000=J355),""))),"")</f>
        <v/>
      </c>
    </row>
    <row r="356" spans="3:15" ht="15" customHeight="1">
      <c r="C356" t="str">
        <f>IFERROR(VLOOKUP(B356,'Waste streams'!$A$2:$B$50,2,FALSE),"")</f>
        <v/>
      </c>
      <c r="G356" t="str">
        <f>IFERROR(VLOOKUP(F356,'TRL scale'!$A$2:$B$10,2,FALSE),"")</f>
        <v/>
      </c>
      <c r="O356" t="str" cm="1">
        <f t="array" ref="O356">IFERROR(AVERAGE(_xlfn.VSTACK(_xlfn._xlws.FILTER($M$2:$M$1000,($C$2:$C$1000=C356)*($D$2:$D$1000=D356)*($E$2:$E$1000=E356)*($J$2:$J$1000=J356),""),_xlfn._xlws.FILTER($N$2:$N$1000,($C$2:$C$1000=C356)*($D$2:$D$1000=D356)*($E$2:$E$1000=E356)*($J$2:$J$1000=J356),""))),"")</f>
        <v/>
      </c>
    </row>
    <row r="357" spans="3:15" ht="15" customHeight="1">
      <c r="C357" t="str">
        <f>IFERROR(VLOOKUP(B357,'Waste streams'!$A$2:$B$50,2,FALSE),"")</f>
        <v/>
      </c>
      <c r="G357" t="str">
        <f>IFERROR(VLOOKUP(F357,'TRL scale'!$A$2:$B$10,2,FALSE),"")</f>
        <v/>
      </c>
      <c r="O357" t="str" cm="1">
        <f t="array" ref="O357">IFERROR(AVERAGE(_xlfn.VSTACK(_xlfn._xlws.FILTER($M$2:$M$1000,($C$2:$C$1000=C357)*($D$2:$D$1000=D357)*($E$2:$E$1000=E357)*($J$2:$J$1000=J357),""),_xlfn._xlws.FILTER($N$2:$N$1000,($C$2:$C$1000=C357)*($D$2:$D$1000=D357)*($E$2:$E$1000=E357)*($J$2:$J$1000=J357),""))),"")</f>
        <v/>
      </c>
    </row>
    <row r="358" spans="3:15" ht="15" customHeight="1">
      <c r="C358" t="str">
        <f>IFERROR(VLOOKUP(B358,'Waste streams'!$A$2:$B$50,2,FALSE),"")</f>
        <v/>
      </c>
      <c r="G358" t="str">
        <f>IFERROR(VLOOKUP(F358,'TRL scale'!$A$2:$B$10,2,FALSE),"")</f>
        <v/>
      </c>
      <c r="O358" t="str" cm="1">
        <f t="array" ref="O358">IFERROR(AVERAGE(_xlfn.VSTACK(_xlfn._xlws.FILTER($M$2:$M$1000,($C$2:$C$1000=C358)*($D$2:$D$1000=D358)*($E$2:$E$1000=E358)*($J$2:$J$1000=J358),""),_xlfn._xlws.FILTER($N$2:$N$1000,($C$2:$C$1000=C358)*($D$2:$D$1000=D358)*($E$2:$E$1000=E358)*($J$2:$J$1000=J358),""))),"")</f>
        <v/>
      </c>
    </row>
    <row r="359" spans="3:15" ht="15" customHeight="1">
      <c r="C359" t="str">
        <f>IFERROR(VLOOKUP(B359,'Waste streams'!$A$2:$B$50,2,FALSE),"")</f>
        <v/>
      </c>
      <c r="G359" t="str">
        <f>IFERROR(VLOOKUP(F359,'TRL scale'!$A$2:$B$10,2,FALSE),"")</f>
        <v/>
      </c>
      <c r="O359" t="str" cm="1">
        <f t="array" ref="O359">IFERROR(AVERAGE(_xlfn.VSTACK(_xlfn._xlws.FILTER($M$2:$M$1000,($C$2:$C$1000=C359)*($D$2:$D$1000=D359)*($E$2:$E$1000=E359)*($J$2:$J$1000=J359),""),_xlfn._xlws.FILTER($N$2:$N$1000,($C$2:$C$1000=C359)*($D$2:$D$1000=D359)*($E$2:$E$1000=E359)*($J$2:$J$1000=J359),""))),"")</f>
        <v/>
      </c>
    </row>
    <row r="360" spans="3:15" ht="15" customHeight="1">
      <c r="C360" t="str">
        <f>IFERROR(VLOOKUP(B360,'Waste streams'!$A$2:$B$50,2,FALSE),"")</f>
        <v/>
      </c>
      <c r="G360" t="str">
        <f>IFERROR(VLOOKUP(F360,'TRL scale'!$A$2:$B$10,2,FALSE),"")</f>
        <v/>
      </c>
      <c r="O360" t="str" cm="1">
        <f t="array" ref="O360">IFERROR(AVERAGE(_xlfn.VSTACK(_xlfn._xlws.FILTER($M$2:$M$1000,($C$2:$C$1000=C360)*($D$2:$D$1000=D360)*($E$2:$E$1000=E360)*($J$2:$J$1000=J360),""),_xlfn._xlws.FILTER($N$2:$N$1000,($C$2:$C$1000=C360)*($D$2:$D$1000=D360)*($E$2:$E$1000=E360)*($J$2:$J$1000=J360),""))),"")</f>
        <v/>
      </c>
    </row>
    <row r="361" spans="3:15" ht="15" customHeight="1">
      <c r="C361" t="str">
        <f>IFERROR(VLOOKUP(B361,'Waste streams'!$A$2:$B$50,2,FALSE),"")</f>
        <v/>
      </c>
      <c r="G361" t="str">
        <f>IFERROR(VLOOKUP(F361,'TRL scale'!$A$2:$B$10,2,FALSE),"")</f>
        <v/>
      </c>
      <c r="O361" t="str" cm="1">
        <f t="array" ref="O361">IFERROR(AVERAGE(_xlfn.VSTACK(_xlfn._xlws.FILTER($M$2:$M$1000,($C$2:$C$1000=C361)*($D$2:$D$1000=D361)*($E$2:$E$1000=E361)*($J$2:$J$1000=J361),""),_xlfn._xlws.FILTER($N$2:$N$1000,($C$2:$C$1000=C361)*($D$2:$D$1000=D361)*($E$2:$E$1000=E361)*($J$2:$J$1000=J361),""))),"")</f>
        <v/>
      </c>
    </row>
    <row r="362" spans="3:15" ht="15" customHeight="1">
      <c r="C362" t="str">
        <f>IFERROR(VLOOKUP(B362,'Waste streams'!$A$2:$B$50,2,FALSE),"")</f>
        <v/>
      </c>
      <c r="G362" t="str">
        <f>IFERROR(VLOOKUP(F362,'TRL scale'!$A$2:$B$10,2,FALSE),"")</f>
        <v/>
      </c>
      <c r="O362" t="str" cm="1">
        <f t="array" ref="O362">IFERROR(AVERAGE(_xlfn.VSTACK(_xlfn._xlws.FILTER($M$2:$M$1000,($C$2:$C$1000=C362)*($D$2:$D$1000=D362)*($E$2:$E$1000=E362)*($J$2:$J$1000=J362),""),_xlfn._xlws.FILTER($N$2:$N$1000,($C$2:$C$1000=C362)*($D$2:$D$1000=D362)*($E$2:$E$1000=E362)*($J$2:$J$1000=J362),""))),"")</f>
        <v/>
      </c>
    </row>
    <row r="363" spans="3:15" ht="15" customHeight="1">
      <c r="C363" t="str">
        <f>IFERROR(VLOOKUP(B363,'Waste streams'!$A$2:$B$50,2,FALSE),"")</f>
        <v/>
      </c>
      <c r="G363" t="str">
        <f>IFERROR(VLOOKUP(F363,'TRL scale'!$A$2:$B$10,2,FALSE),"")</f>
        <v/>
      </c>
      <c r="O363" t="str" cm="1">
        <f t="array" ref="O363">IFERROR(AVERAGE(_xlfn.VSTACK(_xlfn._xlws.FILTER($M$2:$M$1000,($C$2:$C$1000=C363)*($D$2:$D$1000=D363)*($E$2:$E$1000=E363)*($J$2:$J$1000=J363),""),_xlfn._xlws.FILTER($N$2:$N$1000,($C$2:$C$1000=C363)*($D$2:$D$1000=D363)*($E$2:$E$1000=E363)*($J$2:$J$1000=J363),""))),"")</f>
        <v/>
      </c>
    </row>
    <row r="364" spans="3:15" ht="15" customHeight="1">
      <c r="C364" t="str">
        <f>IFERROR(VLOOKUP(B364,'Waste streams'!$A$2:$B$50,2,FALSE),"")</f>
        <v/>
      </c>
      <c r="G364" t="str">
        <f>IFERROR(VLOOKUP(F364,'TRL scale'!$A$2:$B$10,2,FALSE),"")</f>
        <v/>
      </c>
      <c r="O364" t="str" cm="1">
        <f t="array" ref="O364">IFERROR(AVERAGE(_xlfn.VSTACK(_xlfn._xlws.FILTER($M$2:$M$1000,($C$2:$C$1000=C364)*($D$2:$D$1000=D364)*($E$2:$E$1000=E364)*($J$2:$J$1000=J364),""),_xlfn._xlws.FILTER($N$2:$N$1000,($C$2:$C$1000=C364)*($D$2:$D$1000=D364)*($E$2:$E$1000=E364)*($J$2:$J$1000=J364),""))),"")</f>
        <v/>
      </c>
    </row>
    <row r="365" spans="3:15" ht="15" customHeight="1">
      <c r="C365" t="str">
        <f>IFERROR(VLOOKUP(B365,'Waste streams'!$A$2:$B$50,2,FALSE),"")</f>
        <v/>
      </c>
      <c r="G365" t="str">
        <f>IFERROR(VLOOKUP(F365,'TRL scale'!$A$2:$B$10,2,FALSE),"")</f>
        <v/>
      </c>
      <c r="O365" t="str" cm="1">
        <f t="array" ref="O365">IFERROR(AVERAGE(_xlfn.VSTACK(_xlfn._xlws.FILTER($M$2:$M$1000,($C$2:$C$1000=C365)*($D$2:$D$1000=D365)*($E$2:$E$1000=E365)*($J$2:$J$1000=J365),""),_xlfn._xlws.FILTER($N$2:$N$1000,($C$2:$C$1000=C365)*($D$2:$D$1000=D365)*($E$2:$E$1000=E365)*($J$2:$J$1000=J365),""))),"")</f>
        <v/>
      </c>
    </row>
    <row r="366" spans="3:15" ht="15" customHeight="1">
      <c r="C366" t="str">
        <f>IFERROR(VLOOKUP(B366,'Waste streams'!$A$2:$B$50,2,FALSE),"")</f>
        <v/>
      </c>
      <c r="G366" t="str">
        <f>IFERROR(VLOOKUP(F366,'TRL scale'!$A$2:$B$10,2,FALSE),"")</f>
        <v/>
      </c>
      <c r="O366" t="str" cm="1">
        <f t="array" ref="O366">IFERROR(AVERAGE(_xlfn.VSTACK(_xlfn._xlws.FILTER($M$2:$M$1000,($C$2:$C$1000=C366)*($D$2:$D$1000=D366)*($E$2:$E$1000=E366)*($J$2:$J$1000=J366),""),_xlfn._xlws.FILTER($N$2:$N$1000,($C$2:$C$1000=C366)*($D$2:$D$1000=D366)*($E$2:$E$1000=E366)*($J$2:$J$1000=J366),""))),"")</f>
        <v/>
      </c>
    </row>
    <row r="367" spans="3:15" ht="15" customHeight="1">
      <c r="C367" t="str">
        <f>IFERROR(VLOOKUP(B367,'Waste streams'!$A$2:$B$50,2,FALSE),"")</f>
        <v/>
      </c>
      <c r="G367" t="str">
        <f>IFERROR(VLOOKUP(F367,'TRL scale'!$A$2:$B$10,2,FALSE),"")</f>
        <v/>
      </c>
      <c r="O367" t="str" cm="1">
        <f t="array" ref="O367">IFERROR(AVERAGE(_xlfn.VSTACK(_xlfn._xlws.FILTER($M$2:$M$1000,($C$2:$C$1000=C367)*($D$2:$D$1000=D367)*($E$2:$E$1000=E367)*($J$2:$J$1000=J367),""),_xlfn._xlws.FILTER($N$2:$N$1000,($C$2:$C$1000=C367)*($D$2:$D$1000=D367)*($E$2:$E$1000=E367)*($J$2:$J$1000=J367),""))),"")</f>
        <v/>
      </c>
    </row>
    <row r="368" spans="3:15" ht="15" customHeight="1">
      <c r="C368" t="str">
        <f>IFERROR(VLOOKUP(B368,'Waste streams'!$A$2:$B$50,2,FALSE),"")</f>
        <v/>
      </c>
      <c r="G368" t="str">
        <f>IFERROR(VLOOKUP(F368,'TRL scale'!$A$2:$B$10,2,FALSE),"")</f>
        <v/>
      </c>
      <c r="O368" t="str" cm="1">
        <f t="array" ref="O368">IFERROR(AVERAGE(_xlfn.VSTACK(_xlfn._xlws.FILTER($M$2:$M$1000,($C$2:$C$1000=C368)*($D$2:$D$1000=D368)*($E$2:$E$1000=E368)*($J$2:$J$1000=J368),""),_xlfn._xlws.FILTER($N$2:$N$1000,($C$2:$C$1000=C368)*($D$2:$D$1000=D368)*($E$2:$E$1000=E368)*($J$2:$J$1000=J368),""))),"")</f>
        <v/>
      </c>
    </row>
    <row r="369" spans="3:15" ht="15" customHeight="1">
      <c r="C369" t="str">
        <f>IFERROR(VLOOKUP(B369,'Waste streams'!$A$2:$B$50,2,FALSE),"")</f>
        <v/>
      </c>
      <c r="G369" t="str">
        <f>IFERROR(VLOOKUP(F369,'TRL scale'!$A$2:$B$10,2,FALSE),"")</f>
        <v/>
      </c>
      <c r="O369" t="str" cm="1">
        <f t="array" ref="O369">IFERROR(AVERAGE(_xlfn.VSTACK(_xlfn._xlws.FILTER($M$2:$M$1000,($C$2:$C$1000=C369)*($D$2:$D$1000=D369)*($E$2:$E$1000=E369)*($J$2:$J$1000=J369),""),_xlfn._xlws.FILTER($N$2:$N$1000,($C$2:$C$1000=C369)*($D$2:$D$1000=D369)*($E$2:$E$1000=E369)*($J$2:$J$1000=J369),""))),"")</f>
        <v/>
      </c>
    </row>
    <row r="370" spans="3:15" ht="15" customHeight="1">
      <c r="C370" t="str">
        <f>IFERROR(VLOOKUP(B370,'Waste streams'!$A$2:$B$50,2,FALSE),"")</f>
        <v/>
      </c>
      <c r="G370" t="str">
        <f>IFERROR(VLOOKUP(F370,'TRL scale'!$A$2:$B$10,2,FALSE),"")</f>
        <v/>
      </c>
      <c r="O370" t="str" cm="1">
        <f t="array" ref="O370">IFERROR(AVERAGE(_xlfn.VSTACK(_xlfn._xlws.FILTER($M$2:$M$1000,($C$2:$C$1000=C370)*($D$2:$D$1000=D370)*($E$2:$E$1000=E370)*($J$2:$J$1000=J370),""),_xlfn._xlws.FILTER($N$2:$N$1000,($C$2:$C$1000=C370)*($D$2:$D$1000=D370)*($E$2:$E$1000=E370)*($J$2:$J$1000=J370),""))),"")</f>
        <v/>
      </c>
    </row>
    <row r="371" spans="3:15" ht="15" customHeight="1">
      <c r="C371" t="str">
        <f>IFERROR(VLOOKUP(B371,'Waste streams'!$A$2:$B$50,2,FALSE),"")</f>
        <v/>
      </c>
      <c r="G371" t="str">
        <f>IFERROR(VLOOKUP(F371,'TRL scale'!$A$2:$B$10,2,FALSE),"")</f>
        <v/>
      </c>
      <c r="O371" t="str" cm="1">
        <f t="array" ref="O371">IFERROR(AVERAGE(_xlfn.VSTACK(_xlfn._xlws.FILTER($M$2:$M$1000,($C$2:$C$1000=C371)*($D$2:$D$1000=D371)*($E$2:$E$1000=E371)*($J$2:$J$1000=J371),""),_xlfn._xlws.FILTER($N$2:$N$1000,($C$2:$C$1000=C371)*($D$2:$D$1000=D371)*($E$2:$E$1000=E371)*($J$2:$J$1000=J371),""))),"")</f>
        <v/>
      </c>
    </row>
    <row r="372" spans="3:15" ht="15" customHeight="1">
      <c r="C372" t="str">
        <f>IFERROR(VLOOKUP(B372,'Waste streams'!$A$2:$B$50,2,FALSE),"")</f>
        <v/>
      </c>
      <c r="G372" t="str">
        <f>IFERROR(VLOOKUP(F372,'TRL scale'!$A$2:$B$10,2,FALSE),"")</f>
        <v/>
      </c>
      <c r="O372" t="str" cm="1">
        <f t="array" ref="O372">IFERROR(AVERAGE(_xlfn.VSTACK(_xlfn._xlws.FILTER($M$2:$M$1000,($C$2:$C$1000=C372)*($D$2:$D$1000=D372)*($E$2:$E$1000=E372)*($J$2:$J$1000=J372),""),_xlfn._xlws.FILTER($N$2:$N$1000,($C$2:$C$1000=C372)*($D$2:$D$1000=D372)*($E$2:$E$1000=E372)*($J$2:$J$1000=J372),""))),"")</f>
        <v/>
      </c>
    </row>
    <row r="373" spans="3:15" ht="15" customHeight="1">
      <c r="C373" t="str">
        <f>IFERROR(VLOOKUP(B373,'Waste streams'!$A$2:$B$50,2,FALSE),"")</f>
        <v/>
      </c>
      <c r="G373" t="str">
        <f>IFERROR(VLOOKUP(F373,'TRL scale'!$A$2:$B$10,2,FALSE),"")</f>
        <v/>
      </c>
      <c r="O373" t="str" cm="1">
        <f t="array" ref="O373">IFERROR(AVERAGE(_xlfn.VSTACK(_xlfn._xlws.FILTER($M$2:$M$1000,($C$2:$C$1000=C373)*($D$2:$D$1000=D373)*($E$2:$E$1000=E373)*($J$2:$J$1000=J373),""),_xlfn._xlws.FILTER($N$2:$N$1000,($C$2:$C$1000=C373)*($D$2:$D$1000=D373)*($E$2:$E$1000=E373)*($J$2:$J$1000=J373),""))),"")</f>
        <v/>
      </c>
    </row>
    <row r="374" spans="3:15" ht="15" customHeight="1">
      <c r="C374" t="str">
        <f>IFERROR(VLOOKUP(B374,'Waste streams'!$A$2:$B$50,2,FALSE),"")</f>
        <v/>
      </c>
      <c r="G374" t="str">
        <f>IFERROR(VLOOKUP(F374,'TRL scale'!$A$2:$B$10,2,FALSE),"")</f>
        <v/>
      </c>
      <c r="O374" t="str" cm="1">
        <f t="array" ref="O374">IFERROR(AVERAGE(_xlfn.VSTACK(_xlfn._xlws.FILTER($M$2:$M$1000,($C$2:$C$1000=C374)*($D$2:$D$1000=D374)*($E$2:$E$1000=E374)*($J$2:$J$1000=J374),""),_xlfn._xlws.FILTER($N$2:$N$1000,($C$2:$C$1000=C374)*($D$2:$D$1000=D374)*($E$2:$E$1000=E374)*($J$2:$J$1000=J374),""))),"")</f>
        <v/>
      </c>
    </row>
    <row r="375" spans="3:15" ht="15" customHeight="1">
      <c r="C375" t="str">
        <f>IFERROR(VLOOKUP(B375,'Waste streams'!$A$2:$B$50,2,FALSE),"")</f>
        <v/>
      </c>
      <c r="G375" t="str">
        <f>IFERROR(VLOOKUP(F375,'TRL scale'!$A$2:$B$10,2,FALSE),"")</f>
        <v/>
      </c>
      <c r="O375" t="str" cm="1">
        <f t="array" ref="O375">IFERROR(AVERAGE(_xlfn.VSTACK(_xlfn._xlws.FILTER($M$2:$M$1000,($C$2:$C$1000=C375)*($D$2:$D$1000=D375)*($E$2:$E$1000=E375)*($J$2:$J$1000=J375),""),_xlfn._xlws.FILTER($N$2:$N$1000,($C$2:$C$1000=C375)*($D$2:$D$1000=D375)*($E$2:$E$1000=E375)*($J$2:$J$1000=J375),""))),"")</f>
        <v/>
      </c>
    </row>
    <row r="376" spans="3:15" ht="15" customHeight="1">
      <c r="C376" t="str">
        <f>IFERROR(VLOOKUP(B376,'Waste streams'!$A$2:$B$50,2,FALSE),"")</f>
        <v/>
      </c>
      <c r="G376" t="str">
        <f>IFERROR(VLOOKUP(F376,'TRL scale'!$A$2:$B$10,2,FALSE),"")</f>
        <v/>
      </c>
      <c r="O376" t="str" cm="1">
        <f t="array" ref="O376">IFERROR(AVERAGE(_xlfn.VSTACK(_xlfn._xlws.FILTER($M$2:$M$1000,($C$2:$C$1000=C376)*($D$2:$D$1000=D376)*($E$2:$E$1000=E376)*($J$2:$J$1000=J376),""),_xlfn._xlws.FILTER($N$2:$N$1000,($C$2:$C$1000=C376)*($D$2:$D$1000=D376)*($E$2:$E$1000=E376)*($J$2:$J$1000=J376),""))),"")</f>
        <v/>
      </c>
    </row>
    <row r="377" spans="3:15" ht="15" customHeight="1">
      <c r="C377" t="str">
        <f>IFERROR(VLOOKUP(B377,'Waste streams'!$A$2:$B$50,2,FALSE),"")</f>
        <v/>
      </c>
      <c r="G377" t="str">
        <f>IFERROR(VLOOKUP(F377,'TRL scale'!$A$2:$B$10,2,FALSE),"")</f>
        <v/>
      </c>
      <c r="O377" t="str" cm="1">
        <f t="array" ref="O377">IFERROR(AVERAGE(_xlfn.VSTACK(_xlfn._xlws.FILTER($M$2:$M$1000,($C$2:$C$1000=C377)*($D$2:$D$1000=D377)*($E$2:$E$1000=E377)*($J$2:$J$1000=J377),""),_xlfn._xlws.FILTER($N$2:$N$1000,($C$2:$C$1000=C377)*($D$2:$D$1000=D377)*($E$2:$E$1000=E377)*($J$2:$J$1000=J377),""))),"")</f>
        <v/>
      </c>
    </row>
    <row r="378" spans="3:15" ht="15" customHeight="1">
      <c r="C378" t="str">
        <f>IFERROR(VLOOKUP(B378,'Waste streams'!$A$2:$B$50,2,FALSE),"")</f>
        <v/>
      </c>
      <c r="G378" t="str">
        <f>IFERROR(VLOOKUP(F378,'TRL scale'!$A$2:$B$10,2,FALSE),"")</f>
        <v/>
      </c>
      <c r="O378" t="str" cm="1">
        <f t="array" ref="O378">IFERROR(AVERAGE(_xlfn.VSTACK(_xlfn._xlws.FILTER($M$2:$M$1000,($C$2:$C$1000=C378)*($D$2:$D$1000=D378)*($E$2:$E$1000=E378)*($J$2:$J$1000=J378),""),_xlfn._xlws.FILTER($N$2:$N$1000,($C$2:$C$1000=C378)*($D$2:$D$1000=D378)*($E$2:$E$1000=E378)*($J$2:$J$1000=J378),""))),"")</f>
        <v/>
      </c>
    </row>
    <row r="379" spans="3:15" ht="15" customHeight="1">
      <c r="C379" t="str">
        <f>IFERROR(VLOOKUP(B379,'Waste streams'!$A$2:$B$50,2,FALSE),"")</f>
        <v/>
      </c>
      <c r="G379" t="str">
        <f>IFERROR(VLOOKUP(F379,'TRL scale'!$A$2:$B$10,2,FALSE),"")</f>
        <v/>
      </c>
      <c r="O379" t="str" cm="1">
        <f t="array" ref="O379">IFERROR(AVERAGE(_xlfn.VSTACK(_xlfn._xlws.FILTER($M$2:$M$1000,($C$2:$C$1000=C379)*($D$2:$D$1000=D379)*($E$2:$E$1000=E379)*($J$2:$J$1000=J379),""),_xlfn._xlws.FILTER($N$2:$N$1000,($C$2:$C$1000=C379)*($D$2:$D$1000=D379)*($E$2:$E$1000=E379)*($J$2:$J$1000=J379),""))),"")</f>
        <v/>
      </c>
    </row>
    <row r="380" spans="3:15" ht="15" customHeight="1">
      <c r="C380" t="str">
        <f>IFERROR(VLOOKUP(B380,'Waste streams'!$A$2:$B$50,2,FALSE),"")</f>
        <v/>
      </c>
      <c r="G380" t="str">
        <f>IFERROR(VLOOKUP(F380,'TRL scale'!$A$2:$B$10,2,FALSE),"")</f>
        <v/>
      </c>
      <c r="O380" t="str" cm="1">
        <f t="array" ref="O380">IFERROR(AVERAGE(_xlfn.VSTACK(_xlfn._xlws.FILTER($M$2:$M$1000,($C$2:$C$1000=C380)*($D$2:$D$1000=D380)*($E$2:$E$1000=E380)*($J$2:$J$1000=J380),""),_xlfn._xlws.FILTER($N$2:$N$1000,($C$2:$C$1000=C380)*($D$2:$D$1000=D380)*($E$2:$E$1000=E380)*($J$2:$J$1000=J380),""))),"")</f>
        <v/>
      </c>
    </row>
    <row r="381" spans="3:15" ht="15" customHeight="1">
      <c r="C381" t="str">
        <f>IFERROR(VLOOKUP(B381,'Waste streams'!$A$2:$B$50,2,FALSE),"")</f>
        <v/>
      </c>
      <c r="G381" t="str">
        <f>IFERROR(VLOOKUP(F381,'TRL scale'!$A$2:$B$10,2,FALSE),"")</f>
        <v/>
      </c>
      <c r="O381" t="str" cm="1">
        <f t="array" ref="O381">IFERROR(AVERAGE(_xlfn.VSTACK(_xlfn._xlws.FILTER($M$2:$M$1000,($C$2:$C$1000=C381)*($D$2:$D$1000=D381)*($E$2:$E$1000=E381)*($J$2:$J$1000=J381),""),_xlfn._xlws.FILTER($N$2:$N$1000,($C$2:$C$1000=C381)*($D$2:$D$1000=D381)*($E$2:$E$1000=E381)*($J$2:$J$1000=J381),""))),"")</f>
        <v/>
      </c>
    </row>
    <row r="382" spans="3:15" ht="15" customHeight="1">
      <c r="C382" t="str">
        <f>IFERROR(VLOOKUP(B382,'Waste streams'!$A$2:$B$50,2,FALSE),"")</f>
        <v/>
      </c>
      <c r="G382" t="str">
        <f>IFERROR(VLOOKUP(F382,'TRL scale'!$A$2:$B$10,2,FALSE),"")</f>
        <v/>
      </c>
      <c r="O382" t="str" cm="1">
        <f t="array" ref="O382">IFERROR(AVERAGE(_xlfn.VSTACK(_xlfn._xlws.FILTER($M$2:$M$1000,($C$2:$C$1000=C382)*($D$2:$D$1000=D382)*($E$2:$E$1000=E382)*($J$2:$J$1000=J382),""),_xlfn._xlws.FILTER($N$2:$N$1000,($C$2:$C$1000=C382)*($D$2:$D$1000=D382)*($E$2:$E$1000=E382)*($J$2:$J$1000=J382),""))),"")</f>
        <v/>
      </c>
    </row>
    <row r="383" spans="3:15" ht="15" customHeight="1">
      <c r="C383" t="str">
        <f>IFERROR(VLOOKUP(B383,'Waste streams'!$A$2:$B$50,2,FALSE),"")</f>
        <v/>
      </c>
      <c r="G383" t="str">
        <f>IFERROR(VLOOKUP(F383,'TRL scale'!$A$2:$B$10,2,FALSE),"")</f>
        <v/>
      </c>
      <c r="O383" t="str" cm="1">
        <f t="array" ref="O383">IFERROR(AVERAGE(_xlfn.VSTACK(_xlfn._xlws.FILTER($M$2:$M$1000,($C$2:$C$1000=C383)*($D$2:$D$1000=D383)*($E$2:$E$1000=E383)*($J$2:$J$1000=J383),""),_xlfn._xlws.FILTER($N$2:$N$1000,($C$2:$C$1000=C383)*($D$2:$D$1000=D383)*($E$2:$E$1000=E383)*($J$2:$J$1000=J383),""))),"")</f>
        <v/>
      </c>
    </row>
    <row r="384" spans="3:15" ht="15" customHeight="1">
      <c r="C384" t="str">
        <f>IFERROR(VLOOKUP(B384,'Waste streams'!$A$2:$B$50,2,FALSE),"")</f>
        <v/>
      </c>
      <c r="G384" t="str">
        <f>IFERROR(VLOOKUP(F384,'TRL scale'!$A$2:$B$10,2,FALSE),"")</f>
        <v/>
      </c>
      <c r="O384" t="str" cm="1">
        <f t="array" ref="O384">IFERROR(AVERAGE(_xlfn.VSTACK(_xlfn._xlws.FILTER($M$2:$M$1000,($C$2:$C$1000=C384)*($D$2:$D$1000=D384)*($E$2:$E$1000=E384)*($J$2:$J$1000=J384),""),_xlfn._xlws.FILTER($N$2:$N$1000,($C$2:$C$1000=C384)*($D$2:$D$1000=D384)*($E$2:$E$1000=E384)*($J$2:$J$1000=J384),""))),"")</f>
        <v/>
      </c>
    </row>
    <row r="385" spans="3:15" ht="15" customHeight="1">
      <c r="C385" t="str">
        <f>IFERROR(VLOOKUP(B385,'Waste streams'!$A$2:$B$50,2,FALSE),"")</f>
        <v/>
      </c>
      <c r="G385" t="str">
        <f>IFERROR(VLOOKUP(F385,'TRL scale'!$A$2:$B$10,2,FALSE),"")</f>
        <v/>
      </c>
      <c r="O385" t="str" cm="1">
        <f t="array" ref="O385">IFERROR(AVERAGE(_xlfn.VSTACK(_xlfn._xlws.FILTER($M$2:$M$1000,($C$2:$C$1000=C385)*($D$2:$D$1000=D385)*($E$2:$E$1000=E385)*($J$2:$J$1000=J385),""),_xlfn._xlws.FILTER($N$2:$N$1000,($C$2:$C$1000=C385)*($D$2:$D$1000=D385)*($E$2:$E$1000=E385)*($J$2:$J$1000=J385),""))),"")</f>
        <v/>
      </c>
    </row>
    <row r="386" spans="3:15" ht="15" customHeight="1">
      <c r="C386" t="str">
        <f>IFERROR(VLOOKUP(B386,'Waste streams'!$A$2:$B$50,2,FALSE),"")</f>
        <v/>
      </c>
      <c r="G386" t="str">
        <f>IFERROR(VLOOKUP(F386,'TRL scale'!$A$2:$B$10,2,FALSE),"")</f>
        <v/>
      </c>
      <c r="O386" t="str" cm="1">
        <f t="array" ref="O386">IFERROR(AVERAGE(_xlfn.VSTACK(_xlfn._xlws.FILTER($M$2:$M$1000,($C$2:$C$1000=C386)*($D$2:$D$1000=D386)*($E$2:$E$1000=E386)*($J$2:$J$1000=J386),""),_xlfn._xlws.FILTER($N$2:$N$1000,($C$2:$C$1000=C386)*($D$2:$D$1000=D386)*($E$2:$E$1000=E386)*($J$2:$J$1000=J386),""))),"")</f>
        <v/>
      </c>
    </row>
    <row r="387" spans="3:15" ht="15" customHeight="1">
      <c r="C387" t="str">
        <f>IFERROR(VLOOKUP(B387,'Waste streams'!$A$2:$B$50,2,FALSE),"")</f>
        <v/>
      </c>
      <c r="G387" t="str">
        <f>IFERROR(VLOOKUP(F387,'TRL scale'!$A$2:$B$10,2,FALSE),"")</f>
        <v/>
      </c>
      <c r="O387" t="str" cm="1">
        <f t="array" ref="O387">IFERROR(AVERAGE(_xlfn.VSTACK(_xlfn._xlws.FILTER($M$2:$M$1000,($C$2:$C$1000=C387)*($D$2:$D$1000=D387)*($E$2:$E$1000=E387)*($J$2:$J$1000=J387),""),_xlfn._xlws.FILTER($N$2:$N$1000,($C$2:$C$1000=C387)*($D$2:$D$1000=D387)*($E$2:$E$1000=E387)*($J$2:$J$1000=J387),""))),"")</f>
        <v/>
      </c>
    </row>
    <row r="388" spans="3:15" ht="15" customHeight="1">
      <c r="C388" t="str">
        <f>IFERROR(VLOOKUP(B388,'Waste streams'!$A$2:$B$50,2,FALSE),"")</f>
        <v/>
      </c>
      <c r="G388" t="str">
        <f>IFERROR(VLOOKUP(F388,'TRL scale'!$A$2:$B$10,2,FALSE),"")</f>
        <v/>
      </c>
      <c r="O388" t="str" cm="1">
        <f t="array" ref="O388">IFERROR(AVERAGE(_xlfn.VSTACK(_xlfn._xlws.FILTER($M$2:$M$1000,($C$2:$C$1000=C388)*($D$2:$D$1000=D388)*($E$2:$E$1000=E388)*($J$2:$J$1000=J388),""),_xlfn._xlws.FILTER($N$2:$N$1000,($C$2:$C$1000=C388)*($D$2:$D$1000=D388)*($E$2:$E$1000=E388)*($J$2:$J$1000=J388),""))),"")</f>
        <v/>
      </c>
    </row>
    <row r="389" spans="3:15" ht="15" customHeight="1">
      <c r="C389" t="str">
        <f>IFERROR(VLOOKUP(B389,'Waste streams'!$A$2:$B$50,2,FALSE),"")</f>
        <v/>
      </c>
      <c r="G389" t="str">
        <f>IFERROR(VLOOKUP(F389,'TRL scale'!$A$2:$B$10,2,FALSE),"")</f>
        <v/>
      </c>
      <c r="O389" t="str" cm="1">
        <f t="array" ref="O389">IFERROR(AVERAGE(_xlfn.VSTACK(_xlfn._xlws.FILTER($M$2:$M$1000,($C$2:$C$1000=C389)*($D$2:$D$1000=D389)*($E$2:$E$1000=E389)*($J$2:$J$1000=J389),""),_xlfn._xlws.FILTER($N$2:$N$1000,($C$2:$C$1000=C389)*($D$2:$D$1000=D389)*($E$2:$E$1000=E389)*($J$2:$J$1000=J389),""))),"")</f>
        <v/>
      </c>
    </row>
    <row r="390" spans="3:15" ht="15" customHeight="1">
      <c r="C390" t="str">
        <f>IFERROR(VLOOKUP(B390,'Waste streams'!$A$2:$B$50,2,FALSE),"")</f>
        <v/>
      </c>
      <c r="G390" t="str">
        <f>IFERROR(VLOOKUP(F390,'TRL scale'!$A$2:$B$10,2,FALSE),"")</f>
        <v/>
      </c>
      <c r="O390" t="str" cm="1">
        <f t="array" ref="O390">IFERROR(AVERAGE(_xlfn.VSTACK(_xlfn._xlws.FILTER($M$2:$M$1000,($C$2:$C$1000=C390)*($D$2:$D$1000=D390)*($E$2:$E$1000=E390)*($J$2:$J$1000=J390),""),_xlfn._xlws.FILTER($N$2:$N$1000,($C$2:$C$1000=C390)*($D$2:$D$1000=D390)*($E$2:$E$1000=E390)*($J$2:$J$1000=J390),""))),"")</f>
        <v/>
      </c>
    </row>
    <row r="391" spans="3:15" ht="15" customHeight="1">
      <c r="C391" t="str">
        <f>IFERROR(VLOOKUP(B391,'Waste streams'!$A$2:$B$50,2,FALSE),"")</f>
        <v/>
      </c>
      <c r="G391" t="str">
        <f>IFERROR(VLOOKUP(F391,'TRL scale'!$A$2:$B$10,2,FALSE),"")</f>
        <v/>
      </c>
      <c r="O391" t="str" cm="1">
        <f t="array" ref="O391">IFERROR(AVERAGE(_xlfn.VSTACK(_xlfn._xlws.FILTER($M$2:$M$1000,($C$2:$C$1000=C391)*($D$2:$D$1000=D391)*($E$2:$E$1000=E391)*($J$2:$J$1000=J391),""),_xlfn._xlws.FILTER($N$2:$N$1000,($C$2:$C$1000=C391)*($D$2:$D$1000=D391)*($E$2:$E$1000=E391)*($J$2:$J$1000=J391),""))),"")</f>
        <v/>
      </c>
    </row>
    <row r="392" spans="3:15" ht="15" customHeight="1">
      <c r="C392" t="str">
        <f>IFERROR(VLOOKUP(B392,'Waste streams'!$A$2:$B$50,2,FALSE),"")</f>
        <v/>
      </c>
      <c r="G392" t="str">
        <f>IFERROR(VLOOKUP(F392,'TRL scale'!$A$2:$B$10,2,FALSE),"")</f>
        <v/>
      </c>
      <c r="O392" t="str" cm="1">
        <f t="array" ref="O392">IFERROR(AVERAGE(_xlfn.VSTACK(_xlfn._xlws.FILTER($M$2:$M$1000,($C$2:$C$1000=C392)*($D$2:$D$1000=D392)*($E$2:$E$1000=E392)*($J$2:$J$1000=J392),""),_xlfn._xlws.FILTER($N$2:$N$1000,($C$2:$C$1000=C392)*($D$2:$D$1000=D392)*($E$2:$E$1000=E392)*($J$2:$J$1000=J392),""))),"")</f>
        <v/>
      </c>
    </row>
    <row r="393" spans="3:15" ht="15" customHeight="1">
      <c r="C393" t="str">
        <f>IFERROR(VLOOKUP(B393,'Waste streams'!$A$2:$B$50,2,FALSE),"")</f>
        <v/>
      </c>
      <c r="G393" t="str">
        <f>IFERROR(VLOOKUP(F393,'TRL scale'!$A$2:$B$10,2,FALSE),"")</f>
        <v/>
      </c>
      <c r="O393" t="str" cm="1">
        <f t="array" ref="O393">IFERROR(AVERAGE(_xlfn.VSTACK(_xlfn._xlws.FILTER($M$2:$M$1000,($C$2:$C$1000=C393)*($D$2:$D$1000=D393)*($E$2:$E$1000=E393)*($J$2:$J$1000=J393),""),_xlfn._xlws.FILTER($N$2:$N$1000,($C$2:$C$1000=C393)*($D$2:$D$1000=D393)*($E$2:$E$1000=E393)*($J$2:$J$1000=J393),""))),"")</f>
        <v/>
      </c>
    </row>
    <row r="394" spans="3:15" ht="15" customHeight="1">
      <c r="C394" t="str">
        <f>IFERROR(VLOOKUP(B394,'Waste streams'!$A$2:$B$50,2,FALSE),"")</f>
        <v/>
      </c>
      <c r="G394" t="str">
        <f>IFERROR(VLOOKUP(F394,'TRL scale'!$A$2:$B$10,2,FALSE),"")</f>
        <v/>
      </c>
      <c r="O394" t="str" cm="1">
        <f t="array" ref="O394">IFERROR(AVERAGE(_xlfn.VSTACK(_xlfn._xlws.FILTER($M$2:$M$1000,($C$2:$C$1000=C394)*($D$2:$D$1000=D394)*($E$2:$E$1000=E394)*($J$2:$J$1000=J394),""),_xlfn._xlws.FILTER($N$2:$N$1000,($C$2:$C$1000=C394)*($D$2:$D$1000=D394)*($E$2:$E$1000=E394)*($J$2:$J$1000=J394),""))),"")</f>
        <v/>
      </c>
    </row>
    <row r="395" spans="3:15" ht="15" customHeight="1">
      <c r="C395" t="str">
        <f>IFERROR(VLOOKUP(B395,'Waste streams'!$A$2:$B$50,2,FALSE),"")</f>
        <v/>
      </c>
      <c r="G395" t="str">
        <f>IFERROR(VLOOKUP(F395,'TRL scale'!$A$2:$B$10,2,FALSE),"")</f>
        <v/>
      </c>
      <c r="O395" t="str" cm="1">
        <f t="array" ref="O395">IFERROR(AVERAGE(_xlfn.VSTACK(_xlfn._xlws.FILTER($M$2:$M$1000,($C$2:$C$1000=C395)*($D$2:$D$1000=D395)*($E$2:$E$1000=E395)*($J$2:$J$1000=J395),""),_xlfn._xlws.FILTER($N$2:$N$1000,($C$2:$C$1000=C395)*($D$2:$D$1000=D395)*($E$2:$E$1000=E395)*($J$2:$J$1000=J395),""))),"")</f>
        <v/>
      </c>
    </row>
    <row r="396" spans="3:15" ht="15" customHeight="1">
      <c r="C396" t="str">
        <f>IFERROR(VLOOKUP(B396,'Waste streams'!$A$2:$B$50,2,FALSE),"")</f>
        <v/>
      </c>
      <c r="G396" t="str">
        <f>IFERROR(VLOOKUP(F396,'TRL scale'!$A$2:$B$10,2,FALSE),"")</f>
        <v/>
      </c>
      <c r="O396" t="str" cm="1">
        <f t="array" ref="O396">IFERROR(AVERAGE(_xlfn.VSTACK(_xlfn._xlws.FILTER($M$2:$M$1000,($C$2:$C$1000=C396)*($D$2:$D$1000=D396)*($E$2:$E$1000=E396)*($J$2:$J$1000=J396),""),_xlfn._xlws.FILTER($N$2:$N$1000,($C$2:$C$1000=C396)*($D$2:$D$1000=D396)*($E$2:$E$1000=E396)*($J$2:$J$1000=J396),""))),"")</f>
        <v/>
      </c>
    </row>
    <row r="397" spans="3:15" ht="15" customHeight="1">
      <c r="C397" t="str">
        <f>IFERROR(VLOOKUP(B397,'Waste streams'!$A$2:$B$50,2,FALSE),"")</f>
        <v/>
      </c>
      <c r="G397" t="str">
        <f>IFERROR(VLOOKUP(F397,'TRL scale'!$A$2:$B$10,2,FALSE),"")</f>
        <v/>
      </c>
      <c r="O397" t="str" cm="1">
        <f t="array" ref="O397">IFERROR(AVERAGE(_xlfn.VSTACK(_xlfn._xlws.FILTER($M$2:$M$1000,($C$2:$C$1000=C397)*($D$2:$D$1000=D397)*($E$2:$E$1000=E397)*($J$2:$J$1000=J397),""),_xlfn._xlws.FILTER($N$2:$N$1000,($C$2:$C$1000=C397)*($D$2:$D$1000=D397)*($E$2:$E$1000=E397)*($J$2:$J$1000=J397),""))),"")</f>
        <v/>
      </c>
    </row>
    <row r="398" spans="3:15" ht="15" customHeight="1">
      <c r="C398" t="str">
        <f>IFERROR(VLOOKUP(B398,'Waste streams'!$A$2:$B$50,2,FALSE),"")</f>
        <v/>
      </c>
      <c r="G398" t="str">
        <f>IFERROR(VLOOKUP(F398,'TRL scale'!$A$2:$B$10,2,FALSE),"")</f>
        <v/>
      </c>
      <c r="O398" t="str" cm="1">
        <f t="array" ref="O398">IFERROR(AVERAGE(_xlfn.VSTACK(_xlfn._xlws.FILTER($M$2:$M$1000,($C$2:$C$1000=C398)*($D$2:$D$1000=D398)*($E$2:$E$1000=E398)*($J$2:$J$1000=J398),""),_xlfn._xlws.FILTER($N$2:$N$1000,($C$2:$C$1000=C398)*($D$2:$D$1000=D398)*($E$2:$E$1000=E398)*($J$2:$J$1000=J398),""))),"")</f>
        <v/>
      </c>
    </row>
    <row r="399" spans="3:15" ht="15" customHeight="1">
      <c r="C399" t="str">
        <f>IFERROR(VLOOKUP(B399,'Waste streams'!$A$2:$B$50,2,FALSE),"")</f>
        <v/>
      </c>
      <c r="G399" t="str">
        <f>IFERROR(VLOOKUP(F399,'TRL scale'!$A$2:$B$10,2,FALSE),"")</f>
        <v/>
      </c>
      <c r="O399" t="str" cm="1">
        <f t="array" ref="O399">IFERROR(AVERAGE(_xlfn.VSTACK(_xlfn._xlws.FILTER($M$2:$M$1000,($C$2:$C$1000=C399)*($D$2:$D$1000=D399)*($E$2:$E$1000=E399)*($J$2:$J$1000=J399),""),_xlfn._xlws.FILTER($N$2:$N$1000,($C$2:$C$1000=C399)*($D$2:$D$1000=D399)*($E$2:$E$1000=E399)*($J$2:$J$1000=J399),""))),"")</f>
        <v/>
      </c>
    </row>
    <row r="400" spans="3:15" ht="15" customHeight="1">
      <c r="C400" t="str">
        <f>IFERROR(VLOOKUP(B400,'Waste streams'!$A$2:$B$50,2,FALSE),"")</f>
        <v/>
      </c>
      <c r="G400" t="str">
        <f>IFERROR(VLOOKUP(F400,'TRL scale'!$A$2:$B$10,2,FALSE),"")</f>
        <v/>
      </c>
      <c r="O400" t="str" cm="1">
        <f t="array" ref="O400">IFERROR(AVERAGE(_xlfn.VSTACK(_xlfn._xlws.FILTER($M$2:$M$1000,($C$2:$C$1000=C400)*($D$2:$D$1000=D400)*($E$2:$E$1000=E400)*($J$2:$J$1000=J400),""),_xlfn._xlws.FILTER($N$2:$N$1000,($C$2:$C$1000=C400)*($D$2:$D$1000=D400)*($E$2:$E$1000=E400)*($J$2:$J$1000=J400),""))),"")</f>
        <v/>
      </c>
    </row>
    <row r="401" spans="3:15" ht="15" customHeight="1">
      <c r="C401" t="str">
        <f>IFERROR(VLOOKUP(B401,'Waste streams'!$A$2:$B$50,2,FALSE),"")</f>
        <v/>
      </c>
      <c r="G401" t="str">
        <f>IFERROR(VLOOKUP(F401,'TRL scale'!$A$2:$B$10,2,FALSE),"")</f>
        <v/>
      </c>
      <c r="O401" t="str" cm="1">
        <f t="array" ref="O401">IFERROR(AVERAGE(_xlfn.VSTACK(_xlfn._xlws.FILTER($M$2:$M$1000,($C$2:$C$1000=C401)*($D$2:$D$1000=D401)*($E$2:$E$1000=E401)*($J$2:$J$1000=J401),""),_xlfn._xlws.FILTER($N$2:$N$1000,($C$2:$C$1000=C401)*($D$2:$D$1000=D401)*($E$2:$E$1000=E401)*($J$2:$J$1000=J401),""))),"")</f>
        <v/>
      </c>
    </row>
    <row r="402" spans="3:15" ht="15" customHeight="1">
      <c r="C402" t="str">
        <f>IFERROR(VLOOKUP(B402,'Waste streams'!$A$2:$B$50,2,FALSE),"")</f>
        <v/>
      </c>
      <c r="G402" t="str">
        <f>IFERROR(VLOOKUP(F402,'TRL scale'!$A$2:$B$10,2,FALSE),"")</f>
        <v/>
      </c>
      <c r="O402" t="str" cm="1">
        <f t="array" ref="O402">IFERROR(AVERAGE(_xlfn.VSTACK(_xlfn._xlws.FILTER($M$2:$M$1000,($C$2:$C$1000=C402)*($D$2:$D$1000=D402)*($E$2:$E$1000=E402)*($J$2:$J$1000=J402),""),_xlfn._xlws.FILTER($N$2:$N$1000,($C$2:$C$1000=C402)*($D$2:$D$1000=D402)*($E$2:$E$1000=E402)*($J$2:$J$1000=J402),""))),"")</f>
        <v/>
      </c>
    </row>
    <row r="403" spans="3:15" ht="15" customHeight="1">
      <c r="C403" t="str">
        <f>IFERROR(VLOOKUP(B403,'Waste streams'!$A$2:$B$50,2,FALSE),"")</f>
        <v/>
      </c>
      <c r="G403" t="str">
        <f>IFERROR(VLOOKUP(F403,'TRL scale'!$A$2:$B$10,2,FALSE),"")</f>
        <v/>
      </c>
      <c r="O403" t="str" cm="1">
        <f t="array" ref="O403">IFERROR(AVERAGE(_xlfn.VSTACK(_xlfn._xlws.FILTER($M$2:$M$1000,($C$2:$C$1000=C403)*($D$2:$D$1000=D403)*($E$2:$E$1000=E403)*($J$2:$J$1000=J403),""),_xlfn._xlws.FILTER($N$2:$N$1000,($C$2:$C$1000=C403)*($D$2:$D$1000=D403)*($E$2:$E$1000=E403)*($J$2:$J$1000=J403),""))),"")</f>
        <v/>
      </c>
    </row>
    <row r="404" spans="3:15" ht="15" customHeight="1">
      <c r="C404" t="str">
        <f>IFERROR(VLOOKUP(B404,'Waste streams'!$A$2:$B$50,2,FALSE),"")</f>
        <v/>
      </c>
      <c r="G404" t="str">
        <f>IFERROR(VLOOKUP(F404,'TRL scale'!$A$2:$B$10,2,FALSE),"")</f>
        <v/>
      </c>
      <c r="O404" t="str" cm="1">
        <f t="array" ref="O404">IFERROR(AVERAGE(_xlfn.VSTACK(_xlfn._xlws.FILTER($M$2:$M$1000,($C$2:$C$1000=C404)*($D$2:$D$1000=D404)*($E$2:$E$1000=E404)*($J$2:$J$1000=J404),""),_xlfn._xlws.FILTER($N$2:$N$1000,($C$2:$C$1000=C404)*($D$2:$D$1000=D404)*($E$2:$E$1000=E404)*($J$2:$J$1000=J404),""))),"")</f>
        <v/>
      </c>
    </row>
    <row r="405" spans="3:15" ht="15" customHeight="1">
      <c r="C405" t="str">
        <f>IFERROR(VLOOKUP(B405,'Waste streams'!$A$2:$B$50,2,FALSE),"")</f>
        <v/>
      </c>
      <c r="G405" t="str">
        <f>IFERROR(VLOOKUP(F405,'TRL scale'!$A$2:$B$10,2,FALSE),"")</f>
        <v/>
      </c>
      <c r="O405" t="str" cm="1">
        <f t="array" ref="O405">IFERROR(AVERAGE(_xlfn.VSTACK(_xlfn._xlws.FILTER($M$2:$M$1000,($C$2:$C$1000=C405)*($D$2:$D$1000=D405)*($E$2:$E$1000=E405)*($J$2:$J$1000=J405),""),_xlfn._xlws.FILTER($N$2:$N$1000,($C$2:$C$1000=C405)*($D$2:$D$1000=D405)*($E$2:$E$1000=E405)*($J$2:$J$1000=J405),""))),"")</f>
        <v/>
      </c>
    </row>
    <row r="406" spans="3:15" ht="15" customHeight="1">
      <c r="C406" t="str">
        <f>IFERROR(VLOOKUP(B406,'Waste streams'!$A$2:$B$50,2,FALSE),"")</f>
        <v/>
      </c>
      <c r="G406" t="str">
        <f>IFERROR(VLOOKUP(F406,'TRL scale'!$A$2:$B$10,2,FALSE),"")</f>
        <v/>
      </c>
      <c r="O406" t="str" cm="1">
        <f t="array" ref="O406">IFERROR(AVERAGE(_xlfn.VSTACK(_xlfn._xlws.FILTER($M$2:$M$1000,($C$2:$C$1000=C406)*($D$2:$D$1000=D406)*($E$2:$E$1000=E406)*($J$2:$J$1000=J406),""),_xlfn._xlws.FILTER($N$2:$N$1000,($C$2:$C$1000=C406)*($D$2:$D$1000=D406)*($E$2:$E$1000=E406)*($J$2:$J$1000=J406),""))),"")</f>
        <v/>
      </c>
    </row>
    <row r="407" spans="3:15" ht="15" customHeight="1">
      <c r="C407" t="str">
        <f>IFERROR(VLOOKUP(B407,'Waste streams'!$A$2:$B$50,2,FALSE),"")</f>
        <v/>
      </c>
      <c r="G407" t="str">
        <f>IFERROR(VLOOKUP(F407,'TRL scale'!$A$2:$B$10,2,FALSE),"")</f>
        <v/>
      </c>
      <c r="O407" t="str" cm="1">
        <f t="array" ref="O407">IFERROR(AVERAGE(_xlfn.VSTACK(_xlfn._xlws.FILTER($M$2:$M$1000,($C$2:$C$1000=C407)*($D$2:$D$1000=D407)*($E$2:$E$1000=E407)*($J$2:$J$1000=J407),""),_xlfn._xlws.FILTER($N$2:$N$1000,($C$2:$C$1000=C407)*($D$2:$D$1000=D407)*($E$2:$E$1000=E407)*($J$2:$J$1000=J407),""))),"")</f>
        <v/>
      </c>
    </row>
    <row r="408" spans="3:15" ht="15" customHeight="1">
      <c r="C408" t="str">
        <f>IFERROR(VLOOKUP(B408,'Waste streams'!$A$2:$B$50,2,FALSE),"")</f>
        <v/>
      </c>
      <c r="G408" t="str">
        <f>IFERROR(VLOOKUP(F408,'TRL scale'!$A$2:$B$10,2,FALSE),"")</f>
        <v/>
      </c>
      <c r="O408" t="str" cm="1">
        <f t="array" ref="O408">IFERROR(AVERAGE(_xlfn.VSTACK(_xlfn._xlws.FILTER($M$2:$M$1000,($C$2:$C$1000=C408)*($D$2:$D$1000=D408)*($E$2:$E$1000=E408)*($J$2:$J$1000=J408),""),_xlfn._xlws.FILTER($N$2:$N$1000,($C$2:$C$1000=C408)*($D$2:$D$1000=D408)*($E$2:$E$1000=E408)*($J$2:$J$1000=J408),""))),"")</f>
        <v/>
      </c>
    </row>
    <row r="409" spans="3:15" ht="15" customHeight="1">
      <c r="C409" t="str">
        <f>IFERROR(VLOOKUP(B409,'Waste streams'!$A$2:$B$50,2,FALSE),"")</f>
        <v/>
      </c>
      <c r="G409" t="str">
        <f>IFERROR(VLOOKUP(F409,'TRL scale'!$A$2:$B$10,2,FALSE),"")</f>
        <v/>
      </c>
      <c r="O409" t="str" cm="1">
        <f t="array" ref="O409">IFERROR(AVERAGE(_xlfn.VSTACK(_xlfn._xlws.FILTER($M$2:$M$1000,($C$2:$C$1000=C409)*($D$2:$D$1000=D409)*($E$2:$E$1000=E409)*($J$2:$J$1000=J409),""),_xlfn._xlws.FILTER($N$2:$N$1000,($C$2:$C$1000=C409)*($D$2:$D$1000=D409)*($E$2:$E$1000=E409)*($J$2:$J$1000=J409),""))),"")</f>
        <v/>
      </c>
    </row>
    <row r="410" spans="3:15" ht="15" customHeight="1">
      <c r="C410" t="str">
        <f>IFERROR(VLOOKUP(B410,'Waste streams'!$A$2:$B$50,2,FALSE),"")</f>
        <v/>
      </c>
      <c r="G410" t="str">
        <f>IFERROR(VLOOKUP(F410,'TRL scale'!$A$2:$B$10,2,FALSE),"")</f>
        <v/>
      </c>
      <c r="O410" t="str" cm="1">
        <f t="array" ref="O410">IFERROR(AVERAGE(_xlfn.VSTACK(_xlfn._xlws.FILTER($M$2:$M$1000,($C$2:$C$1000=C410)*($D$2:$D$1000=D410)*($E$2:$E$1000=E410)*($J$2:$J$1000=J410),""),_xlfn._xlws.FILTER($N$2:$N$1000,($C$2:$C$1000=C410)*($D$2:$D$1000=D410)*($E$2:$E$1000=E410)*($J$2:$J$1000=J410),""))),"")</f>
        <v/>
      </c>
    </row>
    <row r="411" spans="3:15" ht="15" customHeight="1">
      <c r="C411" t="str">
        <f>IFERROR(VLOOKUP(B411,'Waste streams'!$A$2:$B$50,2,FALSE),"")</f>
        <v/>
      </c>
      <c r="G411" t="str">
        <f>IFERROR(VLOOKUP(F411,'TRL scale'!$A$2:$B$10,2,FALSE),"")</f>
        <v/>
      </c>
      <c r="O411" t="str" cm="1">
        <f t="array" ref="O411">IFERROR(AVERAGE(_xlfn.VSTACK(_xlfn._xlws.FILTER($M$2:$M$1000,($C$2:$C$1000=C411)*($D$2:$D$1000=D411)*($E$2:$E$1000=E411)*($J$2:$J$1000=J411),""),_xlfn._xlws.FILTER($N$2:$N$1000,($C$2:$C$1000=C411)*($D$2:$D$1000=D411)*($E$2:$E$1000=E411)*($J$2:$J$1000=J411),""))),"")</f>
        <v/>
      </c>
    </row>
    <row r="412" spans="3:15" ht="15" customHeight="1">
      <c r="C412" t="str">
        <f>IFERROR(VLOOKUP(B412,'Waste streams'!$A$2:$B$50,2,FALSE),"")</f>
        <v/>
      </c>
      <c r="G412" t="str">
        <f>IFERROR(VLOOKUP(F412,'TRL scale'!$A$2:$B$10,2,FALSE),"")</f>
        <v/>
      </c>
      <c r="O412" t="str" cm="1">
        <f t="array" ref="O412">IFERROR(AVERAGE(_xlfn.VSTACK(_xlfn._xlws.FILTER($M$2:$M$1000,($C$2:$C$1000=C412)*($D$2:$D$1000=D412)*($E$2:$E$1000=E412)*($J$2:$J$1000=J412),""),_xlfn._xlws.FILTER($N$2:$N$1000,($C$2:$C$1000=C412)*($D$2:$D$1000=D412)*($E$2:$E$1000=E412)*($J$2:$J$1000=J412),""))),"")</f>
        <v/>
      </c>
    </row>
    <row r="413" spans="3:15" ht="15" customHeight="1">
      <c r="C413" t="str">
        <f>IFERROR(VLOOKUP(B413,'Waste streams'!$A$2:$B$50,2,FALSE),"")</f>
        <v/>
      </c>
      <c r="G413" t="str">
        <f>IFERROR(VLOOKUP(F413,'TRL scale'!$A$2:$B$10,2,FALSE),"")</f>
        <v/>
      </c>
      <c r="O413" t="str" cm="1">
        <f t="array" ref="O413">IFERROR(AVERAGE(_xlfn.VSTACK(_xlfn._xlws.FILTER($M$2:$M$1000,($C$2:$C$1000=C413)*($D$2:$D$1000=D413)*($E$2:$E$1000=E413)*($J$2:$J$1000=J413),""),_xlfn._xlws.FILTER($N$2:$N$1000,($C$2:$C$1000=C413)*($D$2:$D$1000=D413)*($E$2:$E$1000=E413)*($J$2:$J$1000=J413),""))),"")</f>
        <v/>
      </c>
    </row>
    <row r="414" spans="3:15" ht="15" customHeight="1">
      <c r="C414" t="str">
        <f>IFERROR(VLOOKUP(B414,'Waste streams'!$A$2:$B$50,2,FALSE),"")</f>
        <v/>
      </c>
      <c r="G414" t="str">
        <f>IFERROR(VLOOKUP(F414,'TRL scale'!$A$2:$B$10,2,FALSE),"")</f>
        <v/>
      </c>
      <c r="O414" t="str" cm="1">
        <f t="array" ref="O414">IFERROR(AVERAGE(_xlfn.VSTACK(_xlfn._xlws.FILTER($M$2:$M$1000,($C$2:$C$1000=C414)*($D$2:$D$1000=D414)*($E$2:$E$1000=E414)*($J$2:$J$1000=J414),""),_xlfn._xlws.FILTER($N$2:$N$1000,($C$2:$C$1000=C414)*($D$2:$D$1000=D414)*($E$2:$E$1000=E414)*($J$2:$J$1000=J414),""))),"")</f>
        <v/>
      </c>
    </row>
    <row r="415" spans="3:15" ht="15" customHeight="1">
      <c r="C415" t="str">
        <f>IFERROR(VLOOKUP(B415,'Waste streams'!$A$2:$B$50,2,FALSE),"")</f>
        <v/>
      </c>
      <c r="G415" t="str">
        <f>IFERROR(VLOOKUP(F415,'TRL scale'!$A$2:$B$10,2,FALSE),"")</f>
        <v/>
      </c>
      <c r="O415" t="str" cm="1">
        <f t="array" ref="O415">IFERROR(AVERAGE(_xlfn.VSTACK(_xlfn._xlws.FILTER($M$2:$M$1000,($C$2:$C$1000=C415)*($D$2:$D$1000=D415)*($E$2:$E$1000=E415)*($J$2:$J$1000=J415),""),_xlfn._xlws.FILTER($N$2:$N$1000,($C$2:$C$1000=C415)*($D$2:$D$1000=D415)*($E$2:$E$1000=E415)*($J$2:$J$1000=J415),""))),"")</f>
        <v/>
      </c>
    </row>
    <row r="416" spans="3:15" ht="15" customHeight="1">
      <c r="C416" t="str">
        <f>IFERROR(VLOOKUP(B416,'Waste streams'!$A$2:$B$50,2,FALSE),"")</f>
        <v/>
      </c>
      <c r="G416" t="str">
        <f>IFERROR(VLOOKUP(F416,'TRL scale'!$A$2:$B$10,2,FALSE),"")</f>
        <v/>
      </c>
      <c r="O416" t="str" cm="1">
        <f t="array" ref="O416">IFERROR(AVERAGE(_xlfn.VSTACK(_xlfn._xlws.FILTER($M$2:$M$1000,($C$2:$C$1000=C416)*($D$2:$D$1000=D416)*($E$2:$E$1000=E416)*($J$2:$J$1000=J416),""),_xlfn._xlws.FILTER($N$2:$N$1000,($C$2:$C$1000=C416)*($D$2:$D$1000=D416)*($E$2:$E$1000=E416)*($J$2:$J$1000=J416),""))),"")</f>
        <v/>
      </c>
    </row>
    <row r="417" spans="3:15" ht="15" customHeight="1">
      <c r="C417" t="str">
        <f>IFERROR(VLOOKUP(B417,'Waste streams'!$A$2:$B$50,2,FALSE),"")</f>
        <v/>
      </c>
      <c r="G417" t="str">
        <f>IFERROR(VLOOKUP(F417,'TRL scale'!$A$2:$B$10,2,FALSE),"")</f>
        <v/>
      </c>
      <c r="O417" t="str" cm="1">
        <f t="array" ref="O417">IFERROR(AVERAGE(_xlfn.VSTACK(_xlfn._xlws.FILTER($M$2:$M$1000,($C$2:$C$1000=C417)*($D$2:$D$1000=D417)*($E$2:$E$1000=E417)*($J$2:$J$1000=J417),""),_xlfn._xlws.FILTER($N$2:$N$1000,($C$2:$C$1000=C417)*($D$2:$D$1000=D417)*($E$2:$E$1000=E417)*($J$2:$J$1000=J417),""))),"")</f>
        <v/>
      </c>
    </row>
    <row r="418" spans="3:15" ht="15" customHeight="1">
      <c r="C418" t="str">
        <f>IFERROR(VLOOKUP(B418,'Waste streams'!$A$2:$B$50,2,FALSE),"")</f>
        <v/>
      </c>
      <c r="G418" t="str">
        <f>IFERROR(VLOOKUP(F418,'TRL scale'!$A$2:$B$10,2,FALSE),"")</f>
        <v/>
      </c>
      <c r="O418" t="str" cm="1">
        <f t="array" ref="O418">IFERROR(AVERAGE(_xlfn.VSTACK(_xlfn._xlws.FILTER($M$2:$M$1000,($C$2:$C$1000=C418)*($D$2:$D$1000=D418)*($E$2:$E$1000=E418)*($J$2:$J$1000=J418),""),_xlfn._xlws.FILTER($N$2:$N$1000,($C$2:$C$1000=C418)*($D$2:$D$1000=D418)*($E$2:$E$1000=E418)*($J$2:$J$1000=J418),""))),"")</f>
        <v/>
      </c>
    </row>
    <row r="419" spans="3:15" ht="15" customHeight="1">
      <c r="C419" t="str">
        <f>IFERROR(VLOOKUP(B419,'Waste streams'!$A$2:$B$50,2,FALSE),"")</f>
        <v/>
      </c>
      <c r="G419" t="str">
        <f>IFERROR(VLOOKUP(F419,'TRL scale'!$A$2:$B$10,2,FALSE),"")</f>
        <v/>
      </c>
      <c r="O419" t="str" cm="1">
        <f t="array" ref="O419">IFERROR(AVERAGE(_xlfn.VSTACK(_xlfn._xlws.FILTER($M$2:$M$1000,($C$2:$C$1000=C419)*($D$2:$D$1000=D419)*($E$2:$E$1000=E419)*($J$2:$J$1000=J419),""),_xlfn._xlws.FILTER($N$2:$N$1000,($C$2:$C$1000=C419)*($D$2:$D$1000=D419)*($E$2:$E$1000=E419)*($J$2:$J$1000=J419),""))),"")</f>
        <v/>
      </c>
    </row>
    <row r="420" spans="3:15" ht="15" customHeight="1">
      <c r="C420" t="str">
        <f>IFERROR(VLOOKUP(B420,'Waste streams'!$A$2:$B$50,2,FALSE),"")</f>
        <v/>
      </c>
      <c r="G420" t="str">
        <f>IFERROR(VLOOKUP(F420,'TRL scale'!$A$2:$B$10,2,FALSE),"")</f>
        <v/>
      </c>
      <c r="O420" t="str" cm="1">
        <f t="array" ref="O420">IFERROR(AVERAGE(_xlfn.VSTACK(_xlfn._xlws.FILTER($M$2:$M$1000,($C$2:$C$1000=C420)*($D$2:$D$1000=D420)*($E$2:$E$1000=E420)*($J$2:$J$1000=J420),""),_xlfn._xlws.FILTER($N$2:$N$1000,($C$2:$C$1000=C420)*($D$2:$D$1000=D420)*($E$2:$E$1000=E420)*($J$2:$J$1000=J420),""))),"")</f>
        <v/>
      </c>
    </row>
    <row r="421" spans="3:15" ht="15" customHeight="1">
      <c r="C421" t="str">
        <f>IFERROR(VLOOKUP(B421,'Waste streams'!$A$2:$B$50,2,FALSE),"")</f>
        <v/>
      </c>
      <c r="G421" t="str">
        <f>IFERROR(VLOOKUP(F421,'TRL scale'!$A$2:$B$10,2,FALSE),"")</f>
        <v/>
      </c>
      <c r="O421" t="str" cm="1">
        <f t="array" ref="O421">IFERROR(AVERAGE(_xlfn.VSTACK(_xlfn._xlws.FILTER($M$2:$M$1000,($C$2:$C$1000=C421)*($D$2:$D$1000=D421)*($E$2:$E$1000=E421)*($J$2:$J$1000=J421),""),_xlfn._xlws.FILTER($N$2:$N$1000,($C$2:$C$1000=C421)*($D$2:$D$1000=D421)*($E$2:$E$1000=E421)*($J$2:$J$1000=J421),""))),"")</f>
        <v/>
      </c>
    </row>
    <row r="422" spans="3:15" ht="15" customHeight="1">
      <c r="C422" t="str">
        <f>IFERROR(VLOOKUP(B422,'Waste streams'!$A$2:$B$50,2,FALSE),"")</f>
        <v/>
      </c>
      <c r="G422" t="str">
        <f>IFERROR(VLOOKUP(F422,'TRL scale'!$A$2:$B$10,2,FALSE),"")</f>
        <v/>
      </c>
      <c r="O422" t="str" cm="1">
        <f t="array" ref="O422">IFERROR(AVERAGE(_xlfn.VSTACK(_xlfn._xlws.FILTER($M$2:$M$1000,($C$2:$C$1000=C422)*($D$2:$D$1000=D422)*($E$2:$E$1000=E422)*($J$2:$J$1000=J422),""),_xlfn._xlws.FILTER($N$2:$N$1000,($C$2:$C$1000=C422)*($D$2:$D$1000=D422)*($E$2:$E$1000=E422)*($J$2:$J$1000=J422),""))),"")</f>
        <v/>
      </c>
    </row>
    <row r="423" spans="3:15" ht="15" customHeight="1">
      <c r="C423" t="str">
        <f>IFERROR(VLOOKUP(B423,'Waste streams'!$A$2:$B$50,2,FALSE),"")</f>
        <v/>
      </c>
      <c r="G423" t="str">
        <f>IFERROR(VLOOKUP(F423,'TRL scale'!$A$2:$B$10,2,FALSE),"")</f>
        <v/>
      </c>
      <c r="O423" t="str" cm="1">
        <f t="array" ref="O423">IFERROR(AVERAGE(_xlfn.VSTACK(_xlfn._xlws.FILTER($M$2:$M$1000,($C$2:$C$1000=C423)*($D$2:$D$1000=D423)*($E$2:$E$1000=E423)*($J$2:$J$1000=J423),""),_xlfn._xlws.FILTER($N$2:$N$1000,($C$2:$C$1000=C423)*($D$2:$D$1000=D423)*($E$2:$E$1000=E423)*($J$2:$J$1000=J423),""))),"")</f>
        <v/>
      </c>
    </row>
    <row r="424" spans="3:15" ht="15" customHeight="1">
      <c r="C424" t="str">
        <f>IFERROR(VLOOKUP(B424,'Waste streams'!$A$2:$B$50,2,FALSE),"")</f>
        <v/>
      </c>
      <c r="G424" t="str">
        <f>IFERROR(VLOOKUP(F424,'TRL scale'!$A$2:$B$10,2,FALSE),"")</f>
        <v/>
      </c>
      <c r="O424" t="str" cm="1">
        <f t="array" ref="O424">IFERROR(AVERAGE(_xlfn.VSTACK(_xlfn._xlws.FILTER($M$2:$M$1000,($C$2:$C$1000=C424)*($D$2:$D$1000=D424)*($E$2:$E$1000=E424)*($J$2:$J$1000=J424),""),_xlfn._xlws.FILTER($N$2:$N$1000,($C$2:$C$1000=C424)*($D$2:$D$1000=D424)*($E$2:$E$1000=E424)*($J$2:$J$1000=J424),""))),"")</f>
        <v/>
      </c>
    </row>
    <row r="425" spans="3:15" ht="15" customHeight="1">
      <c r="C425" t="str">
        <f>IFERROR(VLOOKUP(B425,'Waste streams'!$A$2:$B$50,2,FALSE),"")</f>
        <v/>
      </c>
      <c r="G425" t="str">
        <f>IFERROR(VLOOKUP(F425,'TRL scale'!$A$2:$B$10,2,FALSE),"")</f>
        <v/>
      </c>
      <c r="O425" t="str" cm="1">
        <f t="array" ref="O425">IFERROR(AVERAGE(_xlfn.VSTACK(_xlfn._xlws.FILTER($M$2:$M$1000,($C$2:$C$1000=C425)*($D$2:$D$1000=D425)*($E$2:$E$1000=E425)*($J$2:$J$1000=J425),""),_xlfn._xlws.FILTER($N$2:$N$1000,($C$2:$C$1000=C425)*($D$2:$D$1000=D425)*($E$2:$E$1000=E425)*($J$2:$J$1000=J425),""))),"")</f>
        <v/>
      </c>
    </row>
    <row r="426" spans="3:15" ht="15" customHeight="1">
      <c r="C426" t="str">
        <f>IFERROR(VLOOKUP(B426,'Waste streams'!$A$2:$B$50,2,FALSE),"")</f>
        <v/>
      </c>
      <c r="G426" t="str">
        <f>IFERROR(VLOOKUP(F426,'TRL scale'!$A$2:$B$10,2,FALSE),"")</f>
        <v/>
      </c>
      <c r="O426" t="str" cm="1">
        <f t="array" ref="O426">IFERROR(AVERAGE(_xlfn.VSTACK(_xlfn._xlws.FILTER($M$2:$M$1000,($C$2:$C$1000=C426)*($D$2:$D$1000=D426)*($E$2:$E$1000=E426)*($J$2:$J$1000=J426),""),_xlfn._xlws.FILTER($N$2:$N$1000,($C$2:$C$1000=C426)*($D$2:$D$1000=D426)*($E$2:$E$1000=E426)*($J$2:$J$1000=J426),""))),"")</f>
        <v/>
      </c>
    </row>
    <row r="427" spans="3:15" ht="15" customHeight="1">
      <c r="C427" t="str">
        <f>IFERROR(VLOOKUP(B427,'Waste streams'!$A$2:$B$50,2,FALSE),"")</f>
        <v/>
      </c>
      <c r="G427" t="str">
        <f>IFERROR(VLOOKUP(F427,'TRL scale'!$A$2:$B$10,2,FALSE),"")</f>
        <v/>
      </c>
      <c r="O427" t="str" cm="1">
        <f t="array" ref="O427">IFERROR(AVERAGE(_xlfn.VSTACK(_xlfn._xlws.FILTER($M$2:$M$1000,($C$2:$C$1000=C427)*($D$2:$D$1000=D427)*($E$2:$E$1000=E427)*($J$2:$J$1000=J427),""),_xlfn._xlws.FILTER($N$2:$N$1000,($C$2:$C$1000=C427)*($D$2:$D$1000=D427)*($E$2:$E$1000=E427)*($J$2:$J$1000=J427),""))),"")</f>
        <v/>
      </c>
    </row>
    <row r="428" spans="3:15" ht="15" customHeight="1">
      <c r="C428" t="str">
        <f>IFERROR(VLOOKUP(B428,'Waste streams'!$A$2:$B$50,2,FALSE),"")</f>
        <v/>
      </c>
      <c r="G428" t="str">
        <f>IFERROR(VLOOKUP(F428,'TRL scale'!$A$2:$B$10,2,FALSE),"")</f>
        <v/>
      </c>
      <c r="O428" t="str" cm="1">
        <f t="array" ref="O428">IFERROR(AVERAGE(_xlfn.VSTACK(_xlfn._xlws.FILTER($M$2:$M$1000,($C$2:$C$1000=C428)*($D$2:$D$1000=D428)*($E$2:$E$1000=E428)*($J$2:$J$1000=J428),""),_xlfn._xlws.FILTER($N$2:$N$1000,($C$2:$C$1000=C428)*($D$2:$D$1000=D428)*($E$2:$E$1000=E428)*($J$2:$J$1000=J428),""))),"")</f>
        <v/>
      </c>
    </row>
    <row r="429" spans="3:15" ht="15" customHeight="1">
      <c r="C429" t="str">
        <f>IFERROR(VLOOKUP(B429,'Waste streams'!$A$2:$B$50,2,FALSE),"")</f>
        <v/>
      </c>
      <c r="G429" t="str">
        <f>IFERROR(VLOOKUP(F429,'TRL scale'!$A$2:$B$10,2,FALSE),"")</f>
        <v/>
      </c>
      <c r="O429" t="str" cm="1">
        <f t="array" ref="O429">IFERROR(AVERAGE(_xlfn.VSTACK(_xlfn._xlws.FILTER($M$2:$M$1000,($C$2:$C$1000=C429)*($D$2:$D$1000=D429)*($E$2:$E$1000=E429)*($J$2:$J$1000=J429),""),_xlfn._xlws.FILTER($N$2:$N$1000,($C$2:$C$1000=C429)*($D$2:$D$1000=D429)*($E$2:$E$1000=E429)*($J$2:$J$1000=J429),""))),"")</f>
        <v/>
      </c>
    </row>
    <row r="430" spans="3:15" ht="15" customHeight="1">
      <c r="C430" t="str">
        <f>IFERROR(VLOOKUP(B430,'Waste streams'!$A$2:$B$50,2,FALSE),"")</f>
        <v/>
      </c>
      <c r="G430" t="str">
        <f>IFERROR(VLOOKUP(F430,'TRL scale'!$A$2:$B$10,2,FALSE),"")</f>
        <v/>
      </c>
      <c r="O430" t="str" cm="1">
        <f t="array" ref="O430">IFERROR(AVERAGE(_xlfn.VSTACK(_xlfn._xlws.FILTER($M$2:$M$1000,($C$2:$C$1000=C430)*($D$2:$D$1000=D430)*($E$2:$E$1000=E430)*($J$2:$J$1000=J430),""),_xlfn._xlws.FILTER($N$2:$N$1000,($C$2:$C$1000=C430)*($D$2:$D$1000=D430)*($E$2:$E$1000=E430)*($J$2:$J$1000=J430),""))),"")</f>
        <v/>
      </c>
    </row>
    <row r="431" spans="3:15" ht="15" customHeight="1">
      <c r="C431" t="str">
        <f>IFERROR(VLOOKUP(B431,'Waste streams'!$A$2:$B$50,2,FALSE),"")</f>
        <v/>
      </c>
      <c r="G431" t="str">
        <f>IFERROR(VLOOKUP(F431,'TRL scale'!$A$2:$B$10,2,FALSE),"")</f>
        <v/>
      </c>
      <c r="O431" t="str" cm="1">
        <f t="array" ref="O431">IFERROR(AVERAGE(_xlfn.VSTACK(_xlfn._xlws.FILTER($M$2:$M$1000,($C$2:$C$1000=C431)*($D$2:$D$1000=D431)*($E$2:$E$1000=E431)*($J$2:$J$1000=J431),""),_xlfn._xlws.FILTER($N$2:$N$1000,($C$2:$C$1000=C431)*($D$2:$D$1000=D431)*($E$2:$E$1000=E431)*($J$2:$J$1000=J431),""))),"")</f>
        <v/>
      </c>
    </row>
    <row r="432" spans="3:15" ht="15" customHeight="1">
      <c r="C432" t="str">
        <f>IFERROR(VLOOKUP(B432,'Waste streams'!$A$2:$B$50,2,FALSE),"")</f>
        <v/>
      </c>
      <c r="G432" t="str">
        <f>IFERROR(VLOOKUP(F432,'TRL scale'!$A$2:$B$10,2,FALSE),"")</f>
        <v/>
      </c>
      <c r="O432" t="str" cm="1">
        <f t="array" ref="O432">IFERROR(AVERAGE(_xlfn.VSTACK(_xlfn._xlws.FILTER($M$2:$M$1000,($C$2:$C$1000=C432)*($D$2:$D$1000=D432)*($E$2:$E$1000=E432)*($J$2:$J$1000=J432),""),_xlfn._xlws.FILTER($N$2:$N$1000,($C$2:$C$1000=C432)*($D$2:$D$1000=D432)*($E$2:$E$1000=E432)*($J$2:$J$1000=J432),""))),"")</f>
        <v/>
      </c>
    </row>
    <row r="433" spans="3:15" ht="15" customHeight="1">
      <c r="C433" t="str">
        <f>IFERROR(VLOOKUP(B433,'Waste streams'!$A$2:$B$50,2,FALSE),"")</f>
        <v/>
      </c>
      <c r="G433" t="str">
        <f>IFERROR(VLOOKUP(F433,'TRL scale'!$A$2:$B$10,2,FALSE),"")</f>
        <v/>
      </c>
      <c r="O433" t="str" cm="1">
        <f t="array" ref="O433">IFERROR(AVERAGE(_xlfn.VSTACK(_xlfn._xlws.FILTER($M$2:$M$1000,($C$2:$C$1000=C433)*($D$2:$D$1000=D433)*($E$2:$E$1000=E433)*($J$2:$J$1000=J433),""),_xlfn._xlws.FILTER($N$2:$N$1000,($C$2:$C$1000=C433)*($D$2:$D$1000=D433)*($E$2:$E$1000=E433)*($J$2:$J$1000=J433),""))),"")</f>
        <v/>
      </c>
    </row>
    <row r="434" spans="3:15" ht="15" customHeight="1">
      <c r="C434" t="str">
        <f>IFERROR(VLOOKUP(B434,'Waste streams'!$A$2:$B$50,2,FALSE),"")</f>
        <v/>
      </c>
      <c r="G434" t="str">
        <f>IFERROR(VLOOKUP(F434,'TRL scale'!$A$2:$B$10,2,FALSE),"")</f>
        <v/>
      </c>
      <c r="O434" t="str" cm="1">
        <f t="array" ref="O434">IFERROR(AVERAGE(_xlfn.VSTACK(_xlfn._xlws.FILTER($M$2:$M$1000,($C$2:$C$1000=C434)*($D$2:$D$1000=D434)*($E$2:$E$1000=E434)*($J$2:$J$1000=J434),""),_xlfn._xlws.FILTER($N$2:$N$1000,($C$2:$C$1000=C434)*($D$2:$D$1000=D434)*($E$2:$E$1000=E434)*($J$2:$J$1000=J434),""))),"")</f>
        <v/>
      </c>
    </row>
    <row r="435" spans="3:15" ht="15" customHeight="1">
      <c r="C435" t="str">
        <f>IFERROR(VLOOKUP(B435,'Waste streams'!$A$2:$B$50,2,FALSE),"")</f>
        <v/>
      </c>
      <c r="G435" t="str">
        <f>IFERROR(VLOOKUP(F435,'TRL scale'!$A$2:$B$10,2,FALSE),"")</f>
        <v/>
      </c>
      <c r="O435" t="str" cm="1">
        <f t="array" ref="O435">IFERROR(AVERAGE(_xlfn.VSTACK(_xlfn._xlws.FILTER($M$2:$M$1000,($C$2:$C$1000=C435)*($D$2:$D$1000=D435)*($E$2:$E$1000=E435)*($J$2:$J$1000=J435),""),_xlfn._xlws.FILTER($N$2:$N$1000,($C$2:$C$1000=C435)*($D$2:$D$1000=D435)*($E$2:$E$1000=E435)*($J$2:$J$1000=J435),""))),"")</f>
        <v/>
      </c>
    </row>
    <row r="436" spans="3:15" ht="15" customHeight="1">
      <c r="C436" t="str">
        <f>IFERROR(VLOOKUP(B436,'Waste streams'!$A$2:$B$50,2,FALSE),"")</f>
        <v/>
      </c>
      <c r="G436" t="str">
        <f>IFERROR(VLOOKUP(F436,'TRL scale'!$A$2:$B$10,2,FALSE),"")</f>
        <v/>
      </c>
      <c r="O436" t="str" cm="1">
        <f t="array" ref="O436">IFERROR(AVERAGE(_xlfn.VSTACK(_xlfn._xlws.FILTER($M$2:$M$1000,($C$2:$C$1000=C436)*($D$2:$D$1000=D436)*($E$2:$E$1000=E436)*($J$2:$J$1000=J436),""),_xlfn._xlws.FILTER($N$2:$N$1000,($C$2:$C$1000=C436)*($D$2:$D$1000=D436)*($E$2:$E$1000=E436)*($J$2:$J$1000=J436),""))),"")</f>
        <v/>
      </c>
    </row>
    <row r="437" spans="3:15" ht="15" customHeight="1">
      <c r="C437" t="str">
        <f>IFERROR(VLOOKUP(B437,'Waste streams'!$A$2:$B$50,2,FALSE),"")</f>
        <v/>
      </c>
      <c r="G437" t="str">
        <f>IFERROR(VLOOKUP(F437,'TRL scale'!$A$2:$B$10,2,FALSE),"")</f>
        <v/>
      </c>
      <c r="O437" t="str" cm="1">
        <f t="array" ref="O437">IFERROR(AVERAGE(_xlfn.VSTACK(_xlfn._xlws.FILTER($M$2:$M$1000,($C$2:$C$1000=C437)*($D$2:$D$1000=D437)*($E$2:$E$1000=E437)*($J$2:$J$1000=J437),""),_xlfn._xlws.FILTER($N$2:$N$1000,($C$2:$C$1000=C437)*($D$2:$D$1000=D437)*($E$2:$E$1000=E437)*($J$2:$J$1000=J437),""))),"")</f>
        <v/>
      </c>
    </row>
    <row r="438" spans="3:15" ht="15" customHeight="1">
      <c r="C438" t="str">
        <f>IFERROR(VLOOKUP(B438,'Waste streams'!$A$2:$B$50,2,FALSE),"")</f>
        <v/>
      </c>
      <c r="G438" t="str">
        <f>IFERROR(VLOOKUP(F438,'TRL scale'!$A$2:$B$10,2,FALSE),"")</f>
        <v/>
      </c>
      <c r="O438" t="str" cm="1">
        <f t="array" ref="O438">IFERROR(AVERAGE(_xlfn.VSTACK(_xlfn._xlws.FILTER($M$2:$M$1000,($C$2:$C$1000=C438)*($D$2:$D$1000=D438)*($E$2:$E$1000=E438)*($J$2:$J$1000=J438),""),_xlfn._xlws.FILTER($N$2:$N$1000,($C$2:$C$1000=C438)*($D$2:$D$1000=D438)*($E$2:$E$1000=E438)*($J$2:$J$1000=J438),""))),"")</f>
        <v/>
      </c>
    </row>
    <row r="439" spans="3:15" ht="15" customHeight="1">
      <c r="C439" t="str">
        <f>IFERROR(VLOOKUP(B439,'Waste streams'!$A$2:$B$50,2,FALSE),"")</f>
        <v/>
      </c>
      <c r="G439" t="str">
        <f>IFERROR(VLOOKUP(F439,'TRL scale'!$A$2:$B$10,2,FALSE),"")</f>
        <v/>
      </c>
      <c r="O439" t="str" cm="1">
        <f t="array" ref="O439">IFERROR(AVERAGE(_xlfn.VSTACK(_xlfn._xlws.FILTER($M$2:$M$1000,($C$2:$C$1000=C439)*($D$2:$D$1000=D439)*($E$2:$E$1000=E439)*($J$2:$J$1000=J439),""),_xlfn._xlws.FILTER($N$2:$N$1000,($C$2:$C$1000=C439)*($D$2:$D$1000=D439)*($E$2:$E$1000=E439)*($J$2:$J$1000=J439),""))),"")</f>
        <v/>
      </c>
    </row>
    <row r="440" spans="3:15" ht="15" customHeight="1">
      <c r="C440" t="str">
        <f>IFERROR(VLOOKUP(B440,'Waste streams'!$A$2:$B$50,2,FALSE),"")</f>
        <v/>
      </c>
      <c r="G440" t="str">
        <f>IFERROR(VLOOKUP(F440,'TRL scale'!$A$2:$B$10,2,FALSE),"")</f>
        <v/>
      </c>
      <c r="O440" t="str" cm="1">
        <f t="array" ref="O440">IFERROR(AVERAGE(_xlfn.VSTACK(_xlfn._xlws.FILTER($M$2:$M$1000,($C$2:$C$1000=C440)*($D$2:$D$1000=D440)*($E$2:$E$1000=E440)*($J$2:$J$1000=J440),""),_xlfn._xlws.FILTER($N$2:$N$1000,($C$2:$C$1000=C440)*($D$2:$D$1000=D440)*($E$2:$E$1000=E440)*($J$2:$J$1000=J440),""))),"")</f>
        <v/>
      </c>
    </row>
    <row r="441" spans="3:15" ht="15" customHeight="1">
      <c r="C441" t="str">
        <f>IFERROR(VLOOKUP(B441,'Waste streams'!$A$2:$B$50,2,FALSE),"")</f>
        <v/>
      </c>
      <c r="G441" t="str">
        <f>IFERROR(VLOOKUP(F441,'TRL scale'!$A$2:$B$10,2,FALSE),"")</f>
        <v/>
      </c>
      <c r="O441" t="str" cm="1">
        <f t="array" ref="O441">IFERROR(AVERAGE(_xlfn.VSTACK(_xlfn._xlws.FILTER($M$2:$M$1000,($C$2:$C$1000=C441)*($D$2:$D$1000=D441)*($E$2:$E$1000=E441)*($J$2:$J$1000=J441),""),_xlfn._xlws.FILTER($N$2:$N$1000,($C$2:$C$1000=C441)*($D$2:$D$1000=D441)*($E$2:$E$1000=E441)*($J$2:$J$1000=J441),""))),"")</f>
        <v/>
      </c>
    </row>
    <row r="442" spans="3:15" ht="15" customHeight="1">
      <c r="C442" t="str">
        <f>IFERROR(VLOOKUP(B442,'Waste streams'!$A$2:$B$50,2,FALSE),"")</f>
        <v/>
      </c>
      <c r="G442" t="str">
        <f>IFERROR(VLOOKUP(F442,'TRL scale'!$A$2:$B$10,2,FALSE),"")</f>
        <v/>
      </c>
      <c r="O442" t="str" cm="1">
        <f t="array" ref="O442">IFERROR(AVERAGE(_xlfn.VSTACK(_xlfn._xlws.FILTER($M$2:$M$1000,($C$2:$C$1000=C442)*($D$2:$D$1000=D442)*($E$2:$E$1000=E442)*($J$2:$J$1000=J442),""),_xlfn._xlws.FILTER($N$2:$N$1000,($C$2:$C$1000=C442)*($D$2:$D$1000=D442)*($E$2:$E$1000=E442)*($J$2:$J$1000=J442),""))),"")</f>
        <v/>
      </c>
    </row>
    <row r="443" spans="3:15" ht="15" customHeight="1">
      <c r="C443" t="str">
        <f>IFERROR(VLOOKUP(B443,'Waste streams'!$A$2:$B$50,2,FALSE),"")</f>
        <v/>
      </c>
      <c r="G443" t="str">
        <f>IFERROR(VLOOKUP(F443,'TRL scale'!$A$2:$B$10,2,FALSE),"")</f>
        <v/>
      </c>
      <c r="O443" t="str" cm="1">
        <f t="array" ref="O443">IFERROR(AVERAGE(_xlfn.VSTACK(_xlfn._xlws.FILTER($M$2:$M$1000,($C$2:$C$1000=C443)*($D$2:$D$1000=D443)*($E$2:$E$1000=E443)*($J$2:$J$1000=J443),""),_xlfn._xlws.FILTER($N$2:$N$1000,($C$2:$C$1000=C443)*($D$2:$D$1000=D443)*($E$2:$E$1000=E443)*($J$2:$J$1000=J443),""))),"")</f>
        <v/>
      </c>
    </row>
    <row r="444" spans="3:15" ht="15" customHeight="1">
      <c r="C444" t="str">
        <f>IFERROR(VLOOKUP(B444,'Waste streams'!$A$2:$B$50,2,FALSE),"")</f>
        <v/>
      </c>
      <c r="G444" t="str">
        <f>IFERROR(VLOOKUP(F444,'TRL scale'!$A$2:$B$10,2,FALSE),"")</f>
        <v/>
      </c>
      <c r="O444" t="str" cm="1">
        <f t="array" ref="O444">IFERROR(AVERAGE(_xlfn.VSTACK(_xlfn._xlws.FILTER($M$2:$M$1000,($C$2:$C$1000=C444)*($D$2:$D$1000=D444)*($E$2:$E$1000=E444)*($J$2:$J$1000=J444),""),_xlfn._xlws.FILTER($N$2:$N$1000,($C$2:$C$1000=C444)*($D$2:$D$1000=D444)*($E$2:$E$1000=E444)*($J$2:$J$1000=J444),""))),"")</f>
        <v/>
      </c>
    </row>
    <row r="445" spans="3:15" ht="15" customHeight="1">
      <c r="C445" t="str">
        <f>IFERROR(VLOOKUP(B445,'Waste streams'!$A$2:$B$50,2,FALSE),"")</f>
        <v/>
      </c>
      <c r="G445" t="str">
        <f>IFERROR(VLOOKUP(F445,'TRL scale'!$A$2:$B$10,2,FALSE),"")</f>
        <v/>
      </c>
      <c r="O445" t="str" cm="1">
        <f t="array" ref="O445">IFERROR(AVERAGE(_xlfn.VSTACK(_xlfn._xlws.FILTER($M$2:$M$1000,($C$2:$C$1000=C445)*($D$2:$D$1000=D445)*($E$2:$E$1000=E445)*($J$2:$J$1000=J445),""),_xlfn._xlws.FILTER($N$2:$N$1000,($C$2:$C$1000=C445)*($D$2:$D$1000=D445)*($E$2:$E$1000=E445)*($J$2:$J$1000=J445),""))),"")</f>
        <v/>
      </c>
    </row>
    <row r="446" spans="3:15" ht="15" customHeight="1">
      <c r="C446" t="str">
        <f>IFERROR(VLOOKUP(B446,'Waste streams'!$A$2:$B$50,2,FALSE),"")</f>
        <v/>
      </c>
      <c r="G446" t="str">
        <f>IFERROR(VLOOKUP(F446,'TRL scale'!$A$2:$B$10,2,FALSE),"")</f>
        <v/>
      </c>
      <c r="O446" t="str" cm="1">
        <f t="array" ref="O446">IFERROR(AVERAGE(_xlfn.VSTACK(_xlfn._xlws.FILTER($M$2:$M$1000,($C$2:$C$1000=C446)*($D$2:$D$1000=D446)*($E$2:$E$1000=E446)*($J$2:$J$1000=J446),""),_xlfn._xlws.FILTER($N$2:$N$1000,($C$2:$C$1000=C446)*($D$2:$D$1000=D446)*($E$2:$E$1000=E446)*($J$2:$J$1000=J446),""))),"")</f>
        <v/>
      </c>
    </row>
    <row r="447" spans="3:15" ht="15" customHeight="1">
      <c r="C447" t="str">
        <f>IFERROR(VLOOKUP(B447,'Waste streams'!$A$2:$B$50,2,FALSE),"")</f>
        <v/>
      </c>
      <c r="G447" t="str">
        <f>IFERROR(VLOOKUP(F447,'TRL scale'!$A$2:$B$10,2,FALSE),"")</f>
        <v/>
      </c>
      <c r="O447" t="str" cm="1">
        <f t="array" ref="O447">IFERROR(AVERAGE(_xlfn.VSTACK(_xlfn._xlws.FILTER($M$2:$M$1000,($C$2:$C$1000=C447)*($D$2:$D$1000=D447)*($E$2:$E$1000=E447)*($J$2:$J$1000=J447),""),_xlfn._xlws.FILTER($N$2:$N$1000,($C$2:$C$1000=C447)*($D$2:$D$1000=D447)*($E$2:$E$1000=E447)*($J$2:$J$1000=J447),""))),"")</f>
        <v/>
      </c>
    </row>
    <row r="448" spans="3:15" ht="15" customHeight="1">
      <c r="C448" t="str">
        <f>IFERROR(VLOOKUP(B448,'Waste streams'!$A$2:$B$50,2,FALSE),"")</f>
        <v/>
      </c>
      <c r="G448" t="str">
        <f>IFERROR(VLOOKUP(F448,'TRL scale'!$A$2:$B$10,2,FALSE),"")</f>
        <v/>
      </c>
      <c r="O448" t="str" cm="1">
        <f t="array" ref="O448">IFERROR(AVERAGE(_xlfn.VSTACK(_xlfn._xlws.FILTER($M$2:$M$1000,($C$2:$C$1000=C448)*($D$2:$D$1000=D448)*($E$2:$E$1000=E448)*($J$2:$J$1000=J448),""),_xlfn._xlws.FILTER($N$2:$N$1000,($C$2:$C$1000=C448)*($D$2:$D$1000=D448)*($E$2:$E$1000=E448)*($J$2:$J$1000=J448),""))),"")</f>
        <v/>
      </c>
    </row>
    <row r="449" spans="3:15" ht="15" customHeight="1">
      <c r="C449" t="str">
        <f>IFERROR(VLOOKUP(B449,'Waste streams'!$A$2:$B$50,2,FALSE),"")</f>
        <v/>
      </c>
      <c r="G449" t="str">
        <f>IFERROR(VLOOKUP(F449,'TRL scale'!$A$2:$B$10,2,FALSE),"")</f>
        <v/>
      </c>
      <c r="O449" t="str" cm="1">
        <f t="array" ref="O449">IFERROR(AVERAGE(_xlfn.VSTACK(_xlfn._xlws.FILTER($M$2:$M$1000,($C$2:$C$1000=C449)*($D$2:$D$1000=D449)*($E$2:$E$1000=E449)*($J$2:$J$1000=J449),""),_xlfn._xlws.FILTER($N$2:$N$1000,($C$2:$C$1000=C449)*($D$2:$D$1000=D449)*($E$2:$E$1000=E449)*($J$2:$J$1000=J449),""))),"")</f>
        <v/>
      </c>
    </row>
    <row r="450" spans="3:15" ht="15" customHeight="1">
      <c r="C450" t="str">
        <f>IFERROR(VLOOKUP(B450,'Waste streams'!$A$2:$B$50,2,FALSE),"")</f>
        <v/>
      </c>
      <c r="G450" t="str">
        <f>IFERROR(VLOOKUP(F450,'TRL scale'!$A$2:$B$10,2,FALSE),"")</f>
        <v/>
      </c>
      <c r="O450" t="str" cm="1">
        <f t="array" ref="O450">IFERROR(AVERAGE(_xlfn.VSTACK(_xlfn._xlws.FILTER($M$2:$M$1000,($C$2:$C$1000=C450)*($D$2:$D$1000=D450)*($E$2:$E$1000=E450)*($J$2:$J$1000=J450),""),_xlfn._xlws.FILTER($N$2:$N$1000,($C$2:$C$1000=C450)*($D$2:$D$1000=D450)*($E$2:$E$1000=E450)*($J$2:$J$1000=J450),""))),"")</f>
        <v/>
      </c>
    </row>
    <row r="451" spans="3:15" ht="15" customHeight="1">
      <c r="C451" t="str">
        <f>IFERROR(VLOOKUP(B451,'Waste streams'!$A$2:$B$50,2,FALSE),"")</f>
        <v/>
      </c>
      <c r="G451" t="str">
        <f>IFERROR(VLOOKUP(F451,'TRL scale'!$A$2:$B$10,2,FALSE),"")</f>
        <v/>
      </c>
      <c r="O451" t="str" cm="1">
        <f t="array" ref="O451">IFERROR(AVERAGE(_xlfn.VSTACK(_xlfn._xlws.FILTER($M$2:$M$1000,($C$2:$C$1000=C451)*($D$2:$D$1000=D451)*($E$2:$E$1000=E451)*($J$2:$J$1000=J451),""),_xlfn._xlws.FILTER($N$2:$N$1000,($C$2:$C$1000=C451)*($D$2:$D$1000=D451)*($E$2:$E$1000=E451)*($J$2:$J$1000=J451),""))),"")</f>
        <v/>
      </c>
    </row>
    <row r="452" spans="3:15" ht="15" customHeight="1">
      <c r="C452" t="str">
        <f>IFERROR(VLOOKUP(B452,'Waste streams'!$A$2:$B$50,2,FALSE),"")</f>
        <v/>
      </c>
      <c r="G452" t="str">
        <f>IFERROR(VLOOKUP(F452,'TRL scale'!$A$2:$B$10,2,FALSE),"")</f>
        <v/>
      </c>
      <c r="O452" t="str" cm="1">
        <f t="array" ref="O452">IFERROR(AVERAGE(_xlfn.VSTACK(_xlfn._xlws.FILTER($M$2:$M$1000,($C$2:$C$1000=C452)*($D$2:$D$1000=D452)*($E$2:$E$1000=E452)*($J$2:$J$1000=J452),""),_xlfn._xlws.FILTER($N$2:$N$1000,($C$2:$C$1000=C452)*($D$2:$D$1000=D452)*($E$2:$E$1000=E452)*($J$2:$J$1000=J452),""))),"")</f>
        <v/>
      </c>
    </row>
    <row r="453" spans="3:15" ht="15" customHeight="1">
      <c r="C453" t="str">
        <f>IFERROR(VLOOKUP(B453,'Waste streams'!$A$2:$B$50,2,FALSE),"")</f>
        <v/>
      </c>
      <c r="G453" t="str">
        <f>IFERROR(VLOOKUP(F453,'TRL scale'!$A$2:$B$10,2,FALSE),"")</f>
        <v/>
      </c>
      <c r="O453" t="str" cm="1">
        <f t="array" ref="O453">IFERROR(AVERAGE(_xlfn.VSTACK(_xlfn._xlws.FILTER($M$2:$M$1000,($C$2:$C$1000=C453)*($D$2:$D$1000=D453)*($E$2:$E$1000=E453)*($J$2:$J$1000=J453),""),_xlfn._xlws.FILTER($N$2:$N$1000,($C$2:$C$1000=C453)*($D$2:$D$1000=D453)*($E$2:$E$1000=E453)*($J$2:$J$1000=J453),""))),"")</f>
        <v/>
      </c>
    </row>
    <row r="454" spans="3:15" ht="15" customHeight="1">
      <c r="C454" t="str">
        <f>IFERROR(VLOOKUP(B454,'Waste streams'!$A$2:$B$50,2,FALSE),"")</f>
        <v/>
      </c>
      <c r="G454" t="str">
        <f>IFERROR(VLOOKUP(F454,'TRL scale'!$A$2:$B$10,2,FALSE),"")</f>
        <v/>
      </c>
      <c r="O454" t="str" cm="1">
        <f t="array" ref="O454">IFERROR(AVERAGE(_xlfn.VSTACK(_xlfn._xlws.FILTER($M$2:$M$1000,($C$2:$C$1000=C454)*($D$2:$D$1000=D454)*($E$2:$E$1000=E454)*($J$2:$J$1000=J454),""),_xlfn._xlws.FILTER($N$2:$N$1000,($C$2:$C$1000=C454)*($D$2:$D$1000=D454)*($E$2:$E$1000=E454)*($J$2:$J$1000=J454),""))),"")</f>
        <v/>
      </c>
    </row>
    <row r="455" spans="3:15" ht="15" customHeight="1">
      <c r="C455" t="str">
        <f>IFERROR(VLOOKUP(B455,'Waste streams'!$A$2:$B$50,2,FALSE),"")</f>
        <v/>
      </c>
      <c r="G455" t="str">
        <f>IFERROR(VLOOKUP(F455,'TRL scale'!$A$2:$B$10,2,FALSE),"")</f>
        <v/>
      </c>
      <c r="O455" t="str" cm="1">
        <f t="array" ref="O455">IFERROR(AVERAGE(_xlfn.VSTACK(_xlfn._xlws.FILTER($M$2:$M$1000,($C$2:$C$1000=C455)*($D$2:$D$1000=D455)*($E$2:$E$1000=E455)*($J$2:$J$1000=J455),""),_xlfn._xlws.FILTER($N$2:$N$1000,($C$2:$C$1000=C455)*($D$2:$D$1000=D455)*($E$2:$E$1000=E455)*($J$2:$J$1000=J455),""))),"")</f>
        <v/>
      </c>
    </row>
    <row r="456" spans="3:15" ht="15" customHeight="1">
      <c r="C456" t="str">
        <f>IFERROR(VLOOKUP(B456,'Waste streams'!$A$2:$B$50,2,FALSE),"")</f>
        <v/>
      </c>
      <c r="G456" t="str">
        <f>IFERROR(VLOOKUP(F456,'TRL scale'!$A$2:$B$10,2,FALSE),"")</f>
        <v/>
      </c>
      <c r="O456" t="str" cm="1">
        <f t="array" ref="O456">IFERROR(AVERAGE(_xlfn.VSTACK(_xlfn._xlws.FILTER($M$2:$M$1000,($C$2:$C$1000=C456)*($D$2:$D$1000=D456)*($E$2:$E$1000=E456)*($J$2:$J$1000=J456),""),_xlfn._xlws.FILTER($N$2:$N$1000,($C$2:$C$1000=C456)*($D$2:$D$1000=D456)*($E$2:$E$1000=E456)*($J$2:$J$1000=J456),""))),"")</f>
        <v/>
      </c>
    </row>
    <row r="457" spans="3:15" ht="15" customHeight="1">
      <c r="C457" t="str">
        <f>IFERROR(VLOOKUP(B457,'Waste streams'!$A$2:$B$50,2,FALSE),"")</f>
        <v/>
      </c>
      <c r="G457" t="str">
        <f>IFERROR(VLOOKUP(F457,'TRL scale'!$A$2:$B$10,2,FALSE),"")</f>
        <v/>
      </c>
      <c r="O457" t="str" cm="1">
        <f t="array" ref="O457">IFERROR(AVERAGE(_xlfn.VSTACK(_xlfn._xlws.FILTER($M$2:$M$1000,($C$2:$C$1000=C457)*($D$2:$D$1000=D457)*($E$2:$E$1000=E457)*($J$2:$J$1000=J457),""),_xlfn._xlws.FILTER($N$2:$N$1000,($C$2:$C$1000=C457)*($D$2:$D$1000=D457)*($E$2:$E$1000=E457)*($J$2:$J$1000=J457),""))),"")</f>
        <v/>
      </c>
    </row>
    <row r="458" spans="3:15" ht="15" customHeight="1">
      <c r="C458" t="str">
        <f>IFERROR(VLOOKUP(B458,'Waste streams'!$A$2:$B$50,2,FALSE),"")</f>
        <v/>
      </c>
      <c r="G458" t="str">
        <f>IFERROR(VLOOKUP(F458,'TRL scale'!$A$2:$B$10,2,FALSE),"")</f>
        <v/>
      </c>
      <c r="O458" t="str" cm="1">
        <f t="array" ref="O458">IFERROR(AVERAGE(_xlfn.VSTACK(_xlfn._xlws.FILTER($M$2:$M$1000,($C$2:$C$1000=C458)*($D$2:$D$1000=D458)*($E$2:$E$1000=E458)*($J$2:$J$1000=J458),""),_xlfn._xlws.FILTER($N$2:$N$1000,($C$2:$C$1000=C458)*($D$2:$D$1000=D458)*($E$2:$E$1000=E458)*($J$2:$J$1000=J458),""))),"")</f>
        <v/>
      </c>
    </row>
    <row r="459" spans="3:15" ht="15" customHeight="1">
      <c r="C459" t="str">
        <f>IFERROR(VLOOKUP(B459,'Waste streams'!$A$2:$B$50,2,FALSE),"")</f>
        <v/>
      </c>
      <c r="G459" t="str">
        <f>IFERROR(VLOOKUP(F459,'TRL scale'!$A$2:$B$10,2,FALSE),"")</f>
        <v/>
      </c>
      <c r="O459" t="str" cm="1">
        <f t="array" ref="O459">IFERROR(AVERAGE(_xlfn.VSTACK(_xlfn._xlws.FILTER($M$2:$M$1000,($C$2:$C$1000=C459)*($D$2:$D$1000=D459)*($E$2:$E$1000=E459)*($J$2:$J$1000=J459),""),_xlfn._xlws.FILTER($N$2:$N$1000,($C$2:$C$1000=C459)*($D$2:$D$1000=D459)*($E$2:$E$1000=E459)*($J$2:$J$1000=J459),""))),"")</f>
        <v/>
      </c>
    </row>
    <row r="460" spans="3:15" ht="15" customHeight="1">
      <c r="C460" t="str">
        <f>IFERROR(VLOOKUP(B460,'Waste streams'!$A$2:$B$50,2,FALSE),"")</f>
        <v/>
      </c>
      <c r="G460" t="str">
        <f>IFERROR(VLOOKUP(F460,'TRL scale'!$A$2:$B$10,2,FALSE),"")</f>
        <v/>
      </c>
      <c r="O460" t="str" cm="1">
        <f t="array" ref="O460">IFERROR(AVERAGE(_xlfn.VSTACK(_xlfn._xlws.FILTER($M$2:$M$1000,($C$2:$C$1000=C460)*($D$2:$D$1000=D460)*($E$2:$E$1000=E460)*($J$2:$J$1000=J460),""),_xlfn._xlws.FILTER($N$2:$N$1000,($C$2:$C$1000=C460)*($D$2:$D$1000=D460)*($E$2:$E$1000=E460)*($J$2:$J$1000=J460),""))),"")</f>
        <v/>
      </c>
    </row>
    <row r="461" spans="3:15" ht="15" customHeight="1">
      <c r="C461" t="str">
        <f>IFERROR(VLOOKUP(B461,'Waste streams'!$A$2:$B$50,2,FALSE),"")</f>
        <v/>
      </c>
      <c r="G461" t="str">
        <f>IFERROR(VLOOKUP(F461,'TRL scale'!$A$2:$B$10,2,FALSE),"")</f>
        <v/>
      </c>
      <c r="O461" t="str" cm="1">
        <f t="array" ref="O461">IFERROR(AVERAGE(_xlfn.VSTACK(_xlfn._xlws.FILTER($M$2:$M$1000,($C$2:$C$1000=C461)*($D$2:$D$1000=D461)*($E$2:$E$1000=E461)*($J$2:$J$1000=J461),""),_xlfn._xlws.FILTER($N$2:$N$1000,($C$2:$C$1000=C461)*($D$2:$D$1000=D461)*($E$2:$E$1000=E461)*($J$2:$J$1000=J461),""))),"")</f>
        <v/>
      </c>
    </row>
    <row r="462" spans="3:15" ht="15" customHeight="1">
      <c r="C462" t="str">
        <f>IFERROR(VLOOKUP(B462,'Waste streams'!$A$2:$B$50,2,FALSE),"")</f>
        <v/>
      </c>
      <c r="G462" t="str">
        <f>IFERROR(VLOOKUP(F462,'TRL scale'!$A$2:$B$10,2,FALSE),"")</f>
        <v/>
      </c>
      <c r="O462" t="str" cm="1">
        <f t="array" ref="O462">IFERROR(AVERAGE(_xlfn.VSTACK(_xlfn._xlws.FILTER($M$2:$M$1000,($C$2:$C$1000=C462)*($D$2:$D$1000=D462)*($E$2:$E$1000=E462)*($J$2:$J$1000=J462),""),_xlfn._xlws.FILTER($N$2:$N$1000,($C$2:$C$1000=C462)*($D$2:$D$1000=D462)*($E$2:$E$1000=E462)*($J$2:$J$1000=J462),""))),"")</f>
        <v/>
      </c>
    </row>
    <row r="463" spans="3:15" ht="15" customHeight="1">
      <c r="C463" t="str">
        <f>IFERROR(VLOOKUP(B463,'Waste streams'!$A$2:$B$50,2,FALSE),"")</f>
        <v/>
      </c>
      <c r="G463" t="str">
        <f>IFERROR(VLOOKUP(F463,'TRL scale'!$A$2:$B$10,2,FALSE),"")</f>
        <v/>
      </c>
      <c r="O463" t="str" cm="1">
        <f t="array" ref="O463">IFERROR(AVERAGE(_xlfn.VSTACK(_xlfn._xlws.FILTER($M$2:$M$1000,($C$2:$C$1000=C463)*($D$2:$D$1000=D463)*($E$2:$E$1000=E463)*($J$2:$J$1000=J463),""),_xlfn._xlws.FILTER($N$2:$N$1000,($C$2:$C$1000=C463)*($D$2:$D$1000=D463)*($E$2:$E$1000=E463)*($J$2:$J$1000=J463),""))),"")</f>
        <v/>
      </c>
    </row>
    <row r="464" spans="3:15" ht="15" customHeight="1">
      <c r="C464" t="str">
        <f>IFERROR(VLOOKUP(B464,'Waste streams'!$A$2:$B$50,2,FALSE),"")</f>
        <v/>
      </c>
      <c r="G464" t="str">
        <f>IFERROR(VLOOKUP(F464,'TRL scale'!$A$2:$B$10,2,FALSE),"")</f>
        <v/>
      </c>
      <c r="O464" t="str" cm="1">
        <f t="array" ref="O464">IFERROR(AVERAGE(_xlfn.VSTACK(_xlfn._xlws.FILTER($M$2:$M$1000,($C$2:$C$1000=C464)*($D$2:$D$1000=D464)*($E$2:$E$1000=E464)*($J$2:$J$1000=J464),""),_xlfn._xlws.FILTER($N$2:$N$1000,($C$2:$C$1000=C464)*($D$2:$D$1000=D464)*($E$2:$E$1000=E464)*($J$2:$J$1000=J464),""))),"")</f>
        <v/>
      </c>
    </row>
    <row r="465" spans="3:15" ht="15" customHeight="1">
      <c r="C465" t="str">
        <f>IFERROR(VLOOKUP(B465,'Waste streams'!$A$2:$B$50,2,FALSE),"")</f>
        <v/>
      </c>
      <c r="G465" t="str">
        <f>IFERROR(VLOOKUP(F465,'TRL scale'!$A$2:$B$10,2,FALSE),"")</f>
        <v/>
      </c>
      <c r="O465" t="str" cm="1">
        <f t="array" ref="O465">IFERROR(AVERAGE(_xlfn.VSTACK(_xlfn._xlws.FILTER($M$2:$M$1000,($C$2:$C$1000=C465)*($D$2:$D$1000=D465)*($E$2:$E$1000=E465)*($J$2:$J$1000=J465),""),_xlfn._xlws.FILTER($N$2:$N$1000,($C$2:$C$1000=C465)*($D$2:$D$1000=D465)*($E$2:$E$1000=E465)*($J$2:$J$1000=J465),""))),"")</f>
        <v/>
      </c>
    </row>
    <row r="466" spans="3:15" ht="15" customHeight="1">
      <c r="C466" t="str">
        <f>IFERROR(VLOOKUP(B466,'Waste streams'!$A$2:$B$50,2,FALSE),"")</f>
        <v/>
      </c>
      <c r="G466" t="str">
        <f>IFERROR(VLOOKUP(F466,'TRL scale'!$A$2:$B$10,2,FALSE),"")</f>
        <v/>
      </c>
      <c r="O466" t="str" cm="1">
        <f t="array" ref="O466">IFERROR(AVERAGE(_xlfn.VSTACK(_xlfn._xlws.FILTER($M$2:$M$1000,($C$2:$C$1000=C466)*($D$2:$D$1000=D466)*($E$2:$E$1000=E466)*($J$2:$J$1000=J466),""),_xlfn._xlws.FILTER($N$2:$N$1000,($C$2:$C$1000=C466)*($D$2:$D$1000=D466)*($E$2:$E$1000=E466)*($J$2:$J$1000=J466),""))),"")</f>
        <v/>
      </c>
    </row>
    <row r="467" spans="3:15" ht="15" customHeight="1">
      <c r="C467" t="str">
        <f>IFERROR(VLOOKUP(B467,'Waste streams'!$A$2:$B$50,2,FALSE),"")</f>
        <v/>
      </c>
      <c r="G467" t="str">
        <f>IFERROR(VLOOKUP(F467,'TRL scale'!$A$2:$B$10,2,FALSE),"")</f>
        <v/>
      </c>
      <c r="O467" t="str" cm="1">
        <f t="array" ref="O467">IFERROR(AVERAGE(_xlfn.VSTACK(_xlfn._xlws.FILTER($M$2:$M$1000,($C$2:$C$1000=C467)*($D$2:$D$1000=D467)*($E$2:$E$1000=E467)*($J$2:$J$1000=J467),""),_xlfn._xlws.FILTER($N$2:$N$1000,($C$2:$C$1000=C467)*($D$2:$D$1000=D467)*($E$2:$E$1000=E467)*($J$2:$J$1000=J467),""))),"")</f>
        <v/>
      </c>
    </row>
    <row r="468" spans="3:15" ht="15" customHeight="1">
      <c r="C468" t="str">
        <f>IFERROR(VLOOKUP(B468,'Waste streams'!$A$2:$B$50,2,FALSE),"")</f>
        <v/>
      </c>
      <c r="G468" t="str">
        <f>IFERROR(VLOOKUP(F468,'TRL scale'!$A$2:$B$10,2,FALSE),"")</f>
        <v/>
      </c>
      <c r="O468" t="str" cm="1">
        <f t="array" ref="O468">IFERROR(AVERAGE(_xlfn.VSTACK(_xlfn._xlws.FILTER($M$2:$M$1000,($C$2:$C$1000=C468)*($D$2:$D$1000=D468)*($E$2:$E$1000=E468)*($J$2:$J$1000=J468),""),_xlfn._xlws.FILTER($N$2:$N$1000,($C$2:$C$1000=C468)*($D$2:$D$1000=D468)*($E$2:$E$1000=E468)*($J$2:$J$1000=J468),""))),"")</f>
        <v/>
      </c>
    </row>
    <row r="469" spans="3:15" ht="15" customHeight="1">
      <c r="C469" t="str">
        <f>IFERROR(VLOOKUP(B469,'Waste streams'!$A$2:$B$50,2,FALSE),"")</f>
        <v/>
      </c>
      <c r="G469" t="str">
        <f>IFERROR(VLOOKUP(F469,'TRL scale'!$A$2:$B$10,2,FALSE),"")</f>
        <v/>
      </c>
      <c r="O469" t="str" cm="1">
        <f t="array" ref="O469">IFERROR(AVERAGE(_xlfn.VSTACK(_xlfn._xlws.FILTER($M$2:$M$1000,($C$2:$C$1000=C469)*($D$2:$D$1000=D469)*($E$2:$E$1000=E469)*($J$2:$J$1000=J469),""),_xlfn._xlws.FILTER($N$2:$N$1000,($C$2:$C$1000=C469)*($D$2:$D$1000=D469)*($E$2:$E$1000=E469)*($J$2:$J$1000=J469),""))),"")</f>
        <v/>
      </c>
    </row>
    <row r="470" spans="3:15" ht="15" customHeight="1">
      <c r="C470" t="str">
        <f>IFERROR(VLOOKUP(B470,'Waste streams'!$A$2:$B$50,2,FALSE),"")</f>
        <v/>
      </c>
      <c r="G470" t="str">
        <f>IFERROR(VLOOKUP(F470,'TRL scale'!$A$2:$B$10,2,FALSE),"")</f>
        <v/>
      </c>
      <c r="O470" t="str" cm="1">
        <f t="array" ref="O470">IFERROR(AVERAGE(_xlfn.VSTACK(_xlfn._xlws.FILTER($M$2:$M$1000,($C$2:$C$1000=C470)*($D$2:$D$1000=D470)*($E$2:$E$1000=E470)*($J$2:$J$1000=J470),""),_xlfn._xlws.FILTER($N$2:$N$1000,($C$2:$C$1000=C470)*($D$2:$D$1000=D470)*($E$2:$E$1000=E470)*($J$2:$J$1000=J470),""))),"")</f>
        <v/>
      </c>
    </row>
    <row r="471" spans="3:15" ht="15" customHeight="1">
      <c r="C471" t="str">
        <f>IFERROR(VLOOKUP(B471,'Waste streams'!$A$2:$B$50,2,FALSE),"")</f>
        <v/>
      </c>
      <c r="G471" t="str">
        <f>IFERROR(VLOOKUP(F471,'TRL scale'!$A$2:$B$10,2,FALSE),"")</f>
        <v/>
      </c>
      <c r="O471" t="str" cm="1">
        <f t="array" ref="O471">IFERROR(AVERAGE(_xlfn.VSTACK(_xlfn._xlws.FILTER($M$2:$M$1000,($C$2:$C$1000=C471)*($D$2:$D$1000=D471)*($E$2:$E$1000=E471)*($J$2:$J$1000=J471),""),_xlfn._xlws.FILTER($N$2:$N$1000,($C$2:$C$1000=C471)*($D$2:$D$1000=D471)*($E$2:$E$1000=E471)*($J$2:$J$1000=J471),""))),"")</f>
        <v/>
      </c>
    </row>
    <row r="472" spans="3:15" ht="15" customHeight="1">
      <c r="C472" t="str">
        <f>IFERROR(VLOOKUP(B472,'Waste streams'!$A$2:$B$50,2,FALSE),"")</f>
        <v/>
      </c>
      <c r="G472" t="str">
        <f>IFERROR(VLOOKUP(F472,'TRL scale'!$A$2:$B$10,2,FALSE),"")</f>
        <v/>
      </c>
      <c r="O472" t="str" cm="1">
        <f t="array" ref="O472">IFERROR(AVERAGE(_xlfn.VSTACK(_xlfn._xlws.FILTER($M$2:$M$1000,($C$2:$C$1000=C472)*($D$2:$D$1000=D472)*($E$2:$E$1000=E472)*($J$2:$J$1000=J472),""),_xlfn._xlws.FILTER($N$2:$N$1000,($C$2:$C$1000=C472)*($D$2:$D$1000=D472)*($E$2:$E$1000=E472)*($J$2:$J$1000=J472),""))),"")</f>
        <v/>
      </c>
    </row>
    <row r="473" spans="3:15" ht="15" customHeight="1">
      <c r="C473" t="str">
        <f>IFERROR(VLOOKUP(B473,'Waste streams'!$A$2:$B$50,2,FALSE),"")</f>
        <v/>
      </c>
      <c r="G473" t="str">
        <f>IFERROR(VLOOKUP(F473,'TRL scale'!$A$2:$B$10,2,FALSE),"")</f>
        <v/>
      </c>
      <c r="O473" t="str" cm="1">
        <f t="array" ref="O473">IFERROR(AVERAGE(_xlfn.VSTACK(_xlfn._xlws.FILTER($M$2:$M$1000,($C$2:$C$1000=C473)*($D$2:$D$1000=D473)*($E$2:$E$1000=E473)*($J$2:$J$1000=J473),""),_xlfn._xlws.FILTER($N$2:$N$1000,($C$2:$C$1000=C473)*($D$2:$D$1000=D473)*($E$2:$E$1000=E473)*($J$2:$J$1000=J473),""))),"")</f>
        <v/>
      </c>
    </row>
    <row r="474" spans="3:15" ht="15" customHeight="1">
      <c r="C474" t="str">
        <f>IFERROR(VLOOKUP(B474,'Waste streams'!$A$2:$B$50,2,FALSE),"")</f>
        <v/>
      </c>
      <c r="G474" t="str">
        <f>IFERROR(VLOOKUP(F474,'TRL scale'!$A$2:$B$10,2,FALSE),"")</f>
        <v/>
      </c>
      <c r="O474" t="str" cm="1">
        <f t="array" ref="O474">IFERROR(AVERAGE(_xlfn.VSTACK(_xlfn._xlws.FILTER($M$2:$M$1000,($C$2:$C$1000=C474)*($D$2:$D$1000=D474)*($E$2:$E$1000=E474)*($J$2:$J$1000=J474),""),_xlfn._xlws.FILTER($N$2:$N$1000,($C$2:$C$1000=C474)*($D$2:$D$1000=D474)*($E$2:$E$1000=E474)*($J$2:$J$1000=J474),""))),"")</f>
        <v/>
      </c>
    </row>
    <row r="475" spans="3:15" ht="15" customHeight="1">
      <c r="C475" t="str">
        <f>IFERROR(VLOOKUP(B475,'Waste streams'!$A$2:$B$50,2,FALSE),"")</f>
        <v/>
      </c>
      <c r="G475" t="str">
        <f>IFERROR(VLOOKUP(F475,'TRL scale'!$A$2:$B$10,2,FALSE),"")</f>
        <v/>
      </c>
      <c r="O475" t="str" cm="1">
        <f t="array" ref="O475">IFERROR(AVERAGE(_xlfn.VSTACK(_xlfn._xlws.FILTER($M$2:$M$1000,($C$2:$C$1000=C475)*($D$2:$D$1000=D475)*($E$2:$E$1000=E475)*($J$2:$J$1000=J475),""),_xlfn._xlws.FILTER($N$2:$N$1000,($C$2:$C$1000=C475)*($D$2:$D$1000=D475)*($E$2:$E$1000=E475)*($J$2:$J$1000=J475),""))),"")</f>
        <v/>
      </c>
    </row>
    <row r="476" spans="3:15" ht="15" customHeight="1">
      <c r="C476" t="str">
        <f>IFERROR(VLOOKUP(B476,'Waste streams'!$A$2:$B$50,2,FALSE),"")</f>
        <v/>
      </c>
      <c r="G476" t="str">
        <f>IFERROR(VLOOKUP(F476,'TRL scale'!$A$2:$B$10,2,FALSE),"")</f>
        <v/>
      </c>
      <c r="O476" t="str" cm="1">
        <f t="array" ref="O476">IFERROR(AVERAGE(_xlfn.VSTACK(_xlfn._xlws.FILTER($M$2:$M$1000,($C$2:$C$1000=C476)*($D$2:$D$1000=D476)*($E$2:$E$1000=E476)*($J$2:$J$1000=J476),""),_xlfn._xlws.FILTER($N$2:$N$1000,($C$2:$C$1000=C476)*($D$2:$D$1000=D476)*($E$2:$E$1000=E476)*($J$2:$J$1000=J476),""))),"")</f>
        <v/>
      </c>
    </row>
    <row r="477" spans="3:15" ht="15" customHeight="1">
      <c r="C477" t="str">
        <f>IFERROR(VLOOKUP(B477,'Waste streams'!$A$2:$B$50,2,FALSE),"")</f>
        <v/>
      </c>
      <c r="G477" t="str">
        <f>IFERROR(VLOOKUP(F477,'TRL scale'!$A$2:$B$10,2,FALSE),"")</f>
        <v/>
      </c>
      <c r="O477" t="str" cm="1">
        <f t="array" ref="O477">IFERROR(AVERAGE(_xlfn.VSTACK(_xlfn._xlws.FILTER($M$2:$M$1000,($C$2:$C$1000=C477)*($D$2:$D$1000=D477)*($E$2:$E$1000=E477)*($J$2:$J$1000=J477),""),_xlfn._xlws.FILTER($N$2:$N$1000,($C$2:$C$1000=C477)*($D$2:$D$1000=D477)*($E$2:$E$1000=E477)*($J$2:$J$1000=J477),""))),"")</f>
        <v/>
      </c>
    </row>
    <row r="478" spans="3:15" ht="15" customHeight="1">
      <c r="C478" t="str">
        <f>IFERROR(VLOOKUP(B478,'Waste streams'!$A$2:$B$50,2,FALSE),"")</f>
        <v/>
      </c>
      <c r="G478" t="str">
        <f>IFERROR(VLOOKUP(F478,'TRL scale'!$A$2:$B$10,2,FALSE),"")</f>
        <v/>
      </c>
      <c r="O478" t="str" cm="1">
        <f t="array" ref="O478">IFERROR(AVERAGE(_xlfn.VSTACK(_xlfn._xlws.FILTER($M$2:$M$1000,($C$2:$C$1000=C478)*($D$2:$D$1000=D478)*($E$2:$E$1000=E478)*($J$2:$J$1000=J478),""),_xlfn._xlws.FILTER($N$2:$N$1000,($C$2:$C$1000=C478)*($D$2:$D$1000=D478)*($E$2:$E$1000=E478)*($J$2:$J$1000=J478),""))),"")</f>
        <v/>
      </c>
    </row>
    <row r="479" spans="3:15" ht="15" customHeight="1">
      <c r="C479" t="str">
        <f>IFERROR(VLOOKUP(B479,'Waste streams'!$A$2:$B$50,2,FALSE),"")</f>
        <v/>
      </c>
      <c r="G479" t="str">
        <f>IFERROR(VLOOKUP(F479,'TRL scale'!$A$2:$B$10,2,FALSE),"")</f>
        <v/>
      </c>
      <c r="O479" t="str" cm="1">
        <f t="array" ref="O479">IFERROR(AVERAGE(_xlfn.VSTACK(_xlfn._xlws.FILTER($M$2:$M$1000,($C$2:$C$1000=C479)*($D$2:$D$1000=D479)*($E$2:$E$1000=E479)*($J$2:$J$1000=J479),""),_xlfn._xlws.FILTER($N$2:$N$1000,($C$2:$C$1000=C479)*($D$2:$D$1000=D479)*($E$2:$E$1000=E479)*($J$2:$J$1000=J479),""))),"")</f>
        <v/>
      </c>
    </row>
    <row r="480" spans="3:15" ht="15" customHeight="1">
      <c r="C480" t="str">
        <f>IFERROR(VLOOKUP(B480,'Waste streams'!$A$2:$B$50,2,FALSE),"")</f>
        <v/>
      </c>
      <c r="G480" t="str">
        <f>IFERROR(VLOOKUP(F480,'TRL scale'!$A$2:$B$10,2,FALSE),"")</f>
        <v/>
      </c>
      <c r="O480" t="str" cm="1">
        <f t="array" ref="O480">IFERROR(AVERAGE(_xlfn.VSTACK(_xlfn._xlws.FILTER($M$2:$M$1000,($C$2:$C$1000=C480)*($D$2:$D$1000=D480)*($E$2:$E$1000=E480)*($J$2:$J$1000=J480),""),_xlfn._xlws.FILTER($N$2:$N$1000,($C$2:$C$1000=C480)*($D$2:$D$1000=D480)*($E$2:$E$1000=E480)*($J$2:$J$1000=J480),""))),"")</f>
        <v/>
      </c>
    </row>
    <row r="481" spans="3:15" ht="15" customHeight="1">
      <c r="C481" t="str">
        <f>IFERROR(VLOOKUP(B481,'Waste streams'!$A$2:$B$50,2,FALSE),"")</f>
        <v/>
      </c>
      <c r="G481" t="str">
        <f>IFERROR(VLOOKUP(F481,'TRL scale'!$A$2:$B$10,2,FALSE),"")</f>
        <v/>
      </c>
      <c r="O481" t="str" cm="1">
        <f t="array" ref="O481">IFERROR(AVERAGE(_xlfn.VSTACK(_xlfn._xlws.FILTER($M$2:$M$1000,($C$2:$C$1000=C481)*($D$2:$D$1000=D481)*($E$2:$E$1000=E481)*($J$2:$J$1000=J481),""),_xlfn._xlws.FILTER($N$2:$N$1000,($C$2:$C$1000=C481)*($D$2:$D$1000=D481)*($E$2:$E$1000=E481)*($J$2:$J$1000=J481),""))),"")</f>
        <v/>
      </c>
    </row>
    <row r="482" spans="3:15" ht="15" customHeight="1">
      <c r="C482" t="str">
        <f>IFERROR(VLOOKUP(B482,'Waste streams'!$A$2:$B$50,2,FALSE),"")</f>
        <v/>
      </c>
      <c r="G482" t="str">
        <f>IFERROR(VLOOKUP(F482,'TRL scale'!$A$2:$B$10,2,FALSE),"")</f>
        <v/>
      </c>
      <c r="O482" t="str" cm="1">
        <f t="array" ref="O482">IFERROR(AVERAGE(_xlfn.VSTACK(_xlfn._xlws.FILTER($M$2:$M$1000,($C$2:$C$1000=C482)*($D$2:$D$1000=D482)*($E$2:$E$1000=E482)*($J$2:$J$1000=J482),""),_xlfn._xlws.FILTER($N$2:$N$1000,($C$2:$C$1000=C482)*($D$2:$D$1000=D482)*($E$2:$E$1000=E482)*($J$2:$J$1000=J482),""))),"")</f>
        <v/>
      </c>
    </row>
    <row r="483" spans="3:15" ht="15" customHeight="1">
      <c r="C483" t="str">
        <f>IFERROR(VLOOKUP(B483,'Waste streams'!$A$2:$B$50,2,FALSE),"")</f>
        <v/>
      </c>
      <c r="G483" t="str">
        <f>IFERROR(VLOOKUP(F483,'TRL scale'!$A$2:$B$10,2,FALSE),"")</f>
        <v/>
      </c>
      <c r="O483" t="str" cm="1">
        <f t="array" ref="O483">IFERROR(AVERAGE(_xlfn.VSTACK(_xlfn._xlws.FILTER($M$2:$M$1000,($C$2:$C$1000=C483)*($D$2:$D$1000=D483)*($E$2:$E$1000=E483)*($J$2:$J$1000=J483),""),_xlfn._xlws.FILTER($N$2:$N$1000,($C$2:$C$1000=C483)*($D$2:$D$1000=D483)*($E$2:$E$1000=E483)*($J$2:$J$1000=J483),""))),"")</f>
        <v/>
      </c>
    </row>
    <row r="484" spans="3:15" ht="15" customHeight="1">
      <c r="C484" t="str">
        <f>IFERROR(VLOOKUP(B484,'Waste streams'!$A$2:$B$50,2,FALSE),"")</f>
        <v/>
      </c>
      <c r="G484" t="str">
        <f>IFERROR(VLOOKUP(F484,'TRL scale'!$A$2:$B$10,2,FALSE),"")</f>
        <v/>
      </c>
      <c r="O484" t="str" cm="1">
        <f t="array" ref="O484">IFERROR(AVERAGE(_xlfn.VSTACK(_xlfn._xlws.FILTER($M$2:$M$1000,($C$2:$C$1000=C484)*($D$2:$D$1000=D484)*($E$2:$E$1000=E484)*($J$2:$J$1000=J484),""),_xlfn._xlws.FILTER($N$2:$N$1000,($C$2:$C$1000=C484)*($D$2:$D$1000=D484)*($E$2:$E$1000=E484)*($J$2:$J$1000=J484),""))),"")</f>
        <v/>
      </c>
    </row>
    <row r="485" spans="3:15" ht="15" customHeight="1">
      <c r="C485" t="str">
        <f>IFERROR(VLOOKUP(B485,'Waste streams'!$A$2:$B$50,2,FALSE),"")</f>
        <v/>
      </c>
      <c r="G485" t="str">
        <f>IFERROR(VLOOKUP(F485,'TRL scale'!$A$2:$B$10,2,FALSE),"")</f>
        <v/>
      </c>
      <c r="O485" t="str" cm="1">
        <f t="array" ref="O485">IFERROR(AVERAGE(_xlfn.VSTACK(_xlfn._xlws.FILTER($M$2:$M$1000,($C$2:$C$1000=C485)*($D$2:$D$1000=D485)*($E$2:$E$1000=E485)*($J$2:$J$1000=J485),""),_xlfn._xlws.FILTER($N$2:$N$1000,($C$2:$C$1000=C485)*($D$2:$D$1000=D485)*($E$2:$E$1000=E485)*($J$2:$J$1000=J485),""))),"")</f>
        <v/>
      </c>
    </row>
    <row r="486" spans="3:15" ht="15" customHeight="1">
      <c r="C486" t="str">
        <f>IFERROR(VLOOKUP(B486,'Waste streams'!$A$2:$B$50,2,FALSE),"")</f>
        <v/>
      </c>
      <c r="G486" t="str">
        <f>IFERROR(VLOOKUP(F486,'TRL scale'!$A$2:$B$10,2,FALSE),"")</f>
        <v/>
      </c>
      <c r="O486" t="str" cm="1">
        <f t="array" ref="O486">IFERROR(AVERAGE(_xlfn.VSTACK(_xlfn._xlws.FILTER($M$2:$M$1000,($C$2:$C$1000=C486)*($D$2:$D$1000=D486)*($E$2:$E$1000=E486)*($J$2:$J$1000=J486),""),_xlfn._xlws.FILTER($N$2:$N$1000,($C$2:$C$1000=C486)*($D$2:$D$1000=D486)*($E$2:$E$1000=E486)*($J$2:$J$1000=J486),""))),"")</f>
        <v/>
      </c>
    </row>
    <row r="487" spans="3:15" ht="15" customHeight="1">
      <c r="C487" t="str">
        <f>IFERROR(VLOOKUP(B487,'Waste streams'!$A$2:$B$50,2,FALSE),"")</f>
        <v/>
      </c>
      <c r="G487" t="str">
        <f>IFERROR(VLOOKUP(F487,'TRL scale'!$A$2:$B$10,2,FALSE),"")</f>
        <v/>
      </c>
      <c r="O487" t="str" cm="1">
        <f t="array" ref="O487">IFERROR(AVERAGE(_xlfn.VSTACK(_xlfn._xlws.FILTER($M$2:$M$1000,($C$2:$C$1000=C487)*($D$2:$D$1000=D487)*($E$2:$E$1000=E487)*($J$2:$J$1000=J487),""),_xlfn._xlws.FILTER($N$2:$N$1000,($C$2:$C$1000=C487)*($D$2:$D$1000=D487)*($E$2:$E$1000=E487)*($J$2:$J$1000=J487),""))),"")</f>
        <v/>
      </c>
    </row>
    <row r="488" spans="3:15" ht="15" customHeight="1">
      <c r="C488" t="str">
        <f>IFERROR(VLOOKUP(B488,'Waste streams'!$A$2:$B$50,2,FALSE),"")</f>
        <v/>
      </c>
      <c r="G488" t="str">
        <f>IFERROR(VLOOKUP(F488,'TRL scale'!$A$2:$B$10,2,FALSE),"")</f>
        <v/>
      </c>
      <c r="O488" t="str" cm="1">
        <f t="array" ref="O488">IFERROR(AVERAGE(_xlfn.VSTACK(_xlfn._xlws.FILTER($M$2:$M$1000,($C$2:$C$1000=C488)*($D$2:$D$1000=D488)*($E$2:$E$1000=E488)*($J$2:$J$1000=J488),""),_xlfn._xlws.FILTER($N$2:$N$1000,($C$2:$C$1000=C488)*($D$2:$D$1000=D488)*($E$2:$E$1000=E488)*($J$2:$J$1000=J488),""))),"")</f>
        <v/>
      </c>
    </row>
    <row r="489" spans="3:15" ht="15" customHeight="1">
      <c r="C489" t="str">
        <f>IFERROR(VLOOKUP(B489,'Waste streams'!$A$2:$B$50,2,FALSE),"")</f>
        <v/>
      </c>
      <c r="G489" t="str">
        <f>IFERROR(VLOOKUP(F489,'TRL scale'!$A$2:$B$10,2,FALSE),"")</f>
        <v/>
      </c>
      <c r="O489" t="str" cm="1">
        <f t="array" ref="O489">IFERROR(AVERAGE(_xlfn.VSTACK(_xlfn._xlws.FILTER($M$2:$M$1000,($C$2:$C$1000=C489)*($D$2:$D$1000=D489)*($E$2:$E$1000=E489)*($J$2:$J$1000=J489),""),_xlfn._xlws.FILTER($N$2:$N$1000,($C$2:$C$1000=C489)*($D$2:$D$1000=D489)*($E$2:$E$1000=E489)*($J$2:$J$1000=J489),""))),"")</f>
        <v/>
      </c>
    </row>
    <row r="490" spans="3:15" ht="15" customHeight="1">
      <c r="C490" t="str">
        <f>IFERROR(VLOOKUP(B490,'Waste streams'!$A$2:$B$50,2,FALSE),"")</f>
        <v/>
      </c>
      <c r="G490" t="str">
        <f>IFERROR(VLOOKUP(F490,'TRL scale'!$A$2:$B$10,2,FALSE),"")</f>
        <v/>
      </c>
      <c r="O490" t="str" cm="1">
        <f t="array" ref="O490">IFERROR(AVERAGE(_xlfn.VSTACK(_xlfn._xlws.FILTER($M$2:$M$1000,($C$2:$C$1000=C490)*($D$2:$D$1000=D490)*($E$2:$E$1000=E490)*($J$2:$J$1000=J490),""),_xlfn._xlws.FILTER($N$2:$N$1000,($C$2:$C$1000=C490)*($D$2:$D$1000=D490)*($E$2:$E$1000=E490)*($J$2:$J$1000=J490),""))),"")</f>
        <v/>
      </c>
    </row>
    <row r="491" spans="3:15" ht="15" customHeight="1">
      <c r="C491" t="str">
        <f>IFERROR(VLOOKUP(B491,'Waste streams'!$A$2:$B$50,2,FALSE),"")</f>
        <v/>
      </c>
      <c r="G491" t="str">
        <f>IFERROR(VLOOKUP(F491,'TRL scale'!$A$2:$B$10,2,FALSE),"")</f>
        <v/>
      </c>
      <c r="O491" t="str" cm="1">
        <f t="array" ref="O491">IFERROR(AVERAGE(_xlfn.VSTACK(_xlfn._xlws.FILTER($M$2:$M$1000,($C$2:$C$1000=C491)*($D$2:$D$1000=D491)*($E$2:$E$1000=E491)*($J$2:$J$1000=J491),""),_xlfn._xlws.FILTER($N$2:$N$1000,($C$2:$C$1000=C491)*($D$2:$D$1000=D491)*($E$2:$E$1000=E491)*($J$2:$J$1000=J491),""))),"")</f>
        <v/>
      </c>
    </row>
    <row r="492" spans="3:15" ht="15" customHeight="1">
      <c r="C492" t="str">
        <f>IFERROR(VLOOKUP(B492,'Waste streams'!$A$2:$B$50,2,FALSE),"")</f>
        <v/>
      </c>
      <c r="G492" t="str">
        <f>IFERROR(VLOOKUP(F492,'TRL scale'!$A$2:$B$10,2,FALSE),"")</f>
        <v/>
      </c>
      <c r="O492" t="str" cm="1">
        <f t="array" ref="O492">IFERROR(AVERAGE(_xlfn.VSTACK(_xlfn._xlws.FILTER($M$2:$M$1000,($C$2:$C$1000=C492)*($D$2:$D$1000=D492)*($E$2:$E$1000=E492)*($J$2:$J$1000=J492),""),_xlfn._xlws.FILTER($N$2:$N$1000,($C$2:$C$1000=C492)*($D$2:$D$1000=D492)*($E$2:$E$1000=E492)*($J$2:$J$1000=J492),""))),"")</f>
        <v/>
      </c>
    </row>
    <row r="493" spans="3:15" ht="15" customHeight="1">
      <c r="C493" t="str">
        <f>IFERROR(VLOOKUP(B493,'Waste streams'!$A$2:$B$50,2,FALSE),"")</f>
        <v/>
      </c>
      <c r="G493" t="str">
        <f>IFERROR(VLOOKUP(F493,'TRL scale'!$A$2:$B$10,2,FALSE),"")</f>
        <v/>
      </c>
      <c r="O493" t="str" cm="1">
        <f t="array" ref="O493">IFERROR(AVERAGE(_xlfn.VSTACK(_xlfn._xlws.FILTER($M$2:$M$1000,($C$2:$C$1000=C493)*($D$2:$D$1000=D493)*($E$2:$E$1000=E493)*($J$2:$J$1000=J493),""),_xlfn._xlws.FILTER($N$2:$N$1000,($C$2:$C$1000=C493)*($D$2:$D$1000=D493)*($E$2:$E$1000=E493)*($J$2:$J$1000=J493),""))),"")</f>
        <v/>
      </c>
    </row>
    <row r="494" spans="3:15" ht="15" customHeight="1">
      <c r="C494" t="str">
        <f>IFERROR(VLOOKUP(B494,'Waste streams'!$A$2:$B$50,2,FALSE),"")</f>
        <v/>
      </c>
      <c r="G494" t="str">
        <f>IFERROR(VLOOKUP(F494,'TRL scale'!$A$2:$B$10,2,FALSE),"")</f>
        <v/>
      </c>
      <c r="O494" t="str" cm="1">
        <f t="array" ref="O494">IFERROR(AVERAGE(_xlfn.VSTACK(_xlfn._xlws.FILTER($M$2:$M$1000,($C$2:$C$1000=C494)*($D$2:$D$1000=D494)*($E$2:$E$1000=E494)*($J$2:$J$1000=J494),""),_xlfn._xlws.FILTER($N$2:$N$1000,($C$2:$C$1000=C494)*($D$2:$D$1000=D494)*($E$2:$E$1000=E494)*($J$2:$J$1000=J494),""))),"")</f>
        <v/>
      </c>
    </row>
    <row r="495" spans="3:15" ht="15" customHeight="1">
      <c r="C495" t="str">
        <f>IFERROR(VLOOKUP(B495,'Waste streams'!$A$2:$B$50,2,FALSE),"")</f>
        <v/>
      </c>
      <c r="G495" t="str">
        <f>IFERROR(VLOOKUP(F495,'TRL scale'!$A$2:$B$10,2,FALSE),"")</f>
        <v/>
      </c>
      <c r="O495" t="str" cm="1">
        <f t="array" ref="O495">IFERROR(AVERAGE(_xlfn.VSTACK(_xlfn._xlws.FILTER($M$2:$M$1000,($C$2:$C$1000=C495)*($D$2:$D$1000=D495)*($E$2:$E$1000=E495)*($J$2:$J$1000=J495),""),_xlfn._xlws.FILTER($N$2:$N$1000,($C$2:$C$1000=C495)*($D$2:$D$1000=D495)*($E$2:$E$1000=E495)*($J$2:$J$1000=J495),""))),"")</f>
        <v/>
      </c>
    </row>
    <row r="496" spans="3:15" ht="15" customHeight="1">
      <c r="C496" t="str">
        <f>IFERROR(VLOOKUP(B496,'Waste streams'!$A$2:$B$50,2,FALSE),"")</f>
        <v/>
      </c>
      <c r="G496" t="str">
        <f>IFERROR(VLOOKUP(F496,'TRL scale'!$A$2:$B$10,2,FALSE),"")</f>
        <v/>
      </c>
      <c r="O496" t="str" cm="1">
        <f t="array" ref="O496">IFERROR(AVERAGE(_xlfn.VSTACK(_xlfn._xlws.FILTER($M$2:$M$1000,($C$2:$C$1000=C496)*($D$2:$D$1000=D496)*($E$2:$E$1000=E496)*($J$2:$J$1000=J496),""),_xlfn._xlws.FILTER($N$2:$N$1000,($C$2:$C$1000=C496)*($D$2:$D$1000=D496)*($E$2:$E$1000=E496)*($J$2:$J$1000=J496),""))),"")</f>
        <v/>
      </c>
    </row>
    <row r="497" spans="3:15" ht="15" customHeight="1">
      <c r="C497" t="str">
        <f>IFERROR(VLOOKUP(B497,'Waste streams'!$A$2:$B$50,2,FALSE),"")</f>
        <v/>
      </c>
      <c r="G497" t="str">
        <f>IFERROR(VLOOKUP(F497,'TRL scale'!$A$2:$B$10,2,FALSE),"")</f>
        <v/>
      </c>
      <c r="O497" t="str" cm="1">
        <f t="array" ref="O497">IFERROR(AVERAGE(_xlfn.VSTACK(_xlfn._xlws.FILTER($M$2:$M$1000,($C$2:$C$1000=C497)*($D$2:$D$1000=D497)*($E$2:$E$1000=E497)*($J$2:$J$1000=J497),""),_xlfn._xlws.FILTER($N$2:$N$1000,($C$2:$C$1000=C497)*($D$2:$D$1000=D497)*($E$2:$E$1000=E497)*($J$2:$J$1000=J497),""))),"")</f>
        <v/>
      </c>
    </row>
    <row r="498" spans="3:15" ht="15" customHeight="1">
      <c r="C498" t="str">
        <f>IFERROR(VLOOKUP(B498,'Waste streams'!$A$2:$B$50,2,FALSE),"")</f>
        <v/>
      </c>
      <c r="G498" t="str">
        <f>IFERROR(VLOOKUP(F498,'TRL scale'!$A$2:$B$10,2,FALSE),"")</f>
        <v/>
      </c>
      <c r="O498" t="str" cm="1">
        <f t="array" ref="O498">IFERROR(AVERAGE(_xlfn.VSTACK(_xlfn._xlws.FILTER($M$2:$M$1000,($C$2:$C$1000=C498)*($D$2:$D$1000=D498)*($E$2:$E$1000=E498)*($J$2:$J$1000=J498),""),_xlfn._xlws.FILTER($N$2:$N$1000,($C$2:$C$1000=C498)*($D$2:$D$1000=D498)*($E$2:$E$1000=E498)*($J$2:$J$1000=J498),""))),"")</f>
        <v/>
      </c>
    </row>
    <row r="499" spans="3:15" ht="15" customHeight="1">
      <c r="C499" t="str">
        <f>IFERROR(VLOOKUP(B499,'Waste streams'!$A$2:$B$50,2,FALSE),"")</f>
        <v/>
      </c>
      <c r="G499" t="str">
        <f>IFERROR(VLOOKUP(F499,'TRL scale'!$A$2:$B$10,2,FALSE),"")</f>
        <v/>
      </c>
      <c r="O499" t="str" cm="1">
        <f t="array" ref="O499">IFERROR(AVERAGE(_xlfn.VSTACK(_xlfn._xlws.FILTER($M$2:$M$1000,($C$2:$C$1000=C499)*($D$2:$D$1000=D499)*($E$2:$E$1000=E499)*($J$2:$J$1000=J499),""),_xlfn._xlws.FILTER($N$2:$N$1000,($C$2:$C$1000=C499)*($D$2:$D$1000=D499)*($E$2:$E$1000=E499)*($J$2:$J$1000=J499),""))),"")</f>
        <v/>
      </c>
    </row>
    <row r="500" spans="3:15" ht="15" customHeight="1">
      <c r="C500" t="str">
        <f>IFERROR(VLOOKUP(B500,'Waste streams'!$A$2:$B$50,2,FALSE),"")</f>
        <v/>
      </c>
      <c r="G500" t="str">
        <f>IFERROR(VLOOKUP(F500,'TRL scale'!$A$2:$B$10,2,FALSE),"")</f>
        <v/>
      </c>
      <c r="O500" t="str" cm="1">
        <f t="array" ref="O500">IFERROR(AVERAGE(_xlfn.VSTACK(_xlfn._xlws.FILTER($M$2:$M$1000,($C$2:$C$1000=C500)*($D$2:$D$1000=D500)*($E$2:$E$1000=E500)*($J$2:$J$1000=J500),""),_xlfn._xlws.FILTER($N$2:$N$1000,($C$2:$C$1000=C500)*($D$2:$D$1000=D500)*($E$2:$E$1000=E500)*($J$2:$J$1000=J500),""))),"")</f>
        <v/>
      </c>
    </row>
    <row r="501" spans="3:15" ht="15" customHeight="1">
      <c r="C501" t="str">
        <f>IFERROR(VLOOKUP(B501,'Waste streams'!$A$2:$B$50,2,FALSE),"")</f>
        <v/>
      </c>
      <c r="G501" t="str">
        <f>IFERROR(VLOOKUP(F501,'TRL scale'!$A$2:$B$10,2,FALSE),"")</f>
        <v/>
      </c>
      <c r="O501" t="str" cm="1">
        <f t="array" ref="O501">IFERROR(AVERAGE(_xlfn.VSTACK(_xlfn._xlws.FILTER($M$2:$M$1000,($C$2:$C$1000=C501)*($D$2:$D$1000=D501)*($E$2:$E$1000=E501)*($J$2:$J$1000=J501),""),_xlfn._xlws.FILTER($N$2:$N$1000,($C$2:$C$1000=C501)*($D$2:$D$1000=D501)*($E$2:$E$1000=E501)*($J$2:$J$1000=J501),""))),"")</f>
        <v/>
      </c>
    </row>
    <row r="502" spans="3:15" ht="15" customHeight="1">
      <c r="C502" t="str">
        <f>IFERROR(VLOOKUP(B502,'Waste streams'!$A$2:$B$50,2,FALSE),"")</f>
        <v/>
      </c>
      <c r="G502" t="str">
        <f>IFERROR(VLOOKUP(F502,'TRL scale'!$A$2:$B$10,2,FALSE),"")</f>
        <v/>
      </c>
      <c r="O502" t="str" cm="1">
        <f t="array" ref="O502">IFERROR(AVERAGE(_xlfn.VSTACK(_xlfn._xlws.FILTER($M$2:$M$1000,($C$2:$C$1000=C502)*($D$2:$D$1000=D502)*($E$2:$E$1000=E502)*($J$2:$J$1000=J502),""),_xlfn._xlws.FILTER($N$2:$N$1000,($C$2:$C$1000=C502)*($D$2:$D$1000=D502)*($E$2:$E$1000=E502)*($J$2:$J$1000=J502),""))),"")</f>
        <v/>
      </c>
    </row>
    <row r="503" spans="3:15" ht="15" customHeight="1">
      <c r="C503" t="str">
        <f>IFERROR(VLOOKUP(B503,'Waste streams'!$A$2:$B$50,2,FALSE),"")</f>
        <v/>
      </c>
      <c r="G503" t="str">
        <f>IFERROR(VLOOKUP(F503,'TRL scale'!$A$2:$B$10,2,FALSE),"")</f>
        <v/>
      </c>
      <c r="O503" t="str" cm="1">
        <f t="array" ref="O503">IFERROR(AVERAGE(_xlfn.VSTACK(_xlfn._xlws.FILTER($M$2:$M$1000,($C$2:$C$1000=C503)*($D$2:$D$1000=D503)*($E$2:$E$1000=E503)*($J$2:$J$1000=J503),""),_xlfn._xlws.FILTER($N$2:$N$1000,($C$2:$C$1000=C503)*($D$2:$D$1000=D503)*($E$2:$E$1000=E503)*($J$2:$J$1000=J503),""))),"")</f>
        <v/>
      </c>
    </row>
    <row r="504" spans="3:15" ht="15" customHeight="1">
      <c r="C504" t="str">
        <f>IFERROR(VLOOKUP(B504,'Waste streams'!$A$2:$B$50,2,FALSE),"")</f>
        <v/>
      </c>
      <c r="G504" t="str">
        <f>IFERROR(VLOOKUP(F504,'TRL scale'!$A$2:$B$10,2,FALSE),"")</f>
        <v/>
      </c>
      <c r="O504" t="str" cm="1">
        <f t="array" ref="O504">IFERROR(AVERAGE(_xlfn.VSTACK(_xlfn._xlws.FILTER($M$2:$M$1000,($C$2:$C$1000=C504)*($D$2:$D$1000=D504)*($E$2:$E$1000=E504)*($J$2:$J$1000=J504),""),_xlfn._xlws.FILTER($N$2:$N$1000,($C$2:$C$1000=C504)*($D$2:$D$1000=D504)*($E$2:$E$1000=E504)*($J$2:$J$1000=J504),""))),"")</f>
        <v/>
      </c>
    </row>
    <row r="505" spans="3:15" ht="15" customHeight="1">
      <c r="C505" t="str">
        <f>IFERROR(VLOOKUP(B505,'Waste streams'!$A$2:$B$50,2,FALSE),"")</f>
        <v/>
      </c>
      <c r="G505" t="str">
        <f>IFERROR(VLOOKUP(F505,'TRL scale'!$A$2:$B$10,2,FALSE),"")</f>
        <v/>
      </c>
      <c r="O505" t="str" cm="1">
        <f t="array" ref="O505">IFERROR(AVERAGE(_xlfn.VSTACK(_xlfn._xlws.FILTER($M$2:$M$1000,($C$2:$C$1000=C505)*($D$2:$D$1000=D505)*($E$2:$E$1000=E505)*($J$2:$J$1000=J505),""),_xlfn._xlws.FILTER($N$2:$N$1000,($C$2:$C$1000=C505)*($D$2:$D$1000=D505)*($E$2:$E$1000=E505)*($J$2:$J$1000=J505),""))),"")</f>
        <v/>
      </c>
    </row>
    <row r="506" spans="3:15" ht="15" customHeight="1">
      <c r="C506" t="str">
        <f>IFERROR(VLOOKUP(B506,'Waste streams'!$A$2:$B$50,2,FALSE),"")</f>
        <v/>
      </c>
      <c r="G506" t="str">
        <f>IFERROR(VLOOKUP(F506,'TRL scale'!$A$2:$B$10,2,FALSE),"")</f>
        <v/>
      </c>
      <c r="O506" t="str" cm="1">
        <f t="array" ref="O506">IFERROR(AVERAGE(_xlfn.VSTACK(_xlfn._xlws.FILTER($M$2:$M$1000,($C$2:$C$1000=C506)*($D$2:$D$1000=D506)*($E$2:$E$1000=E506)*($J$2:$J$1000=J506),""),_xlfn._xlws.FILTER($N$2:$N$1000,($C$2:$C$1000=C506)*($D$2:$D$1000=D506)*($E$2:$E$1000=E506)*($J$2:$J$1000=J506),""))),"")</f>
        <v/>
      </c>
    </row>
    <row r="507" spans="3:15" ht="15" customHeight="1">
      <c r="C507" t="str">
        <f>IFERROR(VLOOKUP(B507,'Waste streams'!$A$2:$B$50,2,FALSE),"")</f>
        <v/>
      </c>
      <c r="G507" t="str">
        <f>IFERROR(VLOOKUP(F507,'TRL scale'!$A$2:$B$10,2,FALSE),"")</f>
        <v/>
      </c>
      <c r="O507" t="str" cm="1">
        <f t="array" ref="O507">IFERROR(AVERAGE(_xlfn.VSTACK(_xlfn._xlws.FILTER($M$2:$M$1000,($C$2:$C$1000=C507)*($D$2:$D$1000=D507)*($E$2:$E$1000=E507)*($J$2:$J$1000=J507),""),_xlfn._xlws.FILTER($N$2:$N$1000,($C$2:$C$1000=C507)*($D$2:$D$1000=D507)*($E$2:$E$1000=E507)*($J$2:$J$1000=J507),""))),"")</f>
        <v/>
      </c>
    </row>
    <row r="508" spans="3:15" ht="15" customHeight="1">
      <c r="C508" t="str">
        <f>IFERROR(VLOOKUP(B508,'Waste streams'!$A$2:$B$50,2,FALSE),"")</f>
        <v/>
      </c>
      <c r="G508" t="str">
        <f>IFERROR(VLOOKUP(F508,'TRL scale'!$A$2:$B$10,2,FALSE),"")</f>
        <v/>
      </c>
      <c r="O508" t="str" cm="1">
        <f t="array" ref="O508">IFERROR(AVERAGE(_xlfn.VSTACK(_xlfn._xlws.FILTER($M$2:$M$1000,($C$2:$C$1000=C508)*($D$2:$D$1000=D508)*($E$2:$E$1000=E508)*($J$2:$J$1000=J508),""),_xlfn._xlws.FILTER($N$2:$N$1000,($C$2:$C$1000=C508)*($D$2:$D$1000=D508)*($E$2:$E$1000=E508)*($J$2:$J$1000=J508),""))),"")</f>
        <v/>
      </c>
    </row>
    <row r="509" spans="3:15" ht="15" customHeight="1">
      <c r="C509" t="str">
        <f>IFERROR(VLOOKUP(B509,'Waste streams'!$A$2:$B$50,2,FALSE),"")</f>
        <v/>
      </c>
      <c r="G509" t="str">
        <f>IFERROR(VLOOKUP(F509,'TRL scale'!$A$2:$B$10,2,FALSE),"")</f>
        <v/>
      </c>
      <c r="O509" t="str" cm="1">
        <f t="array" ref="O509">IFERROR(AVERAGE(_xlfn.VSTACK(_xlfn._xlws.FILTER($M$2:$M$1000,($C$2:$C$1000=C509)*($D$2:$D$1000=D509)*($E$2:$E$1000=E509)*($J$2:$J$1000=J509),""),_xlfn._xlws.FILTER($N$2:$N$1000,($C$2:$C$1000=C509)*($D$2:$D$1000=D509)*($E$2:$E$1000=E509)*($J$2:$J$1000=J509),""))),"")</f>
        <v/>
      </c>
    </row>
    <row r="510" spans="3:15" ht="15" customHeight="1">
      <c r="C510" t="str">
        <f>IFERROR(VLOOKUP(B510,'Waste streams'!$A$2:$B$50,2,FALSE),"")</f>
        <v/>
      </c>
      <c r="G510" t="str">
        <f>IFERROR(VLOOKUP(F510,'TRL scale'!$A$2:$B$10,2,FALSE),"")</f>
        <v/>
      </c>
      <c r="O510" t="str" cm="1">
        <f t="array" ref="O510">IFERROR(AVERAGE(_xlfn.VSTACK(_xlfn._xlws.FILTER($M$2:$M$1000,($C$2:$C$1000=C510)*($D$2:$D$1000=D510)*($E$2:$E$1000=E510)*($J$2:$J$1000=J510),""),_xlfn._xlws.FILTER($N$2:$N$1000,($C$2:$C$1000=C510)*($D$2:$D$1000=D510)*($E$2:$E$1000=E510)*($J$2:$J$1000=J510),""))),"")</f>
        <v/>
      </c>
    </row>
    <row r="511" spans="3:15" ht="15" customHeight="1">
      <c r="C511" t="str">
        <f>IFERROR(VLOOKUP(B511,'Waste streams'!$A$2:$B$50,2,FALSE),"")</f>
        <v/>
      </c>
      <c r="G511" t="str">
        <f>IFERROR(VLOOKUP(F511,'TRL scale'!$A$2:$B$10,2,FALSE),"")</f>
        <v/>
      </c>
      <c r="O511" t="str" cm="1">
        <f t="array" ref="O511">IFERROR(AVERAGE(_xlfn.VSTACK(_xlfn._xlws.FILTER($M$2:$M$1000,($C$2:$C$1000=C511)*($D$2:$D$1000=D511)*($E$2:$E$1000=E511)*($J$2:$J$1000=J511),""),_xlfn._xlws.FILTER($N$2:$N$1000,($C$2:$C$1000=C511)*($D$2:$D$1000=D511)*($E$2:$E$1000=E511)*($J$2:$J$1000=J511),""))),"")</f>
        <v/>
      </c>
    </row>
    <row r="512" spans="3:15" ht="15" customHeight="1">
      <c r="C512" t="str">
        <f>IFERROR(VLOOKUP(B512,'Waste streams'!$A$2:$B$50,2,FALSE),"")</f>
        <v/>
      </c>
      <c r="G512" t="str">
        <f>IFERROR(VLOOKUP(F512,'TRL scale'!$A$2:$B$10,2,FALSE),"")</f>
        <v/>
      </c>
      <c r="O512" t="str" cm="1">
        <f t="array" ref="O512">IFERROR(AVERAGE(_xlfn.VSTACK(_xlfn._xlws.FILTER($M$2:$M$1000,($C$2:$C$1000=C512)*($D$2:$D$1000=D512)*($E$2:$E$1000=E512)*($J$2:$J$1000=J512),""),_xlfn._xlws.FILTER($N$2:$N$1000,($C$2:$C$1000=C512)*($D$2:$D$1000=D512)*($E$2:$E$1000=E512)*($J$2:$J$1000=J512),""))),"")</f>
        <v/>
      </c>
    </row>
    <row r="513" spans="3:15" ht="15" customHeight="1">
      <c r="C513" t="str">
        <f>IFERROR(VLOOKUP(B513,'Waste streams'!$A$2:$B$50,2,FALSE),"")</f>
        <v/>
      </c>
      <c r="G513" t="str">
        <f>IFERROR(VLOOKUP(F513,'TRL scale'!$A$2:$B$10,2,FALSE),"")</f>
        <v/>
      </c>
      <c r="O513" t="str" cm="1">
        <f t="array" ref="O513">IFERROR(AVERAGE(_xlfn.VSTACK(_xlfn._xlws.FILTER($M$2:$M$1000,($C$2:$C$1000=C513)*($D$2:$D$1000=D513)*($E$2:$E$1000=E513)*($J$2:$J$1000=J513),""),_xlfn._xlws.FILTER($N$2:$N$1000,($C$2:$C$1000=C513)*($D$2:$D$1000=D513)*($E$2:$E$1000=E513)*($J$2:$J$1000=J513),""))),"")</f>
        <v/>
      </c>
    </row>
    <row r="514" spans="3:15" ht="15" customHeight="1">
      <c r="C514" t="str">
        <f>IFERROR(VLOOKUP(B514,'Waste streams'!$A$2:$B$50,2,FALSE),"")</f>
        <v/>
      </c>
      <c r="G514" t="str">
        <f>IFERROR(VLOOKUP(F514,'TRL scale'!$A$2:$B$10,2,FALSE),"")</f>
        <v/>
      </c>
      <c r="O514" t="str" cm="1">
        <f t="array" ref="O514">IFERROR(AVERAGE(_xlfn.VSTACK(_xlfn._xlws.FILTER($M$2:$M$1000,($C$2:$C$1000=C514)*($D$2:$D$1000=D514)*($E$2:$E$1000=E514)*($J$2:$J$1000=J514),""),_xlfn._xlws.FILTER($N$2:$N$1000,($C$2:$C$1000=C514)*($D$2:$D$1000=D514)*($E$2:$E$1000=E514)*($J$2:$J$1000=J514),""))),"")</f>
        <v/>
      </c>
    </row>
    <row r="515" spans="3:15" ht="15" customHeight="1">
      <c r="C515" t="str">
        <f>IFERROR(VLOOKUP(B515,'Waste streams'!$A$2:$B$50,2,FALSE),"")</f>
        <v/>
      </c>
      <c r="G515" t="str">
        <f>IFERROR(VLOOKUP(F515,'TRL scale'!$A$2:$B$10,2,FALSE),"")</f>
        <v/>
      </c>
      <c r="O515" t="str" cm="1">
        <f t="array" ref="O515">IFERROR(AVERAGE(_xlfn.VSTACK(_xlfn._xlws.FILTER($M$2:$M$1000,($C$2:$C$1000=C515)*($D$2:$D$1000=D515)*($E$2:$E$1000=E515)*($J$2:$J$1000=J515),""),_xlfn._xlws.FILTER($N$2:$N$1000,($C$2:$C$1000=C515)*($D$2:$D$1000=D515)*($E$2:$E$1000=E515)*($J$2:$J$1000=J515),""))),"")</f>
        <v/>
      </c>
    </row>
    <row r="516" spans="3:15" ht="15" customHeight="1">
      <c r="C516" t="str">
        <f>IFERROR(VLOOKUP(B516,'Waste streams'!$A$2:$B$50,2,FALSE),"")</f>
        <v/>
      </c>
      <c r="G516" t="str">
        <f>IFERROR(VLOOKUP(F516,'TRL scale'!$A$2:$B$10,2,FALSE),"")</f>
        <v/>
      </c>
      <c r="O516" t="str" cm="1">
        <f t="array" ref="O516">IFERROR(AVERAGE(_xlfn.VSTACK(_xlfn._xlws.FILTER($M$2:$M$1000,($C$2:$C$1000=C516)*($D$2:$D$1000=D516)*($E$2:$E$1000=E516)*($J$2:$J$1000=J516),""),_xlfn._xlws.FILTER($N$2:$N$1000,($C$2:$C$1000=C516)*($D$2:$D$1000=D516)*($E$2:$E$1000=E516)*($J$2:$J$1000=J516),""))),"")</f>
        <v/>
      </c>
    </row>
    <row r="517" spans="3:15" ht="15" customHeight="1">
      <c r="C517" t="str">
        <f>IFERROR(VLOOKUP(B517,'Waste streams'!$A$2:$B$50,2,FALSE),"")</f>
        <v/>
      </c>
      <c r="G517" t="str">
        <f>IFERROR(VLOOKUP(F517,'TRL scale'!$A$2:$B$10,2,FALSE),"")</f>
        <v/>
      </c>
      <c r="O517" t="str" cm="1">
        <f t="array" ref="O517">IFERROR(AVERAGE(_xlfn.VSTACK(_xlfn._xlws.FILTER($M$2:$M$1000,($C$2:$C$1000=C517)*($D$2:$D$1000=D517)*($E$2:$E$1000=E517)*($J$2:$J$1000=J517),""),_xlfn._xlws.FILTER($N$2:$N$1000,($C$2:$C$1000=C517)*($D$2:$D$1000=D517)*($E$2:$E$1000=E517)*($J$2:$J$1000=J517),""))),"")</f>
        <v/>
      </c>
    </row>
    <row r="518" spans="3:15" ht="15" customHeight="1">
      <c r="C518" t="str">
        <f>IFERROR(VLOOKUP(B518,'Waste streams'!$A$2:$B$50,2,FALSE),"")</f>
        <v/>
      </c>
      <c r="G518" t="str">
        <f>IFERROR(VLOOKUP(F518,'TRL scale'!$A$2:$B$10,2,FALSE),"")</f>
        <v/>
      </c>
      <c r="O518" t="str" cm="1">
        <f t="array" ref="O518">IFERROR(AVERAGE(_xlfn.VSTACK(_xlfn._xlws.FILTER($M$2:$M$1000,($C$2:$C$1000=C518)*($D$2:$D$1000=D518)*($E$2:$E$1000=E518)*($J$2:$J$1000=J518),""),_xlfn._xlws.FILTER($N$2:$N$1000,($C$2:$C$1000=C518)*($D$2:$D$1000=D518)*($E$2:$E$1000=E518)*($J$2:$J$1000=J518),""))),"")</f>
        <v/>
      </c>
    </row>
  </sheetData>
  <autoFilter ref="A1:U518" xr:uid="{18D549DE-C718-4F35-83FF-0CAD15E70769}"/>
  <phoneticPr fontId="4" type="noConversion"/>
  <hyperlinks>
    <hyperlink ref="U25" r:id="rId1" xr:uid="{530A1D8B-29BA-4A07-B7D4-9DEB67FFBED2}"/>
    <hyperlink ref="U68" r:id="rId2" xr:uid="{D4B4FCE8-7262-46D1-A4D7-29C713FAC429}"/>
    <hyperlink ref="U69" r:id="rId3" xr:uid="{2177279C-13D4-48A1-B859-E80DD200C30A}"/>
    <hyperlink ref="U70" r:id="rId4" xr:uid="{5F1BFEB8-B09F-4C73-A617-AA46D5CBFD78}"/>
    <hyperlink ref="U71" r:id="rId5" xr:uid="{9837A7CA-FE1A-4096-A7A1-F4A5E1161CAC}"/>
    <hyperlink ref="U72" r:id="rId6" xr:uid="{0DF4322B-D286-4671-A0E8-6FC063B3BB7B}"/>
    <hyperlink ref="U73" r:id="rId7" xr:uid="{B5D3ACC7-CCF1-435F-9F0C-6C9597D3CF89}"/>
    <hyperlink ref="U74" r:id="rId8" xr:uid="{38072673-B207-4DD2-A6EB-B343ABF3F02F}"/>
    <hyperlink ref="U75" r:id="rId9" xr:uid="{805A5A9D-8ABC-40E2-B544-2236DEE7A892}"/>
    <hyperlink ref="U90" r:id="rId10" xr:uid="{0ADD2E51-BA68-45D1-AA1D-2A0B304A6493}"/>
    <hyperlink ref="U92" r:id="rId11" xr:uid="{E26F3476-54B5-498D-8353-A075CB8C1399}"/>
    <hyperlink ref="U93" r:id="rId12" xr:uid="{A70DEADA-3977-4D18-A1AB-F142D2C553B4}"/>
    <hyperlink ref="U94" r:id="rId13" xr:uid="{4A73E553-A3A1-4EAB-A0A5-AF12BD6FBA10}"/>
  </hyperlinks>
  <pageMargins left="0.7" right="0.7" top="0.75" bottom="0.75" header="0.3" footer="0.3"/>
  <pageSetup paperSize="9" orientation="portrait" r:id="rId1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C657BA-53BD-4B1B-BE2F-3FE951C5B3D8}">
          <x14:formula1>
            <xm:f>'Recovery technologies'!$B$2:$B$50</xm:f>
          </x14:formula1>
          <xm:sqref>E2:E75 E95:E658</xm:sqref>
        </x14:dataValidation>
        <x14:dataValidation type="list" allowBlank="1" showInputMessage="1" showErrorMessage="1" xr:uid="{00A78B66-C39E-49BE-AFFB-F78B7ACFAE89}">
          <x14:formula1>
            <xm:f>'Recovery technologies'!$C$2:$C$50</xm:f>
          </x14:formula1>
          <xm:sqref>K2:K89 K95:K569</xm:sqref>
        </x14:dataValidation>
        <x14:dataValidation type="list" allowBlank="1" showInputMessage="1" showErrorMessage="1" xr:uid="{397ADD69-12FD-417C-9FED-F9953AD3EB0A}">
          <x14:formula1>
            <xm:f>'Recovery technologies'!$A$2:$A$50</xm:f>
          </x14:formula1>
          <xm:sqref>D2:D75 D95:D585</xm:sqref>
        </x14:dataValidation>
        <x14:dataValidation type="list" allowBlank="1" showInputMessage="1" showErrorMessage="1" xr:uid="{E3B0D57C-EE89-4635-9C3A-94CC2F878D3C}">
          <x14:formula1>
            <xm:f>'Waste streams'!$A$2:$A$50</xm:f>
          </x14:formula1>
          <xm:sqref>A2:A75 B2:B94 A95:B957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B583B-A8E2-46C0-91B4-0C7FA6A4DA26}"/>
</file>

<file path=customXml/itemProps2.xml><?xml version="1.0" encoding="utf-8"?>
<ds:datastoreItem xmlns:ds="http://schemas.openxmlformats.org/officeDocument/2006/customXml" ds:itemID="{B824D023-E334-4E47-8706-774009AEB558}"/>
</file>

<file path=customXml/itemProps3.xml><?xml version="1.0" encoding="utf-8"?>
<ds:datastoreItem xmlns:ds="http://schemas.openxmlformats.org/officeDocument/2006/customXml" ds:itemID="{AA64ECC5-A527-4C38-8C0E-F5CD61DEC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juan.munizaga</cp:lastModifiedBy>
  <cp:revision/>
  <dcterms:created xsi:type="dcterms:W3CDTF">2025-03-26T14:58:33Z</dcterms:created>
  <dcterms:modified xsi:type="dcterms:W3CDTF">2025-05-27T16:37:21Z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  <property fmtid="{D5CDD505-2E9C-101B-9397-08002B2CF9AE}" pid="3" name="MediaServiceImageTags">
    <vt:lpwstr/>
  </property>
</Properties>
</file>