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Mac\Home\Downloads\"/>
    </mc:Choice>
  </mc:AlternateContent>
  <xr:revisionPtr revIDLastSave="0" documentId="13_ncr:1_{DA4BBAEB-90E6-47DA-8463-C75BFD1EF9E3}" xr6:coauthVersionLast="47" xr6:coauthVersionMax="47" xr10:uidLastSave="{00000000-0000-0000-0000-000000000000}"/>
  <bookViews>
    <workbookView xWindow="-98" yWindow="-98" windowWidth="21795" windowHeight="11041" xr2:uid="{0A0D8D68-EFC2-4074-BDCA-85DAF874A3F1}"/>
  </bookViews>
  <sheets>
    <sheet name="Input Data" sheetId="2" r:id="rId1"/>
    <sheet name="Master Data" sheetId="1" r:id="rId2"/>
    <sheet name="Sheet1" sheetId="3" r:id="rId3"/>
    <sheet name="Analysis" sheetId="4"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4" l="1"/>
  <c r="O4" i="4" s="1"/>
  <c r="N5" i="4"/>
  <c r="O5" i="4" s="1"/>
  <c r="N6" i="4"/>
  <c r="O6" i="4" s="1"/>
  <c r="N7" i="4"/>
  <c r="O7" i="4" s="1"/>
  <c r="N8" i="4"/>
  <c r="O8" i="4" s="1"/>
  <c r="N9" i="4"/>
  <c r="O9" i="4" s="1"/>
  <c r="N10" i="4"/>
  <c r="O10" i="4" s="1"/>
  <c r="N11" i="4"/>
  <c r="O11" i="4" s="1"/>
  <c r="N12" i="4"/>
  <c r="O12" i="4" s="1"/>
  <c r="N13" i="4"/>
  <c r="O13" i="4" s="1"/>
  <c r="N14" i="4"/>
  <c r="O14" i="4" s="1"/>
  <c r="N3" i="4"/>
  <c r="O3" i="4" s="1"/>
  <c r="M4" i="4"/>
  <c r="M5" i="4"/>
  <c r="M6" i="4"/>
  <c r="M7" i="4"/>
  <c r="M8" i="4"/>
  <c r="M9" i="4"/>
  <c r="M10" i="4"/>
  <c r="M11" i="4"/>
  <c r="M12" i="4"/>
  <c r="M13" i="4"/>
  <c r="M14" i="4"/>
  <c r="M3" i="4"/>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L49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3" i="2"/>
  <c r="G2"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6" i="4"/>
  <c r="E5" i="4"/>
  <c r="E7" i="4"/>
  <c r="Y1" i="4" l="1"/>
  <c r="X1" i="4"/>
  <c r="T1" i="4"/>
</calcChain>
</file>

<file path=xl/sharedStrings.xml><?xml version="1.0" encoding="utf-8"?>
<sst xmlns="http://schemas.openxmlformats.org/spreadsheetml/2006/main" count="1929" uniqueCount="142">
  <si>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</si>
  <si>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</si>
  <si>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</si>
  <si>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</si>
  <si>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</si>
  <si>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</si>
  <si>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</si>
  <si>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</si>
  <si>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</si>
  <si>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</si>
  <si>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</si>
  <si>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</si>
  <si>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</si>
  <si>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</si>
  <si>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</si>
  <si>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</si>
  <si>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</si>
  <si>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</si>
  <si>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</si>
  <si>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</si>
  <si>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</si>
  <si>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</si>
  <si>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</si>
  <si>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</si>
  <si>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</si>
  <si>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</si>
  <si>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</si>
  <si>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</si>
  <si>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</si>
  <si>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</si>
  <si>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</si>
  <si>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</si>
  <si>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</si>
  <si>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</si>
  <si>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</si>
  <si>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</si>
  <si>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</si>
  <si>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</si>
  <si>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</si>
  <si>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</si>
  <si>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</si>
  <si>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</si>
  <si>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</si>
  <si>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</si>
  <si>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</si>
  <si>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</si>
  <si>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</si>
  <si>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</si>
  <si>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</si>
  <si>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</si>
  <si>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</si>
  <si>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</si>
  <si>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</si>
  <si>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</si>
  <si>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</si>
  <si>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</si>
  <si>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</si>
  <si>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</si>
  <si>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</si>
  <si>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</si>
  <si>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</si>
  <si>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</si>
  <si>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</si>
  <si>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</si>
  <si>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</si>
  <si>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</si>
  <si>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</si>
  <si>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</si>
  <si>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</si>
  <si>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</si>
  <si>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</si>
  <si>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</si>
  <si>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</si>
  <si>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</si>
  <si>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</si>
  <si>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</si>
  <si>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</si>
  <si>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</si>
  <si>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</si>
  <si>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</si>
  <si>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</si>
  <si>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</si>
  <si>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</si>
  <si>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</si>
  <si>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</si>
  <si>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</si>
  <si>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</si>
  <si>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</si>
  <si>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</si>
  <si>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</si>
  <si>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</si>
  <si>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</si>
  <si>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</si>
  <si>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</si>
  <si>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</si>
  <si>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</si>
  <si>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</si>
  <si>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</si>
  <si>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</si>
  <si>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</si>
  <si>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</si>
  <si>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</si>
  <si>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</si>
  <si>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</si>
  <si>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</si>
  <si>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</si>
  <si>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</si>
  <si>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</si>
  <si>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</si>
  <si>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</si>
  <si>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</si>
  <si>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</si>
  <si>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</si>
  <si>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</si>
  <si>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PRODUCT ID2</t>
  </si>
  <si>
    <t>TOTAL BUYING VALUE</t>
  </si>
  <si>
    <t>TOTAL SELLING VALUE</t>
  </si>
  <si>
    <t>DAY</t>
  </si>
  <si>
    <t>YEAR</t>
  </si>
  <si>
    <t>MONTH</t>
  </si>
  <si>
    <t>Sum of TOTAL SELLING VALUE</t>
  </si>
  <si>
    <t>Sum of TOTAL BUYING VALUE</t>
  </si>
  <si>
    <t>Jan</t>
  </si>
  <si>
    <t>Feb</t>
  </si>
  <si>
    <t>Mar</t>
  </si>
  <si>
    <t>Apr</t>
  </si>
  <si>
    <t>May</t>
  </si>
  <si>
    <t>Jun</t>
  </si>
  <si>
    <t>Jul</t>
  </si>
  <si>
    <t>Aug</t>
  </si>
  <si>
    <t>Sep</t>
  </si>
  <si>
    <t>Oct</t>
  </si>
  <si>
    <t>Nov</t>
  </si>
  <si>
    <t>Dec</t>
  </si>
  <si>
    <t>Sum of QUANTITY</t>
  </si>
  <si>
    <t>Month</t>
  </si>
  <si>
    <t>TOTAL SALE</t>
  </si>
  <si>
    <t>TOTAL PROFIT</t>
  </si>
  <si>
    <t>PROFIT %</t>
  </si>
  <si>
    <t>SALES</t>
  </si>
  <si>
    <t>PROFIT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</si>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</sst>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0.00"/>
  </numFmts>
  <fonts count="4" x14ac:knownFonts="1">
    <font>
      <sz val="11"/>
      <color theme="1"/>
      <name val="Calibri"/>
      <family val="2"/>
      <scheme val="minor"/>
    </font>
    <font>
      <b/>
      <sz val="11"/>
      <color rgb="FF7030A0"/>
      <name val="Calibri"/>
      <family val="2"/>
      <scheme val="minor"/>
    </font>
    <font>
      <sz val="11"/>
      <color theme="1"/>
      <name val="Calibri"/>
      <family val="2"/>
      <scheme val="minor"/>
    </font>
    <font>
      <sz val="8"/>
      <name val="Segoe UI"/>
      <family val="2"/>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1"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9" fontId="0" fillId="0" borderId="0" xfId="1" applyFont="1"/>
    <xf numFmtId="0" fontId="0" fillId="0" borderId="0" xfId="0" applyNumberFormat="1"/>
  </cellXfs>
  <cellStyles count="2">
    <cellStyle name="Normal" xfId="0" builtinId="0"/>
    <cellStyle name="Percent" xfId="1" builtinId="5"/>
  </cellStyles>
  <dxfs count="33">
    <dxf>
      <numFmt numFmtId="165" formatCode="[$$-409]#,##0.00"/>
    </dxf>
    <dxf>
      <numFmt numFmtId="165" formatCode="[$$-409]#,##0.00"/>
    </dxf>
    <dxf>
      <numFmt numFmtId="165" formatCode="[$$-409]#,##0.00"/>
    </dxf>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2"/>
      <tableStyleElement type="headerRow" dxfId="3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project.xlsx]Analysis!Daily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5272-4CD8-A956-F137F3E08BBA}"/>
            </c:ext>
          </c:extLst>
        </c:ser>
        <c:dLbls>
          <c:showLegendKey val="0"/>
          <c:showVal val="0"/>
          <c:showCatName val="0"/>
          <c:showSerName val="0"/>
          <c:showPercent val="0"/>
          <c:showBubbleSize val="0"/>
        </c:dLbls>
        <c:axId val="247297791"/>
        <c:axId val="247299455"/>
      </c:areaChart>
      <c:catAx>
        <c:axId val="247297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299455"/>
        <c:crosses val="autoZero"/>
        <c:auto val="1"/>
        <c:lblAlgn val="ctr"/>
        <c:lblOffset val="100"/>
        <c:noMultiLvlLbl val="0"/>
      </c:catAx>
      <c:valAx>
        <c:axId val="24729945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2977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Analysis!$M$2</c:f>
              <c:strCache>
                <c:ptCount val="1"/>
                <c:pt idx="0">
                  <c:v>SALES</c:v>
                </c:pt>
              </c:strCache>
            </c:strRef>
          </c:tx>
          <c:spPr>
            <a:solidFill>
              <a:schemeClr val="accent1"/>
            </a:solidFill>
            <a:ln>
              <a:noFill/>
            </a:ln>
            <a:effectLst/>
          </c:spPr>
          <c:invertIfNegative val="0"/>
          <c:cat>
            <c:strRef>
              <c:f>Analysis!$L$5:$L$16</c:f>
              <c:strCache>
                <c:ptCount val="10"/>
                <c:pt idx="0">
                  <c:v>Mar</c:v>
                </c:pt>
                <c:pt idx="1">
                  <c:v>Apr</c:v>
                </c:pt>
                <c:pt idx="2">
                  <c:v>May</c:v>
                </c:pt>
                <c:pt idx="3">
                  <c:v>Jun</c:v>
                </c:pt>
                <c:pt idx="4">
                  <c:v>Jul</c:v>
                </c:pt>
                <c:pt idx="5">
                  <c:v>Aug</c:v>
                </c:pt>
                <c:pt idx="6">
                  <c:v>Sep</c:v>
                </c:pt>
                <c:pt idx="7">
                  <c:v>Oct</c:v>
                </c:pt>
                <c:pt idx="8">
                  <c:v>Nov</c:v>
                </c:pt>
                <c:pt idx="9">
                  <c:v>Dec</c:v>
                </c:pt>
              </c:strCache>
            </c:strRef>
          </c:cat>
          <c:val>
            <c:numRef>
              <c:f>Analysis!$M$5:$M$16</c:f>
              <c:numCache>
                <c:formatCode>[$$-409]#,##0.00</c:formatCode>
                <c:ptCount val="12"/>
                <c:pt idx="0">
                  <c:v>28616.65</c:v>
                </c:pt>
                <c:pt idx="1">
                  <c:v>26579.11</c:v>
                </c:pt>
                <c:pt idx="2">
                  <c:v>30910.45</c:v>
                </c:pt>
                <c:pt idx="3">
                  <c:v>30533.710000000003</c:v>
                </c:pt>
                <c:pt idx="4">
                  <c:v>35251.79</c:v>
                </c:pt>
                <c:pt idx="5">
                  <c:v>35350.400000000016</c:v>
                </c:pt>
                <c:pt idx="6">
                  <c:v>35242.810000000005</c:v>
                </c:pt>
                <c:pt idx="7">
                  <c:v>33500.69000000001</c:v>
                </c:pt>
                <c:pt idx="8">
                  <c:v>36124.07</c:v>
                </c:pt>
                <c:pt idx="9">
                  <c:v>37097.979999999996</c:v>
                </c:pt>
              </c:numCache>
            </c:numRef>
          </c:val>
          <c:extLst>
            <c:ext xmlns:c16="http://schemas.microsoft.com/office/drawing/2014/chart" uri="{C3380CC4-5D6E-409C-BE32-E72D297353CC}">
              <c16:uniqueId val="{00000000-F1F2-4D07-A039-9214F86F0C11}"/>
            </c:ext>
          </c:extLst>
        </c:ser>
        <c:ser>
          <c:idx val="1"/>
          <c:order val="1"/>
          <c:tx>
            <c:strRef>
              <c:f>Analysis!$N$2</c:f>
              <c:strCache>
                <c:ptCount val="1"/>
                <c:pt idx="0">
                  <c:v>PROFIT</c:v>
                </c:pt>
              </c:strCache>
            </c:strRef>
          </c:tx>
          <c:spPr>
            <a:solidFill>
              <a:schemeClr val="accent2"/>
            </a:solidFill>
            <a:ln>
              <a:noFill/>
            </a:ln>
            <a:effectLst/>
          </c:spPr>
          <c:invertIfNegative val="0"/>
          <c:dLbls>
            <c:dLbl>
              <c:idx val="0"/>
              <c:tx>
                <c:rich>
                  <a:bodyPr/>
                  <a:lstStyle/>
                  <a:p>
                    <a:fld id="{D88E0F57-9864-4B19-B4C7-03AA4B37704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1F2-4D07-A039-9214F86F0C11}"/>
                </c:ext>
              </c:extLst>
            </c:dLbl>
            <c:dLbl>
              <c:idx val="1"/>
              <c:tx>
                <c:rich>
                  <a:bodyPr/>
                  <a:lstStyle/>
                  <a:p>
                    <a:fld id="{8C16B4FD-D171-4868-9321-804699C1500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1F2-4D07-A039-9214F86F0C11}"/>
                </c:ext>
              </c:extLst>
            </c:dLbl>
            <c:dLbl>
              <c:idx val="2"/>
              <c:tx>
                <c:rich>
                  <a:bodyPr/>
                  <a:lstStyle/>
                  <a:p>
                    <a:fld id="{12F5C5A5-F21A-4512-8A5D-6A40BE11B1B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1F2-4D07-A039-9214F86F0C11}"/>
                </c:ext>
              </c:extLst>
            </c:dLbl>
            <c:dLbl>
              <c:idx val="3"/>
              <c:tx>
                <c:rich>
                  <a:bodyPr/>
                  <a:lstStyle/>
                  <a:p>
                    <a:fld id="{B0E54191-6063-4518-B184-59513C10809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1F2-4D07-A039-9214F86F0C11}"/>
                </c:ext>
              </c:extLst>
            </c:dLbl>
            <c:dLbl>
              <c:idx val="4"/>
              <c:tx>
                <c:rich>
                  <a:bodyPr/>
                  <a:lstStyle/>
                  <a:p>
                    <a:fld id="{31295513-6943-45E9-8E40-94921036A8D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1F2-4D07-A039-9214F86F0C11}"/>
                </c:ext>
              </c:extLst>
            </c:dLbl>
            <c:dLbl>
              <c:idx val="5"/>
              <c:tx>
                <c:rich>
                  <a:bodyPr/>
                  <a:lstStyle/>
                  <a:p>
                    <a:fld id="{101737AE-9BDF-433D-AFCD-ABA03303045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1F2-4D07-A039-9214F86F0C11}"/>
                </c:ext>
              </c:extLst>
            </c:dLbl>
            <c:dLbl>
              <c:idx val="6"/>
              <c:tx>
                <c:rich>
                  <a:bodyPr/>
                  <a:lstStyle/>
                  <a:p>
                    <a:fld id="{5922B637-CAB1-45C4-BA77-81D9AB60500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1F2-4D07-A039-9214F86F0C11}"/>
                </c:ext>
              </c:extLst>
            </c:dLbl>
            <c:dLbl>
              <c:idx val="7"/>
              <c:tx>
                <c:rich>
                  <a:bodyPr/>
                  <a:lstStyle/>
                  <a:p>
                    <a:fld id="{7E408AA2-DD77-4534-BDD9-31DEAFFFA9D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1F2-4D07-A039-9214F86F0C11}"/>
                </c:ext>
              </c:extLst>
            </c:dLbl>
            <c:dLbl>
              <c:idx val="8"/>
              <c:tx>
                <c:rich>
                  <a:bodyPr/>
                  <a:lstStyle/>
                  <a:p>
                    <a:fld id="{2A58A8E2-6E6B-4AEA-A4B7-A748CD7AB7E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1F2-4D07-A039-9214F86F0C11}"/>
                </c:ext>
              </c:extLst>
            </c:dLbl>
            <c:dLbl>
              <c:idx val="9"/>
              <c:tx>
                <c:rich>
                  <a:bodyPr/>
                  <a:lstStyle/>
                  <a:p>
                    <a:fld id="{10B49166-6D67-434C-AA23-99334913D32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1F2-4D07-A039-9214F86F0C11}"/>
                </c:ext>
              </c:extLst>
            </c:dLbl>
            <c:dLbl>
              <c:idx val="1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F1F2-4D07-A039-9214F86F0C11}"/>
                </c:ext>
              </c:extLst>
            </c:dLbl>
            <c:dLbl>
              <c:idx val="1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F1F2-4D07-A039-9214F86F0C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Analysis!$L$5:$L$16</c:f>
              <c:strCache>
                <c:ptCount val="10"/>
                <c:pt idx="0">
                  <c:v>Mar</c:v>
                </c:pt>
                <c:pt idx="1">
                  <c:v>Apr</c:v>
                </c:pt>
                <c:pt idx="2">
                  <c:v>May</c:v>
                </c:pt>
                <c:pt idx="3">
                  <c:v>Jun</c:v>
                </c:pt>
                <c:pt idx="4">
                  <c:v>Jul</c:v>
                </c:pt>
                <c:pt idx="5">
                  <c:v>Aug</c:v>
                </c:pt>
                <c:pt idx="6">
                  <c:v>Sep</c:v>
                </c:pt>
                <c:pt idx="7">
                  <c:v>Oct</c:v>
                </c:pt>
                <c:pt idx="8">
                  <c:v>Nov</c:v>
                </c:pt>
                <c:pt idx="9">
                  <c:v>Dec</c:v>
                </c:pt>
              </c:strCache>
            </c:strRef>
          </c:cat>
          <c:val>
            <c:numRef>
              <c:f>Analysis!$N$5:$N$16</c:f>
              <c:numCache>
                <c:formatCode>[$$-409]#,##0.00</c:formatCode>
                <c:ptCount val="12"/>
                <c:pt idx="0">
                  <c:v>5179.6500000000015</c:v>
                </c:pt>
                <c:pt idx="1">
                  <c:v>5297.1100000000006</c:v>
                </c:pt>
                <c:pt idx="2">
                  <c:v>4384.4500000000007</c:v>
                </c:pt>
                <c:pt idx="3">
                  <c:v>5654.7100000000028</c:v>
                </c:pt>
                <c:pt idx="4">
                  <c:v>5373.7900000000009</c:v>
                </c:pt>
                <c:pt idx="5">
                  <c:v>5519.400000000016</c:v>
                </c:pt>
                <c:pt idx="6">
                  <c:v>6484.8100000000049</c:v>
                </c:pt>
                <c:pt idx="7">
                  <c:v>5658.6900000000096</c:v>
                </c:pt>
                <c:pt idx="8">
                  <c:v>6818.07</c:v>
                </c:pt>
                <c:pt idx="9">
                  <c:v>5963.9799999999959</c:v>
                </c:pt>
              </c:numCache>
            </c:numRef>
          </c:val>
          <c:extLst>
            <c:ext xmlns:c15="http://schemas.microsoft.com/office/drawing/2012/chart" uri="{02D57815-91ED-43cb-92C2-25804820EDAC}">
              <c15:datalabelsRange>
                <c15:f>Analysis!$O$3:$O$14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1-F1F2-4D07-A039-9214F86F0C11}"/>
            </c:ext>
          </c:extLst>
        </c:ser>
        <c:dLbls>
          <c:showLegendKey val="0"/>
          <c:showVal val="0"/>
          <c:showCatName val="0"/>
          <c:showSerName val="0"/>
          <c:showPercent val="0"/>
          <c:showBubbleSize val="0"/>
        </c:dLbls>
        <c:gapWidth val="50"/>
        <c:overlap val="100"/>
        <c:axId val="1404837359"/>
        <c:axId val="1404825711"/>
      </c:barChart>
      <c:catAx>
        <c:axId val="140483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25711"/>
        <c:crosses val="autoZero"/>
        <c:auto val="1"/>
        <c:lblAlgn val="ctr"/>
        <c:lblOffset val="100"/>
        <c:noMultiLvlLbl val="0"/>
      </c:catAx>
      <c:valAx>
        <c:axId val="1404825711"/>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3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M$1" lockText="1" noThreeD="1"/>
</file>

<file path=xl/ctrlProps/ctrlProp2.xml><?xml version="1.0" encoding="utf-8"?>
<formControlPr xmlns="http://schemas.microsoft.com/office/spreadsheetml/2009/9/main" objectType="CheckBox" checked="Checked" fmlaLink="Analysis!$N$1" lockText="1" noThreeD="1"/>
</file>

<file path=xl/ctrlProps/ctrlProp3.xml><?xml version="1.0" encoding="utf-8"?>
<formControlPr xmlns="http://schemas.microsoft.com/office/spreadsheetml/2009/9/main" objectType="CheckBox" checked="Checked" fmlaLink="Analysis!$O$1"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323850</xdr:colOff>
      <xdr:row>3</xdr:row>
      <xdr:rowOff>38100</xdr:rowOff>
    </xdr:from>
    <xdr:to>
      <xdr:col>5</xdr:col>
      <xdr:colOff>590550</xdr:colOff>
      <xdr:row>8</xdr:row>
      <xdr:rowOff>47625</xdr:rowOff>
    </xdr:to>
    <xdr:pic>
      <xdr:nvPicPr>
        <xdr:cNvPr id="7" name="Graphic 6" descr="Bar graph with upward trend with solid fill">
          <a:extLst>
            <a:ext uri="{FF2B5EF4-FFF2-40B4-BE49-F238E27FC236}">
              <a16:creationId xmlns:a16="http://schemas.microsoft.com/office/drawing/2014/main" id="{148561B9-DED2-0BA1-BF82-AEF6A7F533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14650" y="581025"/>
          <a:ext cx="914400" cy="914400"/>
        </a:xfrm>
        <a:prstGeom prst="rect">
          <a:avLst/>
        </a:prstGeom>
      </xdr:spPr>
    </xdr:pic>
    <xdr:clientData/>
  </xdr:twoCellAnchor>
  <xdr:twoCellAnchor editAs="oneCell">
    <xdr:from>
      <xdr:col>3</xdr:col>
      <xdr:colOff>0</xdr:colOff>
      <xdr:row>5</xdr:row>
      <xdr:rowOff>0</xdr:rowOff>
    </xdr:from>
    <xdr:to>
      <xdr:col>4</xdr:col>
      <xdr:colOff>266700</xdr:colOff>
      <xdr:row>10</xdr:row>
      <xdr:rowOff>9525</xdr:rowOff>
    </xdr:to>
    <xdr:pic>
      <xdr:nvPicPr>
        <xdr:cNvPr id="11" name="Graphic 10" descr="Daily calendar with solid fill">
          <a:extLst>
            <a:ext uri="{FF2B5EF4-FFF2-40B4-BE49-F238E27FC236}">
              <a16:creationId xmlns:a16="http://schemas.microsoft.com/office/drawing/2014/main" id="{50E6CB95-A16C-87A8-B2EA-3106504F82B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43100" y="904875"/>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485775</xdr:colOff>
      <xdr:row>15</xdr:row>
      <xdr:rowOff>42863</xdr:rowOff>
    </xdr:from>
    <xdr:to>
      <xdr:col>3</xdr:col>
      <xdr:colOff>785813</xdr:colOff>
      <xdr:row>23</xdr:row>
      <xdr:rowOff>71438</xdr:rowOff>
    </xdr:to>
    <mc:AlternateContent xmlns:mc="http://schemas.openxmlformats.org/markup-compatibility/2006">
      <mc:Choice xmlns:a14="http://schemas.microsoft.com/office/drawing/2010/main" Requires="a14">
        <xdr:graphicFrame macro="">
          <xdr:nvGraphicFramePr>
            <xdr:cNvPr id="2" name="SALE TYPE">
              <a:extLst>
                <a:ext uri="{FF2B5EF4-FFF2-40B4-BE49-F238E27FC236}">
                  <a16:creationId xmlns:a16="http://schemas.microsoft.com/office/drawing/2014/main" id="{35E1A748-8EB9-4880-66C4-A61301F0CCE5}"/>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2733675" y="2757488"/>
              <a:ext cx="947738"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804851</xdr:colOff>
      <xdr:row>8</xdr:row>
      <xdr:rowOff>119063</xdr:rowOff>
    </xdr:from>
    <xdr:to>
      <xdr:col>3</xdr:col>
      <xdr:colOff>1485888</xdr:colOff>
      <xdr:row>16</xdr:row>
      <xdr:rowOff>138113</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39068C5-A483-8BDC-57CF-4F39802E871C}"/>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700451" y="1566863"/>
              <a:ext cx="681037"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1562100</xdr:colOff>
      <xdr:row>8</xdr:row>
      <xdr:rowOff>119062</xdr:rowOff>
    </xdr:from>
    <xdr:to>
      <xdr:col>4</xdr:col>
      <xdr:colOff>809625</xdr:colOff>
      <xdr:row>22</xdr:row>
      <xdr:rowOff>61913</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7689C618-9C47-4F25-A169-7E5C13D6EC7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457700" y="1566862"/>
              <a:ext cx="1033463" cy="2476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976312</xdr:colOff>
      <xdr:row>8</xdr:row>
      <xdr:rowOff>157162</xdr:rowOff>
    </xdr:from>
    <xdr:to>
      <xdr:col>5</xdr:col>
      <xdr:colOff>14288</xdr:colOff>
      <xdr:row>15</xdr:row>
      <xdr:rowOff>23813</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57EF43BC-2D92-E375-B9FE-7B6E9D22FF9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657850" y="1604962"/>
              <a:ext cx="833438" cy="1133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973930</xdr:colOff>
      <xdr:row>12</xdr:row>
      <xdr:rowOff>66675</xdr:rowOff>
    </xdr:from>
    <xdr:to>
      <xdr:col>7</xdr:col>
      <xdr:colOff>1352550</xdr:colOff>
      <xdr:row>23</xdr:row>
      <xdr:rowOff>85725</xdr:rowOff>
    </xdr:to>
    <xdr:graphicFrame macro="">
      <xdr:nvGraphicFramePr>
        <xdr:cNvPr id="6" name="Chart 5">
          <a:extLst>
            <a:ext uri="{FF2B5EF4-FFF2-40B4-BE49-F238E27FC236}">
              <a16:creationId xmlns:a16="http://schemas.microsoft.com/office/drawing/2014/main" id="{0394C400-FA8D-5A8D-BA13-C77424027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1064419</xdr:colOff>
      <xdr:row>14</xdr:row>
      <xdr:rowOff>90488</xdr:rowOff>
    </xdr:from>
    <xdr:to>
      <xdr:col>9</xdr:col>
      <xdr:colOff>1528763</xdr:colOff>
      <xdr:row>24</xdr:row>
      <xdr:rowOff>73818</xdr:rowOff>
    </xdr:to>
    <xdr:graphicFrame macro="">
      <xdr:nvGraphicFramePr>
        <xdr:cNvPr id="7" name="Chart 6">
          <a:extLst>
            <a:ext uri="{FF2B5EF4-FFF2-40B4-BE49-F238E27FC236}">
              <a16:creationId xmlns:a16="http://schemas.microsoft.com/office/drawing/2014/main" id="{E63CEA7A-3908-1811-380F-66C4CF000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109538</xdr:colOff>
          <xdr:row>15</xdr:row>
          <xdr:rowOff>133350</xdr:rowOff>
        </xdr:from>
        <xdr:to>
          <xdr:col>10</xdr:col>
          <xdr:colOff>328613</xdr:colOff>
          <xdr:row>16</xdr:row>
          <xdr:rowOff>152400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12665F8-621A-5E9E-093E-72FCF14398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566738</xdr:colOff>
          <xdr:row>15</xdr:row>
          <xdr:rowOff>133350</xdr:rowOff>
        </xdr:from>
        <xdr:to>
          <xdr:col>10</xdr:col>
          <xdr:colOff>785813</xdr:colOff>
          <xdr:row>16</xdr:row>
          <xdr:rowOff>152400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41A4E2F7-2728-0427-C757-36A8769B9DD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881063</xdr:colOff>
          <xdr:row>15</xdr:row>
          <xdr:rowOff>142875</xdr:rowOff>
        </xdr:from>
        <xdr:to>
          <xdr:col>11</xdr:col>
          <xdr:colOff>38100</xdr:colOff>
          <xdr:row>16</xdr:row>
          <xdr:rowOff>161925</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936DFEEC-48B2-1D6E-AE88-71651A190E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le" refreshedDate="44990.720404629632" createdVersion="8" refreshedVersion="8" minRefreshableVersion="3" recordCount="527" xr:uid="{3823D964-571C-4B35-A590-CC385499CE41}">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ID2"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332043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x v="0"/>
    <n v="9"/>
    <x v="0"/>
    <x v="0"/>
    <n v="0"/>
    <x v="0"/>
    <x v="0"/>
    <x v="0"/>
    <n v="144"/>
    <n v="156.96"/>
    <n v="1296"/>
    <x v="0"/>
    <x v="0"/>
    <x v="0"/>
    <x v="0"/>
  </r>
  <r>
    <d v="2021-01-02T00:00:00"/>
    <x v="1"/>
    <n v="15"/>
    <x v="1"/>
    <x v="1"/>
    <n v="0"/>
    <x v="1"/>
    <x v="1"/>
    <x v="1"/>
    <n v="72"/>
    <n v="79.92"/>
    <n v="1080"/>
    <x v="1"/>
    <x v="1"/>
    <x v="0"/>
    <x v="0"/>
  </r>
  <r>
    <d v="2021-01-02T00:00:00"/>
    <x v="2"/>
    <n v="6"/>
    <x v="2"/>
    <x v="1"/>
    <n v="0"/>
    <x v="2"/>
    <x v="2"/>
    <x v="1"/>
    <n v="112"/>
    <n v="122.08"/>
    <n v="672"/>
    <x v="2"/>
    <x v="1"/>
    <x v="0"/>
    <x v="0"/>
  </r>
  <r>
    <d v="2021-01-03T00:00:00"/>
    <x v="3"/>
    <n v="5"/>
    <x v="2"/>
    <x v="0"/>
    <n v="0"/>
    <x v="3"/>
    <x v="3"/>
    <x v="2"/>
    <n v="44"/>
    <n v="48.84"/>
    <n v="220"/>
    <x v="3"/>
    <x v="2"/>
    <x v="0"/>
    <x v="0"/>
  </r>
  <r>
    <d v="2021-01-04T00:00:00"/>
    <x v="4"/>
    <n v="12"/>
    <x v="1"/>
    <x v="0"/>
    <n v="0"/>
    <x v="4"/>
    <x v="4"/>
    <x v="3"/>
    <n v="5"/>
    <n v="6.7"/>
    <n v="60"/>
    <x v="4"/>
    <x v="3"/>
    <x v="0"/>
    <x v="0"/>
  </r>
  <r>
    <d v="2021-01-09T00:00:00"/>
    <x v="5"/>
    <n v="1"/>
    <x v="2"/>
    <x v="1"/>
    <n v="0"/>
    <x v="5"/>
    <x v="4"/>
    <x v="1"/>
    <n v="93"/>
    <n v="104.16"/>
    <n v="93"/>
    <x v="5"/>
    <x v="4"/>
    <x v="0"/>
    <x v="0"/>
  </r>
  <r>
    <d v="2021-01-09T00:00:00"/>
    <x v="6"/>
    <n v="8"/>
    <x v="2"/>
    <x v="1"/>
    <n v="0"/>
    <x v="6"/>
    <x v="3"/>
    <x v="1"/>
    <n v="71"/>
    <n v="80.94"/>
    <n v="568"/>
    <x v="6"/>
    <x v="4"/>
    <x v="0"/>
    <x v="0"/>
  </r>
  <r>
    <d v="2021-01-09T00:00:00"/>
    <x v="7"/>
    <n v="4"/>
    <x v="2"/>
    <x v="0"/>
    <n v="0"/>
    <x v="7"/>
    <x v="0"/>
    <x v="3"/>
    <n v="7"/>
    <n v="8.33"/>
    <n v="28"/>
    <x v="7"/>
    <x v="4"/>
    <x v="0"/>
    <x v="0"/>
  </r>
  <r>
    <d v="2021-01-11T00:00:00"/>
    <x v="8"/>
    <n v="3"/>
    <x v="2"/>
    <x v="1"/>
    <n v="0"/>
    <x v="8"/>
    <x v="1"/>
    <x v="1"/>
    <n v="67"/>
    <n v="85.76"/>
    <n v="201"/>
    <x v="8"/>
    <x v="5"/>
    <x v="0"/>
    <x v="0"/>
  </r>
  <r>
    <d v="2021-01-11T00:00:00"/>
    <x v="9"/>
    <n v="4"/>
    <x v="0"/>
    <x v="0"/>
    <n v="0"/>
    <x v="9"/>
    <x v="2"/>
    <x v="1"/>
    <n v="112"/>
    <n v="146.72"/>
    <n v="448"/>
    <x v="9"/>
    <x v="5"/>
    <x v="0"/>
    <x v="0"/>
  </r>
  <r>
    <d v="2021-01-11T00:00:00"/>
    <x v="10"/>
    <n v="4"/>
    <x v="2"/>
    <x v="0"/>
    <n v="0"/>
    <x v="10"/>
    <x v="1"/>
    <x v="0"/>
    <n v="120"/>
    <n v="162"/>
    <n v="480"/>
    <x v="10"/>
    <x v="5"/>
    <x v="0"/>
    <x v="0"/>
  </r>
  <r>
    <d v="2021-01-12T00:00:00"/>
    <x v="10"/>
    <n v="10"/>
    <x v="1"/>
    <x v="1"/>
    <n v="0"/>
    <x v="10"/>
    <x v="1"/>
    <x v="0"/>
    <n v="120"/>
    <n v="162"/>
    <n v="1200"/>
    <x v="11"/>
    <x v="6"/>
    <x v="0"/>
    <x v="0"/>
  </r>
  <r>
    <d v="2021-01-18T00:00:00"/>
    <x v="11"/>
    <n v="13"/>
    <x v="2"/>
    <x v="0"/>
    <n v="0"/>
    <x v="11"/>
    <x v="1"/>
    <x v="1"/>
    <n v="76"/>
    <n v="82.08"/>
    <n v="988"/>
    <x v="12"/>
    <x v="7"/>
    <x v="0"/>
    <x v="0"/>
  </r>
  <r>
    <d v="2021-01-18T00:00:00"/>
    <x v="12"/>
    <n v="3"/>
    <x v="1"/>
    <x v="1"/>
    <n v="0"/>
    <x v="12"/>
    <x v="0"/>
    <x v="0"/>
    <n v="141"/>
    <n v="149.46"/>
    <n v="423"/>
    <x v="13"/>
    <x v="7"/>
    <x v="0"/>
    <x v="0"/>
  </r>
  <r>
    <d v="2021-01-19T00:00:00"/>
    <x v="4"/>
    <n v="6"/>
    <x v="2"/>
    <x v="1"/>
    <n v="0"/>
    <x v="4"/>
    <x v="4"/>
    <x v="3"/>
    <n v="5"/>
    <n v="6.7"/>
    <n v="30"/>
    <x v="14"/>
    <x v="8"/>
    <x v="0"/>
    <x v="0"/>
  </r>
  <r>
    <d v="2021-01-20T00:00:00"/>
    <x v="13"/>
    <n v="4"/>
    <x v="2"/>
    <x v="1"/>
    <n v="0"/>
    <x v="13"/>
    <x v="4"/>
    <x v="2"/>
    <n v="55"/>
    <n v="58.3"/>
    <n v="220"/>
    <x v="15"/>
    <x v="9"/>
    <x v="0"/>
    <x v="0"/>
  </r>
  <r>
    <d v="2021-01-20T00:00:00"/>
    <x v="14"/>
    <n v="4"/>
    <x v="2"/>
    <x v="1"/>
    <n v="0"/>
    <x v="14"/>
    <x v="0"/>
    <x v="2"/>
    <n v="61"/>
    <n v="76.25"/>
    <n v="244"/>
    <x v="16"/>
    <x v="9"/>
    <x v="0"/>
    <x v="0"/>
  </r>
  <r>
    <d v="2021-01-21T00:00:00"/>
    <x v="3"/>
    <n v="15"/>
    <x v="0"/>
    <x v="1"/>
    <n v="0"/>
    <x v="3"/>
    <x v="3"/>
    <x v="2"/>
    <n v="44"/>
    <n v="48.84"/>
    <n v="660"/>
    <x v="17"/>
    <x v="10"/>
    <x v="0"/>
    <x v="0"/>
  </r>
  <r>
    <d v="2021-01-21T00:00:00"/>
    <x v="6"/>
    <n v="9"/>
    <x v="2"/>
    <x v="0"/>
    <n v="0"/>
    <x v="6"/>
    <x v="3"/>
    <x v="1"/>
    <n v="71"/>
    <n v="80.94"/>
    <n v="639"/>
    <x v="18"/>
    <x v="10"/>
    <x v="0"/>
    <x v="0"/>
  </r>
  <r>
    <d v="2021-01-21T00:00:00"/>
    <x v="10"/>
    <n v="6"/>
    <x v="2"/>
    <x v="0"/>
    <n v="0"/>
    <x v="10"/>
    <x v="1"/>
    <x v="0"/>
    <n v="120"/>
    <n v="162"/>
    <n v="720"/>
    <x v="19"/>
    <x v="10"/>
    <x v="0"/>
    <x v="0"/>
  </r>
  <r>
    <d v="2021-01-25T00:00:00"/>
    <x v="13"/>
    <n v="6"/>
    <x v="2"/>
    <x v="1"/>
    <n v="0"/>
    <x v="13"/>
    <x v="4"/>
    <x v="2"/>
    <n v="55"/>
    <n v="58.3"/>
    <n v="330"/>
    <x v="20"/>
    <x v="11"/>
    <x v="0"/>
    <x v="0"/>
  </r>
  <r>
    <d v="2021-01-25T00:00:00"/>
    <x v="4"/>
    <n v="7"/>
    <x v="2"/>
    <x v="0"/>
    <n v="0"/>
    <x v="4"/>
    <x v="4"/>
    <x v="3"/>
    <n v="5"/>
    <n v="6.7"/>
    <n v="35"/>
    <x v="21"/>
    <x v="11"/>
    <x v="0"/>
    <x v="0"/>
  </r>
  <r>
    <d v="2021-01-25T00:00:00"/>
    <x v="5"/>
    <n v="14"/>
    <x v="2"/>
    <x v="0"/>
    <n v="0"/>
    <x v="5"/>
    <x v="4"/>
    <x v="1"/>
    <n v="93"/>
    <n v="104.16"/>
    <n v="1302"/>
    <x v="22"/>
    <x v="11"/>
    <x v="0"/>
    <x v="0"/>
  </r>
  <r>
    <d v="2021-01-26T00:00:00"/>
    <x v="11"/>
    <n v="9"/>
    <x v="0"/>
    <x v="1"/>
    <n v="0"/>
    <x v="11"/>
    <x v="1"/>
    <x v="1"/>
    <n v="76"/>
    <n v="82.08"/>
    <n v="684"/>
    <x v="23"/>
    <x v="12"/>
    <x v="0"/>
    <x v="0"/>
  </r>
  <r>
    <d v="2021-01-26T00:00:00"/>
    <x v="15"/>
    <n v="7"/>
    <x v="1"/>
    <x v="1"/>
    <n v="0"/>
    <x v="15"/>
    <x v="3"/>
    <x v="1"/>
    <n v="75"/>
    <n v="85.5"/>
    <n v="525"/>
    <x v="24"/>
    <x v="12"/>
    <x v="0"/>
    <x v="0"/>
  </r>
  <r>
    <d v="2021-01-26T00:00:00"/>
    <x v="16"/>
    <n v="7"/>
    <x v="1"/>
    <x v="0"/>
    <n v="0"/>
    <x v="16"/>
    <x v="3"/>
    <x v="1"/>
    <n v="98"/>
    <n v="103.88"/>
    <n v="686"/>
    <x v="25"/>
    <x v="12"/>
    <x v="0"/>
    <x v="0"/>
  </r>
  <r>
    <d v="2021-01-27T00:00:00"/>
    <x v="17"/>
    <n v="7"/>
    <x v="0"/>
    <x v="0"/>
    <n v="0"/>
    <x v="17"/>
    <x v="1"/>
    <x v="1"/>
    <n v="90"/>
    <n v="115.2"/>
    <n v="630"/>
    <x v="26"/>
    <x v="13"/>
    <x v="0"/>
    <x v="0"/>
  </r>
  <r>
    <d v="2021-01-27T00:00:00"/>
    <x v="18"/>
    <n v="3"/>
    <x v="0"/>
    <x v="0"/>
    <n v="0"/>
    <x v="18"/>
    <x v="4"/>
    <x v="1"/>
    <n v="89"/>
    <n v="117.48"/>
    <n v="267"/>
    <x v="27"/>
    <x v="13"/>
    <x v="0"/>
    <x v="0"/>
  </r>
  <r>
    <d v="2021-01-28T00:00:00"/>
    <x v="3"/>
    <n v="10"/>
    <x v="1"/>
    <x v="1"/>
    <n v="0"/>
    <x v="3"/>
    <x v="3"/>
    <x v="2"/>
    <n v="44"/>
    <n v="48.84"/>
    <n v="440"/>
    <x v="28"/>
    <x v="14"/>
    <x v="0"/>
    <x v="0"/>
  </r>
  <r>
    <d v="2021-01-28T00:00:00"/>
    <x v="19"/>
    <n v="2"/>
    <x v="2"/>
    <x v="1"/>
    <n v="0"/>
    <x v="19"/>
    <x v="4"/>
    <x v="2"/>
    <n v="47"/>
    <n v="53.11"/>
    <n v="94"/>
    <x v="29"/>
    <x v="14"/>
    <x v="0"/>
    <x v="0"/>
  </r>
  <r>
    <d v="2021-02-02T00:00:00"/>
    <x v="20"/>
    <n v="7"/>
    <x v="1"/>
    <x v="0"/>
    <n v="0"/>
    <x v="20"/>
    <x v="2"/>
    <x v="0"/>
    <n v="148"/>
    <n v="164.28"/>
    <n v="1036"/>
    <x v="30"/>
    <x v="1"/>
    <x v="1"/>
    <x v="0"/>
  </r>
  <r>
    <d v="2021-02-03T00:00:00"/>
    <x v="21"/>
    <n v="13"/>
    <x v="2"/>
    <x v="0"/>
    <n v="0"/>
    <x v="21"/>
    <x v="2"/>
    <x v="3"/>
    <n v="13"/>
    <n v="16.64"/>
    <n v="169"/>
    <x v="31"/>
    <x v="2"/>
    <x v="1"/>
    <x v="0"/>
  </r>
  <r>
    <d v="2021-02-03T00:00:00"/>
    <x v="22"/>
    <n v="2"/>
    <x v="0"/>
    <x v="1"/>
    <n v="0"/>
    <x v="22"/>
    <x v="0"/>
    <x v="0"/>
    <n v="121"/>
    <n v="141.57"/>
    <n v="242"/>
    <x v="32"/>
    <x v="2"/>
    <x v="1"/>
    <x v="0"/>
  </r>
  <r>
    <d v="2021-02-04T00:00:00"/>
    <x v="8"/>
    <n v="4"/>
    <x v="1"/>
    <x v="0"/>
    <n v="0"/>
    <x v="8"/>
    <x v="1"/>
    <x v="1"/>
    <n v="67"/>
    <n v="85.76"/>
    <n v="268"/>
    <x v="33"/>
    <x v="3"/>
    <x v="1"/>
    <x v="0"/>
  </r>
  <r>
    <d v="2021-02-05T00:00:00"/>
    <x v="23"/>
    <n v="7"/>
    <x v="1"/>
    <x v="1"/>
    <n v="0"/>
    <x v="23"/>
    <x v="1"/>
    <x v="1"/>
    <n v="67"/>
    <n v="83.08"/>
    <n v="469"/>
    <x v="34"/>
    <x v="15"/>
    <x v="1"/>
    <x v="0"/>
  </r>
  <r>
    <d v="2021-02-05T00:00:00"/>
    <x v="24"/>
    <n v="1"/>
    <x v="2"/>
    <x v="1"/>
    <n v="0"/>
    <x v="24"/>
    <x v="3"/>
    <x v="0"/>
    <n v="133"/>
    <n v="155.61000000000001"/>
    <n v="133"/>
    <x v="35"/>
    <x v="15"/>
    <x v="1"/>
    <x v="0"/>
  </r>
  <r>
    <d v="2021-02-05T00:00:00"/>
    <x v="23"/>
    <n v="9"/>
    <x v="2"/>
    <x v="1"/>
    <n v="0"/>
    <x v="23"/>
    <x v="1"/>
    <x v="1"/>
    <n v="67"/>
    <n v="83.08"/>
    <n v="603"/>
    <x v="36"/>
    <x v="15"/>
    <x v="1"/>
    <x v="0"/>
  </r>
  <r>
    <d v="2021-02-06T00:00:00"/>
    <x v="4"/>
    <n v="1"/>
    <x v="2"/>
    <x v="1"/>
    <n v="0"/>
    <x v="4"/>
    <x v="4"/>
    <x v="3"/>
    <n v="5"/>
    <n v="6.7"/>
    <n v="5"/>
    <x v="37"/>
    <x v="16"/>
    <x v="1"/>
    <x v="0"/>
  </r>
  <r>
    <d v="2021-02-09T00:00:00"/>
    <x v="13"/>
    <n v="14"/>
    <x v="2"/>
    <x v="0"/>
    <n v="0"/>
    <x v="13"/>
    <x v="4"/>
    <x v="2"/>
    <n v="55"/>
    <n v="58.3"/>
    <n v="770"/>
    <x v="38"/>
    <x v="4"/>
    <x v="1"/>
    <x v="0"/>
  </r>
  <r>
    <d v="2021-02-12T00:00:00"/>
    <x v="25"/>
    <n v="7"/>
    <x v="2"/>
    <x v="1"/>
    <n v="0"/>
    <x v="25"/>
    <x v="3"/>
    <x v="1"/>
    <n v="83"/>
    <n v="94.62"/>
    <n v="581"/>
    <x v="39"/>
    <x v="6"/>
    <x v="1"/>
    <x v="0"/>
  </r>
  <r>
    <d v="2021-02-12T00:00:00"/>
    <x v="12"/>
    <n v="9"/>
    <x v="1"/>
    <x v="1"/>
    <n v="0"/>
    <x v="12"/>
    <x v="0"/>
    <x v="0"/>
    <n v="141"/>
    <n v="149.46"/>
    <n v="1269"/>
    <x v="40"/>
    <x v="6"/>
    <x v="1"/>
    <x v="0"/>
  </r>
  <r>
    <d v="2021-02-15T00:00:00"/>
    <x v="26"/>
    <n v="4"/>
    <x v="2"/>
    <x v="0"/>
    <n v="0"/>
    <x v="26"/>
    <x v="4"/>
    <x v="2"/>
    <n v="48"/>
    <n v="57.120000000000005"/>
    <n v="192"/>
    <x v="41"/>
    <x v="17"/>
    <x v="1"/>
    <x v="0"/>
  </r>
  <r>
    <d v="2021-02-18T00:00:00"/>
    <x v="27"/>
    <n v="6"/>
    <x v="1"/>
    <x v="1"/>
    <n v="0"/>
    <x v="27"/>
    <x v="2"/>
    <x v="3"/>
    <n v="12"/>
    <n v="15.719999999999999"/>
    <n v="72"/>
    <x v="42"/>
    <x v="7"/>
    <x v="1"/>
    <x v="0"/>
  </r>
  <r>
    <d v="2021-02-20T00:00:00"/>
    <x v="28"/>
    <n v="11"/>
    <x v="1"/>
    <x v="1"/>
    <n v="0"/>
    <x v="28"/>
    <x v="4"/>
    <x v="0"/>
    <n v="148"/>
    <n v="201.28"/>
    <n v="1628"/>
    <x v="43"/>
    <x v="9"/>
    <x v="1"/>
    <x v="0"/>
  </r>
  <r>
    <d v="2021-02-22T00:00:00"/>
    <x v="2"/>
    <n v="5"/>
    <x v="1"/>
    <x v="1"/>
    <n v="0"/>
    <x v="2"/>
    <x v="2"/>
    <x v="1"/>
    <n v="112"/>
    <n v="122.08"/>
    <n v="560"/>
    <x v="44"/>
    <x v="18"/>
    <x v="1"/>
    <x v="0"/>
  </r>
  <r>
    <d v="2021-02-23T00:00:00"/>
    <x v="7"/>
    <n v="3"/>
    <x v="2"/>
    <x v="1"/>
    <n v="0"/>
    <x v="7"/>
    <x v="0"/>
    <x v="3"/>
    <n v="7"/>
    <n v="8.33"/>
    <n v="21"/>
    <x v="45"/>
    <x v="19"/>
    <x v="1"/>
    <x v="0"/>
  </r>
  <r>
    <d v="2021-02-23T00:00:00"/>
    <x v="24"/>
    <n v="2"/>
    <x v="2"/>
    <x v="0"/>
    <n v="0"/>
    <x v="24"/>
    <x v="3"/>
    <x v="0"/>
    <n v="133"/>
    <n v="155.61000000000001"/>
    <n v="266"/>
    <x v="46"/>
    <x v="19"/>
    <x v="1"/>
    <x v="0"/>
  </r>
  <r>
    <d v="2021-02-25T00:00:00"/>
    <x v="29"/>
    <n v="4"/>
    <x v="0"/>
    <x v="0"/>
    <n v="0"/>
    <x v="29"/>
    <x v="3"/>
    <x v="1"/>
    <n v="105"/>
    <n v="142.80000000000001"/>
    <n v="420"/>
    <x v="47"/>
    <x v="11"/>
    <x v="1"/>
    <x v="0"/>
  </r>
  <r>
    <d v="2021-02-25T00:00:00"/>
    <x v="18"/>
    <n v="11"/>
    <x v="1"/>
    <x v="1"/>
    <n v="0"/>
    <x v="18"/>
    <x v="4"/>
    <x v="1"/>
    <n v="89"/>
    <n v="117.48"/>
    <n v="979"/>
    <x v="48"/>
    <x v="11"/>
    <x v="1"/>
    <x v="0"/>
  </r>
  <r>
    <d v="2021-02-25T00:00:00"/>
    <x v="28"/>
    <n v="2"/>
    <x v="2"/>
    <x v="0"/>
    <n v="0"/>
    <x v="28"/>
    <x v="4"/>
    <x v="0"/>
    <n v="148"/>
    <n v="201.28"/>
    <n v="296"/>
    <x v="49"/>
    <x v="11"/>
    <x v="1"/>
    <x v="0"/>
  </r>
  <r>
    <d v="2021-02-27T00:00:00"/>
    <x v="30"/>
    <n v="11"/>
    <x v="0"/>
    <x v="0"/>
    <n v="0"/>
    <x v="30"/>
    <x v="2"/>
    <x v="3"/>
    <n v="37"/>
    <n v="49.21"/>
    <n v="407"/>
    <x v="50"/>
    <x v="13"/>
    <x v="1"/>
    <x v="0"/>
  </r>
  <r>
    <d v="2021-03-03T00:00:00"/>
    <x v="31"/>
    <n v="1"/>
    <x v="2"/>
    <x v="0"/>
    <n v="0"/>
    <x v="31"/>
    <x v="2"/>
    <x v="2"/>
    <n v="44"/>
    <n v="48.4"/>
    <n v="44"/>
    <x v="51"/>
    <x v="2"/>
    <x v="2"/>
    <x v="0"/>
  </r>
  <r>
    <d v="2021-03-07T00:00:00"/>
    <x v="32"/>
    <n v="9"/>
    <x v="2"/>
    <x v="1"/>
    <n v="0"/>
    <x v="32"/>
    <x v="0"/>
    <x v="0"/>
    <n v="126"/>
    <n v="162.54"/>
    <n v="1134"/>
    <x v="52"/>
    <x v="20"/>
    <x v="2"/>
    <x v="0"/>
  </r>
  <r>
    <d v="2021-03-08T00:00:00"/>
    <x v="26"/>
    <n v="6"/>
    <x v="1"/>
    <x v="1"/>
    <n v="0"/>
    <x v="26"/>
    <x v="4"/>
    <x v="2"/>
    <n v="48"/>
    <n v="57.120000000000005"/>
    <n v="288"/>
    <x v="53"/>
    <x v="21"/>
    <x v="2"/>
    <x v="0"/>
  </r>
  <r>
    <d v="2021-03-08T00:00:00"/>
    <x v="11"/>
    <n v="9"/>
    <x v="1"/>
    <x v="0"/>
    <n v="0"/>
    <x v="11"/>
    <x v="1"/>
    <x v="1"/>
    <n v="76"/>
    <n v="82.08"/>
    <n v="684"/>
    <x v="23"/>
    <x v="21"/>
    <x v="2"/>
    <x v="0"/>
  </r>
  <r>
    <d v="2021-03-09T00:00:00"/>
    <x v="19"/>
    <n v="6"/>
    <x v="0"/>
    <x v="0"/>
    <n v="0"/>
    <x v="19"/>
    <x v="4"/>
    <x v="2"/>
    <n v="47"/>
    <n v="53.11"/>
    <n v="282"/>
    <x v="54"/>
    <x v="4"/>
    <x v="2"/>
    <x v="0"/>
  </r>
  <r>
    <d v="2021-03-11T00:00:00"/>
    <x v="7"/>
    <n v="11"/>
    <x v="2"/>
    <x v="1"/>
    <n v="0"/>
    <x v="7"/>
    <x v="0"/>
    <x v="3"/>
    <n v="7"/>
    <n v="8.33"/>
    <n v="77"/>
    <x v="55"/>
    <x v="5"/>
    <x v="2"/>
    <x v="0"/>
  </r>
  <r>
    <d v="2021-03-13T00:00:00"/>
    <x v="33"/>
    <n v="10"/>
    <x v="0"/>
    <x v="1"/>
    <n v="0"/>
    <x v="33"/>
    <x v="4"/>
    <x v="3"/>
    <n v="37"/>
    <n v="41.81"/>
    <n v="370"/>
    <x v="56"/>
    <x v="22"/>
    <x v="2"/>
    <x v="0"/>
  </r>
  <r>
    <d v="2021-03-15T00:00:00"/>
    <x v="34"/>
    <n v="11"/>
    <x v="1"/>
    <x v="1"/>
    <n v="0"/>
    <x v="34"/>
    <x v="1"/>
    <x v="3"/>
    <n v="37"/>
    <n v="42.55"/>
    <n v="407"/>
    <x v="57"/>
    <x v="17"/>
    <x v="2"/>
    <x v="0"/>
  </r>
  <r>
    <d v="2021-03-16T00:00:00"/>
    <x v="35"/>
    <n v="14"/>
    <x v="2"/>
    <x v="1"/>
    <n v="0"/>
    <x v="35"/>
    <x v="2"/>
    <x v="1"/>
    <n v="73"/>
    <n v="94.17"/>
    <n v="1022"/>
    <x v="58"/>
    <x v="23"/>
    <x v="2"/>
    <x v="0"/>
  </r>
  <r>
    <d v="2021-03-18T00:00:00"/>
    <x v="10"/>
    <n v="8"/>
    <x v="0"/>
    <x v="1"/>
    <n v="0"/>
    <x v="10"/>
    <x v="1"/>
    <x v="0"/>
    <n v="120"/>
    <n v="162"/>
    <n v="960"/>
    <x v="59"/>
    <x v="7"/>
    <x v="2"/>
    <x v="0"/>
  </r>
  <r>
    <d v="2021-03-19T00:00:00"/>
    <x v="33"/>
    <n v="9"/>
    <x v="1"/>
    <x v="1"/>
    <n v="0"/>
    <x v="33"/>
    <x v="4"/>
    <x v="3"/>
    <n v="37"/>
    <n v="41.81"/>
    <n v="333"/>
    <x v="60"/>
    <x v="8"/>
    <x v="2"/>
    <x v="0"/>
  </r>
  <r>
    <d v="2021-03-21T00:00:00"/>
    <x v="14"/>
    <n v="13"/>
    <x v="1"/>
    <x v="0"/>
    <n v="0"/>
    <x v="14"/>
    <x v="0"/>
    <x v="2"/>
    <n v="61"/>
    <n v="76.25"/>
    <n v="793"/>
    <x v="61"/>
    <x v="10"/>
    <x v="2"/>
    <x v="0"/>
  </r>
  <r>
    <d v="2021-03-21T00:00:00"/>
    <x v="34"/>
    <n v="7"/>
    <x v="2"/>
    <x v="0"/>
    <n v="0"/>
    <x v="34"/>
    <x v="1"/>
    <x v="3"/>
    <n v="37"/>
    <n v="42.55"/>
    <n v="259"/>
    <x v="62"/>
    <x v="10"/>
    <x v="2"/>
    <x v="0"/>
  </r>
  <r>
    <d v="2021-03-22T00:00:00"/>
    <x v="29"/>
    <n v="8"/>
    <x v="1"/>
    <x v="0"/>
    <n v="0"/>
    <x v="29"/>
    <x v="3"/>
    <x v="1"/>
    <n v="105"/>
    <n v="142.80000000000001"/>
    <n v="840"/>
    <x v="63"/>
    <x v="18"/>
    <x v="2"/>
    <x v="0"/>
  </r>
  <r>
    <d v="2021-03-22T00:00:00"/>
    <x v="35"/>
    <n v="4"/>
    <x v="1"/>
    <x v="0"/>
    <n v="0"/>
    <x v="35"/>
    <x v="2"/>
    <x v="1"/>
    <n v="73"/>
    <n v="94.17"/>
    <n v="292"/>
    <x v="64"/>
    <x v="18"/>
    <x v="2"/>
    <x v="0"/>
  </r>
  <r>
    <d v="2021-03-25T00:00:00"/>
    <x v="0"/>
    <n v="14"/>
    <x v="1"/>
    <x v="1"/>
    <n v="0"/>
    <x v="0"/>
    <x v="0"/>
    <x v="0"/>
    <n v="144"/>
    <n v="156.96"/>
    <n v="2016"/>
    <x v="65"/>
    <x v="11"/>
    <x v="2"/>
    <x v="0"/>
  </r>
  <r>
    <d v="2021-03-25T00:00:00"/>
    <x v="15"/>
    <n v="4"/>
    <x v="2"/>
    <x v="1"/>
    <n v="0"/>
    <x v="15"/>
    <x v="3"/>
    <x v="1"/>
    <n v="75"/>
    <n v="85.5"/>
    <n v="300"/>
    <x v="66"/>
    <x v="11"/>
    <x v="2"/>
    <x v="0"/>
  </r>
  <r>
    <d v="2021-03-25T00:00:00"/>
    <x v="19"/>
    <n v="8"/>
    <x v="2"/>
    <x v="1"/>
    <n v="0"/>
    <x v="19"/>
    <x v="4"/>
    <x v="2"/>
    <n v="47"/>
    <n v="53.11"/>
    <n v="376"/>
    <x v="67"/>
    <x v="11"/>
    <x v="2"/>
    <x v="0"/>
  </r>
  <r>
    <d v="2021-03-25T00:00:00"/>
    <x v="1"/>
    <n v="2"/>
    <x v="2"/>
    <x v="0"/>
    <n v="0"/>
    <x v="1"/>
    <x v="1"/>
    <x v="1"/>
    <n v="72"/>
    <n v="79.92"/>
    <n v="144"/>
    <x v="68"/>
    <x v="11"/>
    <x v="2"/>
    <x v="0"/>
  </r>
  <r>
    <d v="2021-03-26T00:00:00"/>
    <x v="16"/>
    <n v="4"/>
    <x v="2"/>
    <x v="1"/>
    <n v="0"/>
    <x v="16"/>
    <x v="3"/>
    <x v="1"/>
    <n v="98"/>
    <n v="103.88"/>
    <n v="392"/>
    <x v="69"/>
    <x v="12"/>
    <x v="2"/>
    <x v="0"/>
  </r>
  <r>
    <d v="2021-03-26T00:00:00"/>
    <x v="10"/>
    <n v="1"/>
    <x v="2"/>
    <x v="1"/>
    <n v="0"/>
    <x v="10"/>
    <x v="1"/>
    <x v="0"/>
    <n v="120"/>
    <n v="162"/>
    <n v="120"/>
    <x v="70"/>
    <x v="12"/>
    <x v="2"/>
    <x v="0"/>
  </r>
  <r>
    <d v="2021-03-26T00:00:00"/>
    <x v="20"/>
    <n v="9"/>
    <x v="2"/>
    <x v="0"/>
    <n v="0"/>
    <x v="20"/>
    <x v="2"/>
    <x v="0"/>
    <n v="148"/>
    <n v="164.28"/>
    <n v="1332"/>
    <x v="71"/>
    <x v="12"/>
    <x v="2"/>
    <x v="0"/>
  </r>
  <r>
    <d v="2021-03-27T00:00:00"/>
    <x v="28"/>
    <n v="3"/>
    <x v="2"/>
    <x v="0"/>
    <n v="0"/>
    <x v="28"/>
    <x v="4"/>
    <x v="0"/>
    <n v="148"/>
    <n v="201.28"/>
    <n v="444"/>
    <x v="72"/>
    <x v="13"/>
    <x v="2"/>
    <x v="0"/>
  </r>
  <r>
    <d v="2021-03-28T00:00:00"/>
    <x v="36"/>
    <n v="8"/>
    <x v="1"/>
    <x v="1"/>
    <n v="0"/>
    <x v="36"/>
    <x v="3"/>
    <x v="2"/>
    <n v="43"/>
    <n v="47.730000000000004"/>
    <n v="344"/>
    <x v="73"/>
    <x v="14"/>
    <x v="2"/>
    <x v="0"/>
  </r>
  <r>
    <d v="2021-03-30T00:00:00"/>
    <x v="1"/>
    <n v="1"/>
    <x v="1"/>
    <x v="1"/>
    <n v="0"/>
    <x v="1"/>
    <x v="1"/>
    <x v="1"/>
    <n v="72"/>
    <n v="79.92"/>
    <n v="72"/>
    <x v="74"/>
    <x v="24"/>
    <x v="2"/>
    <x v="0"/>
  </r>
  <r>
    <d v="2021-03-31T00:00:00"/>
    <x v="10"/>
    <n v="3"/>
    <x v="2"/>
    <x v="1"/>
    <n v="0"/>
    <x v="10"/>
    <x v="1"/>
    <x v="0"/>
    <n v="120"/>
    <n v="162"/>
    <n v="360"/>
    <x v="75"/>
    <x v="25"/>
    <x v="2"/>
    <x v="0"/>
  </r>
  <r>
    <d v="2021-04-04T00:00:00"/>
    <x v="17"/>
    <n v="4"/>
    <x v="2"/>
    <x v="1"/>
    <n v="0"/>
    <x v="17"/>
    <x v="1"/>
    <x v="1"/>
    <n v="90"/>
    <n v="115.2"/>
    <n v="360"/>
    <x v="76"/>
    <x v="3"/>
    <x v="3"/>
    <x v="0"/>
  </r>
  <r>
    <d v="2021-04-04T00:00:00"/>
    <x v="37"/>
    <n v="9"/>
    <x v="1"/>
    <x v="1"/>
    <n v="0"/>
    <x v="37"/>
    <x v="3"/>
    <x v="3"/>
    <n v="6"/>
    <n v="7.8599999999999994"/>
    <n v="54"/>
    <x v="77"/>
    <x v="3"/>
    <x v="3"/>
    <x v="0"/>
  </r>
  <r>
    <d v="2021-04-05T00:00:00"/>
    <x v="5"/>
    <n v="15"/>
    <x v="1"/>
    <x v="0"/>
    <n v="0"/>
    <x v="5"/>
    <x v="4"/>
    <x v="1"/>
    <n v="93"/>
    <n v="104.16"/>
    <n v="1395"/>
    <x v="78"/>
    <x v="15"/>
    <x v="3"/>
    <x v="0"/>
  </r>
  <r>
    <d v="2021-04-09T00:00:00"/>
    <x v="24"/>
    <n v="3"/>
    <x v="1"/>
    <x v="0"/>
    <n v="0"/>
    <x v="24"/>
    <x v="3"/>
    <x v="0"/>
    <n v="133"/>
    <n v="155.61000000000001"/>
    <n v="399"/>
    <x v="79"/>
    <x v="4"/>
    <x v="3"/>
    <x v="0"/>
  </r>
  <r>
    <d v="2021-04-10T00:00:00"/>
    <x v="22"/>
    <n v="14"/>
    <x v="2"/>
    <x v="0"/>
    <n v="0"/>
    <x v="22"/>
    <x v="0"/>
    <x v="0"/>
    <n v="121"/>
    <n v="141.57"/>
    <n v="1694"/>
    <x v="80"/>
    <x v="26"/>
    <x v="3"/>
    <x v="0"/>
  </r>
  <r>
    <d v="2021-04-12T00:00:00"/>
    <x v="8"/>
    <n v="3"/>
    <x v="2"/>
    <x v="1"/>
    <n v="0"/>
    <x v="8"/>
    <x v="1"/>
    <x v="1"/>
    <n v="67"/>
    <n v="85.76"/>
    <n v="201"/>
    <x v="8"/>
    <x v="6"/>
    <x v="3"/>
    <x v="0"/>
  </r>
  <r>
    <d v="2021-04-12T00:00:00"/>
    <x v="19"/>
    <n v="4"/>
    <x v="2"/>
    <x v="0"/>
    <n v="0"/>
    <x v="19"/>
    <x v="4"/>
    <x v="2"/>
    <n v="47"/>
    <n v="53.11"/>
    <n v="188"/>
    <x v="81"/>
    <x v="6"/>
    <x v="3"/>
    <x v="0"/>
  </r>
  <r>
    <d v="2021-04-12T00:00:00"/>
    <x v="26"/>
    <n v="9"/>
    <x v="2"/>
    <x v="0"/>
    <n v="0"/>
    <x v="26"/>
    <x v="4"/>
    <x v="2"/>
    <n v="48"/>
    <n v="57.120000000000005"/>
    <n v="432"/>
    <x v="82"/>
    <x v="6"/>
    <x v="3"/>
    <x v="0"/>
  </r>
  <r>
    <d v="2021-04-12T00:00:00"/>
    <x v="38"/>
    <n v="13"/>
    <x v="2"/>
    <x v="1"/>
    <n v="0"/>
    <x v="38"/>
    <x v="4"/>
    <x v="1"/>
    <n v="95"/>
    <n v="119.7"/>
    <n v="1235"/>
    <x v="83"/>
    <x v="6"/>
    <x v="3"/>
    <x v="0"/>
  </r>
  <r>
    <d v="2021-04-15T00:00:00"/>
    <x v="39"/>
    <n v="3"/>
    <x v="2"/>
    <x v="0"/>
    <n v="0"/>
    <x v="39"/>
    <x v="2"/>
    <x v="0"/>
    <n v="134"/>
    <n v="156.78"/>
    <n v="402"/>
    <x v="84"/>
    <x v="17"/>
    <x v="3"/>
    <x v="0"/>
  </r>
  <r>
    <d v="2021-04-16T00:00:00"/>
    <x v="30"/>
    <n v="15"/>
    <x v="2"/>
    <x v="1"/>
    <n v="0"/>
    <x v="30"/>
    <x v="2"/>
    <x v="3"/>
    <n v="37"/>
    <n v="49.21"/>
    <n v="555"/>
    <x v="85"/>
    <x v="23"/>
    <x v="3"/>
    <x v="0"/>
  </r>
  <r>
    <d v="2021-04-18T00:00:00"/>
    <x v="1"/>
    <n v="9"/>
    <x v="0"/>
    <x v="0"/>
    <n v="0"/>
    <x v="1"/>
    <x v="1"/>
    <x v="1"/>
    <n v="72"/>
    <n v="79.92"/>
    <n v="648"/>
    <x v="86"/>
    <x v="7"/>
    <x v="3"/>
    <x v="0"/>
  </r>
  <r>
    <d v="2021-04-18T00:00:00"/>
    <x v="40"/>
    <n v="13"/>
    <x v="2"/>
    <x v="1"/>
    <n v="0"/>
    <x v="40"/>
    <x v="2"/>
    <x v="0"/>
    <n v="150"/>
    <n v="210"/>
    <n v="1950"/>
    <x v="87"/>
    <x v="7"/>
    <x v="3"/>
    <x v="0"/>
  </r>
  <r>
    <d v="2021-04-23T00:00:00"/>
    <x v="10"/>
    <n v="6"/>
    <x v="2"/>
    <x v="0"/>
    <n v="0"/>
    <x v="10"/>
    <x v="1"/>
    <x v="0"/>
    <n v="120"/>
    <n v="162"/>
    <n v="720"/>
    <x v="19"/>
    <x v="19"/>
    <x v="3"/>
    <x v="0"/>
  </r>
  <r>
    <d v="2021-04-23T00:00:00"/>
    <x v="33"/>
    <n v="10"/>
    <x v="2"/>
    <x v="0"/>
    <n v="0"/>
    <x v="33"/>
    <x v="4"/>
    <x v="3"/>
    <n v="37"/>
    <n v="41.81"/>
    <n v="370"/>
    <x v="56"/>
    <x v="19"/>
    <x v="3"/>
    <x v="0"/>
  </r>
  <r>
    <d v="2021-04-24T00:00:00"/>
    <x v="28"/>
    <n v="2"/>
    <x v="1"/>
    <x v="0"/>
    <n v="0"/>
    <x v="28"/>
    <x v="4"/>
    <x v="0"/>
    <n v="148"/>
    <n v="201.28"/>
    <n v="296"/>
    <x v="49"/>
    <x v="27"/>
    <x v="3"/>
    <x v="0"/>
  </r>
  <r>
    <d v="2021-04-26T00:00:00"/>
    <x v="8"/>
    <n v="3"/>
    <x v="2"/>
    <x v="0"/>
    <n v="0"/>
    <x v="8"/>
    <x v="1"/>
    <x v="1"/>
    <n v="67"/>
    <n v="85.76"/>
    <n v="201"/>
    <x v="8"/>
    <x v="12"/>
    <x v="3"/>
    <x v="0"/>
  </r>
  <r>
    <d v="2021-04-29T00:00:00"/>
    <x v="28"/>
    <n v="7"/>
    <x v="2"/>
    <x v="0"/>
    <n v="0"/>
    <x v="28"/>
    <x v="4"/>
    <x v="0"/>
    <n v="148"/>
    <n v="201.28"/>
    <n v="1036"/>
    <x v="88"/>
    <x v="28"/>
    <x v="3"/>
    <x v="0"/>
  </r>
  <r>
    <d v="2021-04-30T00:00:00"/>
    <x v="19"/>
    <n v="1"/>
    <x v="2"/>
    <x v="0"/>
    <n v="0"/>
    <x v="19"/>
    <x v="4"/>
    <x v="2"/>
    <n v="47"/>
    <n v="53.11"/>
    <n v="47"/>
    <x v="89"/>
    <x v="24"/>
    <x v="3"/>
    <x v="0"/>
  </r>
  <r>
    <d v="2021-05-01T00:00:00"/>
    <x v="30"/>
    <n v="3"/>
    <x v="1"/>
    <x v="1"/>
    <n v="0"/>
    <x v="30"/>
    <x v="2"/>
    <x v="3"/>
    <n v="37"/>
    <n v="49.21"/>
    <n v="111"/>
    <x v="90"/>
    <x v="0"/>
    <x v="4"/>
    <x v="0"/>
  </r>
  <r>
    <d v="2021-05-01T00:00:00"/>
    <x v="10"/>
    <n v="1"/>
    <x v="1"/>
    <x v="1"/>
    <n v="0"/>
    <x v="10"/>
    <x v="1"/>
    <x v="0"/>
    <n v="120"/>
    <n v="162"/>
    <n v="120"/>
    <x v="70"/>
    <x v="0"/>
    <x v="4"/>
    <x v="0"/>
  </r>
  <r>
    <d v="2021-05-03T00:00:00"/>
    <x v="13"/>
    <n v="3"/>
    <x v="1"/>
    <x v="0"/>
    <n v="0"/>
    <x v="13"/>
    <x v="4"/>
    <x v="2"/>
    <n v="55"/>
    <n v="58.3"/>
    <n v="165"/>
    <x v="91"/>
    <x v="2"/>
    <x v="4"/>
    <x v="0"/>
  </r>
  <r>
    <d v="2021-05-04T00:00:00"/>
    <x v="27"/>
    <n v="13"/>
    <x v="1"/>
    <x v="0"/>
    <n v="0"/>
    <x v="27"/>
    <x v="2"/>
    <x v="3"/>
    <n v="12"/>
    <n v="15.719999999999999"/>
    <n v="156"/>
    <x v="92"/>
    <x v="3"/>
    <x v="4"/>
    <x v="0"/>
  </r>
  <r>
    <d v="2021-05-04T00:00:00"/>
    <x v="9"/>
    <n v="4"/>
    <x v="2"/>
    <x v="1"/>
    <n v="0"/>
    <x v="9"/>
    <x v="2"/>
    <x v="1"/>
    <n v="112"/>
    <n v="146.72"/>
    <n v="448"/>
    <x v="9"/>
    <x v="3"/>
    <x v="4"/>
    <x v="0"/>
  </r>
  <r>
    <d v="2021-05-05T00:00:00"/>
    <x v="37"/>
    <n v="13"/>
    <x v="2"/>
    <x v="1"/>
    <n v="0"/>
    <x v="37"/>
    <x v="3"/>
    <x v="3"/>
    <n v="6"/>
    <n v="7.8599999999999994"/>
    <n v="78"/>
    <x v="93"/>
    <x v="15"/>
    <x v="4"/>
    <x v="0"/>
  </r>
  <r>
    <d v="2021-05-06T00:00:00"/>
    <x v="25"/>
    <n v="15"/>
    <x v="2"/>
    <x v="0"/>
    <n v="0"/>
    <x v="25"/>
    <x v="3"/>
    <x v="1"/>
    <n v="83"/>
    <n v="94.62"/>
    <n v="1245"/>
    <x v="94"/>
    <x v="16"/>
    <x v="4"/>
    <x v="0"/>
  </r>
  <r>
    <d v="2021-05-06T00:00:00"/>
    <x v="37"/>
    <n v="6"/>
    <x v="1"/>
    <x v="0"/>
    <n v="0"/>
    <x v="37"/>
    <x v="3"/>
    <x v="3"/>
    <n v="6"/>
    <n v="7.8599999999999994"/>
    <n v="36"/>
    <x v="95"/>
    <x v="16"/>
    <x v="4"/>
    <x v="0"/>
  </r>
  <r>
    <d v="2021-05-07T00:00:00"/>
    <x v="30"/>
    <n v="1"/>
    <x v="2"/>
    <x v="1"/>
    <n v="0"/>
    <x v="30"/>
    <x v="2"/>
    <x v="3"/>
    <n v="37"/>
    <n v="49.21"/>
    <n v="37"/>
    <x v="96"/>
    <x v="20"/>
    <x v="4"/>
    <x v="0"/>
  </r>
  <r>
    <d v="2021-05-09T00:00:00"/>
    <x v="21"/>
    <n v="6"/>
    <x v="1"/>
    <x v="0"/>
    <n v="0"/>
    <x v="21"/>
    <x v="2"/>
    <x v="3"/>
    <n v="13"/>
    <n v="16.64"/>
    <n v="78"/>
    <x v="97"/>
    <x v="4"/>
    <x v="4"/>
    <x v="0"/>
  </r>
  <r>
    <d v="2021-05-09T00:00:00"/>
    <x v="33"/>
    <n v="8"/>
    <x v="2"/>
    <x v="1"/>
    <n v="0"/>
    <x v="33"/>
    <x v="4"/>
    <x v="3"/>
    <n v="37"/>
    <n v="41.81"/>
    <n v="296"/>
    <x v="98"/>
    <x v="4"/>
    <x v="4"/>
    <x v="0"/>
  </r>
  <r>
    <d v="2021-05-12T00:00:00"/>
    <x v="21"/>
    <n v="3"/>
    <x v="2"/>
    <x v="0"/>
    <n v="0"/>
    <x v="21"/>
    <x v="2"/>
    <x v="3"/>
    <n v="13"/>
    <n v="16.64"/>
    <n v="39"/>
    <x v="99"/>
    <x v="6"/>
    <x v="4"/>
    <x v="0"/>
  </r>
  <r>
    <d v="2021-05-12T00:00:00"/>
    <x v="4"/>
    <n v="15"/>
    <x v="2"/>
    <x v="0"/>
    <n v="0"/>
    <x v="4"/>
    <x v="4"/>
    <x v="3"/>
    <n v="5"/>
    <n v="6.7"/>
    <n v="75"/>
    <x v="100"/>
    <x v="6"/>
    <x v="4"/>
    <x v="0"/>
  </r>
  <r>
    <d v="2021-05-13T00:00:00"/>
    <x v="19"/>
    <n v="4"/>
    <x v="2"/>
    <x v="0"/>
    <n v="0"/>
    <x v="19"/>
    <x v="4"/>
    <x v="2"/>
    <n v="47"/>
    <n v="53.11"/>
    <n v="188"/>
    <x v="81"/>
    <x v="22"/>
    <x v="4"/>
    <x v="0"/>
  </r>
  <r>
    <d v="2021-05-20T00:00:00"/>
    <x v="10"/>
    <n v="2"/>
    <x v="1"/>
    <x v="1"/>
    <n v="0"/>
    <x v="10"/>
    <x v="1"/>
    <x v="0"/>
    <n v="120"/>
    <n v="162"/>
    <n v="240"/>
    <x v="101"/>
    <x v="9"/>
    <x v="4"/>
    <x v="0"/>
  </r>
  <r>
    <d v="2021-05-23T00:00:00"/>
    <x v="17"/>
    <n v="11"/>
    <x v="2"/>
    <x v="0"/>
    <n v="0"/>
    <x v="17"/>
    <x v="1"/>
    <x v="1"/>
    <n v="90"/>
    <n v="115.2"/>
    <n v="990"/>
    <x v="102"/>
    <x v="19"/>
    <x v="4"/>
    <x v="0"/>
  </r>
  <r>
    <d v="2021-05-30T00:00:00"/>
    <x v="12"/>
    <n v="13"/>
    <x v="1"/>
    <x v="0"/>
    <n v="0"/>
    <x v="12"/>
    <x v="0"/>
    <x v="0"/>
    <n v="141"/>
    <n v="149.46"/>
    <n v="1833"/>
    <x v="103"/>
    <x v="24"/>
    <x v="4"/>
    <x v="0"/>
  </r>
  <r>
    <d v="2021-05-30T00:00:00"/>
    <x v="2"/>
    <n v="6"/>
    <x v="1"/>
    <x v="1"/>
    <n v="0"/>
    <x v="2"/>
    <x v="2"/>
    <x v="1"/>
    <n v="112"/>
    <n v="122.08"/>
    <n v="672"/>
    <x v="2"/>
    <x v="24"/>
    <x v="4"/>
    <x v="0"/>
  </r>
  <r>
    <d v="2021-06-03T00:00:00"/>
    <x v="32"/>
    <n v="10"/>
    <x v="2"/>
    <x v="1"/>
    <n v="0"/>
    <x v="32"/>
    <x v="0"/>
    <x v="0"/>
    <n v="126"/>
    <n v="162.54"/>
    <n v="1260"/>
    <x v="104"/>
    <x v="2"/>
    <x v="5"/>
    <x v="0"/>
  </r>
  <r>
    <d v="2021-06-04T00:00:00"/>
    <x v="14"/>
    <n v="8"/>
    <x v="0"/>
    <x v="0"/>
    <n v="0"/>
    <x v="14"/>
    <x v="0"/>
    <x v="2"/>
    <n v="61"/>
    <n v="76.25"/>
    <n v="488"/>
    <x v="105"/>
    <x v="3"/>
    <x v="5"/>
    <x v="0"/>
  </r>
  <r>
    <d v="2021-06-04T00:00:00"/>
    <x v="14"/>
    <n v="12"/>
    <x v="1"/>
    <x v="1"/>
    <n v="0"/>
    <x v="14"/>
    <x v="0"/>
    <x v="2"/>
    <n v="61"/>
    <n v="76.25"/>
    <n v="732"/>
    <x v="106"/>
    <x v="3"/>
    <x v="5"/>
    <x v="0"/>
  </r>
  <r>
    <d v="2021-06-05T00:00:00"/>
    <x v="22"/>
    <n v="15"/>
    <x v="0"/>
    <x v="0"/>
    <n v="0"/>
    <x v="22"/>
    <x v="0"/>
    <x v="0"/>
    <n v="121"/>
    <n v="141.57"/>
    <n v="1815"/>
    <x v="107"/>
    <x v="15"/>
    <x v="5"/>
    <x v="0"/>
  </r>
  <r>
    <d v="2021-06-05T00:00:00"/>
    <x v="4"/>
    <n v="10"/>
    <x v="2"/>
    <x v="0"/>
    <n v="0"/>
    <x v="4"/>
    <x v="4"/>
    <x v="3"/>
    <n v="5"/>
    <n v="6.7"/>
    <n v="50"/>
    <x v="108"/>
    <x v="15"/>
    <x v="5"/>
    <x v="0"/>
  </r>
  <r>
    <d v="2021-06-06T00:00:00"/>
    <x v="38"/>
    <n v="6"/>
    <x v="2"/>
    <x v="0"/>
    <n v="0"/>
    <x v="38"/>
    <x v="4"/>
    <x v="1"/>
    <n v="95"/>
    <n v="119.7"/>
    <n v="570"/>
    <x v="109"/>
    <x v="16"/>
    <x v="5"/>
    <x v="0"/>
  </r>
  <r>
    <d v="2021-06-08T00:00:00"/>
    <x v="33"/>
    <n v="11"/>
    <x v="2"/>
    <x v="0"/>
    <n v="0"/>
    <x v="33"/>
    <x v="4"/>
    <x v="3"/>
    <n v="37"/>
    <n v="41.81"/>
    <n v="407"/>
    <x v="110"/>
    <x v="21"/>
    <x v="5"/>
    <x v="0"/>
  </r>
  <r>
    <d v="2021-06-08T00:00:00"/>
    <x v="3"/>
    <n v="11"/>
    <x v="0"/>
    <x v="1"/>
    <n v="0"/>
    <x v="3"/>
    <x v="3"/>
    <x v="2"/>
    <n v="44"/>
    <n v="48.84"/>
    <n v="484"/>
    <x v="111"/>
    <x v="21"/>
    <x v="5"/>
    <x v="0"/>
  </r>
  <r>
    <d v="2021-06-09T00:00:00"/>
    <x v="16"/>
    <n v="7"/>
    <x v="2"/>
    <x v="0"/>
    <n v="0"/>
    <x v="16"/>
    <x v="3"/>
    <x v="1"/>
    <n v="98"/>
    <n v="103.88"/>
    <n v="686"/>
    <x v="25"/>
    <x v="4"/>
    <x v="5"/>
    <x v="0"/>
  </r>
  <r>
    <d v="2021-06-11T00:00:00"/>
    <x v="18"/>
    <n v="12"/>
    <x v="0"/>
    <x v="1"/>
    <n v="0"/>
    <x v="18"/>
    <x v="4"/>
    <x v="1"/>
    <n v="89"/>
    <n v="117.48"/>
    <n v="1068"/>
    <x v="112"/>
    <x v="5"/>
    <x v="5"/>
    <x v="0"/>
  </r>
  <r>
    <d v="2021-06-12T00:00:00"/>
    <x v="41"/>
    <n v="6"/>
    <x v="2"/>
    <x v="0"/>
    <n v="0"/>
    <x v="41"/>
    <x v="1"/>
    <x v="0"/>
    <n v="138"/>
    <n v="173.88"/>
    <n v="828"/>
    <x v="113"/>
    <x v="6"/>
    <x v="5"/>
    <x v="0"/>
  </r>
  <r>
    <d v="2021-06-14T00:00:00"/>
    <x v="7"/>
    <n v="10"/>
    <x v="1"/>
    <x v="1"/>
    <n v="0"/>
    <x v="7"/>
    <x v="0"/>
    <x v="3"/>
    <n v="7"/>
    <n v="8.33"/>
    <n v="70"/>
    <x v="114"/>
    <x v="29"/>
    <x v="5"/>
    <x v="0"/>
  </r>
  <r>
    <d v="2021-06-16T00:00:00"/>
    <x v="40"/>
    <n v="5"/>
    <x v="0"/>
    <x v="1"/>
    <n v="0"/>
    <x v="40"/>
    <x v="2"/>
    <x v="0"/>
    <n v="150"/>
    <n v="210"/>
    <n v="750"/>
    <x v="115"/>
    <x v="23"/>
    <x v="5"/>
    <x v="0"/>
  </r>
  <r>
    <d v="2021-06-16T00:00:00"/>
    <x v="27"/>
    <n v="12"/>
    <x v="1"/>
    <x v="1"/>
    <n v="0"/>
    <x v="27"/>
    <x v="2"/>
    <x v="3"/>
    <n v="12"/>
    <n v="15.719999999999999"/>
    <n v="144"/>
    <x v="116"/>
    <x v="23"/>
    <x v="5"/>
    <x v="0"/>
  </r>
  <r>
    <d v="2021-06-16T00:00:00"/>
    <x v="34"/>
    <n v="11"/>
    <x v="2"/>
    <x v="1"/>
    <n v="0"/>
    <x v="34"/>
    <x v="1"/>
    <x v="3"/>
    <n v="37"/>
    <n v="42.55"/>
    <n v="407"/>
    <x v="57"/>
    <x v="23"/>
    <x v="5"/>
    <x v="0"/>
  </r>
  <r>
    <d v="2021-06-18T00:00:00"/>
    <x v="7"/>
    <n v="13"/>
    <x v="2"/>
    <x v="1"/>
    <n v="0"/>
    <x v="7"/>
    <x v="0"/>
    <x v="3"/>
    <n v="7"/>
    <n v="8.33"/>
    <n v="91"/>
    <x v="117"/>
    <x v="7"/>
    <x v="5"/>
    <x v="0"/>
  </r>
  <r>
    <d v="2021-06-19T00:00:00"/>
    <x v="41"/>
    <n v="5"/>
    <x v="2"/>
    <x v="0"/>
    <n v="0"/>
    <x v="41"/>
    <x v="1"/>
    <x v="0"/>
    <n v="138"/>
    <n v="173.88"/>
    <n v="690"/>
    <x v="118"/>
    <x v="8"/>
    <x v="5"/>
    <x v="0"/>
  </r>
  <r>
    <d v="2021-06-20T00:00:00"/>
    <x v="21"/>
    <n v="1"/>
    <x v="0"/>
    <x v="1"/>
    <n v="0"/>
    <x v="21"/>
    <x v="2"/>
    <x v="3"/>
    <n v="13"/>
    <n v="16.64"/>
    <n v="13"/>
    <x v="119"/>
    <x v="9"/>
    <x v="5"/>
    <x v="0"/>
  </r>
  <r>
    <d v="2021-06-23T00:00:00"/>
    <x v="21"/>
    <n v="4"/>
    <x v="2"/>
    <x v="0"/>
    <n v="0"/>
    <x v="21"/>
    <x v="2"/>
    <x v="3"/>
    <n v="13"/>
    <n v="16.64"/>
    <n v="52"/>
    <x v="120"/>
    <x v="19"/>
    <x v="5"/>
    <x v="0"/>
  </r>
  <r>
    <d v="2021-06-24T00:00:00"/>
    <x v="31"/>
    <n v="13"/>
    <x v="2"/>
    <x v="0"/>
    <n v="0"/>
    <x v="31"/>
    <x v="2"/>
    <x v="2"/>
    <n v="44"/>
    <n v="48.4"/>
    <n v="572"/>
    <x v="121"/>
    <x v="27"/>
    <x v="5"/>
    <x v="0"/>
  </r>
  <r>
    <d v="2021-06-26T00:00:00"/>
    <x v="37"/>
    <n v="7"/>
    <x v="1"/>
    <x v="0"/>
    <n v="0"/>
    <x v="37"/>
    <x v="3"/>
    <x v="3"/>
    <n v="6"/>
    <n v="7.8599999999999994"/>
    <n v="42"/>
    <x v="122"/>
    <x v="12"/>
    <x v="5"/>
    <x v="0"/>
  </r>
  <r>
    <d v="2021-06-27T00:00:00"/>
    <x v="24"/>
    <n v="11"/>
    <x v="2"/>
    <x v="1"/>
    <n v="0"/>
    <x v="24"/>
    <x v="3"/>
    <x v="0"/>
    <n v="133"/>
    <n v="155.61000000000001"/>
    <n v="1463"/>
    <x v="123"/>
    <x v="13"/>
    <x v="5"/>
    <x v="0"/>
  </r>
  <r>
    <d v="2021-06-28T00:00:00"/>
    <x v="32"/>
    <n v="2"/>
    <x v="1"/>
    <x v="1"/>
    <n v="0"/>
    <x v="32"/>
    <x v="0"/>
    <x v="0"/>
    <n v="126"/>
    <n v="162.54"/>
    <n v="252"/>
    <x v="124"/>
    <x v="14"/>
    <x v="5"/>
    <x v="0"/>
  </r>
  <r>
    <d v="2021-06-28T00:00:00"/>
    <x v="4"/>
    <n v="7"/>
    <x v="1"/>
    <x v="0"/>
    <n v="0"/>
    <x v="4"/>
    <x v="4"/>
    <x v="3"/>
    <n v="5"/>
    <n v="6.7"/>
    <n v="35"/>
    <x v="21"/>
    <x v="14"/>
    <x v="5"/>
    <x v="0"/>
  </r>
  <r>
    <d v="2021-06-29T00:00:00"/>
    <x v="9"/>
    <n v="4"/>
    <x v="2"/>
    <x v="0"/>
    <n v="0"/>
    <x v="9"/>
    <x v="2"/>
    <x v="1"/>
    <n v="112"/>
    <n v="146.72"/>
    <n v="448"/>
    <x v="9"/>
    <x v="28"/>
    <x v="5"/>
    <x v="0"/>
  </r>
  <r>
    <d v="2021-07-01T00:00:00"/>
    <x v="24"/>
    <n v="11"/>
    <x v="2"/>
    <x v="1"/>
    <n v="0"/>
    <x v="24"/>
    <x v="3"/>
    <x v="0"/>
    <n v="133"/>
    <n v="155.61000000000001"/>
    <n v="1463"/>
    <x v="123"/>
    <x v="0"/>
    <x v="6"/>
    <x v="0"/>
  </r>
  <r>
    <d v="2021-07-02T00:00:00"/>
    <x v="20"/>
    <n v="11"/>
    <x v="2"/>
    <x v="1"/>
    <n v="0"/>
    <x v="20"/>
    <x v="2"/>
    <x v="0"/>
    <n v="148"/>
    <n v="164.28"/>
    <n v="1628"/>
    <x v="125"/>
    <x v="1"/>
    <x v="6"/>
    <x v="0"/>
  </r>
  <r>
    <d v="2021-07-03T00:00:00"/>
    <x v="38"/>
    <n v="9"/>
    <x v="1"/>
    <x v="1"/>
    <n v="0"/>
    <x v="38"/>
    <x v="4"/>
    <x v="1"/>
    <n v="95"/>
    <n v="119.7"/>
    <n v="855"/>
    <x v="126"/>
    <x v="2"/>
    <x v="6"/>
    <x v="0"/>
  </r>
  <r>
    <d v="2021-07-03T00:00:00"/>
    <x v="6"/>
    <n v="8"/>
    <x v="1"/>
    <x v="1"/>
    <n v="0"/>
    <x v="6"/>
    <x v="3"/>
    <x v="1"/>
    <n v="71"/>
    <n v="80.94"/>
    <n v="568"/>
    <x v="6"/>
    <x v="2"/>
    <x v="6"/>
    <x v="0"/>
  </r>
  <r>
    <d v="2021-07-05T00:00:00"/>
    <x v="29"/>
    <n v="8"/>
    <x v="2"/>
    <x v="0"/>
    <n v="0"/>
    <x v="29"/>
    <x v="3"/>
    <x v="1"/>
    <n v="105"/>
    <n v="142.80000000000001"/>
    <n v="840"/>
    <x v="63"/>
    <x v="15"/>
    <x v="6"/>
    <x v="0"/>
  </r>
  <r>
    <d v="2021-07-06T00:00:00"/>
    <x v="41"/>
    <n v="15"/>
    <x v="2"/>
    <x v="1"/>
    <n v="0"/>
    <x v="41"/>
    <x v="1"/>
    <x v="0"/>
    <n v="138"/>
    <n v="173.88"/>
    <n v="2070"/>
    <x v="127"/>
    <x v="16"/>
    <x v="6"/>
    <x v="0"/>
  </r>
  <r>
    <d v="2021-07-08T00:00:00"/>
    <x v="3"/>
    <n v="10"/>
    <x v="2"/>
    <x v="0"/>
    <n v="0"/>
    <x v="3"/>
    <x v="3"/>
    <x v="2"/>
    <n v="44"/>
    <n v="48.84"/>
    <n v="440"/>
    <x v="28"/>
    <x v="21"/>
    <x v="6"/>
    <x v="0"/>
  </r>
  <r>
    <d v="2021-07-10T00:00:00"/>
    <x v="13"/>
    <n v="6"/>
    <x v="0"/>
    <x v="1"/>
    <n v="0"/>
    <x v="13"/>
    <x v="4"/>
    <x v="2"/>
    <n v="55"/>
    <n v="58.3"/>
    <n v="330"/>
    <x v="20"/>
    <x v="26"/>
    <x v="6"/>
    <x v="0"/>
  </r>
  <r>
    <d v="2021-07-11T00:00:00"/>
    <x v="37"/>
    <n v="4"/>
    <x v="0"/>
    <x v="0"/>
    <n v="0"/>
    <x v="37"/>
    <x v="3"/>
    <x v="3"/>
    <n v="6"/>
    <n v="7.8599999999999994"/>
    <n v="24"/>
    <x v="128"/>
    <x v="5"/>
    <x v="6"/>
    <x v="0"/>
  </r>
  <r>
    <d v="2021-07-13T00:00:00"/>
    <x v="40"/>
    <n v="1"/>
    <x v="2"/>
    <x v="1"/>
    <n v="0"/>
    <x v="40"/>
    <x v="2"/>
    <x v="0"/>
    <n v="150"/>
    <n v="210"/>
    <n v="150"/>
    <x v="129"/>
    <x v="22"/>
    <x v="6"/>
    <x v="0"/>
  </r>
  <r>
    <d v="2021-07-16T00:00:00"/>
    <x v="12"/>
    <n v="8"/>
    <x v="0"/>
    <x v="1"/>
    <n v="0"/>
    <x v="12"/>
    <x v="0"/>
    <x v="0"/>
    <n v="141"/>
    <n v="149.46"/>
    <n v="1128"/>
    <x v="130"/>
    <x v="23"/>
    <x v="6"/>
    <x v="0"/>
  </r>
  <r>
    <d v="2021-07-18T00:00:00"/>
    <x v="26"/>
    <n v="14"/>
    <x v="1"/>
    <x v="0"/>
    <n v="0"/>
    <x v="26"/>
    <x v="4"/>
    <x v="2"/>
    <n v="48"/>
    <n v="57.120000000000005"/>
    <n v="672"/>
    <x v="131"/>
    <x v="7"/>
    <x v="6"/>
    <x v="0"/>
  </r>
  <r>
    <d v="2021-07-20T00:00:00"/>
    <x v="1"/>
    <n v="11"/>
    <x v="1"/>
    <x v="0"/>
    <n v="0"/>
    <x v="1"/>
    <x v="1"/>
    <x v="1"/>
    <n v="72"/>
    <n v="79.92"/>
    <n v="792"/>
    <x v="132"/>
    <x v="9"/>
    <x v="6"/>
    <x v="0"/>
  </r>
  <r>
    <d v="2021-07-20T00:00:00"/>
    <x v="23"/>
    <n v="5"/>
    <x v="2"/>
    <x v="0"/>
    <n v="0"/>
    <x v="23"/>
    <x v="1"/>
    <x v="1"/>
    <n v="67"/>
    <n v="83.08"/>
    <n v="335"/>
    <x v="133"/>
    <x v="9"/>
    <x v="6"/>
    <x v="0"/>
  </r>
  <r>
    <d v="2021-07-21T00:00:00"/>
    <x v="19"/>
    <n v="15"/>
    <x v="2"/>
    <x v="0"/>
    <n v="0"/>
    <x v="19"/>
    <x v="4"/>
    <x v="2"/>
    <n v="47"/>
    <n v="53.11"/>
    <n v="705"/>
    <x v="134"/>
    <x v="10"/>
    <x v="6"/>
    <x v="0"/>
  </r>
  <r>
    <d v="2021-07-22T00:00:00"/>
    <x v="42"/>
    <n v="3"/>
    <x v="0"/>
    <x v="1"/>
    <n v="0"/>
    <x v="42"/>
    <x v="4"/>
    <x v="3"/>
    <n v="18"/>
    <n v="24.66"/>
    <n v="54"/>
    <x v="135"/>
    <x v="18"/>
    <x v="6"/>
    <x v="0"/>
  </r>
  <r>
    <d v="2021-07-22T00:00:00"/>
    <x v="0"/>
    <n v="14"/>
    <x v="1"/>
    <x v="1"/>
    <n v="0"/>
    <x v="0"/>
    <x v="0"/>
    <x v="0"/>
    <n v="144"/>
    <n v="156.96"/>
    <n v="2016"/>
    <x v="65"/>
    <x v="18"/>
    <x v="6"/>
    <x v="0"/>
  </r>
  <r>
    <d v="2021-07-23T00:00:00"/>
    <x v="43"/>
    <n v="7"/>
    <x v="0"/>
    <x v="0"/>
    <n v="0"/>
    <x v="43"/>
    <x v="4"/>
    <x v="1"/>
    <n v="90"/>
    <n v="96.3"/>
    <n v="630"/>
    <x v="136"/>
    <x v="19"/>
    <x v="6"/>
    <x v="0"/>
  </r>
  <r>
    <d v="2021-07-23T00:00:00"/>
    <x v="8"/>
    <n v="8"/>
    <x v="2"/>
    <x v="0"/>
    <n v="0"/>
    <x v="8"/>
    <x v="1"/>
    <x v="1"/>
    <n v="67"/>
    <n v="85.76"/>
    <n v="536"/>
    <x v="137"/>
    <x v="19"/>
    <x v="6"/>
    <x v="0"/>
  </r>
  <r>
    <d v="2021-07-24T00:00:00"/>
    <x v="37"/>
    <n v="4"/>
    <x v="1"/>
    <x v="1"/>
    <n v="0"/>
    <x v="37"/>
    <x v="3"/>
    <x v="3"/>
    <n v="6"/>
    <n v="7.8599999999999994"/>
    <n v="24"/>
    <x v="128"/>
    <x v="27"/>
    <x v="6"/>
    <x v="0"/>
  </r>
  <r>
    <d v="2021-07-29T00:00:00"/>
    <x v="11"/>
    <n v="15"/>
    <x v="1"/>
    <x v="1"/>
    <n v="0"/>
    <x v="11"/>
    <x v="1"/>
    <x v="1"/>
    <n v="76"/>
    <n v="82.08"/>
    <n v="1140"/>
    <x v="138"/>
    <x v="28"/>
    <x v="6"/>
    <x v="0"/>
  </r>
  <r>
    <d v="2021-08-01T00:00:00"/>
    <x v="16"/>
    <n v="11"/>
    <x v="2"/>
    <x v="1"/>
    <n v="0"/>
    <x v="16"/>
    <x v="3"/>
    <x v="1"/>
    <n v="98"/>
    <n v="103.88"/>
    <n v="1078"/>
    <x v="139"/>
    <x v="0"/>
    <x v="7"/>
    <x v="0"/>
  </r>
  <r>
    <d v="2021-08-02T00:00:00"/>
    <x v="12"/>
    <n v="3"/>
    <x v="2"/>
    <x v="0"/>
    <n v="0"/>
    <x v="12"/>
    <x v="0"/>
    <x v="0"/>
    <n v="141"/>
    <n v="149.46"/>
    <n v="423"/>
    <x v="13"/>
    <x v="1"/>
    <x v="7"/>
    <x v="0"/>
  </r>
  <r>
    <d v="2021-08-03T00:00:00"/>
    <x v="22"/>
    <n v="13"/>
    <x v="1"/>
    <x v="0"/>
    <n v="0"/>
    <x v="22"/>
    <x v="0"/>
    <x v="0"/>
    <n v="121"/>
    <n v="141.57"/>
    <n v="1573"/>
    <x v="140"/>
    <x v="2"/>
    <x v="7"/>
    <x v="0"/>
  </r>
  <r>
    <d v="2021-08-03T00:00:00"/>
    <x v="13"/>
    <n v="12"/>
    <x v="1"/>
    <x v="0"/>
    <n v="0"/>
    <x v="13"/>
    <x v="4"/>
    <x v="2"/>
    <n v="55"/>
    <n v="58.3"/>
    <n v="660"/>
    <x v="141"/>
    <x v="2"/>
    <x v="7"/>
    <x v="0"/>
  </r>
  <r>
    <d v="2021-08-05T00:00:00"/>
    <x v="33"/>
    <n v="14"/>
    <x v="2"/>
    <x v="1"/>
    <n v="0"/>
    <x v="33"/>
    <x v="4"/>
    <x v="3"/>
    <n v="37"/>
    <n v="41.81"/>
    <n v="518"/>
    <x v="142"/>
    <x v="15"/>
    <x v="7"/>
    <x v="0"/>
  </r>
  <r>
    <d v="2021-08-06T00:00:00"/>
    <x v="8"/>
    <n v="1"/>
    <x v="0"/>
    <x v="1"/>
    <n v="0"/>
    <x v="8"/>
    <x v="1"/>
    <x v="1"/>
    <n v="67"/>
    <n v="85.76"/>
    <n v="67"/>
    <x v="143"/>
    <x v="16"/>
    <x v="7"/>
    <x v="0"/>
  </r>
  <r>
    <d v="2021-08-10T00:00:00"/>
    <x v="24"/>
    <n v="4"/>
    <x v="0"/>
    <x v="1"/>
    <n v="0"/>
    <x v="24"/>
    <x v="3"/>
    <x v="0"/>
    <n v="133"/>
    <n v="155.61000000000001"/>
    <n v="532"/>
    <x v="144"/>
    <x v="26"/>
    <x v="7"/>
    <x v="0"/>
  </r>
  <r>
    <d v="2021-08-10T00:00:00"/>
    <x v="11"/>
    <n v="10"/>
    <x v="1"/>
    <x v="1"/>
    <n v="0"/>
    <x v="11"/>
    <x v="1"/>
    <x v="1"/>
    <n v="76"/>
    <n v="82.08"/>
    <n v="760"/>
    <x v="145"/>
    <x v="26"/>
    <x v="7"/>
    <x v="0"/>
  </r>
  <r>
    <d v="2021-08-10T00:00:00"/>
    <x v="15"/>
    <n v="6"/>
    <x v="2"/>
    <x v="1"/>
    <n v="0"/>
    <x v="15"/>
    <x v="3"/>
    <x v="1"/>
    <n v="75"/>
    <n v="85.5"/>
    <n v="450"/>
    <x v="146"/>
    <x v="26"/>
    <x v="7"/>
    <x v="0"/>
  </r>
  <r>
    <d v="2021-08-11T00:00:00"/>
    <x v="12"/>
    <n v="4"/>
    <x v="2"/>
    <x v="0"/>
    <n v="0"/>
    <x v="12"/>
    <x v="0"/>
    <x v="0"/>
    <n v="141"/>
    <n v="149.46"/>
    <n v="564"/>
    <x v="147"/>
    <x v="5"/>
    <x v="7"/>
    <x v="0"/>
  </r>
  <r>
    <d v="2021-08-13T00:00:00"/>
    <x v="31"/>
    <n v="13"/>
    <x v="2"/>
    <x v="0"/>
    <n v="0"/>
    <x v="31"/>
    <x v="2"/>
    <x v="2"/>
    <n v="44"/>
    <n v="48.4"/>
    <n v="572"/>
    <x v="121"/>
    <x v="22"/>
    <x v="7"/>
    <x v="0"/>
  </r>
  <r>
    <d v="2021-08-13T00:00:00"/>
    <x v="26"/>
    <n v="9"/>
    <x v="2"/>
    <x v="0"/>
    <n v="0"/>
    <x v="26"/>
    <x v="4"/>
    <x v="2"/>
    <n v="48"/>
    <n v="57.120000000000005"/>
    <n v="432"/>
    <x v="82"/>
    <x v="22"/>
    <x v="7"/>
    <x v="0"/>
  </r>
  <r>
    <d v="2021-08-16T00:00:00"/>
    <x v="6"/>
    <n v="3"/>
    <x v="1"/>
    <x v="0"/>
    <n v="0"/>
    <x v="6"/>
    <x v="3"/>
    <x v="1"/>
    <n v="71"/>
    <n v="80.94"/>
    <n v="213"/>
    <x v="148"/>
    <x v="23"/>
    <x v="7"/>
    <x v="0"/>
  </r>
  <r>
    <d v="2021-08-18T00:00:00"/>
    <x v="7"/>
    <n v="6"/>
    <x v="2"/>
    <x v="0"/>
    <n v="0"/>
    <x v="7"/>
    <x v="0"/>
    <x v="3"/>
    <n v="7"/>
    <n v="8.33"/>
    <n v="42"/>
    <x v="149"/>
    <x v="7"/>
    <x v="7"/>
    <x v="0"/>
  </r>
  <r>
    <d v="2021-08-20T00:00:00"/>
    <x v="14"/>
    <n v="15"/>
    <x v="2"/>
    <x v="1"/>
    <n v="0"/>
    <x v="14"/>
    <x v="0"/>
    <x v="2"/>
    <n v="61"/>
    <n v="76.25"/>
    <n v="915"/>
    <x v="150"/>
    <x v="9"/>
    <x v="7"/>
    <x v="0"/>
  </r>
  <r>
    <d v="2021-08-20T00:00:00"/>
    <x v="5"/>
    <n v="9"/>
    <x v="2"/>
    <x v="0"/>
    <n v="0"/>
    <x v="5"/>
    <x v="4"/>
    <x v="1"/>
    <n v="93"/>
    <n v="104.16"/>
    <n v="837"/>
    <x v="151"/>
    <x v="9"/>
    <x v="7"/>
    <x v="0"/>
  </r>
  <r>
    <d v="2021-08-20T00:00:00"/>
    <x v="33"/>
    <n v="13"/>
    <x v="2"/>
    <x v="0"/>
    <n v="0"/>
    <x v="33"/>
    <x v="4"/>
    <x v="3"/>
    <n v="37"/>
    <n v="41.81"/>
    <n v="481"/>
    <x v="152"/>
    <x v="9"/>
    <x v="7"/>
    <x v="0"/>
  </r>
  <r>
    <d v="2021-08-26T00:00:00"/>
    <x v="34"/>
    <n v="4"/>
    <x v="2"/>
    <x v="0"/>
    <n v="0"/>
    <x v="34"/>
    <x v="1"/>
    <x v="3"/>
    <n v="37"/>
    <n v="42.55"/>
    <n v="148"/>
    <x v="153"/>
    <x v="12"/>
    <x v="7"/>
    <x v="0"/>
  </r>
  <r>
    <d v="2021-08-29T00:00:00"/>
    <x v="13"/>
    <n v="12"/>
    <x v="0"/>
    <x v="0"/>
    <n v="0"/>
    <x v="13"/>
    <x v="4"/>
    <x v="2"/>
    <n v="55"/>
    <n v="58.3"/>
    <n v="660"/>
    <x v="141"/>
    <x v="28"/>
    <x v="7"/>
    <x v="0"/>
  </r>
  <r>
    <d v="2021-08-30T00:00:00"/>
    <x v="2"/>
    <n v="13"/>
    <x v="2"/>
    <x v="0"/>
    <n v="0"/>
    <x v="2"/>
    <x v="2"/>
    <x v="1"/>
    <n v="112"/>
    <n v="122.08"/>
    <n v="1456"/>
    <x v="154"/>
    <x v="24"/>
    <x v="7"/>
    <x v="0"/>
  </r>
  <r>
    <d v="2021-08-31T00:00:00"/>
    <x v="16"/>
    <n v="2"/>
    <x v="2"/>
    <x v="0"/>
    <n v="0"/>
    <x v="16"/>
    <x v="3"/>
    <x v="1"/>
    <n v="98"/>
    <n v="103.88"/>
    <n v="196"/>
    <x v="155"/>
    <x v="25"/>
    <x v="7"/>
    <x v="0"/>
  </r>
  <r>
    <d v="2021-08-31T00:00:00"/>
    <x v="4"/>
    <n v="11"/>
    <x v="2"/>
    <x v="0"/>
    <n v="0"/>
    <x v="4"/>
    <x v="4"/>
    <x v="3"/>
    <n v="5"/>
    <n v="6.7"/>
    <n v="55"/>
    <x v="156"/>
    <x v="25"/>
    <x v="7"/>
    <x v="0"/>
  </r>
  <r>
    <d v="2021-09-01T00:00:00"/>
    <x v="0"/>
    <n v="1"/>
    <x v="0"/>
    <x v="1"/>
    <n v="0"/>
    <x v="0"/>
    <x v="0"/>
    <x v="0"/>
    <n v="144"/>
    <n v="156.96"/>
    <n v="144"/>
    <x v="157"/>
    <x v="0"/>
    <x v="8"/>
    <x v="0"/>
  </r>
  <r>
    <d v="2021-09-01T00:00:00"/>
    <x v="6"/>
    <n v="14"/>
    <x v="1"/>
    <x v="0"/>
    <n v="0"/>
    <x v="6"/>
    <x v="3"/>
    <x v="1"/>
    <n v="71"/>
    <n v="80.94"/>
    <n v="994"/>
    <x v="158"/>
    <x v="0"/>
    <x v="8"/>
    <x v="0"/>
  </r>
  <r>
    <d v="2021-09-03T00:00:00"/>
    <x v="41"/>
    <n v="8"/>
    <x v="2"/>
    <x v="0"/>
    <n v="0"/>
    <x v="41"/>
    <x v="1"/>
    <x v="0"/>
    <n v="138"/>
    <n v="173.88"/>
    <n v="1104"/>
    <x v="159"/>
    <x v="2"/>
    <x v="8"/>
    <x v="0"/>
  </r>
  <r>
    <d v="2021-09-04T00:00:00"/>
    <x v="33"/>
    <n v="7"/>
    <x v="2"/>
    <x v="0"/>
    <n v="0"/>
    <x v="33"/>
    <x v="4"/>
    <x v="3"/>
    <n v="37"/>
    <n v="41.81"/>
    <n v="259"/>
    <x v="160"/>
    <x v="3"/>
    <x v="8"/>
    <x v="0"/>
  </r>
  <r>
    <d v="2021-09-04T00:00:00"/>
    <x v="12"/>
    <n v="15"/>
    <x v="2"/>
    <x v="0"/>
    <n v="0"/>
    <x v="12"/>
    <x v="0"/>
    <x v="0"/>
    <n v="141"/>
    <n v="149.46"/>
    <n v="2115"/>
    <x v="161"/>
    <x v="3"/>
    <x v="8"/>
    <x v="0"/>
  </r>
  <r>
    <d v="2021-09-05T00:00:00"/>
    <x v="18"/>
    <n v="1"/>
    <x v="2"/>
    <x v="1"/>
    <n v="0"/>
    <x v="18"/>
    <x v="4"/>
    <x v="1"/>
    <n v="89"/>
    <n v="117.48"/>
    <n v="89"/>
    <x v="162"/>
    <x v="15"/>
    <x v="8"/>
    <x v="0"/>
  </r>
  <r>
    <d v="2021-09-07T00:00:00"/>
    <x v="40"/>
    <n v="5"/>
    <x v="2"/>
    <x v="0"/>
    <n v="0"/>
    <x v="40"/>
    <x v="2"/>
    <x v="0"/>
    <n v="150"/>
    <n v="210"/>
    <n v="750"/>
    <x v="115"/>
    <x v="20"/>
    <x v="8"/>
    <x v="0"/>
  </r>
  <r>
    <d v="2021-09-09T00:00:00"/>
    <x v="11"/>
    <n v="4"/>
    <x v="2"/>
    <x v="0"/>
    <n v="0"/>
    <x v="11"/>
    <x v="1"/>
    <x v="1"/>
    <n v="76"/>
    <n v="82.08"/>
    <n v="304"/>
    <x v="163"/>
    <x v="4"/>
    <x v="8"/>
    <x v="0"/>
  </r>
  <r>
    <d v="2021-09-10T00:00:00"/>
    <x v="28"/>
    <n v="6"/>
    <x v="2"/>
    <x v="0"/>
    <n v="0"/>
    <x v="28"/>
    <x v="4"/>
    <x v="0"/>
    <n v="148"/>
    <n v="201.28"/>
    <n v="888"/>
    <x v="164"/>
    <x v="26"/>
    <x v="8"/>
    <x v="0"/>
  </r>
  <r>
    <d v="2021-09-10T00:00:00"/>
    <x v="16"/>
    <n v="9"/>
    <x v="0"/>
    <x v="0"/>
    <n v="0"/>
    <x v="16"/>
    <x v="3"/>
    <x v="1"/>
    <n v="98"/>
    <n v="103.88"/>
    <n v="882"/>
    <x v="165"/>
    <x v="26"/>
    <x v="8"/>
    <x v="0"/>
  </r>
  <r>
    <d v="2021-09-10T00:00:00"/>
    <x v="42"/>
    <n v="2"/>
    <x v="2"/>
    <x v="0"/>
    <n v="0"/>
    <x v="42"/>
    <x v="4"/>
    <x v="3"/>
    <n v="18"/>
    <n v="24.66"/>
    <n v="36"/>
    <x v="166"/>
    <x v="26"/>
    <x v="8"/>
    <x v="0"/>
  </r>
  <r>
    <d v="2021-09-11T00:00:00"/>
    <x v="16"/>
    <n v="6"/>
    <x v="0"/>
    <x v="0"/>
    <n v="0"/>
    <x v="16"/>
    <x v="3"/>
    <x v="1"/>
    <n v="98"/>
    <n v="103.88"/>
    <n v="588"/>
    <x v="167"/>
    <x v="5"/>
    <x v="8"/>
    <x v="0"/>
  </r>
  <r>
    <d v="2021-09-13T00:00:00"/>
    <x v="41"/>
    <n v="7"/>
    <x v="2"/>
    <x v="1"/>
    <n v="0"/>
    <x v="41"/>
    <x v="1"/>
    <x v="0"/>
    <n v="138"/>
    <n v="173.88"/>
    <n v="966"/>
    <x v="168"/>
    <x v="22"/>
    <x v="8"/>
    <x v="0"/>
  </r>
  <r>
    <d v="2021-09-15T00:00:00"/>
    <x v="10"/>
    <n v="6"/>
    <x v="2"/>
    <x v="0"/>
    <n v="0"/>
    <x v="10"/>
    <x v="1"/>
    <x v="0"/>
    <n v="120"/>
    <n v="162"/>
    <n v="720"/>
    <x v="19"/>
    <x v="17"/>
    <x v="8"/>
    <x v="0"/>
  </r>
  <r>
    <d v="2021-09-15T00:00:00"/>
    <x v="10"/>
    <n v="14"/>
    <x v="2"/>
    <x v="0"/>
    <n v="0"/>
    <x v="10"/>
    <x v="1"/>
    <x v="0"/>
    <n v="120"/>
    <n v="162"/>
    <n v="1680"/>
    <x v="169"/>
    <x v="17"/>
    <x v="8"/>
    <x v="0"/>
  </r>
  <r>
    <d v="2021-09-21T00:00:00"/>
    <x v="14"/>
    <n v="7"/>
    <x v="0"/>
    <x v="1"/>
    <n v="0"/>
    <x v="14"/>
    <x v="0"/>
    <x v="2"/>
    <n v="61"/>
    <n v="76.25"/>
    <n v="427"/>
    <x v="170"/>
    <x v="10"/>
    <x v="8"/>
    <x v="0"/>
  </r>
  <r>
    <d v="2021-09-22T00:00:00"/>
    <x v="17"/>
    <n v="2"/>
    <x v="1"/>
    <x v="1"/>
    <n v="0"/>
    <x v="17"/>
    <x v="1"/>
    <x v="1"/>
    <n v="90"/>
    <n v="115.2"/>
    <n v="180"/>
    <x v="171"/>
    <x v="18"/>
    <x v="8"/>
    <x v="0"/>
  </r>
  <r>
    <d v="2021-09-22T00:00:00"/>
    <x v="29"/>
    <n v="4"/>
    <x v="2"/>
    <x v="1"/>
    <n v="0"/>
    <x v="29"/>
    <x v="3"/>
    <x v="1"/>
    <n v="105"/>
    <n v="142.80000000000001"/>
    <n v="420"/>
    <x v="47"/>
    <x v="18"/>
    <x v="8"/>
    <x v="0"/>
  </r>
  <r>
    <d v="2021-09-23T00:00:00"/>
    <x v="30"/>
    <n v="12"/>
    <x v="2"/>
    <x v="1"/>
    <n v="0"/>
    <x v="30"/>
    <x v="2"/>
    <x v="3"/>
    <n v="37"/>
    <n v="49.21"/>
    <n v="444"/>
    <x v="172"/>
    <x v="19"/>
    <x v="8"/>
    <x v="0"/>
  </r>
  <r>
    <d v="2021-09-23T00:00:00"/>
    <x v="32"/>
    <n v="7"/>
    <x v="1"/>
    <x v="0"/>
    <n v="0"/>
    <x v="32"/>
    <x v="0"/>
    <x v="0"/>
    <n v="126"/>
    <n v="162.54"/>
    <n v="882"/>
    <x v="173"/>
    <x v="19"/>
    <x v="8"/>
    <x v="0"/>
  </r>
  <r>
    <d v="2021-09-27T00:00:00"/>
    <x v="13"/>
    <n v="1"/>
    <x v="2"/>
    <x v="1"/>
    <n v="0"/>
    <x v="13"/>
    <x v="4"/>
    <x v="2"/>
    <n v="55"/>
    <n v="58.3"/>
    <n v="55"/>
    <x v="174"/>
    <x v="13"/>
    <x v="8"/>
    <x v="0"/>
  </r>
  <r>
    <d v="2021-09-30T00:00:00"/>
    <x v="9"/>
    <n v="9"/>
    <x v="1"/>
    <x v="0"/>
    <n v="0"/>
    <x v="9"/>
    <x v="2"/>
    <x v="1"/>
    <n v="112"/>
    <n v="146.72"/>
    <n v="1008"/>
    <x v="175"/>
    <x v="24"/>
    <x v="8"/>
    <x v="0"/>
  </r>
  <r>
    <d v="2021-09-30T00:00:00"/>
    <x v="15"/>
    <n v="5"/>
    <x v="1"/>
    <x v="0"/>
    <n v="0"/>
    <x v="15"/>
    <x v="3"/>
    <x v="1"/>
    <n v="75"/>
    <n v="85.5"/>
    <n v="375"/>
    <x v="176"/>
    <x v="24"/>
    <x v="8"/>
    <x v="0"/>
  </r>
  <r>
    <d v="2021-10-01T00:00:00"/>
    <x v="28"/>
    <n v="14"/>
    <x v="1"/>
    <x v="1"/>
    <n v="0"/>
    <x v="28"/>
    <x v="4"/>
    <x v="0"/>
    <n v="148"/>
    <n v="201.28"/>
    <n v="2072"/>
    <x v="177"/>
    <x v="0"/>
    <x v="9"/>
    <x v="0"/>
  </r>
  <r>
    <d v="2021-10-02T00:00:00"/>
    <x v="9"/>
    <n v="15"/>
    <x v="2"/>
    <x v="0"/>
    <n v="0"/>
    <x v="9"/>
    <x v="2"/>
    <x v="1"/>
    <n v="112"/>
    <n v="146.72"/>
    <n v="1680"/>
    <x v="178"/>
    <x v="1"/>
    <x v="9"/>
    <x v="0"/>
  </r>
  <r>
    <d v="2021-10-03T00:00:00"/>
    <x v="40"/>
    <n v="9"/>
    <x v="2"/>
    <x v="0"/>
    <n v="0"/>
    <x v="40"/>
    <x v="2"/>
    <x v="0"/>
    <n v="150"/>
    <n v="210"/>
    <n v="1350"/>
    <x v="179"/>
    <x v="2"/>
    <x v="9"/>
    <x v="0"/>
  </r>
  <r>
    <d v="2021-10-06T00:00:00"/>
    <x v="4"/>
    <n v="1"/>
    <x v="2"/>
    <x v="0"/>
    <n v="0"/>
    <x v="4"/>
    <x v="4"/>
    <x v="3"/>
    <n v="5"/>
    <n v="6.7"/>
    <n v="5"/>
    <x v="37"/>
    <x v="16"/>
    <x v="9"/>
    <x v="0"/>
  </r>
  <r>
    <d v="2021-10-06T00:00:00"/>
    <x v="43"/>
    <n v="12"/>
    <x v="1"/>
    <x v="0"/>
    <n v="0"/>
    <x v="43"/>
    <x v="4"/>
    <x v="1"/>
    <n v="90"/>
    <n v="96.3"/>
    <n v="1080"/>
    <x v="180"/>
    <x v="16"/>
    <x v="9"/>
    <x v="0"/>
  </r>
  <r>
    <d v="2021-10-07T00:00:00"/>
    <x v="42"/>
    <n v="6"/>
    <x v="2"/>
    <x v="1"/>
    <n v="0"/>
    <x v="42"/>
    <x v="4"/>
    <x v="3"/>
    <n v="18"/>
    <n v="24.66"/>
    <n v="108"/>
    <x v="181"/>
    <x v="20"/>
    <x v="9"/>
    <x v="0"/>
  </r>
  <r>
    <d v="2021-10-09T00:00:00"/>
    <x v="1"/>
    <n v="5"/>
    <x v="2"/>
    <x v="1"/>
    <n v="0"/>
    <x v="1"/>
    <x v="1"/>
    <x v="1"/>
    <n v="72"/>
    <n v="79.92"/>
    <n v="360"/>
    <x v="182"/>
    <x v="4"/>
    <x v="9"/>
    <x v="0"/>
  </r>
  <r>
    <d v="2021-10-09T00:00:00"/>
    <x v="18"/>
    <n v="11"/>
    <x v="1"/>
    <x v="1"/>
    <n v="0"/>
    <x v="18"/>
    <x v="4"/>
    <x v="1"/>
    <n v="89"/>
    <n v="117.48"/>
    <n v="979"/>
    <x v="48"/>
    <x v="4"/>
    <x v="9"/>
    <x v="0"/>
  </r>
  <r>
    <d v="2021-10-10T00:00:00"/>
    <x v="4"/>
    <n v="14"/>
    <x v="2"/>
    <x v="1"/>
    <n v="0"/>
    <x v="4"/>
    <x v="4"/>
    <x v="3"/>
    <n v="5"/>
    <n v="6.7"/>
    <n v="70"/>
    <x v="183"/>
    <x v="26"/>
    <x v="9"/>
    <x v="0"/>
  </r>
  <r>
    <d v="2021-10-11T00:00:00"/>
    <x v="31"/>
    <n v="15"/>
    <x v="2"/>
    <x v="1"/>
    <n v="0"/>
    <x v="31"/>
    <x v="2"/>
    <x v="2"/>
    <n v="44"/>
    <n v="48.4"/>
    <n v="660"/>
    <x v="184"/>
    <x v="5"/>
    <x v="9"/>
    <x v="0"/>
  </r>
  <r>
    <d v="2021-10-12T00:00:00"/>
    <x v="26"/>
    <n v="8"/>
    <x v="1"/>
    <x v="0"/>
    <n v="0"/>
    <x v="26"/>
    <x v="4"/>
    <x v="2"/>
    <n v="48"/>
    <n v="57.120000000000005"/>
    <n v="384"/>
    <x v="185"/>
    <x v="6"/>
    <x v="9"/>
    <x v="0"/>
  </r>
  <r>
    <d v="2021-10-17T00:00:00"/>
    <x v="16"/>
    <n v="13"/>
    <x v="2"/>
    <x v="0"/>
    <n v="0"/>
    <x v="16"/>
    <x v="3"/>
    <x v="1"/>
    <n v="98"/>
    <n v="103.88"/>
    <n v="1274"/>
    <x v="186"/>
    <x v="30"/>
    <x v="9"/>
    <x v="0"/>
  </r>
  <r>
    <d v="2021-10-18T00:00:00"/>
    <x v="7"/>
    <n v="6"/>
    <x v="1"/>
    <x v="1"/>
    <n v="0"/>
    <x v="7"/>
    <x v="0"/>
    <x v="3"/>
    <n v="7"/>
    <n v="8.33"/>
    <n v="42"/>
    <x v="149"/>
    <x v="7"/>
    <x v="9"/>
    <x v="0"/>
  </r>
  <r>
    <d v="2021-10-18T00:00:00"/>
    <x v="32"/>
    <n v="13"/>
    <x v="1"/>
    <x v="1"/>
    <n v="0"/>
    <x v="32"/>
    <x v="0"/>
    <x v="0"/>
    <n v="126"/>
    <n v="162.54"/>
    <n v="1638"/>
    <x v="187"/>
    <x v="7"/>
    <x v="9"/>
    <x v="0"/>
  </r>
  <r>
    <d v="2021-10-22T00:00:00"/>
    <x v="31"/>
    <n v="7"/>
    <x v="2"/>
    <x v="1"/>
    <n v="0"/>
    <x v="31"/>
    <x v="2"/>
    <x v="2"/>
    <n v="44"/>
    <n v="48.4"/>
    <n v="308"/>
    <x v="188"/>
    <x v="18"/>
    <x v="9"/>
    <x v="0"/>
  </r>
  <r>
    <d v="2021-10-22T00:00:00"/>
    <x v="0"/>
    <n v="13"/>
    <x v="1"/>
    <x v="1"/>
    <n v="0"/>
    <x v="0"/>
    <x v="0"/>
    <x v="0"/>
    <n v="144"/>
    <n v="156.96"/>
    <n v="1872"/>
    <x v="189"/>
    <x v="18"/>
    <x v="9"/>
    <x v="0"/>
  </r>
  <r>
    <d v="2021-10-22T00:00:00"/>
    <x v="37"/>
    <n v="1"/>
    <x v="2"/>
    <x v="1"/>
    <n v="0"/>
    <x v="37"/>
    <x v="3"/>
    <x v="3"/>
    <n v="6"/>
    <n v="7.8599999999999994"/>
    <n v="6"/>
    <x v="190"/>
    <x v="18"/>
    <x v="9"/>
    <x v="0"/>
  </r>
  <r>
    <d v="2021-10-24T00:00:00"/>
    <x v="31"/>
    <n v="3"/>
    <x v="0"/>
    <x v="1"/>
    <n v="0"/>
    <x v="31"/>
    <x v="2"/>
    <x v="2"/>
    <n v="44"/>
    <n v="48.4"/>
    <n v="132"/>
    <x v="191"/>
    <x v="27"/>
    <x v="9"/>
    <x v="0"/>
  </r>
  <r>
    <d v="2021-10-25T00:00:00"/>
    <x v="11"/>
    <n v="9"/>
    <x v="1"/>
    <x v="1"/>
    <n v="0"/>
    <x v="11"/>
    <x v="1"/>
    <x v="1"/>
    <n v="76"/>
    <n v="82.08"/>
    <n v="684"/>
    <x v="23"/>
    <x v="11"/>
    <x v="9"/>
    <x v="0"/>
  </r>
  <r>
    <d v="2021-10-26T00:00:00"/>
    <x v="3"/>
    <n v="6"/>
    <x v="0"/>
    <x v="1"/>
    <n v="0"/>
    <x v="3"/>
    <x v="3"/>
    <x v="2"/>
    <n v="44"/>
    <n v="48.84"/>
    <n v="264"/>
    <x v="192"/>
    <x v="12"/>
    <x v="9"/>
    <x v="0"/>
  </r>
  <r>
    <d v="2021-10-28T00:00:00"/>
    <x v="25"/>
    <n v="1"/>
    <x v="2"/>
    <x v="1"/>
    <n v="0"/>
    <x v="25"/>
    <x v="3"/>
    <x v="1"/>
    <n v="83"/>
    <n v="94.62"/>
    <n v="83"/>
    <x v="193"/>
    <x v="14"/>
    <x v="9"/>
    <x v="0"/>
  </r>
  <r>
    <d v="2021-10-29T00:00:00"/>
    <x v="1"/>
    <n v="14"/>
    <x v="1"/>
    <x v="0"/>
    <n v="0"/>
    <x v="1"/>
    <x v="1"/>
    <x v="1"/>
    <n v="72"/>
    <n v="79.92"/>
    <n v="1008"/>
    <x v="194"/>
    <x v="28"/>
    <x v="9"/>
    <x v="0"/>
  </r>
  <r>
    <d v="2021-10-31T00:00:00"/>
    <x v="32"/>
    <n v="6"/>
    <x v="1"/>
    <x v="1"/>
    <n v="0"/>
    <x v="32"/>
    <x v="0"/>
    <x v="0"/>
    <n v="126"/>
    <n v="162.54"/>
    <n v="756"/>
    <x v="195"/>
    <x v="25"/>
    <x v="9"/>
    <x v="0"/>
  </r>
  <r>
    <d v="2021-11-03T00:00:00"/>
    <x v="2"/>
    <n v="12"/>
    <x v="2"/>
    <x v="1"/>
    <n v="0"/>
    <x v="2"/>
    <x v="2"/>
    <x v="1"/>
    <n v="112"/>
    <n v="122.08"/>
    <n v="1344"/>
    <x v="196"/>
    <x v="2"/>
    <x v="10"/>
    <x v="0"/>
  </r>
  <r>
    <d v="2021-11-06T00:00:00"/>
    <x v="43"/>
    <n v="10"/>
    <x v="2"/>
    <x v="0"/>
    <n v="0"/>
    <x v="43"/>
    <x v="4"/>
    <x v="1"/>
    <n v="90"/>
    <n v="96.3"/>
    <n v="900"/>
    <x v="197"/>
    <x v="16"/>
    <x v="10"/>
    <x v="0"/>
  </r>
  <r>
    <d v="2021-11-08T00:00:00"/>
    <x v="36"/>
    <n v="15"/>
    <x v="2"/>
    <x v="0"/>
    <n v="0"/>
    <x v="36"/>
    <x v="3"/>
    <x v="2"/>
    <n v="43"/>
    <n v="47.730000000000004"/>
    <n v="645"/>
    <x v="198"/>
    <x v="21"/>
    <x v="10"/>
    <x v="0"/>
  </r>
  <r>
    <d v="2021-11-10T00:00:00"/>
    <x v="10"/>
    <n v="6"/>
    <x v="1"/>
    <x v="1"/>
    <n v="0"/>
    <x v="10"/>
    <x v="1"/>
    <x v="0"/>
    <n v="120"/>
    <n v="162"/>
    <n v="720"/>
    <x v="19"/>
    <x v="26"/>
    <x v="10"/>
    <x v="0"/>
  </r>
  <r>
    <d v="2021-11-11T00:00:00"/>
    <x v="17"/>
    <n v="12"/>
    <x v="0"/>
    <x v="0"/>
    <n v="0"/>
    <x v="17"/>
    <x v="1"/>
    <x v="1"/>
    <n v="90"/>
    <n v="115.2"/>
    <n v="1080"/>
    <x v="199"/>
    <x v="5"/>
    <x v="10"/>
    <x v="0"/>
  </r>
  <r>
    <d v="2021-11-12T00:00:00"/>
    <x v="20"/>
    <n v="3"/>
    <x v="1"/>
    <x v="1"/>
    <n v="0"/>
    <x v="20"/>
    <x v="2"/>
    <x v="0"/>
    <n v="148"/>
    <n v="164.28"/>
    <n v="444"/>
    <x v="200"/>
    <x v="6"/>
    <x v="10"/>
    <x v="0"/>
  </r>
  <r>
    <d v="2021-11-20T00:00:00"/>
    <x v="13"/>
    <n v="14"/>
    <x v="1"/>
    <x v="0"/>
    <n v="0"/>
    <x v="13"/>
    <x v="4"/>
    <x v="2"/>
    <n v="55"/>
    <n v="58.3"/>
    <n v="770"/>
    <x v="38"/>
    <x v="9"/>
    <x v="10"/>
    <x v="0"/>
  </r>
  <r>
    <d v="2021-11-20T00:00:00"/>
    <x v="25"/>
    <n v="11"/>
    <x v="1"/>
    <x v="1"/>
    <n v="0"/>
    <x v="25"/>
    <x v="3"/>
    <x v="1"/>
    <n v="83"/>
    <n v="94.62"/>
    <n v="913"/>
    <x v="201"/>
    <x v="9"/>
    <x v="10"/>
    <x v="0"/>
  </r>
  <r>
    <d v="2021-11-21T00:00:00"/>
    <x v="9"/>
    <n v="1"/>
    <x v="0"/>
    <x v="0"/>
    <n v="0"/>
    <x v="9"/>
    <x v="2"/>
    <x v="1"/>
    <n v="112"/>
    <n v="146.72"/>
    <n v="112"/>
    <x v="202"/>
    <x v="10"/>
    <x v="10"/>
    <x v="0"/>
  </r>
  <r>
    <d v="2021-11-21T00:00:00"/>
    <x v="15"/>
    <n v="1"/>
    <x v="1"/>
    <x v="1"/>
    <n v="0"/>
    <x v="15"/>
    <x v="3"/>
    <x v="1"/>
    <n v="75"/>
    <n v="85.5"/>
    <n v="75"/>
    <x v="203"/>
    <x v="10"/>
    <x v="10"/>
    <x v="0"/>
  </r>
  <r>
    <d v="2021-11-27T00:00:00"/>
    <x v="35"/>
    <n v="8"/>
    <x v="1"/>
    <x v="0"/>
    <n v="0"/>
    <x v="35"/>
    <x v="2"/>
    <x v="1"/>
    <n v="73"/>
    <n v="94.17"/>
    <n v="584"/>
    <x v="204"/>
    <x v="13"/>
    <x v="10"/>
    <x v="0"/>
  </r>
  <r>
    <d v="2021-11-28T00:00:00"/>
    <x v="17"/>
    <n v="2"/>
    <x v="2"/>
    <x v="1"/>
    <n v="0"/>
    <x v="17"/>
    <x v="1"/>
    <x v="1"/>
    <n v="90"/>
    <n v="115.2"/>
    <n v="180"/>
    <x v="171"/>
    <x v="14"/>
    <x v="10"/>
    <x v="0"/>
  </r>
  <r>
    <d v="2021-11-30T00:00:00"/>
    <x v="34"/>
    <n v="15"/>
    <x v="2"/>
    <x v="0"/>
    <n v="0"/>
    <x v="34"/>
    <x v="1"/>
    <x v="3"/>
    <n v="37"/>
    <n v="42.55"/>
    <n v="555"/>
    <x v="205"/>
    <x v="24"/>
    <x v="10"/>
    <x v="0"/>
  </r>
  <r>
    <d v="2021-12-02T00:00:00"/>
    <x v="21"/>
    <n v="10"/>
    <x v="2"/>
    <x v="1"/>
    <n v="0"/>
    <x v="21"/>
    <x v="2"/>
    <x v="3"/>
    <n v="13"/>
    <n v="16.64"/>
    <n v="130"/>
    <x v="206"/>
    <x v="1"/>
    <x v="11"/>
    <x v="0"/>
  </r>
  <r>
    <d v="2021-12-03T00:00:00"/>
    <x v="13"/>
    <n v="2"/>
    <x v="1"/>
    <x v="1"/>
    <n v="0"/>
    <x v="13"/>
    <x v="4"/>
    <x v="2"/>
    <n v="55"/>
    <n v="58.3"/>
    <n v="110"/>
    <x v="207"/>
    <x v="2"/>
    <x v="11"/>
    <x v="0"/>
  </r>
  <r>
    <d v="2021-12-03T00:00:00"/>
    <x v="40"/>
    <n v="8"/>
    <x v="1"/>
    <x v="0"/>
    <n v="0"/>
    <x v="40"/>
    <x v="2"/>
    <x v="0"/>
    <n v="150"/>
    <n v="210"/>
    <n v="1200"/>
    <x v="208"/>
    <x v="2"/>
    <x v="11"/>
    <x v="0"/>
  </r>
  <r>
    <d v="2021-12-05T00:00:00"/>
    <x v="3"/>
    <n v="15"/>
    <x v="2"/>
    <x v="1"/>
    <n v="0"/>
    <x v="3"/>
    <x v="3"/>
    <x v="2"/>
    <n v="44"/>
    <n v="48.84"/>
    <n v="660"/>
    <x v="17"/>
    <x v="15"/>
    <x v="11"/>
    <x v="0"/>
  </r>
  <r>
    <d v="2021-12-05T00:00:00"/>
    <x v="20"/>
    <n v="1"/>
    <x v="2"/>
    <x v="0"/>
    <n v="0"/>
    <x v="20"/>
    <x v="2"/>
    <x v="0"/>
    <n v="148"/>
    <n v="164.28"/>
    <n v="148"/>
    <x v="209"/>
    <x v="15"/>
    <x v="11"/>
    <x v="0"/>
  </r>
  <r>
    <d v="2021-12-07T00:00:00"/>
    <x v="2"/>
    <n v="8"/>
    <x v="2"/>
    <x v="0"/>
    <n v="0"/>
    <x v="2"/>
    <x v="2"/>
    <x v="1"/>
    <n v="112"/>
    <n v="122.08"/>
    <n v="896"/>
    <x v="210"/>
    <x v="20"/>
    <x v="11"/>
    <x v="0"/>
  </r>
  <r>
    <d v="2021-12-08T00:00:00"/>
    <x v="11"/>
    <n v="14"/>
    <x v="2"/>
    <x v="0"/>
    <n v="0"/>
    <x v="11"/>
    <x v="1"/>
    <x v="1"/>
    <n v="76"/>
    <n v="82.08"/>
    <n v="1064"/>
    <x v="211"/>
    <x v="21"/>
    <x v="11"/>
    <x v="0"/>
  </r>
  <r>
    <d v="2021-12-14T00:00:00"/>
    <x v="10"/>
    <n v="4"/>
    <x v="2"/>
    <x v="0"/>
    <n v="0"/>
    <x v="10"/>
    <x v="1"/>
    <x v="0"/>
    <n v="120"/>
    <n v="162"/>
    <n v="480"/>
    <x v="10"/>
    <x v="29"/>
    <x v="11"/>
    <x v="0"/>
  </r>
  <r>
    <d v="2021-12-18T00:00:00"/>
    <x v="6"/>
    <n v="2"/>
    <x v="2"/>
    <x v="1"/>
    <n v="0"/>
    <x v="6"/>
    <x v="3"/>
    <x v="1"/>
    <n v="71"/>
    <n v="80.94"/>
    <n v="142"/>
    <x v="212"/>
    <x v="7"/>
    <x v="11"/>
    <x v="0"/>
  </r>
  <r>
    <d v="2021-12-18T00:00:00"/>
    <x v="22"/>
    <n v="8"/>
    <x v="1"/>
    <x v="1"/>
    <n v="0"/>
    <x v="22"/>
    <x v="0"/>
    <x v="0"/>
    <n v="121"/>
    <n v="141.57"/>
    <n v="968"/>
    <x v="213"/>
    <x v="7"/>
    <x v="11"/>
    <x v="0"/>
  </r>
  <r>
    <d v="2021-12-19T00:00:00"/>
    <x v="12"/>
    <n v="12"/>
    <x v="2"/>
    <x v="0"/>
    <n v="0"/>
    <x v="12"/>
    <x v="0"/>
    <x v="0"/>
    <n v="141"/>
    <n v="149.46"/>
    <n v="1692"/>
    <x v="214"/>
    <x v="8"/>
    <x v="11"/>
    <x v="0"/>
  </r>
  <r>
    <d v="2021-12-19T00:00:00"/>
    <x v="19"/>
    <n v="3"/>
    <x v="0"/>
    <x v="0"/>
    <n v="0"/>
    <x v="19"/>
    <x v="4"/>
    <x v="2"/>
    <n v="47"/>
    <n v="53.11"/>
    <n v="141"/>
    <x v="215"/>
    <x v="8"/>
    <x v="11"/>
    <x v="0"/>
  </r>
  <r>
    <d v="2021-12-19T00:00:00"/>
    <x v="31"/>
    <n v="10"/>
    <x v="1"/>
    <x v="0"/>
    <n v="0"/>
    <x v="31"/>
    <x v="2"/>
    <x v="2"/>
    <n v="44"/>
    <n v="48.4"/>
    <n v="440"/>
    <x v="216"/>
    <x v="8"/>
    <x v="11"/>
    <x v="0"/>
  </r>
  <r>
    <d v="2021-12-20T00:00:00"/>
    <x v="35"/>
    <n v="14"/>
    <x v="2"/>
    <x v="0"/>
    <n v="0"/>
    <x v="35"/>
    <x v="2"/>
    <x v="1"/>
    <n v="73"/>
    <n v="94.17"/>
    <n v="1022"/>
    <x v="58"/>
    <x v="9"/>
    <x v="11"/>
    <x v="0"/>
  </r>
  <r>
    <d v="2021-12-21T00:00:00"/>
    <x v="42"/>
    <n v="10"/>
    <x v="1"/>
    <x v="1"/>
    <n v="0"/>
    <x v="42"/>
    <x v="4"/>
    <x v="3"/>
    <n v="18"/>
    <n v="24.66"/>
    <n v="180"/>
    <x v="217"/>
    <x v="10"/>
    <x v="11"/>
    <x v="0"/>
  </r>
  <r>
    <d v="2021-12-24T00:00:00"/>
    <x v="10"/>
    <n v="8"/>
    <x v="0"/>
    <x v="1"/>
    <n v="0"/>
    <x v="10"/>
    <x v="1"/>
    <x v="0"/>
    <n v="120"/>
    <n v="162"/>
    <n v="960"/>
    <x v="59"/>
    <x v="27"/>
    <x v="11"/>
    <x v="0"/>
  </r>
  <r>
    <d v="2021-12-24T00:00:00"/>
    <x v="43"/>
    <n v="8"/>
    <x v="0"/>
    <x v="0"/>
    <n v="0"/>
    <x v="43"/>
    <x v="4"/>
    <x v="1"/>
    <n v="90"/>
    <n v="96.3"/>
    <n v="720"/>
    <x v="218"/>
    <x v="27"/>
    <x v="11"/>
    <x v="0"/>
  </r>
  <r>
    <d v="2021-12-26T00:00:00"/>
    <x v="41"/>
    <n v="14"/>
    <x v="1"/>
    <x v="1"/>
    <n v="0"/>
    <x v="41"/>
    <x v="1"/>
    <x v="0"/>
    <n v="138"/>
    <n v="173.88"/>
    <n v="1932"/>
    <x v="219"/>
    <x v="12"/>
    <x v="11"/>
    <x v="0"/>
  </r>
  <r>
    <d v="2021-12-27T00:00:00"/>
    <x v="19"/>
    <n v="14"/>
    <x v="2"/>
    <x v="1"/>
    <n v="0"/>
    <x v="19"/>
    <x v="4"/>
    <x v="2"/>
    <n v="47"/>
    <n v="53.11"/>
    <n v="658"/>
    <x v="220"/>
    <x v="13"/>
    <x v="11"/>
    <x v="0"/>
  </r>
  <r>
    <d v="2021-12-28T00:00:00"/>
    <x v="19"/>
    <n v="6"/>
    <x v="2"/>
    <x v="1"/>
    <n v="0"/>
    <x v="19"/>
    <x v="4"/>
    <x v="2"/>
    <n v="47"/>
    <n v="53.11"/>
    <n v="282"/>
    <x v="54"/>
    <x v="14"/>
    <x v="11"/>
    <x v="0"/>
  </r>
  <r>
    <d v="2021-12-30T00:00:00"/>
    <x v="20"/>
    <n v="13"/>
    <x v="1"/>
    <x v="0"/>
    <n v="0"/>
    <x v="20"/>
    <x v="2"/>
    <x v="0"/>
    <n v="148"/>
    <n v="164.28"/>
    <n v="1924"/>
    <x v="221"/>
    <x v="24"/>
    <x v="11"/>
    <x v="0"/>
  </r>
  <r>
    <d v="2022-01-01T00:00:00"/>
    <x v="22"/>
    <n v="1"/>
    <x v="0"/>
    <x v="1"/>
    <n v="0"/>
    <x v="22"/>
    <x v="0"/>
    <x v="0"/>
    <n v="121"/>
    <n v="141.57"/>
    <n v="121"/>
    <x v="222"/>
    <x v="0"/>
    <x v="0"/>
    <x v="1"/>
  </r>
  <r>
    <d v="2022-01-02T00:00:00"/>
    <x v="20"/>
    <n v="7"/>
    <x v="2"/>
    <x v="1"/>
    <n v="0"/>
    <x v="20"/>
    <x v="2"/>
    <x v="0"/>
    <n v="148"/>
    <n v="164.28"/>
    <n v="1036"/>
    <x v="30"/>
    <x v="1"/>
    <x v="0"/>
    <x v="1"/>
  </r>
  <r>
    <d v="2022-01-02T00:00:00"/>
    <x v="27"/>
    <n v="2"/>
    <x v="1"/>
    <x v="1"/>
    <n v="0"/>
    <x v="27"/>
    <x v="2"/>
    <x v="3"/>
    <n v="12"/>
    <n v="15.719999999999999"/>
    <n v="24"/>
    <x v="128"/>
    <x v="1"/>
    <x v="0"/>
    <x v="1"/>
  </r>
  <r>
    <d v="2022-01-02T00:00:00"/>
    <x v="38"/>
    <n v="1"/>
    <x v="2"/>
    <x v="1"/>
    <n v="0"/>
    <x v="38"/>
    <x v="4"/>
    <x v="1"/>
    <n v="95"/>
    <n v="119.7"/>
    <n v="95"/>
    <x v="223"/>
    <x v="1"/>
    <x v="0"/>
    <x v="1"/>
  </r>
  <r>
    <d v="2022-01-03T00:00:00"/>
    <x v="23"/>
    <n v="9"/>
    <x v="2"/>
    <x v="1"/>
    <n v="0"/>
    <x v="23"/>
    <x v="1"/>
    <x v="1"/>
    <n v="67"/>
    <n v="83.08"/>
    <n v="603"/>
    <x v="36"/>
    <x v="2"/>
    <x v="0"/>
    <x v="1"/>
  </r>
  <r>
    <d v="2022-01-04T00:00:00"/>
    <x v="35"/>
    <n v="8"/>
    <x v="2"/>
    <x v="0"/>
    <n v="0"/>
    <x v="35"/>
    <x v="2"/>
    <x v="1"/>
    <n v="73"/>
    <n v="94.17"/>
    <n v="584"/>
    <x v="204"/>
    <x v="3"/>
    <x v="0"/>
    <x v="1"/>
  </r>
  <r>
    <d v="2022-01-04T00:00:00"/>
    <x v="19"/>
    <n v="1"/>
    <x v="1"/>
    <x v="0"/>
    <n v="0"/>
    <x v="19"/>
    <x v="4"/>
    <x v="2"/>
    <n v="47"/>
    <n v="53.11"/>
    <n v="47"/>
    <x v="89"/>
    <x v="3"/>
    <x v="0"/>
    <x v="1"/>
  </r>
  <r>
    <d v="2022-01-09T00:00:00"/>
    <x v="18"/>
    <n v="12"/>
    <x v="2"/>
    <x v="0"/>
    <n v="0"/>
    <x v="18"/>
    <x v="4"/>
    <x v="1"/>
    <n v="89"/>
    <n v="117.48"/>
    <n v="1068"/>
    <x v="112"/>
    <x v="4"/>
    <x v="0"/>
    <x v="1"/>
  </r>
  <r>
    <d v="2022-01-10T00:00:00"/>
    <x v="13"/>
    <n v="14"/>
    <x v="1"/>
    <x v="0"/>
    <n v="0"/>
    <x v="13"/>
    <x v="4"/>
    <x v="2"/>
    <n v="55"/>
    <n v="58.3"/>
    <n v="770"/>
    <x v="38"/>
    <x v="26"/>
    <x v="0"/>
    <x v="1"/>
  </r>
  <r>
    <d v="2022-01-11T00:00:00"/>
    <x v="18"/>
    <n v="2"/>
    <x v="2"/>
    <x v="0"/>
    <n v="0"/>
    <x v="18"/>
    <x v="4"/>
    <x v="1"/>
    <n v="89"/>
    <n v="117.48"/>
    <n v="178"/>
    <x v="224"/>
    <x v="5"/>
    <x v="0"/>
    <x v="1"/>
  </r>
  <r>
    <d v="2022-01-13T00:00:00"/>
    <x v="40"/>
    <n v="6"/>
    <x v="1"/>
    <x v="0"/>
    <n v="0"/>
    <x v="40"/>
    <x v="2"/>
    <x v="0"/>
    <n v="150"/>
    <n v="210"/>
    <n v="900"/>
    <x v="225"/>
    <x v="22"/>
    <x v="0"/>
    <x v="1"/>
  </r>
  <r>
    <d v="2022-01-14T00:00:00"/>
    <x v="31"/>
    <n v="14"/>
    <x v="2"/>
    <x v="0"/>
    <n v="0"/>
    <x v="31"/>
    <x v="2"/>
    <x v="2"/>
    <n v="44"/>
    <n v="48.4"/>
    <n v="616"/>
    <x v="226"/>
    <x v="29"/>
    <x v="0"/>
    <x v="1"/>
  </r>
  <r>
    <d v="2022-01-15T00:00:00"/>
    <x v="22"/>
    <n v="10"/>
    <x v="2"/>
    <x v="1"/>
    <n v="0"/>
    <x v="22"/>
    <x v="0"/>
    <x v="0"/>
    <n v="121"/>
    <n v="141.57"/>
    <n v="1210"/>
    <x v="227"/>
    <x v="17"/>
    <x v="0"/>
    <x v="1"/>
  </r>
  <r>
    <d v="2022-01-16T00:00:00"/>
    <x v="9"/>
    <n v="11"/>
    <x v="1"/>
    <x v="1"/>
    <n v="0"/>
    <x v="9"/>
    <x v="2"/>
    <x v="1"/>
    <n v="112"/>
    <n v="146.72"/>
    <n v="1232"/>
    <x v="228"/>
    <x v="23"/>
    <x v="0"/>
    <x v="1"/>
  </r>
  <r>
    <d v="2022-01-17T00:00:00"/>
    <x v="17"/>
    <n v="4"/>
    <x v="1"/>
    <x v="0"/>
    <n v="0"/>
    <x v="17"/>
    <x v="1"/>
    <x v="1"/>
    <n v="90"/>
    <n v="115.2"/>
    <n v="360"/>
    <x v="76"/>
    <x v="30"/>
    <x v="0"/>
    <x v="1"/>
  </r>
  <r>
    <d v="2022-01-18T00:00:00"/>
    <x v="25"/>
    <n v="9"/>
    <x v="0"/>
    <x v="1"/>
    <n v="0"/>
    <x v="25"/>
    <x v="3"/>
    <x v="1"/>
    <n v="83"/>
    <n v="94.62"/>
    <n v="747"/>
    <x v="229"/>
    <x v="7"/>
    <x v="0"/>
    <x v="1"/>
  </r>
  <r>
    <d v="2022-01-20T00:00:00"/>
    <x v="32"/>
    <n v="2"/>
    <x v="2"/>
    <x v="1"/>
    <n v="0"/>
    <x v="32"/>
    <x v="0"/>
    <x v="0"/>
    <n v="126"/>
    <n v="162.54"/>
    <n v="252"/>
    <x v="124"/>
    <x v="9"/>
    <x v="0"/>
    <x v="1"/>
  </r>
  <r>
    <d v="2022-01-20T00:00:00"/>
    <x v="9"/>
    <n v="7"/>
    <x v="1"/>
    <x v="0"/>
    <n v="0"/>
    <x v="9"/>
    <x v="2"/>
    <x v="1"/>
    <n v="112"/>
    <n v="146.72"/>
    <n v="784"/>
    <x v="230"/>
    <x v="9"/>
    <x v="0"/>
    <x v="1"/>
  </r>
  <r>
    <d v="2022-01-22T00:00:00"/>
    <x v="16"/>
    <n v="6"/>
    <x v="1"/>
    <x v="1"/>
    <n v="0"/>
    <x v="16"/>
    <x v="3"/>
    <x v="1"/>
    <n v="98"/>
    <n v="103.88"/>
    <n v="588"/>
    <x v="167"/>
    <x v="18"/>
    <x v="0"/>
    <x v="1"/>
  </r>
  <r>
    <d v="2022-01-23T00:00:00"/>
    <x v="29"/>
    <n v="5"/>
    <x v="0"/>
    <x v="1"/>
    <n v="0"/>
    <x v="29"/>
    <x v="3"/>
    <x v="1"/>
    <n v="105"/>
    <n v="142.80000000000001"/>
    <n v="525"/>
    <x v="231"/>
    <x v="19"/>
    <x v="0"/>
    <x v="1"/>
  </r>
  <r>
    <d v="2022-01-23T00:00:00"/>
    <x v="10"/>
    <n v="8"/>
    <x v="2"/>
    <x v="0"/>
    <n v="0"/>
    <x v="10"/>
    <x v="1"/>
    <x v="0"/>
    <n v="120"/>
    <n v="162"/>
    <n v="960"/>
    <x v="59"/>
    <x v="19"/>
    <x v="0"/>
    <x v="1"/>
  </r>
  <r>
    <d v="2022-01-24T00:00:00"/>
    <x v="28"/>
    <n v="15"/>
    <x v="1"/>
    <x v="0"/>
    <n v="0"/>
    <x v="28"/>
    <x v="4"/>
    <x v="0"/>
    <n v="148"/>
    <n v="201.28"/>
    <n v="2220"/>
    <x v="232"/>
    <x v="27"/>
    <x v="0"/>
    <x v="1"/>
  </r>
  <r>
    <d v="2022-01-25T00:00:00"/>
    <x v="39"/>
    <n v="14"/>
    <x v="2"/>
    <x v="1"/>
    <n v="0"/>
    <x v="39"/>
    <x v="2"/>
    <x v="0"/>
    <n v="134"/>
    <n v="156.78"/>
    <n v="1876"/>
    <x v="233"/>
    <x v="11"/>
    <x v="0"/>
    <x v="1"/>
  </r>
  <r>
    <d v="2022-01-28T00:00:00"/>
    <x v="21"/>
    <n v="11"/>
    <x v="2"/>
    <x v="0"/>
    <n v="0"/>
    <x v="21"/>
    <x v="2"/>
    <x v="3"/>
    <n v="13"/>
    <n v="16.64"/>
    <n v="143"/>
    <x v="234"/>
    <x v="14"/>
    <x v="0"/>
    <x v="1"/>
  </r>
  <r>
    <d v="2022-01-31T00:00:00"/>
    <x v="12"/>
    <n v="6"/>
    <x v="1"/>
    <x v="1"/>
    <n v="0"/>
    <x v="12"/>
    <x v="0"/>
    <x v="0"/>
    <n v="141"/>
    <n v="149.46"/>
    <n v="846"/>
    <x v="235"/>
    <x v="25"/>
    <x v="0"/>
    <x v="1"/>
  </r>
  <r>
    <d v="2022-01-31T00:00:00"/>
    <x v="41"/>
    <n v="9"/>
    <x v="2"/>
    <x v="1"/>
    <n v="0"/>
    <x v="41"/>
    <x v="1"/>
    <x v="0"/>
    <n v="138"/>
    <n v="173.88"/>
    <n v="1242"/>
    <x v="236"/>
    <x v="25"/>
    <x v="0"/>
    <x v="1"/>
  </r>
  <r>
    <d v="2022-02-01T00:00:00"/>
    <x v="24"/>
    <n v="9"/>
    <x v="2"/>
    <x v="1"/>
    <n v="0"/>
    <x v="24"/>
    <x v="3"/>
    <x v="0"/>
    <n v="133"/>
    <n v="155.61000000000001"/>
    <n v="1197"/>
    <x v="237"/>
    <x v="0"/>
    <x v="1"/>
    <x v="1"/>
  </r>
  <r>
    <d v="2022-02-03T00:00:00"/>
    <x v="9"/>
    <n v="8"/>
    <x v="2"/>
    <x v="0"/>
    <n v="0"/>
    <x v="9"/>
    <x v="2"/>
    <x v="1"/>
    <n v="112"/>
    <n v="146.72"/>
    <n v="896"/>
    <x v="238"/>
    <x v="2"/>
    <x v="1"/>
    <x v="1"/>
  </r>
  <r>
    <d v="2022-02-05T00:00:00"/>
    <x v="30"/>
    <n v="6"/>
    <x v="2"/>
    <x v="1"/>
    <n v="0"/>
    <x v="30"/>
    <x v="2"/>
    <x v="3"/>
    <n v="37"/>
    <n v="49.21"/>
    <n v="222"/>
    <x v="239"/>
    <x v="15"/>
    <x v="1"/>
    <x v="1"/>
  </r>
  <r>
    <d v="2022-02-06T00:00:00"/>
    <x v="29"/>
    <n v="6"/>
    <x v="2"/>
    <x v="1"/>
    <n v="0"/>
    <x v="29"/>
    <x v="3"/>
    <x v="1"/>
    <n v="105"/>
    <n v="142.80000000000001"/>
    <n v="630"/>
    <x v="240"/>
    <x v="16"/>
    <x v="1"/>
    <x v="1"/>
  </r>
  <r>
    <d v="2022-02-08T00:00:00"/>
    <x v="24"/>
    <n v="11"/>
    <x v="1"/>
    <x v="1"/>
    <n v="0"/>
    <x v="24"/>
    <x v="3"/>
    <x v="0"/>
    <n v="133"/>
    <n v="155.61000000000001"/>
    <n v="1463"/>
    <x v="123"/>
    <x v="21"/>
    <x v="1"/>
    <x v="1"/>
  </r>
  <r>
    <d v="2022-02-08T00:00:00"/>
    <x v="3"/>
    <n v="3"/>
    <x v="1"/>
    <x v="1"/>
    <n v="0"/>
    <x v="3"/>
    <x v="3"/>
    <x v="2"/>
    <n v="44"/>
    <n v="48.84"/>
    <n v="132"/>
    <x v="241"/>
    <x v="21"/>
    <x v="1"/>
    <x v="1"/>
  </r>
  <r>
    <d v="2022-02-09T00:00:00"/>
    <x v="18"/>
    <n v="14"/>
    <x v="1"/>
    <x v="0"/>
    <n v="0"/>
    <x v="18"/>
    <x v="4"/>
    <x v="1"/>
    <n v="89"/>
    <n v="117.48"/>
    <n v="1246"/>
    <x v="242"/>
    <x v="4"/>
    <x v="1"/>
    <x v="1"/>
  </r>
  <r>
    <d v="2022-02-12T00:00:00"/>
    <x v="20"/>
    <n v="13"/>
    <x v="2"/>
    <x v="1"/>
    <n v="0"/>
    <x v="20"/>
    <x v="2"/>
    <x v="0"/>
    <n v="148"/>
    <n v="164.28"/>
    <n v="1924"/>
    <x v="221"/>
    <x v="6"/>
    <x v="1"/>
    <x v="1"/>
  </r>
  <r>
    <d v="2022-02-14T00:00:00"/>
    <x v="42"/>
    <n v="8"/>
    <x v="1"/>
    <x v="1"/>
    <n v="0"/>
    <x v="42"/>
    <x v="4"/>
    <x v="3"/>
    <n v="18"/>
    <n v="24.66"/>
    <n v="144"/>
    <x v="243"/>
    <x v="29"/>
    <x v="1"/>
    <x v="1"/>
  </r>
  <r>
    <d v="2022-02-14T00:00:00"/>
    <x v="33"/>
    <n v="3"/>
    <x v="2"/>
    <x v="1"/>
    <n v="0"/>
    <x v="33"/>
    <x v="4"/>
    <x v="3"/>
    <n v="37"/>
    <n v="41.81"/>
    <n v="111"/>
    <x v="244"/>
    <x v="29"/>
    <x v="1"/>
    <x v="1"/>
  </r>
  <r>
    <d v="2022-02-16T00:00:00"/>
    <x v="18"/>
    <n v="1"/>
    <x v="1"/>
    <x v="1"/>
    <n v="0"/>
    <x v="18"/>
    <x v="4"/>
    <x v="1"/>
    <n v="89"/>
    <n v="117.48"/>
    <n v="89"/>
    <x v="162"/>
    <x v="23"/>
    <x v="1"/>
    <x v="1"/>
  </r>
  <r>
    <d v="2022-02-19T00:00:00"/>
    <x v="29"/>
    <n v="13"/>
    <x v="1"/>
    <x v="1"/>
    <n v="0"/>
    <x v="29"/>
    <x v="3"/>
    <x v="1"/>
    <n v="105"/>
    <n v="142.80000000000001"/>
    <n v="1365"/>
    <x v="245"/>
    <x v="8"/>
    <x v="1"/>
    <x v="1"/>
  </r>
  <r>
    <d v="2022-02-20T00:00:00"/>
    <x v="35"/>
    <n v="6"/>
    <x v="2"/>
    <x v="1"/>
    <n v="0"/>
    <x v="35"/>
    <x v="2"/>
    <x v="1"/>
    <n v="73"/>
    <n v="94.17"/>
    <n v="438"/>
    <x v="246"/>
    <x v="9"/>
    <x v="1"/>
    <x v="1"/>
  </r>
  <r>
    <d v="2022-02-23T00:00:00"/>
    <x v="2"/>
    <n v="6"/>
    <x v="1"/>
    <x v="0"/>
    <n v="0"/>
    <x v="2"/>
    <x v="2"/>
    <x v="1"/>
    <n v="112"/>
    <n v="122.08"/>
    <n v="672"/>
    <x v="2"/>
    <x v="19"/>
    <x v="1"/>
    <x v="1"/>
  </r>
  <r>
    <d v="2022-02-23T00:00:00"/>
    <x v="21"/>
    <n v="15"/>
    <x v="1"/>
    <x v="1"/>
    <n v="0"/>
    <x v="21"/>
    <x v="2"/>
    <x v="3"/>
    <n v="13"/>
    <n v="16.64"/>
    <n v="195"/>
    <x v="247"/>
    <x v="19"/>
    <x v="1"/>
    <x v="1"/>
  </r>
  <r>
    <d v="2022-02-23T00:00:00"/>
    <x v="43"/>
    <n v="8"/>
    <x v="2"/>
    <x v="0"/>
    <n v="0"/>
    <x v="43"/>
    <x v="4"/>
    <x v="1"/>
    <n v="90"/>
    <n v="96.3"/>
    <n v="720"/>
    <x v="218"/>
    <x v="19"/>
    <x v="1"/>
    <x v="1"/>
  </r>
  <r>
    <d v="2022-02-27T00:00:00"/>
    <x v="35"/>
    <n v="7"/>
    <x v="2"/>
    <x v="1"/>
    <n v="0"/>
    <x v="35"/>
    <x v="2"/>
    <x v="1"/>
    <n v="73"/>
    <n v="94.17"/>
    <n v="511"/>
    <x v="248"/>
    <x v="13"/>
    <x v="1"/>
    <x v="1"/>
  </r>
  <r>
    <d v="2022-02-27T00:00:00"/>
    <x v="24"/>
    <n v="15"/>
    <x v="2"/>
    <x v="0"/>
    <n v="0"/>
    <x v="24"/>
    <x v="3"/>
    <x v="0"/>
    <n v="133"/>
    <n v="155.61000000000001"/>
    <n v="1995"/>
    <x v="249"/>
    <x v="13"/>
    <x v="1"/>
    <x v="1"/>
  </r>
  <r>
    <d v="2022-02-28T00:00:00"/>
    <x v="8"/>
    <n v="15"/>
    <x v="2"/>
    <x v="1"/>
    <n v="0"/>
    <x v="8"/>
    <x v="1"/>
    <x v="1"/>
    <n v="67"/>
    <n v="85.76"/>
    <n v="1005"/>
    <x v="250"/>
    <x v="14"/>
    <x v="1"/>
    <x v="1"/>
  </r>
  <r>
    <d v="2022-03-04T00:00:00"/>
    <x v="42"/>
    <n v="13"/>
    <x v="0"/>
    <x v="0"/>
    <n v="0"/>
    <x v="42"/>
    <x v="4"/>
    <x v="3"/>
    <n v="18"/>
    <n v="24.66"/>
    <n v="234"/>
    <x v="251"/>
    <x v="3"/>
    <x v="2"/>
    <x v="1"/>
  </r>
  <r>
    <d v="2022-03-06T00:00:00"/>
    <x v="3"/>
    <n v="2"/>
    <x v="2"/>
    <x v="1"/>
    <n v="0"/>
    <x v="3"/>
    <x v="3"/>
    <x v="2"/>
    <n v="44"/>
    <n v="48.84"/>
    <n v="88"/>
    <x v="252"/>
    <x v="16"/>
    <x v="2"/>
    <x v="1"/>
  </r>
  <r>
    <d v="2022-03-07T00:00:00"/>
    <x v="6"/>
    <n v="1"/>
    <x v="2"/>
    <x v="1"/>
    <n v="0"/>
    <x v="6"/>
    <x v="3"/>
    <x v="1"/>
    <n v="71"/>
    <n v="80.94"/>
    <n v="71"/>
    <x v="253"/>
    <x v="20"/>
    <x v="2"/>
    <x v="1"/>
  </r>
  <r>
    <d v="2022-03-08T00:00:00"/>
    <x v="11"/>
    <n v="6"/>
    <x v="2"/>
    <x v="0"/>
    <n v="0"/>
    <x v="11"/>
    <x v="1"/>
    <x v="1"/>
    <n v="76"/>
    <n v="82.08"/>
    <n v="456"/>
    <x v="254"/>
    <x v="21"/>
    <x v="2"/>
    <x v="1"/>
  </r>
  <r>
    <d v="2022-03-09T00:00:00"/>
    <x v="28"/>
    <n v="3"/>
    <x v="2"/>
    <x v="0"/>
    <n v="0"/>
    <x v="28"/>
    <x v="4"/>
    <x v="0"/>
    <n v="148"/>
    <n v="201.28"/>
    <n v="444"/>
    <x v="72"/>
    <x v="4"/>
    <x v="2"/>
    <x v="1"/>
  </r>
  <r>
    <d v="2022-03-09T00:00:00"/>
    <x v="3"/>
    <n v="11"/>
    <x v="1"/>
    <x v="1"/>
    <n v="0"/>
    <x v="3"/>
    <x v="3"/>
    <x v="2"/>
    <n v="44"/>
    <n v="48.84"/>
    <n v="484"/>
    <x v="111"/>
    <x v="4"/>
    <x v="2"/>
    <x v="1"/>
  </r>
  <r>
    <d v="2022-03-10T00:00:00"/>
    <x v="38"/>
    <n v="12"/>
    <x v="0"/>
    <x v="0"/>
    <n v="0"/>
    <x v="38"/>
    <x v="4"/>
    <x v="1"/>
    <n v="95"/>
    <n v="119.7"/>
    <n v="1140"/>
    <x v="255"/>
    <x v="26"/>
    <x v="2"/>
    <x v="1"/>
  </r>
  <r>
    <d v="2022-03-14T00:00:00"/>
    <x v="21"/>
    <n v="2"/>
    <x v="2"/>
    <x v="1"/>
    <n v="0"/>
    <x v="21"/>
    <x v="2"/>
    <x v="3"/>
    <n v="13"/>
    <n v="16.64"/>
    <n v="26"/>
    <x v="256"/>
    <x v="29"/>
    <x v="2"/>
    <x v="1"/>
  </r>
  <r>
    <d v="2022-03-14T00:00:00"/>
    <x v="42"/>
    <n v="13"/>
    <x v="2"/>
    <x v="0"/>
    <n v="0"/>
    <x v="42"/>
    <x v="4"/>
    <x v="3"/>
    <n v="18"/>
    <n v="24.66"/>
    <n v="234"/>
    <x v="251"/>
    <x v="29"/>
    <x v="2"/>
    <x v="1"/>
  </r>
  <r>
    <d v="2022-03-18T00:00:00"/>
    <x v="40"/>
    <n v="2"/>
    <x v="1"/>
    <x v="1"/>
    <n v="0"/>
    <x v="40"/>
    <x v="2"/>
    <x v="0"/>
    <n v="150"/>
    <n v="210"/>
    <n v="300"/>
    <x v="257"/>
    <x v="7"/>
    <x v="2"/>
    <x v="1"/>
  </r>
  <r>
    <d v="2022-03-18T00:00:00"/>
    <x v="26"/>
    <n v="10"/>
    <x v="2"/>
    <x v="1"/>
    <n v="0"/>
    <x v="26"/>
    <x v="4"/>
    <x v="2"/>
    <n v="48"/>
    <n v="57.120000000000005"/>
    <n v="480"/>
    <x v="47"/>
    <x v="7"/>
    <x v="2"/>
    <x v="1"/>
  </r>
  <r>
    <d v="2022-03-19T00:00:00"/>
    <x v="41"/>
    <n v="6"/>
    <x v="0"/>
    <x v="1"/>
    <n v="0"/>
    <x v="41"/>
    <x v="1"/>
    <x v="0"/>
    <n v="138"/>
    <n v="173.88"/>
    <n v="828"/>
    <x v="113"/>
    <x v="8"/>
    <x v="2"/>
    <x v="1"/>
  </r>
  <r>
    <d v="2022-03-23T00:00:00"/>
    <x v="18"/>
    <n v="9"/>
    <x v="2"/>
    <x v="1"/>
    <n v="0"/>
    <x v="18"/>
    <x v="4"/>
    <x v="1"/>
    <n v="89"/>
    <n v="117.48"/>
    <n v="801"/>
    <x v="258"/>
    <x v="19"/>
    <x v="2"/>
    <x v="1"/>
  </r>
  <r>
    <d v="2022-03-25T00:00:00"/>
    <x v="16"/>
    <n v="2"/>
    <x v="0"/>
    <x v="0"/>
    <n v="0"/>
    <x v="16"/>
    <x v="3"/>
    <x v="1"/>
    <n v="98"/>
    <n v="103.88"/>
    <n v="196"/>
    <x v="155"/>
    <x v="11"/>
    <x v="2"/>
    <x v="1"/>
  </r>
  <r>
    <d v="2022-03-25T00:00:00"/>
    <x v="28"/>
    <n v="11"/>
    <x v="2"/>
    <x v="0"/>
    <n v="0"/>
    <x v="28"/>
    <x v="4"/>
    <x v="0"/>
    <n v="148"/>
    <n v="201.28"/>
    <n v="1628"/>
    <x v="43"/>
    <x v="11"/>
    <x v="2"/>
    <x v="1"/>
  </r>
  <r>
    <d v="2022-03-29T00:00:00"/>
    <x v="18"/>
    <n v="12"/>
    <x v="1"/>
    <x v="0"/>
    <n v="0"/>
    <x v="18"/>
    <x v="4"/>
    <x v="1"/>
    <n v="89"/>
    <n v="117.48"/>
    <n v="1068"/>
    <x v="112"/>
    <x v="28"/>
    <x v="2"/>
    <x v="1"/>
  </r>
  <r>
    <d v="2022-03-30T00:00:00"/>
    <x v="16"/>
    <n v="13"/>
    <x v="1"/>
    <x v="1"/>
    <n v="0"/>
    <x v="16"/>
    <x v="3"/>
    <x v="1"/>
    <n v="98"/>
    <n v="103.88"/>
    <n v="1274"/>
    <x v="186"/>
    <x v="24"/>
    <x v="2"/>
    <x v="1"/>
  </r>
  <r>
    <d v="2022-04-01T00:00:00"/>
    <x v="29"/>
    <n v="2"/>
    <x v="1"/>
    <x v="1"/>
    <n v="0"/>
    <x v="29"/>
    <x v="3"/>
    <x v="1"/>
    <n v="105"/>
    <n v="142.80000000000001"/>
    <n v="210"/>
    <x v="259"/>
    <x v="0"/>
    <x v="3"/>
    <x v="1"/>
  </r>
  <r>
    <d v="2022-04-02T00:00:00"/>
    <x v="29"/>
    <n v="3"/>
    <x v="2"/>
    <x v="1"/>
    <n v="0"/>
    <x v="29"/>
    <x v="3"/>
    <x v="1"/>
    <n v="105"/>
    <n v="142.80000000000001"/>
    <n v="315"/>
    <x v="260"/>
    <x v="1"/>
    <x v="3"/>
    <x v="1"/>
  </r>
  <r>
    <d v="2022-04-06T00:00:00"/>
    <x v="17"/>
    <n v="2"/>
    <x v="0"/>
    <x v="1"/>
    <n v="0"/>
    <x v="17"/>
    <x v="1"/>
    <x v="1"/>
    <n v="90"/>
    <n v="115.2"/>
    <n v="180"/>
    <x v="171"/>
    <x v="16"/>
    <x v="3"/>
    <x v="1"/>
  </r>
  <r>
    <d v="2022-04-07T00:00:00"/>
    <x v="42"/>
    <n v="7"/>
    <x v="2"/>
    <x v="0"/>
    <n v="0"/>
    <x v="42"/>
    <x v="4"/>
    <x v="3"/>
    <n v="18"/>
    <n v="24.66"/>
    <n v="126"/>
    <x v="261"/>
    <x v="20"/>
    <x v="3"/>
    <x v="1"/>
  </r>
  <r>
    <d v="2022-04-09T00:00:00"/>
    <x v="34"/>
    <n v="12"/>
    <x v="0"/>
    <x v="1"/>
    <n v="0"/>
    <x v="34"/>
    <x v="1"/>
    <x v="3"/>
    <n v="37"/>
    <n v="42.55"/>
    <n v="444"/>
    <x v="262"/>
    <x v="4"/>
    <x v="3"/>
    <x v="1"/>
  </r>
  <r>
    <d v="2022-04-09T00:00:00"/>
    <x v="29"/>
    <n v="9"/>
    <x v="1"/>
    <x v="0"/>
    <n v="0"/>
    <x v="29"/>
    <x v="3"/>
    <x v="1"/>
    <n v="105"/>
    <n v="142.80000000000001"/>
    <n v="945"/>
    <x v="263"/>
    <x v="4"/>
    <x v="3"/>
    <x v="1"/>
  </r>
  <r>
    <d v="2022-04-13T00:00:00"/>
    <x v="21"/>
    <n v="14"/>
    <x v="0"/>
    <x v="0"/>
    <n v="0"/>
    <x v="21"/>
    <x v="2"/>
    <x v="3"/>
    <n v="13"/>
    <n v="16.64"/>
    <n v="182"/>
    <x v="264"/>
    <x v="22"/>
    <x v="3"/>
    <x v="1"/>
  </r>
  <r>
    <d v="2022-04-18T00:00:00"/>
    <x v="41"/>
    <n v="9"/>
    <x v="2"/>
    <x v="1"/>
    <n v="0"/>
    <x v="41"/>
    <x v="1"/>
    <x v="0"/>
    <n v="138"/>
    <n v="173.88"/>
    <n v="1242"/>
    <x v="236"/>
    <x v="7"/>
    <x v="3"/>
    <x v="1"/>
  </r>
  <r>
    <d v="2022-04-20T00:00:00"/>
    <x v="30"/>
    <n v="2"/>
    <x v="0"/>
    <x v="0"/>
    <n v="0"/>
    <x v="30"/>
    <x v="2"/>
    <x v="3"/>
    <n v="37"/>
    <n v="49.21"/>
    <n v="74"/>
    <x v="265"/>
    <x v="9"/>
    <x v="3"/>
    <x v="1"/>
  </r>
  <r>
    <d v="2022-04-20T00:00:00"/>
    <x v="35"/>
    <n v="4"/>
    <x v="2"/>
    <x v="0"/>
    <n v="0"/>
    <x v="35"/>
    <x v="2"/>
    <x v="1"/>
    <n v="73"/>
    <n v="94.17"/>
    <n v="292"/>
    <x v="64"/>
    <x v="9"/>
    <x v="3"/>
    <x v="1"/>
  </r>
  <r>
    <d v="2022-04-21T00:00:00"/>
    <x v="28"/>
    <n v="2"/>
    <x v="2"/>
    <x v="1"/>
    <n v="0"/>
    <x v="28"/>
    <x v="4"/>
    <x v="0"/>
    <n v="148"/>
    <n v="201.28"/>
    <n v="296"/>
    <x v="49"/>
    <x v="10"/>
    <x v="3"/>
    <x v="1"/>
  </r>
  <r>
    <d v="2022-04-21T00:00:00"/>
    <x v="42"/>
    <n v="14"/>
    <x v="1"/>
    <x v="0"/>
    <n v="0"/>
    <x v="42"/>
    <x v="4"/>
    <x v="3"/>
    <n v="18"/>
    <n v="24.66"/>
    <n v="252"/>
    <x v="266"/>
    <x v="10"/>
    <x v="3"/>
    <x v="1"/>
  </r>
  <r>
    <d v="2022-04-23T00:00:00"/>
    <x v="11"/>
    <n v="15"/>
    <x v="1"/>
    <x v="0"/>
    <n v="0"/>
    <x v="11"/>
    <x v="1"/>
    <x v="1"/>
    <n v="76"/>
    <n v="82.08"/>
    <n v="1140"/>
    <x v="138"/>
    <x v="19"/>
    <x v="3"/>
    <x v="1"/>
  </r>
  <r>
    <d v="2022-04-24T00:00:00"/>
    <x v="13"/>
    <n v="4"/>
    <x v="2"/>
    <x v="0"/>
    <n v="0"/>
    <x v="13"/>
    <x v="4"/>
    <x v="2"/>
    <n v="55"/>
    <n v="58.3"/>
    <n v="220"/>
    <x v="15"/>
    <x v="27"/>
    <x v="3"/>
    <x v="1"/>
  </r>
  <r>
    <d v="2022-04-25T00:00:00"/>
    <x v="3"/>
    <n v="9"/>
    <x v="2"/>
    <x v="1"/>
    <n v="0"/>
    <x v="3"/>
    <x v="3"/>
    <x v="2"/>
    <n v="44"/>
    <n v="48.84"/>
    <n v="396"/>
    <x v="267"/>
    <x v="11"/>
    <x v="3"/>
    <x v="1"/>
  </r>
  <r>
    <d v="2022-04-25T00:00:00"/>
    <x v="6"/>
    <n v="8"/>
    <x v="1"/>
    <x v="0"/>
    <n v="0"/>
    <x v="6"/>
    <x v="3"/>
    <x v="1"/>
    <n v="71"/>
    <n v="80.94"/>
    <n v="568"/>
    <x v="6"/>
    <x v="11"/>
    <x v="3"/>
    <x v="1"/>
  </r>
  <r>
    <d v="2022-04-26T00:00:00"/>
    <x v="26"/>
    <n v="2"/>
    <x v="2"/>
    <x v="1"/>
    <n v="0"/>
    <x v="26"/>
    <x v="4"/>
    <x v="2"/>
    <n v="48"/>
    <n v="57.120000000000005"/>
    <n v="96"/>
    <x v="268"/>
    <x v="12"/>
    <x v="3"/>
    <x v="1"/>
  </r>
  <r>
    <d v="2022-04-28T00:00:00"/>
    <x v="9"/>
    <n v="14"/>
    <x v="2"/>
    <x v="1"/>
    <n v="0"/>
    <x v="9"/>
    <x v="2"/>
    <x v="1"/>
    <n v="112"/>
    <n v="146.72"/>
    <n v="1568"/>
    <x v="269"/>
    <x v="14"/>
    <x v="3"/>
    <x v="1"/>
  </r>
  <r>
    <d v="2022-04-30T00:00:00"/>
    <x v="21"/>
    <n v="13"/>
    <x v="1"/>
    <x v="0"/>
    <n v="0"/>
    <x v="21"/>
    <x v="2"/>
    <x v="3"/>
    <n v="13"/>
    <n v="16.64"/>
    <n v="169"/>
    <x v="31"/>
    <x v="24"/>
    <x v="3"/>
    <x v="1"/>
  </r>
  <r>
    <d v="2022-04-30T00:00:00"/>
    <x v="26"/>
    <n v="8"/>
    <x v="2"/>
    <x v="0"/>
    <n v="0"/>
    <x v="26"/>
    <x v="4"/>
    <x v="2"/>
    <n v="48"/>
    <n v="57.120000000000005"/>
    <n v="384"/>
    <x v="185"/>
    <x v="24"/>
    <x v="3"/>
    <x v="1"/>
  </r>
  <r>
    <d v="2022-05-01T00:00:00"/>
    <x v="13"/>
    <n v="9"/>
    <x v="0"/>
    <x v="0"/>
    <n v="0"/>
    <x v="13"/>
    <x v="4"/>
    <x v="2"/>
    <n v="55"/>
    <n v="58.3"/>
    <n v="495"/>
    <x v="270"/>
    <x v="0"/>
    <x v="4"/>
    <x v="1"/>
  </r>
  <r>
    <d v="2022-05-01T00:00:00"/>
    <x v="38"/>
    <n v="6"/>
    <x v="1"/>
    <x v="0"/>
    <n v="0"/>
    <x v="38"/>
    <x v="4"/>
    <x v="1"/>
    <n v="95"/>
    <n v="119.7"/>
    <n v="570"/>
    <x v="109"/>
    <x v="0"/>
    <x v="4"/>
    <x v="1"/>
  </r>
  <r>
    <d v="2022-05-02T00:00:00"/>
    <x v="2"/>
    <n v="4"/>
    <x v="1"/>
    <x v="1"/>
    <n v="0"/>
    <x v="2"/>
    <x v="2"/>
    <x v="1"/>
    <n v="112"/>
    <n v="122.08"/>
    <n v="448"/>
    <x v="271"/>
    <x v="1"/>
    <x v="4"/>
    <x v="1"/>
  </r>
  <r>
    <d v="2022-05-04T00:00:00"/>
    <x v="14"/>
    <n v="10"/>
    <x v="2"/>
    <x v="0"/>
    <n v="0"/>
    <x v="14"/>
    <x v="0"/>
    <x v="2"/>
    <n v="61"/>
    <n v="76.25"/>
    <n v="610"/>
    <x v="272"/>
    <x v="3"/>
    <x v="4"/>
    <x v="1"/>
  </r>
  <r>
    <d v="2022-05-06T00:00:00"/>
    <x v="13"/>
    <n v="7"/>
    <x v="2"/>
    <x v="0"/>
    <n v="0"/>
    <x v="13"/>
    <x v="4"/>
    <x v="2"/>
    <n v="55"/>
    <n v="58.3"/>
    <n v="385"/>
    <x v="273"/>
    <x v="16"/>
    <x v="4"/>
    <x v="1"/>
  </r>
  <r>
    <d v="2022-05-07T00:00:00"/>
    <x v="27"/>
    <n v="4"/>
    <x v="1"/>
    <x v="1"/>
    <n v="0"/>
    <x v="27"/>
    <x v="2"/>
    <x v="3"/>
    <n v="12"/>
    <n v="15.719999999999999"/>
    <n v="48"/>
    <x v="274"/>
    <x v="20"/>
    <x v="4"/>
    <x v="1"/>
  </r>
  <r>
    <d v="2022-05-07T00:00:00"/>
    <x v="26"/>
    <n v="1"/>
    <x v="1"/>
    <x v="0"/>
    <n v="0"/>
    <x v="26"/>
    <x v="4"/>
    <x v="2"/>
    <n v="48"/>
    <n v="57.120000000000005"/>
    <n v="48"/>
    <x v="275"/>
    <x v="20"/>
    <x v="4"/>
    <x v="1"/>
  </r>
  <r>
    <d v="2022-05-08T00:00:00"/>
    <x v="22"/>
    <n v="7"/>
    <x v="1"/>
    <x v="0"/>
    <n v="0"/>
    <x v="22"/>
    <x v="0"/>
    <x v="0"/>
    <n v="121"/>
    <n v="141.57"/>
    <n v="847"/>
    <x v="276"/>
    <x v="21"/>
    <x v="4"/>
    <x v="1"/>
  </r>
  <r>
    <d v="2022-05-09T00:00:00"/>
    <x v="39"/>
    <n v="12"/>
    <x v="0"/>
    <x v="1"/>
    <n v="0"/>
    <x v="39"/>
    <x v="2"/>
    <x v="0"/>
    <n v="134"/>
    <n v="156.78"/>
    <n v="1608"/>
    <x v="277"/>
    <x v="4"/>
    <x v="4"/>
    <x v="1"/>
  </r>
  <r>
    <d v="2022-05-10T00:00:00"/>
    <x v="37"/>
    <n v="6"/>
    <x v="2"/>
    <x v="0"/>
    <n v="0"/>
    <x v="37"/>
    <x v="3"/>
    <x v="3"/>
    <n v="6"/>
    <n v="7.8599999999999994"/>
    <n v="36"/>
    <x v="95"/>
    <x v="26"/>
    <x v="4"/>
    <x v="1"/>
  </r>
  <r>
    <d v="2022-05-12T00:00:00"/>
    <x v="31"/>
    <n v="7"/>
    <x v="1"/>
    <x v="1"/>
    <n v="0"/>
    <x v="31"/>
    <x v="2"/>
    <x v="2"/>
    <n v="44"/>
    <n v="48.4"/>
    <n v="308"/>
    <x v="188"/>
    <x v="6"/>
    <x v="4"/>
    <x v="1"/>
  </r>
  <r>
    <d v="2022-05-13T00:00:00"/>
    <x v="35"/>
    <n v="5"/>
    <x v="2"/>
    <x v="0"/>
    <n v="0"/>
    <x v="35"/>
    <x v="2"/>
    <x v="1"/>
    <n v="73"/>
    <n v="94.17"/>
    <n v="365"/>
    <x v="278"/>
    <x v="22"/>
    <x v="4"/>
    <x v="1"/>
  </r>
  <r>
    <d v="2022-05-14T00:00:00"/>
    <x v="25"/>
    <n v="14"/>
    <x v="2"/>
    <x v="1"/>
    <n v="0"/>
    <x v="25"/>
    <x v="3"/>
    <x v="1"/>
    <n v="83"/>
    <n v="94.62"/>
    <n v="1162"/>
    <x v="279"/>
    <x v="29"/>
    <x v="4"/>
    <x v="1"/>
  </r>
  <r>
    <d v="2022-05-15T00:00:00"/>
    <x v="14"/>
    <n v="5"/>
    <x v="1"/>
    <x v="0"/>
    <n v="0"/>
    <x v="14"/>
    <x v="0"/>
    <x v="2"/>
    <n v="61"/>
    <n v="76.25"/>
    <n v="305"/>
    <x v="280"/>
    <x v="17"/>
    <x v="4"/>
    <x v="1"/>
  </r>
  <r>
    <d v="2022-05-16T00:00:00"/>
    <x v="20"/>
    <n v="13"/>
    <x v="2"/>
    <x v="1"/>
    <n v="0"/>
    <x v="20"/>
    <x v="2"/>
    <x v="0"/>
    <n v="148"/>
    <n v="164.28"/>
    <n v="1924"/>
    <x v="221"/>
    <x v="23"/>
    <x v="4"/>
    <x v="1"/>
  </r>
  <r>
    <d v="2022-05-16T00:00:00"/>
    <x v="5"/>
    <n v="13"/>
    <x v="1"/>
    <x v="0"/>
    <n v="0"/>
    <x v="5"/>
    <x v="4"/>
    <x v="1"/>
    <n v="93"/>
    <n v="104.16"/>
    <n v="1209"/>
    <x v="281"/>
    <x v="23"/>
    <x v="4"/>
    <x v="1"/>
  </r>
  <r>
    <d v="2022-05-17T00:00:00"/>
    <x v="26"/>
    <n v="8"/>
    <x v="2"/>
    <x v="1"/>
    <n v="0"/>
    <x v="26"/>
    <x v="4"/>
    <x v="2"/>
    <n v="48"/>
    <n v="57.120000000000005"/>
    <n v="384"/>
    <x v="185"/>
    <x v="30"/>
    <x v="4"/>
    <x v="1"/>
  </r>
  <r>
    <d v="2022-05-18T00:00:00"/>
    <x v="26"/>
    <n v="4"/>
    <x v="0"/>
    <x v="0"/>
    <n v="0"/>
    <x v="26"/>
    <x v="4"/>
    <x v="2"/>
    <n v="48"/>
    <n v="57.120000000000005"/>
    <n v="192"/>
    <x v="41"/>
    <x v="7"/>
    <x v="4"/>
    <x v="1"/>
  </r>
  <r>
    <d v="2022-05-18T00:00:00"/>
    <x v="1"/>
    <n v="8"/>
    <x v="0"/>
    <x v="0"/>
    <n v="0"/>
    <x v="1"/>
    <x v="1"/>
    <x v="1"/>
    <n v="72"/>
    <n v="79.92"/>
    <n v="576"/>
    <x v="282"/>
    <x v="7"/>
    <x v="4"/>
    <x v="1"/>
  </r>
  <r>
    <d v="2022-05-20T00:00:00"/>
    <x v="11"/>
    <n v="15"/>
    <x v="1"/>
    <x v="1"/>
    <n v="0"/>
    <x v="11"/>
    <x v="1"/>
    <x v="1"/>
    <n v="76"/>
    <n v="82.08"/>
    <n v="1140"/>
    <x v="138"/>
    <x v="9"/>
    <x v="4"/>
    <x v="1"/>
  </r>
  <r>
    <d v="2022-05-22T00:00:00"/>
    <x v="27"/>
    <n v="12"/>
    <x v="2"/>
    <x v="0"/>
    <n v="0"/>
    <x v="27"/>
    <x v="2"/>
    <x v="3"/>
    <n v="12"/>
    <n v="15.719999999999999"/>
    <n v="144"/>
    <x v="116"/>
    <x v="18"/>
    <x v="4"/>
    <x v="1"/>
  </r>
  <r>
    <d v="2022-05-25T00:00:00"/>
    <x v="29"/>
    <n v="7"/>
    <x v="1"/>
    <x v="0"/>
    <n v="0"/>
    <x v="29"/>
    <x v="3"/>
    <x v="1"/>
    <n v="105"/>
    <n v="142.80000000000001"/>
    <n v="735"/>
    <x v="283"/>
    <x v="11"/>
    <x v="4"/>
    <x v="1"/>
  </r>
  <r>
    <d v="2022-05-26T00:00:00"/>
    <x v="33"/>
    <n v="2"/>
    <x v="2"/>
    <x v="0"/>
    <n v="0"/>
    <x v="33"/>
    <x v="4"/>
    <x v="3"/>
    <n v="37"/>
    <n v="41.81"/>
    <n v="74"/>
    <x v="284"/>
    <x v="12"/>
    <x v="4"/>
    <x v="1"/>
  </r>
  <r>
    <d v="2022-05-26T00:00:00"/>
    <x v="26"/>
    <n v="2"/>
    <x v="1"/>
    <x v="0"/>
    <n v="0"/>
    <x v="26"/>
    <x v="4"/>
    <x v="2"/>
    <n v="48"/>
    <n v="57.120000000000005"/>
    <n v="96"/>
    <x v="268"/>
    <x v="12"/>
    <x v="4"/>
    <x v="1"/>
  </r>
  <r>
    <d v="2022-05-28T00:00:00"/>
    <x v="41"/>
    <n v="10"/>
    <x v="0"/>
    <x v="1"/>
    <n v="0"/>
    <x v="41"/>
    <x v="1"/>
    <x v="0"/>
    <n v="138"/>
    <n v="173.88"/>
    <n v="1380"/>
    <x v="285"/>
    <x v="14"/>
    <x v="4"/>
    <x v="1"/>
  </r>
  <r>
    <d v="2022-05-28T00:00:00"/>
    <x v="25"/>
    <n v="5"/>
    <x v="0"/>
    <x v="0"/>
    <n v="0"/>
    <x v="25"/>
    <x v="3"/>
    <x v="1"/>
    <n v="83"/>
    <n v="94.62"/>
    <n v="415"/>
    <x v="286"/>
    <x v="14"/>
    <x v="4"/>
    <x v="1"/>
  </r>
  <r>
    <d v="2022-05-28T00:00:00"/>
    <x v="20"/>
    <n v="9"/>
    <x v="1"/>
    <x v="1"/>
    <n v="0"/>
    <x v="20"/>
    <x v="2"/>
    <x v="0"/>
    <n v="148"/>
    <n v="164.28"/>
    <n v="1332"/>
    <x v="71"/>
    <x v="14"/>
    <x v="4"/>
    <x v="1"/>
  </r>
  <r>
    <d v="2022-05-28T00:00:00"/>
    <x v="3"/>
    <n v="12"/>
    <x v="1"/>
    <x v="0"/>
    <n v="0"/>
    <x v="3"/>
    <x v="3"/>
    <x v="2"/>
    <n v="44"/>
    <n v="48.84"/>
    <n v="528"/>
    <x v="287"/>
    <x v="14"/>
    <x v="4"/>
    <x v="1"/>
  </r>
  <r>
    <d v="2022-05-28T00:00:00"/>
    <x v="14"/>
    <n v="14"/>
    <x v="2"/>
    <x v="1"/>
    <n v="0"/>
    <x v="14"/>
    <x v="0"/>
    <x v="2"/>
    <n v="61"/>
    <n v="76.25"/>
    <n v="854"/>
    <x v="288"/>
    <x v="14"/>
    <x v="4"/>
    <x v="1"/>
  </r>
  <r>
    <d v="2022-05-30T00:00:00"/>
    <x v="11"/>
    <n v="9"/>
    <x v="2"/>
    <x v="0"/>
    <n v="0"/>
    <x v="11"/>
    <x v="1"/>
    <x v="1"/>
    <n v="76"/>
    <n v="82.08"/>
    <n v="684"/>
    <x v="23"/>
    <x v="24"/>
    <x v="4"/>
    <x v="1"/>
  </r>
  <r>
    <d v="2022-05-30T00:00:00"/>
    <x v="24"/>
    <n v="4"/>
    <x v="0"/>
    <x v="1"/>
    <n v="0"/>
    <x v="24"/>
    <x v="3"/>
    <x v="0"/>
    <n v="133"/>
    <n v="155.61000000000001"/>
    <n v="532"/>
    <x v="144"/>
    <x v="24"/>
    <x v="4"/>
    <x v="1"/>
  </r>
  <r>
    <d v="2022-05-30T00:00:00"/>
    <x v="38"/>
    <n v="3"/>
    <x v="1"/>
    <x v="1"/>
    <n v="0"/>
    <x v="38"/>
    <x v="4"/>
    <x v="1"/>
    <n v="95"/>
    <n v="119.7"/>
    <n v="285"/>
    <x v="289"/>
    <x v="24"/>
    <x v="4"/>
    <x v="1"/>
  </r>
  <r>
    <d v="2022-06-03T00:00:00"/>
    <x v="25"/>
    <n v="14"/>
    <x v="1"/>
    <x v="0"/>
    <n v="0"/>
    <x v="25"/>
    <x v="3"/>
    <x v="1"/>
    <n v="83"/>
    <n v="94.62"/>
    <n v="1162"/>
    <x v="279"/>
    <x v="2"/>
    <x v="5"/>
    <x v="1"/>
  </r>
  <r>
    <d v="2022-06-10T00:00:00"/>
    <x v="33"/>
    <n v="8"/>
    <x v="0"/>
    <x v="0"/>
    <n v="0"/>
    <x v="33"/>
    <x v="4"/>
    <x v="3"/>
    <n v="37"/>
    <n v="41.81"/>
    <n v="296"/>
    <x v="98"/>
    <x v="26"/>
    <x v="5"/>
    <x v="1"/>
  </r>
  <r>
    <d v="2022-06-11T00:00:00"/>
    <x v="34"/>
    <n v="13"/>
    <x v="1"/>
    <x v="1"/>
    <n v="0"/>
    <x v="34"/>
    <x v="1"/>
    <x v="3"/>
    <n v="37"/>
    <n v="42.55"/>
    <n v="481"/>
    <x v="290"/>
    <x v="5"/>
    <x v="5"/>
    <x v="1"/>
  </r>
  <r>
    <d v="2022-06-11T00:00:00"/>
    <x v="32"/>
    <n v="6"/>
    <x v="2"/>
    <x v="0"/>
    <n v="0"/>
    <x v="32"/>
    <x v="0"/>
    <x v="0"/>
    <n v="126"/>
    <n v="162.54"/>
    <n v="756"/>
    <x v="195"/>
    <x v="5"/>
    <x v="5"/>
    <x v="1"/>
  </r>
  <r>
    <d v="2022-06-13T00:00:00"/>
    <x v="42"/>
    <n v="6"/>
    <x v="2"/>
    <x v="1"/>
    <n v="0"/>
    <x v="42"/>
    <x v="4"/>
    <x v="3"/>
    <n v="18"/>
    <n v="24.66"/>
    <n v="108"/>
    <x v="181"/>
    <x v="22"/>
    <x v="5"/>
    <x v="1"/>
  </r>
  <r>
    <d v="2022-06-15T00:00:00"/>
    <x v="10"/>
    <n v="15"/>
    <x v="0"/>
    <x v="0"/>
    <n v="0"/>
    <x v="10"/>
    <x v="1"/>
    <x v="0"/>
    <n v="120"/>
    <n v="162"/>
    <n v="1800"/>
    <x v="291"/>
    <x v="17"/>
    <x v="5"/>
    <x v="1"/>
  </r>
  <r>
    <d v="2022-06-16T00:00:00"/>
    <x v="19"/>
    <n v="15"/>
    <x v="1"/>
    <x v="1"/>
    <n v="0"/>
    <x v="19"/>
    <x v="4"/>
    <x v="2"/>
    <n v="47"/>
    <n v="53.11"/>
    <n v="705"/>
    <x v="134"/>
    <x v="23"/>
    <x v="5"/>
    <x v="1"/>
  </r>
  <r>
    <d v="2022-06-19T00:00:00"/>
    <x v="29"/>
    <n v="8"/>
    <x v="2"/>
    <x v="1"/>
    <n v="0"/>
    <x v="29"/>
    <x v="3"/>
    <x v="1"/>
    <n v="105"/>
    <n v="142.80000000000001"/>
    <n v="840"/>
    <x v="63"/>
    <x v="8"/>
    <x v="5"/>
    <x v="1"/>
  </r>
  <r>
    <d v="2022-06-21T00:00:00"/>
    <x v="39"/>
    <n v="14"/>
    <x v="2"/>
    <x v="1"/>
    <n v="0"/>
    <x v="39"/>
    <x v="2"/>
    <x v="0"/>
    <n v="134"/>
    <n v="156.78"/>
    <n v="1876"/>
    <x v="233"/>
    <x v="10"/>
    <x v="5"/>
    <x v="1"/>
  </r>
  <r>
    <d v="2022-06-22T00:00:00"/>
    <x v="17"/>
    <n v="10"/>
    <x v="1"/>
    <x v="1"/>
    <n v="0"/>
    <x v="17"/>
    <x v="1"/>
    <x v="1"/>
    <n v="90"/>
    <n v="115.2"/>
    <n v="900"/>
    <x v="292"/>
    <x v="18"/>
    <x v="5"/>
    <x v="1"/>
  </r>
  <r>
    <d v="2022-06-22T00:00:00"/>
    <x v="16"/>
    <n v="4"/>
    <x v="2"/>
    <x v="1"/>
    <n v="0"/>
    <x v="16"/>
    <x v="3"/>
    <x v="1"/>
    <n v="98"/>
    <n v="103.88"/>
    <n v="392"/>
    <x v="69"/>
    <x v="18"/>
    <x v="5"/>
    <x v="1"/>
  </r>
  <r>
    <d v="2022-06-23T00:00:00"/>
    <x v="3"/>
    <n v="8"/>
    <x v="2"/>
    <x v="0"/>
    <n v="0"/>
    <x v="3"/>
    <x v="3"/>
    <x v="2"/>
    <n v="44"/>
    <n v="48.84"/>
    <n v="352"/>
    <x v="293"/>
    <x v="19"/>
    <x v="5"/>
    <x v="1"/>
  </r>
  <r>
    <d v="2022-06-24T00:00:00"/>
    <x v="30"/>
    <n v="7"/>
    <x v="2"/>
    <x v="1"/>
    <n v="0"/>
    <x v="30"/>
    <x v="2"/>
    <x v="3"/>
    <n v="37"/>
    <n v="49.21"/>
    <n v="259"/>
    <x v="294"/>
    <x v="27"/>
    <x v="5"/>
    <x v="1"/>
  </r>
  <r>
    <d v="2022-06-25T00:00:00"/>
    <x v="35"/>
    <n v="7"/>
    <x v="1"/>
    <x v="0"/>
    <n v="0"/>
    <x v="35"/>
    <x v="2"/>
    <x v="1"/>
    <n v="73"/>
    <n v="94.17"/>
    <n v="511"/>
    <x v="248"/>
    <x v="11"/>
    <x v="5"/>
    <x v="1"/>
  </r>
  <r>
    <d v="2022-06-26T00:00:00"/>
    <x v="13"/>
    <n v="4"/>
    <x v="2"/>
    <x v="1"/>
    <n v="0"/>
    <x v="13"/>
    <x v="4"/>
    <x v="2"/>
    <n v="55"/>
    <n v="58.3"/>
    <n v="220"/>
    <x v="15"/>
    <x v="12"/>
    <x v="5"/>
    <x v="1"/>
  </r>
  <r>
    <d v="2022-06-26T00:00:00"/>
    <x v="23"/>
    <n v="12"/>
    <x v="2"/>
    <x v="0"/>
    <n v="0"/>
    <x v="23"/>
    <x v="1"/>
    <x v="1"/>
    <n v="67"/>
    <n v="83.08"/>
    <n v="804"/>
    <x v="295"/>
    <x v="12"/>
    <x v="5"/>
    <x v="1"/>
  </r>
  <r>
    <d v="2022-07-03T00:00:00"/>
    <x v="38"/>
    <n v="15"/>
    <x v="2"/>
    <x v="1"/>
    <n v="0"/>
    <x v="38"/>
    <x v="4"/>
    <x v="1"/>
    <n v="95"/>
    <n v="119.7"/>
    <n v="1425"/>
    <x v="296"/>
    <x v="2"/>
    <x v="6"/>
    <x v="1"/>
  </r>
  <r>
    <d v="2022-07-04T00:00:00"/>
    <x v="36"/>
    <n v="7"/>
    <x v="2"/>
    <x v="0"/>
    <n v="0"/>
    <x v="36"/>
    <x v="3"/>
    <x v="2"/>
    <n v="43"/>
    <n v="47.730000000000004"/>
    <n v="301"/>
    <x v="297"/>
    <x v="3"/>
    <x v="6"/>
    <x v="1"/>
  </r>
  <r>
    <d v="2022-07-05T00:00:00"/>
    <x v="7"/>
    <n v="7"/>
    <x v="1"/>
    <x v="1"/>
    <n v="0"/>
    <x v="7"/>
    <x v="0"/>
    <x v="3"/>
    <n v="7"/>
    <n v="8.33"/>
    <n v="49"/>
    <x v="298"/>
    <x v="15"/>
    <x v="6"/>
    <x v="1"/>
  </r>
  <r>
    <d v="2022-07-05T00:00:00"/>
    <x v="27"/>
    <n v="8"/>
    <x v="2"/>
    <x v="0"/>
    <n v="0"/>
    <x v="27"/>
    <x v="2"/>
    <x v="3"/>
    <n v="12"/>
    <n v="15.719999999999999"/>
    <n v="96"/>
    <x v="299"/>
    <x v="15"/>
    <x v="6"/>
    <x v="1"/>
  </r>
  <r>
    <d v="2022-07-06T00:00:00"/>
    <x v="41"/>
    <n v="2"/>
    <x v="2"/>
    <x v="1"/>
    <n v="0"/>
    <x v="41"/>
    <x v="1"/>
    <x v="0"/>
    <n v="138"/>
    <n v="173.88"/>
    <n v="276"/>
    <x v="300"/>
    <x v="16"/>
    <x v="6"/>
    <x v="1"/>
  </r>
  <r>
    <d v="2022-07-08T00:00:00"/>
    <x v="30"/>
    <n v="2"/>
    <x v="2"/>
    <x v="0"/>
    <n v="0"/>
    <x v="30"/>
    <x v="2"/>
    <x v="3"/>
    <n v="37"/>
    <n v="49.21"/>
    <n v="74"/>
    <x v="265"/>
    <x v="21"/>
    <x v="6"/>
    <x v="1"/>
  </r>
  <r>
    <d v="2022-07-10T00:00:00"/>
    <x v="18"/>
    <n v="12"/>
    <x v="1"/>
    <x v="1"/>
    <n v="0"/>
    <x v="18"/>
    <x v="4"/>
    <x v="1"/>
    <n v="89"/>
    <n v="117.48"/>
    <n v="1068"/>
    <x v="112"/>
    <x v="26"/>
    <x v="6"/>
    <x v="1"/>
  </r>
  <r>
    <d v="2022-07-12T00:00:00"/>
    <x v="33"/>
    <n v="12"/>
    <x v="2"/>
    <x v="1"/>
    <n v="0"/>
    <x v="33"/>
    <x v="4"/>
    <x v="3"/>
    <n v="37"/>
    <n v="41.81"/>
    <n v="444"/>
    <x v="301"/>
    <x v="6"/>
    <x v="6"/>
    <x v="1"/>
  </r>
  <r>
    <d v="2022-07-13T00:00:00"/>
    <x v="7"/>
    <n v="7"/>
    <x v="2"/>
    <x v="0"/>
    <n v="0"/>
    <x v="7"/>
    <x v="0"/>
    <x v="3"/>
    <n v="7"/>
    <n v="8.33"/>
    <n v="49"/>
    <x v="298"/>
    <x v="22"/>
    <x v="6"/>
    <x v="1"/>
  </r>
  <r>
    <d v="2022-07-14T00:00:00"/>
    <x v="38"/>
    <n v="9"/>
    <x v="2"/>
    <x v="0"/>
    <n v="0"/>
    <x v="38"/>
    <x v="4"/>
    <x v="1"/>
    <n v="95"/>
    <n v="119.7"/>
    <n v="855"/>
    <x v="126"/>
    <x v="29"/>
    <x v="6"/>
    <x v="1"/>
  </r>
  <r>
    <d v="2022-07-15T00:00:00"/>
    <x v="3"/>
    <n v="2"/>
    <x v="1"/>
    <x v="0"/>
    <n v="0"/>
    <x v="3"/>
    <x v="3"/>
    <x v="2"/>
    <n v="44"/>
    <n v="48.84"/>
    <n v="88"/>
    <x v="252"/>
    <x v="17"/>
    <x v="6"/>
    <x v="1"/>
  </r>
  <r>
    <d v="2022-07-17T00:00:00"/>
    <x v="41"/>
    <n v="8"/>
    <x v="1"/>
    <x v="1"/>
    <n v="0"/>
    <x v="41"/>
    <x v="1"/>
    <x v="0"/>
    <n v="138"/>
    <n v="173.88"/>
    <n v="1104"/>
    <x v="159"/>
    <x v="30"/>
    <x v="6"/>
    <x v="1"/>
  </r>
  <r>
    <d v="2022-07-18T00:00:00"/>
    <x v="20"/>
    <n v="12"/>
    <x v="2"/>
    <x v="0"/>
    <n v="0"/>
    <x v="20"/>
    <x v="2"/>
    <x v="0"/>
    <n v="148"/>
    <n v="164.28"/>
    <n v="1776"/>
    <x v="302"/>
    <x v="7"/>
    <x v="6"/>
    <x v="1"/>
  </r>
  <r>
    <d v="2022-07-20T00:00:00"/>
    <x v="10"/>
    <n v="8"/>
    <x v="0"/>
    <x v="0"/>
    <n v="0"/>
    <x v="10"/>
    <x v="1"/>
    <x v="0"/>
    <n v="120"/>
    <n v="162"/>
    <n v="960"/>
    <x v="59"/>
    <x v="9"/>
    <x v="6"/>
    <x v="1"/>
  </r>
  <r>
    <d v="2022-07-22T00:00:00"/>
    <x v="13"/>
    <n v="6"/>
    <x v="2"/>
    <x v="1"/>
    <n v="0"/>
    <x v="13"/>
    <x v="4"/>
    <x v="2"/>
    <n v="55"/>
    <n v="58.3"/>
    <n v="330"/>
    <x v="20"/>
    <x v="18"/>
    <x v="6"/>
    <x v="1"/>
  </r>
  <r>
    <d v="2022-07-23T00:00:00"/>
    <x v="30"/>
    <n v="2"/>
    <x v="1"/>
    <x v="0"/>
    <n v="0"/>
    <x v="30"/>
    <x v="2"/>
    <x v="3"/>
    <n v="37"/>
    <n v="49.21"/>
    <n v="74"/>
    <x v="265"/>
    <x v="19"/>
    <x v="6"/>
    <x v="1"/>
  </r>
  <r>
    <d v="2022-07-24T00:00:00"/>
    <x v="15"/>
    <n v="14"/>
    <x v="2"/>
    <x v="1"/>
    <n v="0"/>
    <x v="15"/>
    <x v="3"/>
    <x v="1"/>
    <n v="75"/>
    <n v="85.5"/>
    <n v="1050"/>
    <x v="303"/>
    <x v="27"/>
    <x v="6"/>
    <x v="1"/>
  </r>
  <r>
    <d v="2022-07-24T00:00:00"/>
    <x v="26"/>
    <n v="1"/>
    <x v="1"/>
    <x v="0"/>
    <n v="0"/>
    <x v="26"/>
    <x v="4"/>
    <x v="2"/>
    <n v="48"/>
    <n v="57.120000000000005"/>
    <n v="48"/>
    <x v="275"/>
    <x v="27"/>
    <x v="6"/>
    <x v="1"/>
  </r>
  <r>
    <d v="2022-07-25T00:00:00"/>
    <x v="11"/>
    <n v="2"/>
    <x v="2"/>
    <x v="1"/>
    <n v="0"/>
    <x v="11"/>
    <x v="1"/>
    <x v="1"/>
    <n v="76"/>
    <n v="82.08"/>
    <n v="152"/>
    <x v="304"/>
    <x v="11"/>
    <x v="6"/>
    <x v="1"/>
  </r>
  <r>
    <d v="2022-07-25T00:00:00"/>
    <x v="39"/>
    <n v="12"/>
    <x v="2"/>
    <x v="1"/>
    <n v="0"/>
    <x v="39"/>
    <x v="2"/>
    <x v="0"/>
    <n v="134"/>
    <n v="156.78"/>
    <n v="1608"/>
    <x v="277"/>
    <x v="11"/>
    <x v="6"/>
    <x v="1"/>
  </r>
  <r>
    <d v="2022-07-25T00:00:00"/>
    <x v="6"/>
    <n v="13"/>
    <x v="1"/>
    <x v="1"/>
    <n v="0"/>
    <x v="6"/>
    <x v="3"/>
    <x v="1"/>
    <n v="71"/>
    <n v="80.94"/>
    <n v="923"/>
    <x v="305"/>
    <x v="11"/>
    <x v="6"/>
    <x v="1"/>
  </r>
  <r>
    <d v="2022-07-26T00:00:00"/>
    <x v="6"/>
    <n v="10"/>
    <x v="1"/>
    <x v="0"/>
    <n v="0"/>
    <x v="6"/>
    <x v="3"/>
    <x v="1"/>
    <n v="71"/>
    <n v="80.94"/>
    <n v="710"/>
    <x v="306"/>
    <x v="12"/>
    <x v="6"/>
    <x v="1"/>
  </r>
  <r>
    <d v="2022-07-26T00:00:00"/>
    <x v="42"/>
    <n v="1"/>
    <x v="1"/>
    <x v="1"/>
    <n v="0"/>
    <x v="42"/>
    <x v="4"/>
    <x v="3"/>
    <n v="18"/>
    <n v="24.66"/>
    <n v="18"/>
    <x v="307"/>
    <x v="12"/>
    <x v="6"/>
    <x v="1"/>
  </r>
  <r>
    <d v="2022-08-03T00:00:00"/>
    <x v="35"/>
    <n v="5"/>
    <x v="2"/>
    <x v="1"/>
    <n v="0"/>
    <x v="35"/>
    <x v="2"/>
    <x v="1"/>
    <n v="73"/>
    <n v="94.17"/>
    <n v="365"/>
    <x v="278"/>
    <x v="2"/>
    <x v="7"/>
    <x v="1"/>
  </r>
  <r>
    <d v="2022-08-06T00:00:00"/>
    <x v="21"/>
    <n v="9"/>
    <x v="1"/>
    <x v="0"/>
    <n v="0"/>
    <x v="21"/>
    <x v="2"/>
    <x v="3"/>
    <n v="13"/>
    <n v="16.64"/>
    <n v="117"/>
    <x v="308"/>
    <x v="16"/>
    <x v="7"/>
    <x v="1"/>
  </r>
  <r>
    <d v="2022-08-08T00:00:00"/>
    <x v="21"/>
    <n v="2"/>
    <x v="2"/>
    <x v="0"/>
    <n v="0"/>
    <x v="21"/>
    <x v="2"/>
    <x v="3"/>
    <n v="13"/>
    <n v="16.64"/>
    <n v="26"/>
    <x v="256"/>
    <x v="21"/>
    <x v="7"/>
    <x v="1"/>
  </r>
  <r>
    <d v="2022-08-08T00:00:00"/>
    <x v="18"/>
    <n v="12"/>
    <x v="2"/>
    <x v="1"/>
    <n v="0"/>
    <x v="18"/>
    <x v="4"/>
    <x v="1"/>
    <n v="89"/>
    <n v="117.48"/>
    <n v="1068"/>
    <x v="112"/>
    <x v="21"/>
    <x v="7"/>
    <x v="1"/>
  </r>
  <r>
    <d v="2022-08-08T00:00:00"/>
    <x v="32"/>
    <n v="11"/>
    <x v="2"/>
    <x v="1"/>
    <n v="0"/>
    <x v="32"/>
    <x v="0"/>
    <x v="0"/>
    <n v="126"/>
    <n v="162.54"/>
    <n v="1386"/>
    <x v="309"/>
    <x v="21"/>
    <x v="7"/>
    <x v="1"/>
  </r>
  <r>
    <d v="2022-08-14T00:00:00"/>
    <x v="28"/>
    <n v="14"/>
    <x v="2"/>
    <x v="1"/>
    <n v="0"/>
    <x v="28"/>
    <x v="4"/>
    <x v="0"/>
    <n v="148"/>
    <n v="201.28"/>
    <n v="2072"/>
    <x v="177"/>
    <x v="29"/>
    <x v="7"/>
    <x v="1"/>
  </r>
  <r>
    <d v="2022-08-15T00:00:00"/>
    <x v="31"/>
    <n v="10"/>
    <x v="0"/>
    <x v="1"/>
    <n v="0"/>
    <x v="31"/>
    <x v="2"/>
    <x v="2"/>
    <n v="44"/>
    <n v="48.4"/>
    <n v="440"/>
    <x v="216"/>
    <x v="17"/>
    <x v="7"/>
    <x v="1"/>
  </r>
  <r>
    <d v="2022-08-15T00:00:00"/>
    <x v="27"/>
    <n v="7"/>
    <x v="2"/>
    <x v="0"/>
    <n v="0"/>
    <x v="27"/>
    <x v="2"/>
    <x v="3"/>
    <n v="12"/>
    <n v="15.719999999999999"/>
    <n v="84"/>
    <x v="310"/>
    <x v="17"/>
    <x v="7"/>
    <x v="1"/>
  </r>
  <r>
    <d v="2022-08-18T00:00:00"/>
    <x v="19"/>
    <n v="8"/>
    <x v="1"/>
    <x v="0"/>
    <n v="0"/>
    <x v="19"/>
    <x v="4"/>
    <x v="2"/>
    <n v="47"/>
    <n v="53.11"/>
    <n v="376"/>
    <x v="67"/>
    <x v="7"/>
    <x v="7"/>
    <x v="1"/>
  </r>
  <r>
    <d v="2022-08-18T00:00:00"/>
    <x v="20"/>
    <n v="2"/>
    <x v="1"/>
    <x v="1"/>
    <n v="0"/>
    <x v="20"/>
    <x v="2"/>
    <x v="0"/>
    <n v="148"/>
    <n v="164.28"/>
    <n v="296"/>
    <x v="311"/>
    <x v="7"/>
    <x v="7"/>
    <x v="1"/>
  </r>
  <r>
    <d v="2022-08-19T00:00:00"/>
    <x v="36"/>
    <n v="3"/>
    <x v="1"/>
    <x v="0"/>
    <n v="0"/>
    <x v="36"/>
    <x v="3"/>
    <x v="2"/>
    <n v="43"/>
    <n v="47.730000000000004"/>
    <n v="129"/>
    <x v="312"/>
    <x v="8"/>
    <x v="7"/>
    <x v="1"/>
  </r>
  <r>
    <d v="2022-08-20T00:00:00"/>
    <x v="12"/>
    <n v="13"/>
    <x v="2"/>
    <x v="0"/>
    <n v="0"/>
    <x v="12"/>
    <x v="0"/>
    <x v="0"/>
    <n v="141"/>
    <n v="149.46"/>
    <n v="1833"/>
    <x v="103"/>
    <x v="9"/>
    <x v="7"/>
    <x v="1"/>
  </r>
  <r>
    <d v="2022-08-20T00:00:00"/>
    <x v="38"/>
    <n v="14"/>
    <x v="2"/>
    <x v="0"/>
    <n v="0"/>
    <x v="38"/>
    <x v="4"/>
    <x v="1"/>
    <n v="95"/>
    <n v="119.7"/>
    <n v="1330"/>
    <x v="313"/>
    <x v="9"/>
    <x v="7"/>
    <x v="1"/>
  </r>
  <r>
    <d v="2022-08-21T00:00:00"/>
    <x v="21"/>
    <n v="4"/>
    <x v="2"/>
    <x v="0"/>
    <n v="0"/>
    <x v="21"/>
    <x v="2"/>
    <x v="3"/>
    <n v="13"/>
    <n v="16.64"/>
    <n v="52"/>
    <x v="120"/>
    <x v="10"/>
    <x v="7"/>
    <x v="1"/>
  </r>
  <r>
    <d v="2022-08-23T00:00:00"/>
    <x v="11"/>
    <n v="11"/>
    <x v="1"/>
    <x v="0"/>
    <n v="0"/>
    <x v="11"/>
    <x v="1"/>
    <x v="1"/>
    <n v="76"/>
    <n v="82.08"/>
    <n v="836"/>
    <x v="314"/>
    <x v="19"/>
    <x v="7"/>
    <x v="1"/>
  </r>
  <r>
    <d v="2022-08-23T00:00:00"/>
    <x v="19"/>
    <n v="14"/>
    <x v="2"/>
    <x v="1"/>
    <n v="0"/>
    <x v="19"/>
    <x v="4"/>
    <x v="2"/>
    <n v="47"/>
    <n v="53.11"/>
    <n v="658"/>
    <x v="220"/>
    <x v="19"/>
    <x v="7"/>
    <x v="1"/>
  </r>
  <r>
    <d v="2022-08-24T00:00:00"/>
    <x v="24"/>
    <n v="5"/>
    <x v="2"/>
    <x v="1"/>
    <n v="0"/>
    <x v="24"/>
    <x v="3"/>
    <x v="0"/>
    <n v="133"/>
    <n v="155.61000000000001"/>
    <n v="665"/>
    <x v="315"/>
    <x v="27"/>
    <x v="7"/>
    <x v="1"/>
  </r>
  <r>
    <d v="2022-08-26T00:00:00"/>
    <x v="40"/>
    <n v="13"/>
    <x v="0"/>
    <x v="1"/>
    <n v="0"/>
    <x v="40"/>
    <x v="2"/>
    <x v="0"/>
    <n v="150"/>
    <n v="210"/>
    <n v="1950"/>
    <x v="87"/>
    <x v="12"/>
    <x v="7"/>
    <x v="1"/>
  </r>
  <r>
    <d v="2022-08-26T00:00:00"/>
    <x v="8"/>
    <n v="8"/>
    <x v="1"/>
    <x v="0"/>
    <n v="0"/>
    <x v="8"/>
    <x v="1"/>
    <x v="1"/>
    <n v="67"/>
    <n v="85.76"/>
    <n v="536"/>
    <x v="137"/>
    <x v="12"/>
    <x v="7"/>
    <x v="1"/>
  </r>
  <r>
    <d v="2022-08-27T00:00:00"/>
    <x v="34"/>
    <n v="15"/>
    <x v="0"/>
    <x v="0"/>
    <n v="0"/>
    <x v="34"/>
    <x v="1"/>
    <x v="3"/>
    <n v="37"/>
    <n v="42.55"/>
    <n v="555"/>
    <x v="205"/>
    <x v="13"/>
    <x v="7"/>
    <x v="1"/>
  </r>
  <r>
    <d v="2022-08-28T00:00:00"/>
    <x v="24"/>
    <n v="9"/>
    <x v="1"/>
    <x v="0"/>
    <n v="0"/>
    <x v="24"/>
    <x v="3"/>
    <x v="0"/>
    <n v="133"/>
    <n v="155.61000000000001"/>
    <n v="1197"/>
    <x v="237"/>
    <x v="14"/>
    <x v="7"/>
    <x v="1"/>
  </r>
  <r>
    <d v="2022-08-28T00:00:00"/>
    <x v="34"/>
    <n v="5"/>
    <x v="2"/>
    <x v="0"/>
    <n v="0"/>
    <x v="34"/>
    <x v="1"/>
    <x v="3"/>
    <n v="37"/>
    <n v="42.55"/>
    <n v="185"/>
    <x v="316"/>
    <x v="14"/>
    <x v="7"/>
    <x v="1"/>
  </r>
  <r>
    <d v="2022-08-30T00:00:00"/>
    <x v="15"/>
    <n v="6"/>
    <x v="1"/>
    <x v="1"/>
    <n v="0"/>
    <x v="15"/>
    <x v="3"/>
    <x v="1"/>
    <n v="75"/>
    <n v="85.5"/>
    <n v="450"/>
    <x v="146"/>
    <x v="24"/>
    <x v="7"/>
    <x v="1"/>
  </r>
  <r>
    <d v="2022-08-30T00:00:00"/>
    <x v="23"/>
    <n v="6"/>
    <x v="2"/>
    <x v="1"/>
    <n v="0"/>
    <x v="23"/>
    <x v="1"/>
    <x v="1"/>
    <n v="67"/>
    <n v="83.08"/>
    <n v="402"/>
    <x v="317"/>
    <x v="24"/>
    <x v="7"/>
    <x v="1"/>
  </r>
  <r>
    <d v="2022-08-30T00:00:00"/>
    <x v="7"/>
    <n v="5"/>
    <x v="2"/>
    <x v="1"/>
    <n v="0"/>
    <x v="7"/>
    <x v="0"/>
    <x v="3"/>
    <n v="7"/>
    <n v="8.33"/>
    <n v="35"/>
    <x v="318"/>
    <x v="24"/>
    <x v="7"/>
    <x v="1"/>
  </r>
  <r>
    <d v="2022-08-31T00:00:00"/>
    <x v="27"/>
    <n v="13"/>
    <x v="2"/>
    <x v="1"/>
    <n v="0"/>
    <x v="27"/>
    <x v="2"/>
    <x v="3"/>
    <n v="12"/>
    <n v="15.719999999999999"/>
    <n v="156"/>
    <x v="92"/>
    <x v="25"/>
    <x v="7"/>
    <x v="1"/>
  </r>
  <r>
    <d v="2022-09-04T00:00:00"/>
    <x v="29"/>
    <n v="1"/>
    <x v="2"/>
    <x v="1"/>
    <n v="0"/>
    <x v="29"/>
    <x v="3"/>
    <x v="1"/>
    <n v="105"/>
    <n v="142.80000000000001"/>
    <n v="105"/>
    <x v="319"/>
    <x v="3"/>
    <x v="8"/>
    <x v="1"/>
  </r>
  <r>
    <d v="2022-09-06T00:00:00"/>
    <x v="24"/>
    <n v="12"/>
    <x v="0"/>
    <x v="0"/>
    <n v="0"/>
    <x v="24"/>
    <x v="3"/>
    <x v="0"/>
    <n v="133"/>
    <n v="155.61000000000001"/>
    <n v="1596"/>
    <x v="320"/>
    <x v="16"/>
    <x v="8"/>
    <x v="1"/>
  </r>
  <r>
    <d v="2022-09-09T00:00:00"/>
    <x v="41"/>
    <n v="9"/>
    <x v="2"/>
    <x v="0"/>
    <n v="0"/>
    <x v="41"/>
    <x v="1"/>
    <x v="0"/>
    <n v="138"/>
    <n v="173.88"/>
    <n v="1242"/>
    <x v="236"/>
    <x v="4"/>
    <x v="8"/>
    <x v="1"/>
  </r>
  <r>
    <d v="2022-09-09T00:00:00"/>
    <x v="6"/>
    <n v="3"/>
    <x v="2"/>
    <x v="0"/>
    <n v="0"/>
    <x v="6"/>
    <x v="3"/>
    <x v="1"/>
    <n v="71"/>
    <n v="80.94"/>
    <n v="213"/>
    <x v="148"/>
    <x v="4"/>
    <x v="8"/>
    <x v="1"/>
  </r>
  <r>
    <d v="2022-09-10T00:00:00"/>
    <x v="4"/>
    <n v="15"/>
    <x v="1"/>
    <x v="1"/>
    <n v="0"/>
    <x v="4"/>
    <x v="4"/>
    <x v="3"/>
    <n v="5"/>
    <n v="6.7"/>
    <n v="75"/>
    <x v="100"/>
    <x v="26"/>
    <x v="8"/>
    <x v="1"/>
  </r>
  <r>
    <d v="2022-09-10T00:00:00"/>
    <x v="1"/>
    <n v="4"/>
    <x v="2"/>
    <x v="1"/>
    <n v="0"/>
    <x v="1"/>
    <x v="1"/>
    <x v="1"/>
    <n v="72"/>
    <n v="79.92"/>
    <n v="288"/>
    <x v="321"/>
    <x v="26"/>
    <x v="8"/>
    <x v="1"/>
  </r>
  <r>
    <d v="2022-09-14T00:00:00"/>
    <x v="19"/>
    <n v="3"/>
    <x v="2"/>
    <x v="1"/>
    <n v="0"/>
    <x v="19"/>
    <x v="4"/>
    <x v="2"/>
    <n v="47"/>
    <n v="53.11"/>
    <n v="141"/>
    <x v="215"/>
    <x v="29"/>
    <x v="8"/>
    <x v="1"/>
  </r>
  <r>
    <d v="2022-09-15T00:00:00"/>
    <x v="8"/>
    <n v="15"/>
    <x v="1"/>
    <x v="0"/>
    <n v="0"/>
    <x v="8"/>
    <x v="1"/>
    <x v="1"/>
    <n v="67"/>
    <n v="85.76"/>
    <n v="1005"/>
    <x v="250"/>
    <x v="17"/>
    <x v="8"/>
    <x v="1"/>
  </r>
  <r>
    <d v="2022-09-18T00:00:00"/>
    <x v="42"/>
    <n v="14"/>
    <x v="1"/>
    <x v="1"/>
    <n v="0"/>
    <x v="42"/>
    <x v="4"/>
    <x v="3"/>
    <n v="18"/>
    <n v="24.66"/>
    <n v="252"/>
    <x v="266"/>
    <x v="7"/>
    <x v="8"/>
    <x v="1"/>
  </r>
  <r>
    <d v="2022-09-19T00:00:00"/>
    <x v="38"/>
    <n v="8"/>
    <x v="0"/>
    <x v="1"/>
    <n v="0"/>
    <x v="38"/>
    <x v="4"/>
    <x v="1"/>
    <n v="95"/>
    <n v="119.7"/>
    <n v="760"/>
    <x v="322"/>
    <x v="8"/>
    <x v="8"/>
    <x v="1"/>
  </r>
  <r>
    <d v="2022-09-20T00:00:00"/>
    <x v="38"/>
    <n v="6"/>
    <x v="2"/>
    <x v="0"/>
    <n v="0"/>
    <x v="38"/>
    <x v="4"/>
    <x v="1"/>
    <n v="95"/>
    <n v="119.7"/>
    <n v="570"/>
    <x v="109"/>
    <x v="9"/>
    <x v="8"/>
    <x v="1"/>
  </r>
  <r>
    <d v="2022-09-20T00:00:00"/>
    <x v="16"/>
    <n v="10"/>
    <x v="2"/>
    <x v="0"/>
    <n v="0"/>
    <x v="16"/>
    <x v="3"/>
    <x v="1"/>
    <n v="98"/>
    <n v="103.88"/>
    <n v="980"/>
    <x v="323"/>
    <x v="9"/>
    <x v="8"/>
    <x v="1"/>
  </r>
  <r>
    <d v="2022-09-21T00:00:00"/>
    <x v="30"/>
    <n v="14"/>
    <x v="1"/>
    <x v="0"/>
    <n v="0"/>
    <x v="30"/>
    <x v="2"/>
    <x v="3"/>
    <n v="37"/>
    <n v="49.21"/>
    <n v="518"/>
    <x v="324"/>
    <x v="10"/>
    <x v="8"/>
    <x v="1"/>
  </r>
  <r>
    <d v="2022-09-21T00:00:00"/>
    <x v="42"/>
    <n v="5"/>
    <x v="2"/>
    <x v="1"/>
    <n v="0"/>
    <x v="42"/>
    <x v="4"/>
    <x v="3"/>
    <n v="18"/>
    <n v="24.66"/>
    <n v="90"/>
    <x v="325"/>
    <x v="10"/>
    <x v="8"/>
    <x v="1"/>
  </r>
  <r>
    <d v="2022-09-22T00:00:00"/>
    <x v="23"/>
    <n v="12"/>
    <x v="1"/>
    <x v="0"/>
    <n v="0"/>
    <x v="23"/>
    <x v="1"/>
    <x v="1"/>
    <n v="67"/>
    <n v="83.08"/>
    <n v="804"/>
    <x v="295"/>
    <x v="18"/>
    <x v="8"/>
    <x v="1"/>
  </r>
  <r>
    <d v="2022-09-23T00:00:00"/>
    <x v="35"/>
    <n v="12"/>
    <x v="2"/>
    <x v="0"/>
    <n v="0"/>
    <x v="35"/>
    <x v="2"/>
    <x v="1"/>
    <n v="73"/>
    <n v="94.17"/>
    <n v="876"/>
    <x v="326"/>
    <x v="19"/>
    <x v="8"/>
    <x v="1"/>
  </r>
  <r>
    <d v="2022-09-24T00:00:00"/>
    <x v="18"/>
    <n v="14"/>
    <x v="2"/>
    <x v="0"/>
    <n v="0"/>
    <x v="18"/>
    <x v="4"/>
    <x v="1"/>
    <n v="89"/>
    <n v="117.48"/>
    <n v="1246"/>
    <x v="242"/>
    <x v="27"/>
    <x v="8"/>
    <x v="1"/>
  </r>
  <r>
    <d v="2022-09-24T00:00:00"/>
    <x v="18"/>
    <n v="8"/>
    <x v="2"/>
    <x v="1"/>
    <n v="0"/>
    <x v="18"/>
    <x v="4"/>
    <x v="1"/>
    <n v="89"/>
    <n v="117.48"/>
    <n v="712"/>
    <x v="327"/>
    <x v="27"/>
    <x v="8"/>
    <x v="1"/>
  </r>
  <r>
    <d v="2022-09-27T00:00:00"/>
    <x v="43"/>
    <n v="4"/>
    <x v="2"/>
    <x v="1"/>
    <n v="0"/>
    <x v="43"/>
    <x v="4"/>
    <x v="1"/>
    <n v="90"/>
    <n v="96.3"/>
    <n v="360"/>
    <x v="328"/>
    <x v="13"/>
    <x v="8"/>
    <x v="1"/>
  </r>
  <r>
    <d v="2022-09-27T00:00:00"/>
    <x v="11"/>
    <n v="9"/>
    <x v="2"/>
    <x v="1"/>
    <n v="0"/>
    <x v="11"/>
    <x v="1"/>
    <x v="1"/>
    <n v="76"/>
    <n v="82.08"/>
    <n v="684"/>
    <x v="23"/>
    <x v="13"/>
    <x v="8"/>
    <x v="1"/>
  </r>
  <r>
    <d v="2022-09-27T00:00:00"/>
    <x v="1"/>
    <n v="3"/>
    <x v="0"/>
    <x v="1"/>
    <n v="0"/>
    <x v="1"/>
    <x v="1"/>
    <x v="1"/>
    <n v="72"/>
    <n v="79.92"/>
    <n v="216"/>
    <x v="329"/>
    <x v="13"/>
    <x v="8"/>
    <x v="1"/>
  </r>
  <r>
    <d v="2022-09-29T00:00:00"/>
    <x v="13"/>
    <n v="13"/>
    <x v="2"/>
    <x v="0"/>
    <n v="0"/>
    <x v="13"/>
    <x v="4"/>
    <x v="2"/>
    <n v="55"/>
    <n v="58.3"/>
    <n v="715"/>
    <x v="330"/>
    <x v="28"/>
    <x v="8"/>
    <x v="1"/>
  </r>
  <r>
    <d v="2022-10-03T00:00:00"/>
    <x v="31"/>
    <n v="5"/>
    <x v="2"/>
    <x v="1"/>
    <n v="0"/>
    <x v="31"/>
    <x v="2"/>
    <x v="2"/>
    <n v="44"/>
    <n v="48.4"/>
    <n v="220"/>
    <x v="331"/>
    <x v="2"/>
    <x v="9"/>
    <x v="1"/>
  </r>
  <r>
    <d v="2022-10-04T00:00:00"/>
    <x v="36"/>
    <n v="15"/>
    <x v="2"/>
    <x v="0"/>
    <n v="0"/>
    <x v="36"/>
    <x v="3"/>
    <x v="2"/>
    <n v="43"/>
    <n v="47.730000000000004"/>
    <n v="645"/>
    <x v="198"/>
    <x v="3"/>
    <x v="9"/>
    <x v="1"/>
  </r>
  <r>
    <d v="2022-10-06T00:00:00"/>
    <x v="4"/>
    <n v="1"/>
    <x v="2"/>
    <x v="0"/>
    <n v="0"/>
    <x v="4"/>
    <x v="4"/>
    <x v="3"/>
    <n v="5"/>
    <n v="6.7"/>
    <n v="5"/>
    <x v="37"/>
    <x v="16"/>
    <x v="9"/>
    <x v="1"/>
  </r>
  <r>
    <d v="2022-10-09T00:00:00"/>
    <x v="1"/>
    <n v="14"/>
    <x v="1"/>
    <x v="0"/>
    <n v="0"/>
    <x v="1"/>
    <x v="1"/>
    <x v="1"/>
    <n v="72"/>
    <n v="79.92"/>
    <n v="1008"/>
    <x v="194"/>
    <x v="4"/>
    <x v="9"/>
    <x v="1"/>
  </r>
  <r>
    <d v="2022-10-10T00:00:00"/>
    <x v="40"/>
    <n v="9"/>
    <x v="2"/>
    <x v="0"/>
    <n v="0"/>
    <x v="40"/>
    <x v="2"/>
    <x v="0"/>
    <n v="150"/>
    <n v="210"/>
    <n v="1350"/>
    <x v="179"/>
    <x v="26"/>
    <x v="9"/>
    <x v="1"/>
  </r>
  <r>
    <d v="2022-10-10T00:00:00"/>
    <x v="11"/>
    <n v="12"/>
    <x v="1"/>
    <x v="0"/>
    <n v="0"/>
    <x v="11"/>
    <x v="1"/>
    <x v="1"/>
    <n v="76"/>
    <n v="82.08"/>
    <n v="912"/>
    <x v="332"/>
    <x v="26"/>
    <x v="9"/>
    <x v="1"/>
  </r>
  <r>
    <d v="2022-10-11T00:00:00"/>
    <x v="25"/>
    <n v="10"/>
    <x v="2"/>
    <x v="0"/>
    <n v="0"/>
    <x v="25"/>
    <x v="3"/>
    <x v="1"/>
    <n v="83"/>
    <n v="94.62"/>
    <n v="830"/>
    <x v="333"/>
    <x v="5"/>
    <x v="9"/>
    <x v="1"/>
  </r>
  <r>
    <d v="2022-10-13T00:00:00"/>
    <x v="29"/>
    <n v="15"/>
    <x v="1"/>
    <x v="0"/>
    <n v="0"/>
    <x v="29"/>
    <x v="3"/>
    <x v="1"/>
    <n v="105"/>
    <n v="142.80000000000001"/>
    <n v="1575"/>
    <x v="334"/>
    <x v="22"/>
    <x v="9"/>
    <x v="1"/>
  </r>
  <r>
    <d v="2022-10-14T00:00:00"/>
    <x v="11"/>
    <n v="15"/>
    <x v="0"/>
    <x v="0"/>
    <n v="0"/>
    <x v="11"/>
    <x v="1"/>
    <x v="1"/>
    <n v="76"/>
    <n v="82.08"/>
    <n v="1140"/>
    <x v="138"/>
    <x v="29"/>
    <x v="9"/>
    <x v="1"/>
  </r>
  <r>
    <d v="2022-10-15T00:00:00"/>
    <x v="27"/>
    <n v="10"/>
    <x v="2"/>
    <x v="1"/>
    <n v="0"/>
    <x v="27"/>
    <x v="2"/>
    <x v="3"/>
    <n v="12"/>
    <n v="15.719999999999999"/>
    <n v="120"/>
    <x v="335"/>
    <x v="17"/>
    <x v="9"/>
    <x v="1"/>
  </r>
  <r>
    <d v="2022-10-16T00:00:00"/>
    <x v="43"/>
    <n v="3"/>
    <x v="1"/>
    <x v="0"/>
    <n v="0"/>
    <x v="43"/>
    <x v="4"/>
    <x v="1"/>
    <n v="90"/>
    <n v="96.3"/>
    <n v="270"/>
    <x v="336"/>
    <x v="23"/>
    <x v="9"/>
    <x v="1"/>
  </r>
  <r>
    <d v="2022-10-23T00:00:00"/>
    <x v="0"/>
    <n v="14"/>
    <x v="1"/>
    <x v="1"/>
    <n v="0"/>
    <x v="0"/>
    <x v="0"/>
    <x v="0"/>
    <n v="144"/>
    <n v="156.96"/>
    <n v="2016"/>
    <x v="65"/>
    <x v="19"/>
    <x v="9"/>
    <x v="1"/>
  </r>
  <r>
    <d v="2022-10-30T00:00:00"/>
    <x v="10"/>
    <n v="3"/>
    <x v="2"/>
    <x v="1"/>
    <n v="0"/>
    <x v="10"/>
    <x v="1"/>
    <x v="0"/>
    <n v="120"/>
    <n v="162"/>
    <n v="360"/>
    <x v="75"/>
    <x v="24"/>
    <x v="9"/>
    <x v="1"/>
  </r>
  <r>
    <d v="2022-10-31T00:00:00"/>
    <x v="1"/>
    <n v="8"/>
    <x v="2"/>
    <x v="0"/>
    <n v="0"/>
    <x v="1"/>
    <x v="1"/>
    <x v="1"/>
    <n v="72"/>
    <n v="79.92"/>
    <n v="576"/>
    <x v="282"/>
    <x v="25"/>
    <x v="9"/>
    <x v="1"/>
  </r>
  <r>
    <d v="2022-11-01T00:00:00"/>
    <x v="35"/>
    <n v="15"/>
    <x v="0"/>
    <x v="0"/>
    <n v="0"/>
    <x v="35"/>
    <x v="2"/>
    <x v="1"/>
    <n v="73"/>
    <n v="94.17"/>
    <n v="1095"/>
    <x v="337"/>
    <x v="0"/>
    <x v="10"/>
    <x v="1"/>
  </r>
  <r>
    <d v="2022-11-02T00:00:00"/>
    <x v="27"/>
    <n v="15"/>
    <x v="0"/>
    <x v="1"/>
    <n v="0"/>
    <x v="27"/>
    <x v="2"/>
    <x v="3"/>
    <n v="12"/>
    <n v="15.719999999999999"/>
    <n v="180"/>
    <x v="338"/>
    <x v="1"/>
    <x v="10"/>
    <x v="1"/>
  </r>
  <r>
    <d v="2022-11-02T00:00:00"/>
    <x v="28"/>
    <n v="15"/>
    <x v="2"/>
    <x v="1"/>
    <n v="0"/>
    <x v="28"/>
    <x v="4"/>
    <x v="0"/>
    <n v="148"/>
    <n v="201.28"/>
    <n v="2220"/>
    <x v="232"/>
    <x v="1"/>
    <x v="10"/>
    <x v="1"/>
  </r>
  <r>
    <d v="2022-11-02T00:00:00"/>
    <x v="4"/>
    <n v="5"/>
    <x v="2"/>
    <x v="1"/>
    <n v="0"/>
    <x v="4"/>
    <x v="4"/>
    <x v="3"/>
    <n v="5"/>
    <n v="6.7"/>
    <n v="25"/>
    <x v="339"/>
    <x v="1"/>
    <x v="10"/>
    <x v="1"/>
  </r>
  <r>
    <d v="2022-11-03T00:00:00"/>
    <x v="14"/>
    <n v="11"/>
    <x v="1"/>
    <x v="0"/>
    <n v="0"/>
    <x v="14"/>
    <x v="0"/>
    <x v="2"/>
    <n v="61"/>
    <n v="76.25"/>
    <n v="671"/>
    <x v="340"/>
    <x v="2"/>
    <x v="10"/>
    <x v="1"/>
  </r>
  <r>
    <d v="2022-11-04T00:00:00"/>
    <x v="25"/>
    <n v="10"/>
    <x v="2"/>
    <x v="0"/>
    <n v="0"/>
    <x v="25"/>
    <x v="3"/>
    <x v="1"/>
    <n v="83"/>
    <n v="94.62"/>
    <n v="830"/>
    <x v="333"/>
    <x v="3"/>
    <x v="10"/>
    <x v="1"/>
  </r>
  <r>
    <d v="2022-11-05T00:00:00"/>
    <x v="40"/>
    <n v="15"/>
    <x v="2"/>
    <x v="1"/>
    <n v="0"/>
    <x v="40"/>
    <x v="2"/>
    <x v="0"/>
    <n v="150"/>
    <n v="210"/>
    <n v="2250"/>
    <x v="341"/>
    <x v="15"/>
    <x v="10"/>
    <x v="1"/>
  </r>
  <r>
    <d v="2022-11-06T00:00:00"/>
    <x v="23"/>
    <n v="13"/>
    <x v="2"/>
    <x v="1"/>
    <n v="0"/>
    <x v="23"/>
    <x v="1"/>
    <x v="1"/>
    <n v="67"/>
    <n v="83.08"/>
    <n v="871"/>
    <x v="342"/>
    <x v="16"/>
    <x v="10"/>
    <x v="1"/>
  </r>
  <r>
    <d v="2022-11-06T00:00:00"/>
    <x v="27"/>
    <n v="13"/>
    <x v="1"/>
    <x v="0"/>
    <n v="0"/>
    <x v="27"/>
    <x v="2"/>
    <x v="3"/>
    <n v="12"/>
    <n v="15.719999999999999"/>
    <n v="156"/>
    <x v="92"/>
    <x v="16"/>
    <x v="10"/>
    <x v="1"/>
  </r>
  <r>
    <d v="2022-11-06T00:00:00"/>
    <x v="10"/>
    <n v="13"/>
    <x v="2"/>
    <x v="1"/>
    <n v="0"/>
    <x v="10"/>
    <x v="1"/>
    <x v="0"/>
    <n v="120"/>
    <n v="162"/>
    <n v="1560"/>
    <x v="343"/>
    <x v="16"/>
    <x v="10"/>
    <x v="1"/>
  </r>
  <r>
    <d v="2022-11-07T00:00:00"/>
    <x v="17"/>
    <n v="13"/>
    <x v="1"/>
    <x v="1"/>
    <n v="0"/>
    <x v="17"/>
    <x v="1"/>
    <x v="1"/>
    <n v="90"/>
    <n v="115.2"/>
    <n v="1170"/>
    <x v="344"/>
    <x v="20"/>
    <x v="10"/>
    <x v="1"/>
  </r>
  <r>
    <d v="2022-11-08T00:00:00"/>
    <x v="43"/>
    <n v="11"/>
    <x v="0"/>
    <x v="1"/>
    <n v="0"/>
    <x v="43"/>
    <x v="4"/>
    <x v="1"/>
    <n v="90"/>
    <n v="96.3"/>
    <n v="990"/>
    <x v="345"/>
    <x v="21"/>
    <x v="10"/>
    <x v="1"/>
  </r>
  <r>
    <d v="2022-11-08T00:00:00"/>
    <x v="40"/>
    <n v="10"/>
    <x v="0"/>
    <x v="0"/>
    <n v="0"/>
    <x v="40"/>
    <x v="2"/>
    <x v="0"/>
    <n v="150"/>
    <n v="210"/>
    <n v="1500"/>
    <x v="346"/>
    <x v="21"/>
    <x v="10"/>
    <x v="1"/>
  </r>
  <r>
    <d v="2022-11-09T00:00:00"/>
    <x v="26"/>
    <n v="8"/>
    <x v="1"/>
    <x v="1"/>
    <n v="0"/>
    <x v="26"/>
    <x v="4"/>
    <x v="2"/>
    <n v="48"/>
    <n v="57.120000000000005"/>
    <n v="384"/>
    <x v="185"/>
    <x v="4"/>
    <x v="10"/>
    <x v="1"/>
  </r>
  <r>
    <d v="2022-11-10T00:00:00"/>
    <x v="30"/>
    <n v="7"/>
    <x v="2"/>
    <x v="0"/>
    <n v="0"/>
    <x v="30"/>
    <x v="2"/>
    <x v="3"/>
    <n v="37"/>
    <n v="49.21"/>
    <n v="259"/>
    <x v="294"/>
    <x v="26"/>
    <x v="10"/>
    <x v="1"/>
  </r>
  <r>
    <d v="2022-11-13T00:00:00"/>
    <x v="26"/>
    <n v="10"/>
    <x v="0"/>
    <x v="1"/>
    <n v="0"/>
    <x v="26"/>
    <x v="4"/>
    <x v="2"/>
    <n v="48"/>
    <n v="57.120000000000005"/>
    <n v="480"/>
    <x v="47"/>
    <x v="22"/>
    <x v="10"/>
    <x v="1"/>
  </r>
  <r>
    <d v="2022-11-14T00:00:00"/>
    <x v="29"/>
    <n v="1"/>
    <x v="2"/>
    <x v="1"/>
    <n v="0"/>
    <x v="29"/>
    <x v="3"/>
    <x v="1"/>
    <n v="105"/>
    <n v="142.80000000000001"/>
    <n v="105"/>
    <x v="319"/>
    <x v="29"/>
    <x v="10"/>
    <x v="1"/>
  </r>
  <r>
    <d v="2022-11-15T00:00:00"/>
    <x v="35"/>
    <n v="14"/>
    <x v="2"/>
    <x v="1"/>
    <n v="0"/>
    <x v="35"/>
    <x v="2"/>
    <x v="1"/>
    <n v="73"/>
    <n v="94.17"/>
    <n v="1022"/>
    <x v="58"/>
    <x v="17"/>
    <x v="10"/>
    <x v="1"/>
  </r>
  <r>
    <d v="2022-11-16T00:00:00"/>
    <x v="39"/>
    <n v="8"/>
    <x v="1"/>
    <x v="0"/>
    <n v="0"/>
    <x v="39"/>
    <x v="2"/>
    <x v="0"/>
    <n v="134"/>
    <n v="156.78"/>
    <n v="1072"/>
    <x v="347"/>
    <x v="23"/>
    <x v="10"/>
    <x v="1"/>
  </r>
  <r>
    <d v="2022-11-18T00:00:00"/>
    <x v="13"/>
    <n v="8"/>
    <x v="2"/>
    <x v="1"/>
    <n v="0"/>
    <x v="13"/>
    <x v="4"/>
    <x v="2"/>
    <n v="55"/>
    <n v="58.3"/>
    <n v="440"/>
    <x v="348"/>
    <x v="7"/>
    <x v="10"/>
    <x v="1"/>
  </r>
  <r>
    <d v="2022-11-21T00:00:00"/>
    <x v="14"/>
    <n v="6"/>
    <x v="2"/>
    <x v="1"/>
    <n v="0"/>
    <x v="14"/>
    <x v="0"/>
    <x v="2"/>
    <n v="61"/>
    <n v="76.25"/>
    <n v="366"/>
    <x v="349"/>
    <x v="10"/>
    <x v="10"/>
    <x v="1"/>
  </r>
  <r>
    <d v="2022-11-23T00:00:00"/>
    <x v="43"/>
    <n v="12"/>
    <x v="1"/>
    <x v="0"/>
    <n v="0"/>
    <x v="43"/>
    <x v="4"/>
    <x v="1"/>
    <n v="90"/>
    <n v="96.3"/>
    <n v="1080"/>
    <x v="180"/>
    <x v="19"/>
    <x v="10"/>
    <x v="1"/>
  </r>
  <r>
    <d v="2022-11-25T00:00:00"/>
    <x v="3"/>
    <n v="5"/>
    <x v="2"/>
    <x v="1"/>
    <n v="0"/>
    <x v="3"/>
    <x v="3"/>
    <x v="2"/>
    <n v="44"/>
    <n v="48.84"/>
    <n v="220"/>
    <x v="3"/>
    <x v="11"/>
    <x v="10"/>
    <x v="1"/>
  </r>
  <r>
    <d v="2022-11-26T00:00:00"/>
    <x v="18"/>
    <n v="5"/>
    <x v="2"/>
    <x v="0"/>
    <n v="0"/>
    <x v="18"/>
    <x v="4"/>
    <x v="1"/>
    <n v="89"/>
    <n v="117.48"/>
    <n v="445"/>
    <x v="350"/>
    <x v="12"/>
    <x v="10"/>
    <x v="1"/>
  </r>
  <r>
    <d v="2022-11-27T00:00:00"/>
    <x v="13"/>
    <n v="15"/>
    <x v="2"/>
    <x v="0"/>
    <n v="0"/>
    <x v="13"/>
    <x v="4"/>
    <x v="2"/>
    <n v="55"/>
    <n v="58.3"/>
    <n v="825"/>
    <x v="351"/>
    <x v="13"/>
    <x v="10"/>
    <x v="1"/>
  </r>
  <r>
    <d v="2022-11-28T00:00:00"/>
    <x v="5"/>
    <n v="8"/>
    <x v="2"/>
    <x v="1"/>
    <n v="0"/>
    <x v="5"/>
    <x v="4"/>
    <x v="1"/>
    <n v="93"/>
    <n v="104.16"/>
    <n v="744"/>
    <x v="352"/>
    <x v="14"/>
    <x v="10"/>
    <x v="1"/>
  </r>
  <r>
    <d v="2022-11-30T00:00:00"/>
    <x v="27"/>
    <n v="2"/>
    <x v="2"/>
    <x v="0"/>
    <n v="0"/>
    <x v="27"/>
    <x v="2"/>
    <x v="3"/>
    <n v="12"/>
    <n v="15.719999999999999"/>
    <n v="24"/>
    <x v="128"/>
    <x v="24"/>
    <x v="10"/>
    <x v="1"/>
  </r>
  <r>
    <d v="2022-12-03T00:00:00"/>
    <x v="33"/>
    <n v="5"/>
    <x v="0"/>
    <x v="1"/>
    <n v="0"/>
    <x v="33"/>
    <x v="4"/>
    <x v="3"/>
    <n v="37"/>
    <n v="41.81"/>
    <n v="185"/>
    <x v="353"/>
    <x v="2"/>
    <x v="11"/>
    <x v="1"/>
  </r>
  <r>
    <d v="2022-12-04T00:00:00"/>
    <x v="42"/>
    <n v="10"/>
    <x v="2"/>
    <x v="1"/>
    <n v="0"/>
    <x v="42"/>
    <x v="4"/>
    <x v="3"/>
    <n v="18"/>
    <n v="24.66"/>
    <n v="180"/>
    <x v="217"/>
    <x v="3"/>
    <x v="11"/>
    <x v="1"/>
  </r>
  <r>
    <d v="2022-12-04T00:00:00"/>
    <x v="11"/>
    <n v="15"/>
    <x v="2"/>
    <x v="1"/>
    <n v="0"/>
    <x v="11"/>
    <x v="1"/>
    <x v="1"/>
    <n v="76"/>
    <n v="82.08"/>
    <n v="1140"/>
    <x v="138"/>
    <x v="3"/>
    <x v="11"/>
    <x v="1"/>
  </r>
  <r>
    <d v="2022-12-07T00:00:00"/>
    <x v="1"/>
    <n v="12"/>
    <x v="2"/>
    <x v="1"/>
    <n v="0"/>
    <x v="1"/>
    <x v="1"/>
    <x v="1"/>
    <n v="72"/>
    <n v="79.92"/>
    <n v="864"/>
    <x v="354"/>
    <x v="20"/>
    <x v="11"/>
    <x v="1"/>
  </r>
  <r>
    <d v="2022-12-07T00:00:00"/>
    <x v="21"/>
    <n v="13"/>
    <x v="2"/>
    <x v="0"/>
    <n v="0"/>
    <x v="21"/>
    <x v="2"/>
    <x v="3"/>
    <n v="13"/>
    <n v="16.64"/>
    <n v="169"/>
    <x v="31"/>
    <x v="20"/>
    <x v="11"/>
    <x v="1"/>
  </r>
  <r>
    <d v="2022-12-07T00:00:00"/>
    <x v="1"/>
    <n v="5"/>
    <x v="2"/>
    <x v="1"/>
    <n v="0"/>
    <x v="1"/>
    <x v="1"/>
    <x v="1"/>
    <n v="72"/>
    <n v="79.92"/>
    <n v="360"/>
    <x v="182"/>
    <x v="20"/>
    <x v="11"/>
    <x v="1"/>
  </r>
  <r>
    <d v="2022-12-11T00:00:00"/>
    <x v="26"/>
    <n v="5"/>
    <x v="2"/>
    <x v="0"/>
    <n v="0"/>
    <x v="26"/>
    <x v="4"/>
    <x v="2"/>
    <n v="48"/>
    <n v="57.120000000000005"/>
    <n v="240"/>
    <x v="259"/>
    <x v="5"/>
    <x v="11"/>
    <x v="1"/>
  </r>
  <r>
    <d v="2022-12-11T00:00:00"/>
    <x v="2"/>
    <n v="9"/>
    <x v="0"/>
    <x v="0"/>
    <n v="0"/>
    <x v="2"/>
    <x v="2"/>
    <x v="1"/>
    <n v="112"/>
    <n v="122.08"/>
    <n v="1008"/>
    <x v="355"/>
    <x v="5"/>
    <x v="11"/>
    <x v="1"/>
  </r>
  <r>
    <d v="2022-12-11T00:00:00"/>
    <x v="9"/>
    <n v="10"/>
    <x v="1"/>
    <x v="1"/>
    <n v="0"/>
    <x v="9"/>
    <x v="2"/>
    <x v="1"/>
    <n v="112"/>
    <n v="146.72"/>
    <n v="1120"/>
    <x v="356"/>
    <x v="5"/>
    <x v="11"/>
    <x v="1"/>
  </r>
  <r>
    <d v="2022-12-12T00:00:00"/>
    <x v="28"/>
    <n v="9"/>
    <x v="0"/>
    <x v="1"/>
    <n v="0"/>
    <x v="28"/>
    <x v="4"/>
    <x v="0"/>
    <n v="148"/>
    <n v="201.28"/>
    <n v="1332"/>
    <x v="357"/>
    <x v="6"/>
    <x v="11"/>
    <x v="1"/>
  </r>
  <r>
    <d v="2022-12-12T00:00:00"/>
    <x v="41"/>
    <n v="10"/>
    <x v="0"/>
    <x v="0"/>
    <n v="0"/>
    <x v="41"/>
    <x v="1"/>
    <x v="0"/>
    <n v="138"/>
    <n v="173.88"/>
    <n v="1380"/>
    <x v="285"/>
    <x v="6"/>
    <x v="11"/>
    <x v="1"/>
  </r>
  <r>
    <d v="2022-12-14T00:00:00"/>
    <x v="24"/>
    <n v="4"/>
    <x v="2"/>
    <x v="1"/>
    <n v="0"/>
    <x v="24"/>
    <x v="3"/>
    <x v="0"/>
    <n v="133"/>
    <n v="155.61000000000001"/>
    <n v="532"/>
    <x v="144"/>
    <x v="29"/>
    <x v="11"/>
    <x v="1"/>
  </r>
  <r>
    <d v="2022-12-15T00:00:00"/>
    <x v="37"/>
    <n v="13"/>
    <x v="2"/>
    <x v="0"/>
    <n v="0"/>
    <x v="37"/>
    <x v="3"/>
    <x v="3"/>
    <n v="6"/>
    <n v="7.8599999999999994"/>
    <n v="78"/>
    <x v="93"/>
    <x v="17"/>
    <x v="11"/>
    <x v="1"/>
  </r>
  <r>
    <d v="2022-12-19T00:00:00"/>
    <x v="11"/>
    <n v="7"/>
    <x v="2"/>
    <x v="0"/>
    <n v="0"/>
    <x v="11"/>
    <x v="1"/>
    <x v="1"/>
    <n v="76"/>
    <n v="82.08"/>
    <n v="532"/>
    <x v="358"/>
    <x v="8"/>
    <x v="11"/>
    <x v="1"/>
  </r>
  <r>
    <d v="2022-12-19T00:00:00"/>
    <x v="31"/>
    <n v="14"/>
    <x v="2"/>
    <x v="1"/>
    <n v="0"/>
    <x v="31"/>
    <x v="2"/>
    <x v="2"/>
    <n v="44"/>
    <n v="48.4"/>
    <n v="616"/>
    <x v="226"/>
    <x v="8"/>
    <x v="11"/>
    <x v="1"/>
  </r>
  <r>
    <d v="2022-12-19T00:00:00"/>
    <x v="37"/>
    <n v="11"/>
    <x v="1"/>
    <x v="0"/>
    <n v="0"/>
    <x v="37"/>
    <x v="3"/>
    <x v="3"/>
    <n v="6"/>
    <n v="7.8599999999999994"/>
    <n v="66"/>
    <x v="359"/>
    <x v="8"/>
    <x v="11"/>
    <x v="1"/>
  </r>
  <r>
    <d v="2022-12-21T00:00:00"/>
    <x v="15"/>
    <n v="10"/>
    <x v="2"/>
    <x v="0"/>
    <n v="0"/>
    <x v="15"/>
    <x v="3"/>
    <x v="1"/>
    <n v="75"/>
    <n v="85.5"/>
    <n v="750"/>
    <x v="360"/>
    <x v="10"/>
    <x v="11"/>
    <x v="1"/>
  </r>
  <r>
    <d v="2022-12-29T00:00:00"/>
    <x v="25"/>
    <n v="15"/>
    <x v="2"/>
    <x v="0"/>
    <n v="0"/>
    <x v="25"/>
    <x v="3"/>
    <x v="1"/>
    <n v="83"/>
    <n v="94.62"/>
    <n v="1245"/>
    <x v="94"/>
    <x v="28"/>
    <x v="11"/>
    <x v="1"/>
  </r>
  <r>
    <d v="2022-12-29T00:00:00"/>
    <x v="10"/>
    <n v="1"/>
    <x v="0"/>
    <x v="1"/>
    <n v="0"/>
    <x v="10"/>
    <x v="1"/>
    <x v="0"/>
    <n v="120"/>
    <n v="162"/>
    <n v="120"/>
    <x v="70"/>
    <x v="28"/>
    <x v="11"/>
    <x v="1"/>
  </r>
  <r>
    <d v="2022-12-30T00:00:00"/>
    <x v="41"/>
    <n v="14"/>
    <x v="2"/>
    <x v="0"/>
    <n v="0"/>
    <x v="41"/>
    <x v="1"/>
    <x v="0"/>
    <n v="138"/>
    <n v="173.88"/>
    <n v="1932"/>
    <x v="219"/>
    <x v="24"/>
    <x v="11"/>
    <x v="1"/>
  </r>
  <r>
    <d v="2022-12-31T00:00:00"/>
    <x v="38"/>
    <n v="12"/>
    <x v="1"/>
    <x v="0"/>
    <n v="0"/>
    <x v="38"/>
    <x v="4"/>
    <x v="1"/>
    <n v="95"/>
    <n v="119.7"/>
    <n v="1140"/>
    <x v="255"/>
    <x v="25"/>
    <x v="11"/>
    <x v="1"/>
  </r>
  <r>
    <d v="2022-12-31T00:00:00"/>
    <x v="31"/>
    <n v="6"/>
    <x v="1"/>
    <x v="0"/>
    <n v="0"/>
    <x v="31"/>
    <x v="2"/>
    <x v="2"/>
    <n v="44"/>
    <n v="48.4"/>
    <n v="264"/>
    <x v="361"/>
    <x v="25"/>
    <x v="11"/>
    <x v="1"/>
  </r>
  <r>
    <d v="2022-12-31T00:00:00"/>
    <x v="31"/>
    <n v="3"/>
    <x v="0"/>
    <x v="1"/>
    <n v="0"/>
    <x v="31"/>
    <x v="2"/>
    <x v="2"/>
    <n v="44"/>
    <n v="48.4"/>
    <n v="132"/>
    <x v="191"/>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581074-2E49-4D0E-AD31-7002A1667BDA}" name="PRODUCT" cacheId="13"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rowHeaderCaption="PRODUCTS">
  <location ref="Q2:T46" firstHeaderRow="0" firstDataRow="1" firstDataCol="2"/>
  <pivotFields count="16">
    <pivotField compact="0" numFmtId="14" outline="0" showAll="0"/>
    <pivotField compact="0" outline="0"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items count="5">
        <item x="0"/>
        <item x="1"/>
        <item x="2"/>
        <item x="3"/>
        <item t="default"/>
      </items>
    </pivotField>
    <pivotField compact="0" numFmtId="165" outline="0" showAll="0"/>
    <pivotField compact="0" numFmtId="165" outline="0" showAll="0"/>
    <pivotField compact="0" numFmtId="165" outline="0" showAll="0"/>
    <pivotField dataField="1" compact="0" numFmtId="165" outline="0"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A63EA2-CEF2-4A88-8670-C1FCC96912E9}" name="Monthly"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
  <location ref="H2:J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ncludeNewItemsInFilter="1">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numFmtId="165"/>
    <dataField name="Sum of TOTAL SELLING VALUE" fld="12" baseField="0" baseItem="0" numFmtId="165"/>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52FC65-0204-46C7-B127-66CF40F69F51}" name="Totalsales"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3" firstHeaderRow="0" firstDataRow="1" firstDataCol="0"/>
  <pivotFields count="16">
    <pivotField numFmtId="14" showAll="0"/>
    <pivotField showAll="0"/>
    <pivotField showAll="0"/>
    <pivotField showAll="0">
      <items count="4">
        <item x="2"/>
        <item x="1"/>
        <item x="0"/>
        <item t="default"/>
      </items>
    </pivotField>
    <pivotField showAll="0"/>
    <pivotField numFmtId="164" showAll="0"/>
    <pivotField showAll="0"/>
    <pivotField showAll="0"/>
    <pivotField showAll="0"/>
    <pivotField numFmtId="165" showAll="0"/>
    <pivotField numFmtId="165" showAll="0"/>
    <pivotField dataField="1"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2BA1E2-58ED-4B8E-83B4-76E1DCD33DBA}" name="PAYMENT MODE"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AYMENT MODE">
  <location ref="AD3:AE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1B58C0-3CB5-4DFE-B482-253C37D4574B}" name="SALES TYPE"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ALE TYPE">
  <location ref="AA3:AB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4E7052-48C0-48AB-86D6-946ABFEE9C02}" name="Daily"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DAY">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2">
    <format dxfId="3">
      <pivotArea outline="0" collapsedLevelsAreSubtotals="1" fieldPosition="0"/>
    </format>
    <format dxfId="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84E073-E528-4887-8585-D12E1376CE4E}" name="CATEGORY" cacheId="1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X3:Y8"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1B250EB3-B667-4D04-A1CC-D59CED8D378C}" sourceName="SALE TYPE">
  <pivotTables>
    <pivotTable tabId="4" name="Daily"/>
    <pivotTable tabId="4" name="CATEGORY"/>
    <pivotTable tabId="4" name="Monthly"/>
    <pivotTable tabId="4" name="PAYMENT MODE"/>
    <pivotTable tabId="4" name="PRODUCT"/>
    <pivotTable tabId="4" name="Totalsales"/>
  </pivotTables>
  <data>
    <tabular pivotCacheId="33204323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36539899-1CDB-4B58-8D6C-65F24B90BCF6}" sourceName="PAYMENT MODE">
  <pivotTables>
    <pivotTable tabId="4" name="Daily"/>
    <pivotTable tabId="4" name="CATEGORY"/>
    <pivotTable tabId="4" name="Monthly"/>
    <pivotTable tabId="4" name="PAYMENT MODE"/>
    <pivotTable tabId="4" name="PRODUCT"/>
    <pivotTable tabId="4" name="SALES TYPE"/>
  </pivotTables>
  <data>
    <tabular pivotCacheId="33204323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9A731BF-90EF-4FE6-BF94-D7D56494B9A2}" sourceName="MONTH">
  <pivotTables>
    <pivotTable tabId="4" name="Daily"/>
    <pivotTable tabId="4" name="CATEGORY"/>
    <pivotTable tabId="4" name="PAYMENT MODE"/>
    <pivotTable tabId="4" name="PRODUCT"/>
    <pivotTable tabId="4" name="SALES TYPE"/>
  </pivotTables>
  <data>
    <tabular pivotCacheId="332043239">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C1A202B-88D3-446B-91BB-96B643CEB4A8}" sourceName="YEAR">
  <pivotTables>
    <pivotTable tabId="4" name="Daily"/>
    <pivotTable tabId="4" name="CATEGORY"/>
    <pivotTable tabId="4" name="Monthly"/>
    <pivotTable tabId="4" name="PAYMENT MODE"/>
    <pivotTable tabId="4" name="PRODUCT"/>
    <pivotTable tabId="4" name="SALES TYPE"/>
    <pivotTable tabId="4" name="Totalsales"/>
  </pivotTables>
  <data>
    <tabular pivotCacheId="33204323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FE7A7626-EE64-43E9-9F75-35EF0EF89511}" cache="Slicer_SALE_TYPE" caption="SALE TYPE" rowHeight="241300"/>
  <slicer name="PAYMENT MODE" xr10:uid="{E245BCF2-5218-44AF-8E91-6A94B1921C84}" cache="Slicer_PAYMENT_MODE" caption="PAYMENT MODE" rowHeight="241300"/>
  <slicer name="MONTH" xr10:uid="{744057C0-5159-4F4B-9BAD-A491107BD3FA}" cache="Slicer_MONTH" caption="MONTH" startItem="1" rowHeight="241300"/>
  <slicer name="YEAR" xr10:uid="{EDDCE9FF-5382-4A77-85C2-E1BC0BEF2783}"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30" headerRowBorderDxfId="29">
  <autoFilter ref="A1:P528" xr:uid="{60351B27-4213-4B50-AF1E-6DD234ED1CD8}"/>
  <sortState xmlns:xlrd2="http://schemas.microsoft.com/office/spreadsheetml/2017/richdata2" ref="A2:E527">
    <sortCondition ref="A1:A527"/>
  </sortState>
  <tableColumns count="16">
    <tableColumn id="1" xr3:uid="{7E2D9722-C99A-4D79-AD8A-A4AF24D31B15}" name="DATE" dataDxfId="28"/>
    <tableColumn id="3" xr3:uid="{1B687DA1-746A-409E-8132-464ADA2D65F7}" name="PRODUCT ID" dataDxfId="27"/>
    <tableColumn id="2" xr3:uid="{3D21C161-3520-4EEB-95C2-BC89A67F811B}" name="QUANTITY" dataDxfId="26"/>
    <tableColumn id="4" xr3:uid="{51AFA112-3989-4C7A-B537-003512753602}" name="SALE TYPE" dataDxfId="25"/>
    <tableColumn id="5" xr3:uid="{057B8FDA-60FB-4816-999C-2030B688B9CF}" name="PAYMENT MODE" dataDxfId="24"/>
    <tableColumn id="6" xr3:uid="{A77A9445-20AF-4122-92EB-C3706E536AB4}" name="DISCOUNT %" dataDxfId="23"/>
    <tableColumn id="7" xr3:uid="{AA92F632-6A3B-4D94-966E-788A0318E40C}" name="PRODUCT ID2" dataDxfId="22">
      <calculatedColumnFormula>VLOOKUP(InputData[[#This Row],[PRODUCT ID]],MasterData[],2,0)</calculatedColumnFormula>
    </tableColumn>
    <tableColumn id="9" xr3:uid="{353FA50F-09A4-40D6-B078-6E3F4AC94EFE}" name="CATEGORY" dataDxfId="21">
      <calculatedColumnFormula>VLOOKUP(InputData[[#This Row],[PRODUCT ID]],MasterData[],3,0)</calculatedColumnFormula>
    </tableColumn>
    <tableColumn id="10" xr3:uid="{1CF41186-E987-4FB4-94C0-B796D78E92A5}" name="UOM" dataDxfId="20">
      <calculatedColumnFormula>VLOOKUP(InputData[[#This Row],[PRODUCT ID]],MasterData[],4,0)</calculatedColumnFormula>
    </tableColumn>
    <tableColumn id="11" xr3:uid="{947EEA65-8791-40D1-A457-9CB69B292EB0}" name="BUYING PRIZE" dataDxfId="19">
      <calculatedColumnFormula>VLOOKUP(InputData[[#This Row],[PRODUCT ID]],MasterData[],5,0)</calculatedColumnFormula>
    </tableColumn>
    <tableColumn id="12" xr3:uid="{D0243A9F-683C-44A8-A771-5D418561F68E}" name="SELLING PRICE" dataDxfId="18">
      <calculatedColumnFormula>VLOOKUP(InputData[[#This Row],[PRODUCT ID]],MasterData[],6,0)</calculatedColumnFormula>
    </tableColumn>
    <tableColumn id="14" xr3:uid="{84DDC237-9446-4981-B9E3-667A033E8722}" name="TOTAL BUYING VALUE" dataDxfId="17">
      <calculatedColumnFormula>InputData[[#This Row],[BUYING PRIZE]]*InputData[[#This Row],[QUANTITY]]</calculatedColumnFormula>
    </tableColumn>
    <tableColumn id="15" xr3:uid="{A47F3B8B-A710-4445-B6B8-EAB13C98B39C}" name="TOTAL SELLING VALUE" dataDxfId="16">
      <calculatedColumnFormula>InputData[[#This Row],[SELLING PRICE]]*InputData[[#This Row],[QUANTITY]]*(1-InputData[[#This Row],[DISCOUNT %]])</calculatedColumnFormula>
    </tableColumn>
    <tableColumn id="16" xr3:uid="{E7449ABA-F8BA-4900-A75C-4303CF569B40}" name="DAY" dataDxfId="15">
      <calculatedColumnFormula>DAY(InputData[[#This Row],[DATE]])</calculatedColumnFormula>
    </tableColumn>
    <tableColumn id="17" xr3:uid="{F2E1271E-A726-4B0F-A044-39FFCE7F289A}" name="MONTH" dataDxfId="14">
      <calculatedColumnFormula>TEXT(InputData[[#This Row],[DATE]],"mmm")</calculatedColumnFormula>
    </tableColumn>
    <tableColumn id="18" xr3:uid="{D671B908-2C08-4AD3-B234-40B8A5299210}" name="YEAR" dataDxfId="13">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2" dataDxfId="10" headerRowBorderDxfId="11">
  <autoFilter ref="A1:F46" xr:uid="{DE6FA1E2-6EE8-430A-AF62-020400F3E926}"/>
  <tableColumns count="6">
    <tableColumn id="1" xr3:uid="{106E50BA-9FFB-484D-AC75-176578AFED44}" name="PRODUCT ID" dataDxfId="9"/>
    <tableColumn id="2" xr3:uid="{C6063C4C-22AC-43C3-B630-5C0916CFA263}" name="PRODUCT" dataDxfId="8"/>
    <tableColumn id="3" xr3:uid="{FEA9A0A4-A0D7-45FA-BD75-4D9EBBD09441}" name="CATEGORY" dataDxfId="7"/>
    <tableColumn id="4" xr3:uid="{3BDFD3DA-79CD-4B0E-9F98-1F406523093B}" name="UOM" dataDxfId="6"/>
    <tableColumn id="5" xr3:uid="{C286276F-25D5-4D9D-9759-32EF67A133BE}" name="BUYING PRIZE" dataDxfId="5"/>
    <tableColumn id="6" xr3:uid="{BFC92544-6510-4B40-ABEE-FD6A4B0302D7}" name="SELLING PRICE" dataDxfId="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2.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abSelected="1" topLeftCell="A181" workbookViewId="0">
      <selection activeCell="J1" sqref="J1:M1048576"/>
    </sheetView>
  </sheetViews>
  <sheetFormatPr defaultRowHeight="14.25" x14ac:dyDescent="0.45"/>
  <cols>
    <col min="1" max="1" width="10.33203125" bestFit="1" customWidth="1"/>
    <col min="2" max="2" width="15.86328125" bestFit="1" customWidth="1"/>
    <col min="3" max="3" width="14.19921875" bestFit="1" customWidth="1"/>
    <col min="4" max="4" width="14.1328125" bestFit="1" customWidth="1"/>
    <col min="5" max="5" width="19.796875" bestFit="1" customWidth="1"/>
    <col min="6" max="6" width="16.19921875" bestFit="1" customWidth="1"/>
    <col min="7" max="7" width="13.6640625" bestFit="1" customWidth="1"/>
    <col min="8" max="8" width="9.86328125" bestFit="1" customWidth="1"/>
    <col min="9" max="9" width="17.19921875" bestFit="1" customWidth="1"/>
    <col min="10" max="10" width="17.796875" style="8" bestFit="1" customWidth="1"/>
    <col min="11" max="11" width="24.19921875" style="8" bestFit="1" customWidth="1"/>
    <col min="12" max="12" width="24.53125" style="8" bestFit="1" customWidth="1"/>
    <col min="13" max="13" width="23.19921875" style="8" bestFit="1" customWidth="1"/>
  </cols>
  <sheetData>
    <row r="1" spans="1:16" ht="14.65" thickBot="1" x14ac:dyDescent="0.5">
      <c r="A1" s="2" t="s">
        <v>100</v>
      </c>
      <c r="B1" s="2" t="s">
        <v>0</v>
      </c>
      <c r="C1" s="2" t="s">
        <v>101</v>
      </c>
      <c r="D1" s="2" t="s">
        <v>102</v>
      </c>
      <c r="E1" s="2" t="s">
        <v>103</v>
      </c>
      <c r="F1" s="2" t="s">
        <v>104</v>
      </c>
      <c r="G1" s="2" t="s">
        <v>114</v>
      </c>
      <c r="H1" s="2" t="s">
        <v>2</v>
      </c>
      <c r="I1" s="2" t="s">
        <v>3</v>
      </c>
      <c r="J1" s="7" t="s">
        <v>4</v>
      </c>
      <c r="K1" s="7" t="s">
        <v>5</v>
      </c>
      <c r="L1" s="7" t="s">
        <v>115</v>
      </c>
      <c r="M1" s="7" t="s">
        <v>116</v>
      </c>
      <c r="N1" s="2" t="s">
        <v>117</v>
      </c>
      <c r="O1" s="2" t="s">
        <v>119</v>
      </c>
      <c r="P1" s="2" t="s">
        <v>118</v>
      </c>
    </row>
    <row r="2" spans="1:16" x14ac:dyDescent="0.4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Row],[QUANTITY]]*(1-InputData[[#This Row],[DISCOUNT %]])</f>
        <v>1412.64</v>
      </c>
      <c r="N2">
        <f>DAY(InputData[[#This Row],[DATE]])</f>
        <v>1</v>
      </c>
      <c r="O2" t="str">
        <f>TEXT(InputData[[#This Row],[DATE]],"mmm")</f>
        <v>Jan</v>
      </c>
      <c r="P2">
        <f>YEAR(InputData[[#This Row],[DATE]])</f>
        <v>2021</v>
      </c>
    </row>
    <row r="3" spans="1:16" x14ac:dyDescent="0.4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Row],[QUANTITY]]*(1-InputData[[#This Row],[DISCOUNT %]])</f>
        <v>1198.8</v>
      </c>
      <c r="N3">
        <f>DAY(InputData[[#This Row],[DATE]])</f>
        <v>2</v>
      </c>
      <c r="O3" t="str">
        <f>TEXT(InputData[[#This Row],[DATE]],"mmm")</f>
        <v>Jan</v>
      </c>
      <c r="P3">
        <f>YEAR(InputData[[#This Row],[DATE]])</f>
        <v>2021</v>
      </c>
    </row>
    <row r="4" spans="1:16" x14ac:dyDescent="0.4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Row],[QUANTITY]]*(1-InputData[[#This Row],[DISCOUNT %]])</f>
        <v>732.48</v>
      </c>
      <c r="N4">
        <f>DAY(InputData[[#This Row],[DATE]])</f>
        <v>2</v>
      </c>
      <c r="O4" t="str">
        <f>TEXT(InputData[[#This Row],[DATE]],"mmm")</f>
        <v>Jan</v>
      </c>
      <c r="P4">
        <f>YEAR(InputData[[#This Row],[DATE]])</f>
        <v>2021</v>
      </c>
    </row>
    <row r="5" spans="1:16" x14ac:dyDescent="0.4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Row],[QUANTITY]]*(1-InputData[[#This Row],[DISCOUNT %]])</f>
        <v>244.20000000000002</v>
      </c>
      <c r="N5">
        <f>DAY(InputData[[#This Row],[DATE]])</f>
        <v>3</v>
      </c>
      <c r="O5" t="str">
        <f>TEXT(InputData[[#This Row],[DATE]],"mmm")</f>
        <v>Jan</v>
      </c>
      <c r="P5">
        <f>YEAR(InputData[[#This Row],[DATE]])</f>
        <v>2021</v>
      </c>
    </row>
    <row r="6" spans="1:16" x14ac:dyDescent="0.4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Row],[QUANTITY]]*(1-InputData[[#This Row],[DISCOUNT %]])</f>
        <v>80.400000000000006</v>
      </c>
      <c r="N6">
        <f>DAY(InputData[[#This Row],[DATE]])</f>
        <v>4</v>
      </c>
      <c r="O6" t="str">
        <f>TEXT(InputData[[#This Row],[DATE]],"mmm")</f>
        <v>Jan</v>
      </c>
      <c r="P6">
        <f>YEAR(InputData[[#This Row],[DATE]])</f>
        <v>2021</v>
      </c>
    </row>
    <row r="7" spans="1:16" x14ac:dyDescent="0.4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Row],[QUANTITY]]*(1-InputData[[#This Row],[DISCOUNT %]])</f>
        <v>104.16</v>
      </c>
      <c r="N7">
        <f>DAY(InputData[[#This Row],[DATE]])</f>
        <v>9</v>
      </c>
      <c r="O7" t="str">
        <f>TEXT(InputData[[#This Row],[DATE]],"mmm")</f>
        <v>Jan</v>
      </c>
      <c r="P7">
        <f>YEAR(InputData[[#This Row],[DATE]])</f>
        <v>2021</v>
      </c>
    </row>
    <row r="8" spans="1:16" x14ac:dyDescent="0.4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Row],[QUANTITY]]*(1-InputData[[#This Row],[DISCOUNT %]])</f>
        <v>647.52</v>
      </c>
      <c r="N8">
        <f>DAY(InputData[[#This Row],[DATE]])</f>
        <v>9</v>
      </c>
      <c r="O8" t="str">
        <f>TEXT(InputData[[#This Row],[DATE]],"mmm")</f>
        <v>Jan</v>
      </c>
      <c r="P8">
        <f>YEAR(InputData[[#This Row],[DATE]])</f>
        <v>2021</v>
      </c>
    </row>
    <row r="9" spans="1:16" x14ac:dyDescent="0.4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Row],[QUANTITY]]*(1-InputData[[#This Row],[DISCOUNT %]])</f>
        <v>33.32</v>
      </c>
      <c r="N9">
        <f>DAY(InputData[[#This Row],[DATE]])</f>
        <v>9</v>
      </c>
      <c r="O9" t="str">
        <f>TEXT(InputData[[#This Row],[DATE]],"mmm")</f>
        <v>Jan</v>
      </c>
      <c r="P9">
        <f>YEAR(InputData[[#This Row],[DATE]])</f>
        <v>2021</v>
      </c>
    </row>
    <row r="10" spans="1:16" x14ac:dyDescent="0.4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4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Row],[QUANTITY]]*(1-InputData[[#This Row],[DISCOUNT %]])</f>
        <v>586.88</v>
      </c>
      <c r="N11">
        <f>DAY(InputData[[#This Row],[DATE]])</f>
        <v>11</v>
      </c>
      <c r="O11" t="str">
        <f>TEXT(InputData[[#This Row],[DATE]],"mmm")</f>
        <v>Jan</v>
      </c>
      <c r="P11">
        <f>YEAR(InputData[[#This Row],[DATE]])</f>
        <v>2021</v>
      </c>
    </row>
    <row r="12" spans="1:16" x14ac:dyDescent="0.4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Row],[QUANTITY]]*(1-InputData[[#This Row],[DISCOUNT %]])</f>
        <v>648</v>
      </c>
      <c r="N12">
        <f>DAY(InputData[[#This Row],[DATE]])</f>
        <v>11</v>
      </c>
      <c r="O12" t="str">
        <f>TEXT(InputData[[#This Row],[DATE]],"mmm")</f>
        <v>Jan</v>
      </c>
      <c r="P12">
        <f>YEAR(InputData[[#This Row],[DATE]])</f>
        <v>2021</v>
      </c>
    </row>
    <row r="13" spans="1:16" x14ac:dyDescent="0.4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Row],[QUANTITY]]*(1-InputData[[#This Row],[DISCOUNT %]])</f>
        <v>1620</v>
      </c>
      <c r="N13">
        <f>DAY(InputData[[#This Row],[DATE]])</f>
        <v>12</v>
      </c>
      <c r="O13" t="str">
        <f>TEXT(InputData[[#This Row],[DATE]],"mmm")</f>
        <v>Jan</v>
      </c>
      <c r="P13">
        <f>YEAR(InputData[[#This Row],[DATE]])</f>
        <v>2021</v>
      </c>
    </row>
    <row r="14" spans="1:16" x14ac:dyDescent="0.4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Row],[QUANTITY]]*(1-InputData[[#This Row],[DISCOUNT %]])</f>
        <v>1067.04</v>
      </c>
      <c r="N14">
        <f>DAY(InputData[[#This Row],[DATE]])</f>
        <v>18</v>
      </c>
      <c r="O14" t="str">
        <f>TEXT(InputData[[#This Row],[DATE]],"mmm")</f>
        <v>Jan</v>
      </c>
      <c r="P14">
        <f>YEAR(InputData[[#This Row],[DATE]])</f>
        <v>2021</v>
      </c>
    </row>
    <row r="15" spans="1:16" x14ac:dyDescent="0.4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Row],[QUANTITY]]*(1-InputData[[#This Row],[DISCOUNT %]])</f>
        <v>448.38</v>
      </c>
      <c r="N15">
        <f>DAY(InputData[[#This Row],[DATE]])</f>
        <v>18</v>
      </c>
      <c r="O15" t="str">
        <f>TEXT(InputData[[#This Row],[DATE]],"mmm")</f>
        <v>Jan</v>
      </c>
      <c r="P15">
        <f>YEAR(InputData[[#This Row],[DATE]])</f>
        <v>2021</v>
      </c>
    </row>
    <row r="16" spans="1:16" x14ac:dyDescent="0.4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4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Row],[QUANTITY]]*(1-InputData[[#This Row],[DISCOUNT %]])</f>
        <v>233.2</v>
      </c>
      <c r="N17">
        <f>DAY(InputData[[#This Row],[DATE]])</f>
        <v>20</v>
      </c>
      <c r="O17" t="str">
        <f>TEXT(InputData[[#This Row],[DATE]],"mmm")</f>
        <v>Jan</v>
      </c>
      <c r="P17">
        <f>YEAR(InputData[[#This Row],[DATE]])</f>
        <v>2021</v>
      </c>
    </row>
    <row r="18" spans="1:16" x14ac:dyDescent="0.4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Row],[QUANTITY]]*(1-InputData[[#This Row],[DISCOUNT %]])</f>
        <v>305</v>
      </c>
      <c r="N18">
        <f>DAY(InputData[[#This Row],[DATE]])</f>
        <v>20</v>
      </c>
      <c r="O18" t="str">
        <f>TEXT(InputData[[#This Row],[DATE]],"mmm")</f>
        <v>Jan</v>
      </c>
      <c r="P18">
        <f>YEAR(InputData[[#This Row],[DATE]])</f>
        <v>2021</v>
      </c>
    </row>
    <row r="19" spans="1:16" x14ac:dyDescent="0.4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Row],[QUANTITY]]*(1-InputData[[#This Row],[DISCOUNT %]])</f>
        <v>732.6</v>
      </c>
      <c r="N19">
        <f>DAY(InputData[[#This Row],[DATE]])</f>
        <v>21</v>
      </c>
      <c r="O19" t="str">
        <f>TEXT(InputData[[#This Row],[DATE]],"mmm")</f>
        <v>Jan</v>
      </c>
      <c r="P19">
        <f>YEAR(InputData[[#This Row],[DATE]])</f>
        <v>2021</v>
      </c>
    </row>
    <row r="20" spans="1:16" x14ac:dyDescent="0.4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Row],[QUANTITY]]*(1-InputData[[#This Row],[DISCOUNT %]])</f>
        <v>728.46</v>
      </c>
      <c r="N20">
        <f>DAY(InputData[[#This Row],[DATE]])</f>
        <v>21</v>
      </c>
      <c r="O20" t="str">
        <f>TEXT(InputData[[#This Row],[DATE]],"mmm")</f>
        <v>Jan</v>
      </c>
      <c r="P20">
        <f>YEAR(InputData[[#This Row],[DATE]])</f>
        <v>2021</v>
      </c>
    </row>
    <row r="21" spans="1:16" x14ac:dyDescent="0.4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Row],[QUANTITY]]*(1-InputData[[#This Row],[DISCOUNT %]])</f>
        <v>972</v>
      </c>
      <c r="N21">
        <f>DAY(InputData[[#This Row],[DATE]])</f>
        <v>21</v>
      </c>
      <c r="O21" t="str">
        <f>TEXT(InputData[[#This Row],[DATE]],"mmm")</f>
        <v>Jan</v>
      </c>
      <c r="P21">
        <f>YEAR(InputData[[#This Row],[DATE]])</f>
        <v>2021</v>
      </c>
    </row>
    <row r="22" spans="1:16" x14ac:dyDescent="0.4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4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Row],[QUANTITY]]*(1-InputData[[#This Row],[DISCOUNT %]])</f>
        <v>46.9</v>
      </c>
      <c r="N23">
        <f>DAY(InputData[[#This Row],[DATE]])</f>
        <v>25</v>
      </c>
      <c r="O23" t="str">
        <f>TEXT(InputData[[#This Row],[DATE]],"mmm")</f>
        <v>Jan</v>
      </c>
      <c r="P23">
        <f>YEAR(InputData[[#This Row],[DATE]])</f>
        <v>2021</v>
      </c>
    </row>
    <row r="24" spans="1:16" x14ac:dyDescent="0.4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Row],[QUANTITY]]*(1-InputData[[#This Row],[DISCOUNT %]])</f>
        <v>1458.24</v>
      </c>
      <c r="N24">
        <f>DAY(InputData[[#This Row],[DATE]])</f>
        <v>25</v>
      </c>
      <c r="O24" t="str">
        <f>TEXT(InputData[[#This Row],[DATE]],"mmm")</f>
        <v>Jan</v>
      </c>
      <c r="P24">
        <f>YEAR(InputData[[#This Row],[DATE]])</f>
        <v>2021</v>
      </c>
    </row>
    <row r="25" spans="1:16" x14ac:dyDescent="0.4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Row],[QUANTITY]]*(1-InputData[[#This Row],[DISCOUNT %]])</f>
        <v>738.72</v>
      </c>
      <c r="N25">
        <f>DAY(InputData[[#This Row],[DATE]])</f>
        <v>26</v>
      </c>
      <c r="O25" t="str">
        <f>TEXT(InputData[[#This Row],[DATE]],"mmm")</f>
        <v>Jan</v>
      </c>
      <c r="P25">
        <f>YEAR(InputData[[#This Row],[DATE]])</f>
        <v>2021</v>
      </c>
    </row>
    <row r="26" spans="1:16" x14ac:dyDescent="0.4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Row],[QUANTITY]]*(1-InputData[[#This Row],[DISCOUNT %]])</f>
        <v>598.5</v>
      </c>
      <c r="N26">
        <f>DAY(InputData[[#This Row],[DATE]])</f>
        <v>26</v>
      </c>
      <c r="O26" t="str">
        <f>TEXT(InputData[[#This Row],[DATE]],"mmm")</f>
        <v>Jan</v>
      </c>
      <c r="P26">
        <f>YEAR(InputData[[#This Row],[DATE]])</f>
        <v>2021</v>
      </c>
    </row>
    <row r="27" spans="1:16" x14ac:dyDescent="0.4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Row],[QUANTITY]]*(1-InputData[[#This Row],[DISCOUNT %]])</f>
        <v>727.16</v>
      </c>
      <c r="N27">
        <f>DAY(InputData[[#This Row],[DATE]])</f>
        <v>26</v>
      </c>
      <c r="O27" t="str">
        <f>TEXT(InputData[[#This Row],[DATE]],"mmm")</f>
        <v>Jan</v>
      </c>
      <c r="P27">
        <f>YEAR(InputData[[#This Row],[DATE]])</f>
        <v>2021</v>
      </c>
    </row>
    <row r="28" spans="1:16" x14ac:dyDescent="0.4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Row],[QUANTITY]]*(1-InputData[[#This Row],[DISCOUNT %]])</f>
        <v>806.4</v>
      </c>
      <c r="N28">
        <f>DAY(InputData[[#This Row],[DATE]])</f>
        <v>27</v>
      </c>
      <c r="O28" t="str">
        <f>TEXT(InputData[[#This Row],[DATE]],"mmm")</f>
        <v>Jan</v>
      </c>
      <c r="P28">
        <f>YEAR(InputData[[#This Row],[DATE]])</f>
        <v>2021</v>
      </c>
    </row>
    <row r="29" spans="1:16" x14ac:dyDescent="0.4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Row],[QUANTITY]]*(1-InputData[[#This Row],[DISCOUNT %]])</f>
        <v>352.44</v>
      </c>
      <c r="N29">
        <f>DAY(InputData[[#This Row],[DATE]])</f>
        <v>27</v>
      </c>
      <c r="O29" t="str">
        <f>TEXT(InputData[[#This Row],[DATE]],"mmm")</f>
        <v>Jan</v>
      </c>
      <c r="P29">
        <f>YEAR(InputData[[#This Row],[DATE]])</f>
        <v>2021</v>
      </c>
    </row>
    <row r="30" spans="1:16" x14ac:dyDescent="0.4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4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Row],[QUANTITY]]*(1-InputData[[#This Row],[DISCOUNT %]])</f>
        <v>106.22</v>
      </c>
      <c r="N31">
        <f>DAY(InputData[[#This Row],[DATE]])</f>
        <v>28</v>
      </c>
      <c r="O31" t="str">
        <f>TEXT(InputData[[#This Row],[DATE]],"mmm")</f>
        <v>Jan</v>
      </c>
      <c r="P31">
        <f>YEAR(InputData[[#This Row],[DATE]])</f>
        <v>2021</v>
      </c>
    </row>
    <row r="32" spans="1:16" x14ac:dyDescent="0.4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Row],[QUANTITY]]*(1-InputData[[#This Row],[DISCOUNT %]])</f>
        <v>1149.96</v>
      </c>
      <c r="N32">
        <f>DAY(InputData[[#This Row],[DATE]])</f>
        <v>2</v>
      </c>
      <c r="O32" t="str">
        <f>TEXT(InputData[[#This Row],[DATE]],"mmm")</f>
        <v>Feb</v>
      </c>
      <c r="P32">
        <f>YEAR(InputData[[#This Row],[DATE]])</f>
        <v>2021</v>
      </c>
    </row>
    <row r="33" spans="1:16" x14ac:dyDescent="0.4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Row],[QUANTITY]]*(1-InputData[[#This Row],[DISCOUNT %]])</f>
        <v>216.32</v>
      </c>
      <c r="N33">
        <f>DAY(InputData[[#This Row],[DATE]])</f>
        <v>3</v>
      </c>
      <c r="O33" t="str">
        <f>TEXT(InputData[[#This Row],[DATE]],"mmm")</f>
        <v>Feb</v>
      </c>
      <c r="P33">
        <f>YEAR(InputData[[#This Row],[DATE]])</f>
        <v>2021</v>
      </c>
    </row>
    <row r="34" spans="1:16" x14ac:dyDescent="0.4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Row],[QUANTITY]]*(1-InputData[[#This Row],[DISCOUNT %]])</f>
        <v>283.14</v>
      </c>
      <c r="N34">
        <f>DAY(InputData[[#This Row],[DATE]])</f>
        <v>3</v>
      </c>
      <c r="O34" t="str">
        <f>TEXT(InputData[[#This Row],[DATE]],"mmm")</f>
        <v>Feb</v>
      </c>
      <c r="P34">
        <f>YEAR(InputData[[#This Row],[DATE]])</f>
        <v>2021</v>
      </c>
    </row>
    <row r="35" spans="1:16" x14ac:dyDescent="0.4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Row],[QUANTITY]]*(1-InputData[[#This Row],[DISCOUNT %]])</f>
        <v>343.04</v>
      </c>
      <c r="N35">
        <f>DAY(InputData[[#This Row],[DATE]])</f>
        <v>4</v>
      </c>
      <c r="O35" t="str">
        <f>TEXT(InputData[[#This Row],[DATE]],"mmm")</f>
        <v>Feb</v>
      </c>
      <c r="P35">
        <f>YEAR(InputData[[#This Row],[DATE]])</f>
        <v>2021</v>
      </c>
    </row>
    <row r="36" spans="1:16" x14ac:dyDescent="0.4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Row],[QUANTITY]]*(1-InputData[[#This Row],[DISCOUNT %]])</f>
        <v>581.55999999999995</v>
      </c>
      <c r="N36">
        <f>DAY(InputData[[#This Row],[DATE]])</f>
        <v>5</v>
      </c>
      <c r="O36" t="str">
        <f>TEXT(InputData[[#This Row],[DATE]],"mmm")</f>
        <v>Feb</v>
      </c>
      <c r="P36">
        <f>YEAR(InputData[[#This Row],[DATE]])</f>
        <v>2021</v>
      </c>
    </row>
    <row r="37" spans="1:16" x14ac:dyDescent="0.4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Row],[QUANTITY]]*(1-InputData[[#This Row],[DISCOUNT %]])</f>
        <v>155.61000000000001</v>
      </c>
      <c r="N37">
        <f>DAY(InputData[[#This Row],[DATE]])</f>
        <v>5</v>
      </c>
      <c r="O37" t="str">
        <f>TEXT(InputData[[#This Row],[DATE]],"mmm")</f>
        <v>Feb</v>
      </c>
      <c r="P37">
        <f>YEAR(InputData[[#This Row],[DATE]])</f>
        <v>2021</v>
      </c>
    </row>
    <row r="38" spans="1:16" x14ac:dyDescent="0.4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Row],[QUANTITY]]*(1-InputData[[#This Row],[DISCOUNT %]])</f>
        <v>747.72</v>
      </c>
      <c r="N38">
        <f>DAY(InputData[[#This Row],[DATE]])</f>
        <v>5</v>
      </c>
      <c r="O38" t="str">
        <f>TEXT(InputData[[#This Row],[DATE]],"mmm")</f>
        <v>Feb</v>
      </c>
      <c r="P38">
        <f>YEAR(InputData[[#This Row],[DATE]])</f>
        <v>2021</v>
      </c>
    </row>
    <row r="39" spans="1:16" x14ac:dyDescent="0.4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Row],[QUANTITY]]*(1-InputData[[#This Row],[DISCOUNT %]])</f>
        <v>6.7</v>
      </c>
      <c r="N39">
        <f>DAY(InputData[[#This Row],[DATE]])</f>
        <v>6</v>
      </c>
      <c r="O39" t="str">
        <f>TEXT(InputData[[#This Row],[DATE]],"mmm")</f>
        <v>Feb</v>
      </c>
      <c r="P39">
        <f>YEAR(InputData[[#This Row],[DATE]])</f>
        <v>2021</v>
      </c>
    </row>
    <row r="40" spans="1:16" x14ac:dyDescent="0.4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Row],[QUANTITY]]*(1-InputData[[#This Row],[DISCOUNT %]])</f>
        <v>816.19999999999993</v>
      </c>
      <c r="N40">
        <f>DAY(InputData[[#This Row],[DATE]])</f>
        <v>9</v>
      </c>
      <c r="O40" t="str">
        <f>TEXT(InputData[[#This Row],[DATE]],"mmm")</f>
        <v>Feb</v>
      </c>
      <c r="P40">
        <f>YEAR(InputData[[#This Row],[DATE]])</f>
        <v>2021</v>
      </c>
    </row>
    <row r="41" spans="1:16" x14ac:dyDescent="0.4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Row],[QUANTITY]]*(1-InputData[[#This Row],[DISCOUNT %]])</f>
        <v>662.34</v>
      </c>
      <c r="N41">
        <f>DAY(InputData[[#This Row],[DATE]])</f>
        <v>12</v>
      </c>
      <c r="O41" t="str">
        <f>TEXT(InputData[[#This Row],[DATE]],"mmm")</f>
        <v>Feb</v>
      </c>
      <c r="P41">
        <f>YEAR(InputData[[#This Row],[DATE]])</f>
        <v>2021</v>
      </c>
    </row>
    <row r="42" spans="1:16" x14ac:dyDescent="0.4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Row],[QUANTITY]]*(1-InputData[[#This Row],[DISCOUNT %]])</f>
        <v>1345.14</v>
      </c>
      <c r="N42">
        <f>DAY(InputData[[#This Row],[DATE]])</f>
        <v>12</v>
      </c>
      <c r="O42" t="str">
        <f>TEXT(InputData[[#This Row],[DATE]],"mmm")</f>
        <v>Feb</v>
      </c>
      <c r="P42">
        <f>YEAR(InputData[[#This Row],[DATE]])</f>
        <v>2021</v>
      </c>
    </row>
    <row r="43" spans="1:16" x14ac:dyDescent="0.4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4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Row],[QUANTITY]]*(1-InputData[[#This Row],[DISCOUNT %]])</f>
        <v>94.32</v>
      </c>
      <c r="N44">
        <f>DAY(InputData[[#This Row],[DATE]])</f>
        <v>18</v>
      </c>
      <c r="O44" t="str">
        <f>TEXT(InputData[[#This Row],[DATE]],"mmm")</f>
        <v>Feb</v>
      </c>
      <c r="P44">
        <f>YEAR(InputData[[#This Row],[DATE]])</f>
        <v>2021</v>
      </c>
    </row>
    <row r="45" spans="1:16" x14ac:dyDescent="0.4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Row],[QUANTITY]]*(1-InputData[[#This Row],[DISCOUNT %]])</f>
        <v>2214.08</v>
      </c>
      <c r="N45">
        <f>DAY(InputData[[#This Row],[DATE]])</f>
        <v>20</v>
      </c>
      <c r="O45" t="str">
        <f>TEXT(InputData[[#This Row],[DATE]],"mmm")</f>
        <v>Feb</v>
      </c>
      <c r="P45">
        <f>YEAR(InputData[[#This Row],[DATE]])</f>
        <v>2021</v>
      </c>
    </row>
    <row r="46" spans="1:16" x14ac:dyDescent="0.4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Row],[QUANTITY]]*(1-InputData[[#This Row],[DISCOUNT %]])</f>
        <v>610.4</v>
      </c>
      <c r="N46">
        <f>DAY(InputData[[#This Row],[DATE]])</f>
        <v>22</v>
      </c>
      <c r="O46" t="str">
        <f>TEXT(InputData[[#This Row],[DATE]],"mmm")</f>
        <v>Feb</v>
      </c>
      <c r="P46">
        <f>YEAR(InputData[[#This Row],[DATE]])</f>
        <v>2021</v>
      </c>
    </row>
    <row r="47" spans="1:16" x14ac:dyDescent="0.4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4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4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4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Row],[QUANTITY]]*(1-InputData[[#This Row],[DISCOUNT %]])</f>
        <v>1292.28</v>
      </c>
      <c r="N50">
        <f>DAY(InputData[[#This Row],[DATE]])</f>
        <v>25</v>
      </c>
      <c r="O50" t="str">
        <f>TEXT(InputData[[#This Row],[DATE]],"mmm")</f>
        <v>Feb</v>
      </c>
      <c r="P50">
        <f>YEAR(InputData[[#This Row],[DATE]])</f>
        <v>2021</v>
      </c>
    </row>
    <row r="51" spans="1:16" x14ac:dyDescent="0.4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Row],[QUANTITY]]*(1-InputData[[#This Row],[DISCOUNT %]])</f>
        <v>402.56</v>
      </c>
      <c r="N51">
        <f>DAY(InputData[[#This Row],[DATE]])</f>
        <v>25</v>
      </c>
      <c r="O51" t="str">
        <f>TEXT(InputData[[#This Row],[DATE]],"mmm")</f>
        <v>Feb</v>
      </c>
      <c r="P51">
        <f>YEAR(InputData[[#This Row],[DATE]])</f>
        <v>2021</v>
      </c>
    </row>
    <row r="52" spans="1:16" x14ac:dyDescent="0.4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4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Row],[QUANTITY]]*(1-InputData[[#This Row],[DISCOUNT %]])</f>
        <v>48.4</v>
      </c>
      <c r="N53">
        <f>DAY(InputData[[#This Row],[DATE]])</f>
        <v>3</v>
      </c>
      <c r="O53" t="str">
        <f>TEXT(InputData[[#This Row],[DATE]],"mmm")</f>
        <v>Mar</v>
      </c>
      <c r="P53">
        <f>YEAR(InputData[[#This Row],[DATE]])</f>
        <v>2021</v>
      </c>
    </row>
    <row r="54" spans="1:16" x14ac:dyDescent="0.4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Row],[QUANTITY]]*(1-InputData[[#This Row],[DISCOUNT %]])</f>
        <v>1462.86</v>
      </c>
      <c r="N54">
        <f>DAY(InputData[[#This Row],[DATE]])</f>
        <v>7</v>
      </c>
      <c r="O54" t="str">
        <f>TEXT(InputData[[#This Row],[DATE]],"mmm")</f>
        <v>Mar</v>
      </c>
      <c r="P54">
        <f>YEAR(InputData[[#This Row],[DATE]])</f>
        <v>2021</v>
      </c>
    </row>
    <row r="55" spans="1:16" x14ac:dyDescent="0.4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Row],[QUANTITY]]*(1-InputData[[#This Row],[DISCOUNT %]])</f>
        <v>342.72</v>
      </c>
      <c r="N55">
        <f>DAY(InputData[[#This Row],[DATE]])</f>
        <v>8</v>
      </c>
      <c r="O55" t="str">
        <f>TEXT(InputData[[#This Row],[DATE]],"mmm")</f>
        <v>Mar</v>
      </c>
      <c r="P55">
        <f>YEAR(InputData[[#This Row],[DATE]])</f>
        <v>2021</v>
      </c>
    </row>
    <row r="56" spans="1:16" x14ac:dyDescent="0.4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Row],[QUANTITY]]*(1-InputData[[#This Row],[DISCOUNT %]])</f>
        <v>738.72</v>
      </c>
      <c r="N56">
        <f>DAY(InputData[[#This Row],[DATE]])</f>
        <v>8</v>
      </c>
      <c r="O56" t="str">
        <f>TEXT(InputData[[#This Row],[DATE]],"mmm")</f>
        <v>Mar</v>
      </c>
      <c r="P56">
        <f>YEAR(InputData[[#This Row],[DATE]])</f>
        <v>2021</v>
      </c>
    </row>
    <row r="57" spans="1:16" x14ac:dyDescent="0.4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Row],[QUANTITY]]*(1-InputData[[#This Row],[DISCOUNT %]])</f>
        <v>318.65999999999997</v>
      </c>
      <c r="N57">
        <f>DAY(InputData[[#This Row],[DATE]])</f>
        <v>9</v>
      </c>
      <c r="O57" t="str">
        <f>TEXT(InputData[[#This Row],[DATE]],"mmm")</f>
        <v>Mar</v>
      </c>
      <c r="P57">
        <f>YEAR(InputData[[#This Row],[DATE]])</f>
        <v>2021</v>
      </c>
    </row>
    <row r="58" spans="1:16" x14ac:dyDescent="0.4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Row],[QUANTITY]]*(1-InputData[[#This Row],[DISCOUNT %]])</f>
        <v>91.63</v>
      </c>
      <c r="N58">
        <f>DAY(InputData[[#This Row],[DATE]])</f>
        <v>11</v>
      </c>
      <c r="O58" t="str">
        <f>TEXT(InputData[[#This Row],[DATE]],"mmm")</f>
        <v>Mar</v>
      </c>
      <c r="P58">
        <f>YEAR(InputData[[#This Row],[DATE]])</f>
        <v>2021</v>
      </c>
    </row>
    <row r="59" spans="1:16" x14ac:dyDescent="0.4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Row],[QUANTITY]]*(1-InputData[[#This Row],[DISCOUNT %]])</f>
        <v>418.1</v>
      </c>
      <c r="N59">
        <f>DAY(InputData[[#This Row],[DATE]])</f>
        <v>13</v>
      </c>
      <c r="O59" t="str">
        <f>TEXT(InputData[[#This Row],[DATE]],"mmm")</f>
        <v>Mar</v>
      </c>
      <c r="P59">
        <f>YEAR(InputData[[#This Row],[DATE]])</f>
        <v>2021</v>
      </c>
    </row>
    <row r="60" spans="1:16" x14ac:dyDescent="0.4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4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Row],[QUANTITY]]*(1-InputData[[#This Row],[DISCOUNT %]])</f>
        <v>1318.38</v>
      </c>
      <c r="N61">
        <f>DAY(InputData[[#This Row],[DATE]])</f>
        <v>16</v>
      </c>
      <c r="O61" t="str">
        <f>TEXT(InputData[[#This Row],[DATE]],"mmm")</f>
        <v>Mar</v>
      </c>
      <c r="P61">
        <f>YEAR(InputData[[#This Row],[DATE]])</f>
        <v>2021</v>
      </c>
    </row>
    <row r="62" spans="1:16" x14ac:dyDescent="0.4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Row],[QUANTITY]]*(1-InputData[[#This Row],[DISCOUNT %]])</f>
        <v>1296</v>
      </c>
      <c r="N62">
        <f>DAY(InputData[[#This Row],[DATE]])</f>
        <v>18</v>
      </c>
      <c r="O62" t="str">
        <f>TEXT(InputData[[#This Row],[DATE]],"mmm")</f>
        <v>Mar</v>
      </c>
      <c r="P62">
        <f>YEAR(InputData[[#This Row],[DATE]])</f>
        <v>2021</v>
      </c>
    </row>
    <row r="63" spans="1:16" x14ac:dyDescent="0.4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Row],[QUANTITY]]*(1-InputData[[#This Row],[DISCOUNT %]])</f>
        <v>376.29</v>
      </c>
      <c r="N63">
        <f>DAY(InputData[[#This Row],[DATE]])</f>
        <v>19</v>
      </c>
      <c r="O63" t="str">
        <f>TEXT(InputData[[#This Row],[DATE]],"mmm")</f>
        <v>Mar</v>
      </c>
      <c r="P63">
        <f>YEAR(InputData[[#This Row],[DATE]])</f>
        <v>2021</v>
      </c>
    </row>
    <row r="64" spans="1:16" x14ac:dyDescent="0.4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Row],[QUANTITY]]*(1-InputData[[#This Row],[DISCOUNT %]])</f>
        <v>991.25</v>
      </c>
      <c r="N64">
        <f>DAY(InputData[[#This Row],[DATE]])</f>
        <v>21</v>
      </c>
      <c r="O64" t="str">
        <f>TEXT(InputData[[#This Row],[DATE]],"mmm")</f>
        <v>Mar</v>
      </c>
      <c r="P64">
        <f>YEAR(InputData[[#This Row],[DATE]])</f>
        <v>2021</v>
      </c>
    </row>
    <row r="65" spans="1:16" x14ac:dyDescent="0.4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4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4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Row],[QUANTITY]]*(1-InputData[[#This Row],[DISCOUNT %]])</f>
        <v>376.68</v>
      </c>
      <c r="N67">
        <f>DAY(InputData[[#This Row],[DATE]])</f>
        <v>22</v>
      </c>
      <c r="O67" t="str">
        <f>TEXT(InputData[[#This Row],[DATE]],"mmm")</f>
        <v>Mar</v>
      </c>
      <c r="P67">
        <f>YEAR(InputData[[#This Row],[DATE]])</f>
        <v>2021</v>
      </c>
    </row>
    <row r="68" spans="1:16" x14ac:dyDescent="0.4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Row],[QUANTITY]]*(1-InputData[[#This Row],[DISCOUNT %]])</f>
        <v>2197.44</v>
      </c>
      <c r="N68">
        <f>DAY(InputData[[#This Row],[DATE]])</f>
        <v>25</v>
      </c>
      <c r="O68" t="str">
        <f>TEXT(InputData[[#This Row],[DATE]],"mmm")</f>
        <v>Mar</v>
      </c>
      <c r="P68">
        <f>YEAR(InputData[[#This Row],[DATE]])</f>
        <v>2021</v>
      </c>
    </row>
    <row r="69" spans="1:16" x14ac:dyDescent="0.4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Row],[QUANTITY]]*(1-InputData[[#This Row],[DISCOUNT %]])</f>
        <v>342</v>
      </c>
      <c r="N69">
        <f>DAY(InputData[[#This Row],[DATE]])</f>
        <v>25</v>
      </c>
      <c r="O69" t="str">
        <f>TEXT(InputData[[#This Row],[DATE]],"mmm")</f>
        <v>Mar</v>
      </c>
      <c r="P69">
        <f>YEAR(InputData[[#This Row],[DATE]])</f>
        <v>2021</v>
      </c>
    </row>
    <row r="70" spans="1:16" x14ac:dyDescent="0.4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Row],[QUANTITY]]*(1-InputData[[#This Row],[DISCOUNT %]])</f>
        <v>424.88</v>
      </c>
      <c r="N70">
        <f>DAY(InputData[[#This Row],[DATE]])</f>
        <v>25</v>
      </c>
      <c r="O70" t="str">
        <f>TEXT(InputData[[#This Row],[DATE]],"mmm")</f>
        <v>Mar</v>
      </c>
      <c r="P70">
        <f>YEAR(InputData[[#This Row],[DATE]])</f>
        <v>2021</v>
      </c>
    </row>
    <row r="71" spans="1:16" x14ac:dyDescent="0.4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Row],[QUANTITY]]*(1-InputData[[#This Row],[DISCOUNT %]])</f>
        <v>159.84</v>
      </c>
      <c r="N71">
        <f>DAY(InputData[[#This Row],[DATE]])</f>
        <v>25</v>
      </c>
      <c r="O71" t="str">
        <f>TEXT(InputData[[#This Row],[DATE]],"mmm")</f>
        <v>Mar</v>
      </c>
      <c r="P71">
        <f>YEAR(InputData[[#This Row],[DATE]])</f>
        <v>2021</v>
      </c>
    </row>
    <row r="72" spans="1:16" x14ac:dyDescent="0.4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Row],[QUANTITY]]*(1-InputData[[#This Row],[DISCOUNT %]])</f>
        <v>415.52</v>
      </c>
      <c r="N72">
        <f>DAY(InputData[[#This Row],[DATE]])</f>
        <v>26</v>
      </c>
      <c r="O72" t="str">
        <f>TEXT(InputData[[#This Row],[DATE]],"mmm")</f>
        <v>Mar</v>
      </c>
      <c r="P72">
        <f>YEAR(InputData[[#This Row],[DATE]])</f>
        <v>2021</v>
      </c>
    </row>
    <row r="73" spans="1:16" x14ac:dyDescent="0.4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Row],[QUANTITY]]*(1-InputData[[#This Row],[DISCOUNT %]])</f>
        <v>162</v>
      </c>
      <c r="N73">
        <f>DAY(InputData[[#This Row],[DATE]])</f>
        <v>26</v>
      </c>
      <c r="O73" t="str">
        <f>TEXT(InputData[[#This Row],[DATE]],"mmm")</f>
        <v>Mar</v>
      </c>
      <c r="P73">
        <f>YEAR(InputData[[#This Row],[DATE]])</f>
        <v>2021</v>
      </c>
    </row>
    <row r="74" spans="1:16" x14ac:dyDescent="0.4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Row],[QUANTITY]]*(1-InputData[[#This Row],[DISCOUNT %]])</f>
        <v>1478.52</v>
      </c>
      <c r="N74">
        <f>DAY(InputData[[#This Row],[DATE]])</f>
        <v>26</v>
      </c>
      <c r="O74" t="str">
        <f>TEXT(InputData[[#This Row],[DATE]],"mmm")</f>
        <v>Mar</v>
      </c>
      <c r="P74">
        <f>YEAR(InputData[[#This Row],[DATE]])</f>
        <v>2021</v>
      </c>
    </row>
    <row r="75" spans="1:16" x14ac:dyDescent="0.4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Row],[QUANTITY]]*(1-InputData[[#This Row],[DISCOUNT %]])</f>
        <v>603.84</v>
      </c>
      <c r="N75">
        <f>DAY(InputData[[#This Row],[DATE]])</f>
        <v>27</v>
      </c>
      <c r="O75" t="str">
        <f>TEXT(InputData[[#This Row],[DATE]],"mmm")</f>
        <v>Mar</v>
      </c>
      <c r="P75">
        <f>YEAR(InputData[[#This Row],[DATE]])</f>
        <v>2021</v>
      </c>
    </row>
    <row r="76" spans="1:16" x14ac:dyDescent="0.4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4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Row],[QUANTITY]]*(1-InputData[[#This Row],[DISCOUNT %]])</f>
        <v>79.92</v>
      </c>
      <c r="N77">
        <f>DAY(InputData[[#This Row],[DATE]])</f>
        <v>30</v>
      </c>
      <c r="O77" t="str">
        <f>TEXT(InputData[[#This Row],[DATE]],"mmm")</f>
        <v>Mar</v>
      </c>
      <c r="P77">
        <f>YEAR(InputData[[#This Row],[DATE]])</f>
        <v>2021</v>
      </c>
    </row>
    <row r="78" spans="1:16" x14ac:dyDescent="0.4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Row],[QUANTITY]]*(1-InputData[[#This Row],[DISCOUNT %]])</f>
        <v>486</v>
      </c>
      <c r="N78">
        <f>DAY(InputData[[#This Row],[DATE]])</f>
        <v>31</v>
      </c>
      <c r="O78" t="str">
        <f>TEXT(InputData[[#This Row],[DATE]],"mmm")</f>
        <v>Mar</v>
      </c>
      <c r="P78">
        <f>YEAR(InputData[[#This Row],[DATE]])</f>
        <v>2021</v>
      </c>
    </row>
    <row r="79" spans="1:16" x14ac:dyDescent="0.4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Row],[QUANTITY]]*(1-InputData[[#This Row],[DISCOUNT %]])</f>
        <v>460.8</v>
      </c>
      <c r="N79">
        <f>DAY(InputData[[#This Row],[DATE]])</f>
        <v>4</v>
      </c>
      <c r="O79" t="str">
        <f>TEXT(InputData[[#This Row],[DATE]],"mmm")</f>
        <v>Apr</v>
      </c>
      <c r="P79">
        <f>YEAR(InputData[[#This Row],[DATE]])</f>
        <v>2021</v>
      </c>
    </row>
    <row r="80" spans="1:16" x14ac:dyDescent="0.4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Row],[QUANTITY]]*(1-InputData[[#This Row],[DISCOUNT %]])</f>
        <v>70.739999999999995</v>
      </c>
      <c r="N80">
        <f>DAY(InputData[[#This Row],[DATE]])</f>
        <v>4</v>
      </c>
      <c r="O80" t="str">
        <f>TEXT(InputData[[#This Row],[DATE]],"mmm")</f>
        <v>Apr</v>
      </c>
      <c r="P80">
        <f>YEAR(InputData[[#This Row],[DATE]])</f>
        <v>2021</v>
      </c>
    </row>
    <row r="81" spans="1:16" x14ac:dyDescent="0.4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Row],[QUANTITY]]*(1-InputData[[#This Row],[DISCOUNT %]])</f>
        <v>1562.3999999999999</v>
      </c>
      <c r="N81">
        <f>DAY(InputData[[#This Row],[DATE]])</f>
        <v>5</v>
      </c>
      <c r="O81" t="str">
        <f>TEXT(InputData[[#This Row],[DATE]],"mmm")</f>
        <v>Apr</v>
      </c>
      <c r="P81">
        <f>YEAR(InputData[[#This Row],[DATE]])</f>
        <v>2021</v>
      </c>
    </row>
    <row r="82" spans="1:16" x14ac:dyDescent="0.4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Row],[QUANTITY]]*(1-InputData[[#This Row],[DISCOUNT %]])</f>
        <v>466.83000000000004</v>
      </c>
      <c r="N82">
        <f>DAY(InputData[[#This Row],[DATE]])</f>
        <v>9</v>
      </c>
      <c r="O82" t="str">
        <f>TEXT(InputData[[#This Row],[DATE]],"mmm")</f>
        <v>Apr</v>
      </c>
      <c r="P82">
        <f>YEAR(InputData[[#This Row],[DATE]])</f>
        <v>2021</v>
      </c>
    </row>
    <row r="83" spans="1:16" x14ac:dyDescent="0.4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Row],[QUANTITY]]*(1-InputData[[#This Row],[DISCOUNT %]])</f>
        <v>1981.98</v>
      </c>
      <c r="N83">
        <f>DAY(InputData[[#This Row],[DATE]])</f>
        <v>10</v>
      </c>
      <c r="O83" t="str">
        <f>TEXT(InputData[[#This Row],[DATE]],"mmm")</f>
        <v>Apr</v>
      </c>
      <c r="P83">
        <f>YEAR(InputData[[#This Row],[DATE]])</f>
        <v>2021</v>
      </c>
    </row>
    <row r="84" spans="1:16" x14ac:dyDescent="0.4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4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Row],[QUANTITY]]*(1-InputData[[#This Row],[DISCOUNT %]])</f>
        <v>212.44</v>
      </c>
      <c r="N85">
        <f>DAY(InputData[[#This Row],[DATE]])</f>
        <v>12</v>
      </c>
      <c r="O85" t="str">
        <f>TEXT(InputData[[#This Row],[DATE]],"mmm")</f>
        <v>Apr</v>
      </c>
      <c r="P85">
        <f>YEAR(InputData[[#This Row],[DATE]])</f>
        <v>2021</v>
      </c>
    </row>
    <row r="86" spans="1:16" x14ac:dyDescent="0.4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4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4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4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Row],[QUANTITY]]*(1-InputData[[#This Row],[DISCOUNT %]])</f>
        <v>738.15</v>
      </c>
      <c r="N89">
        <f>DAY(InputData[[#This Row],[DATE]])</f>
        <v>16</v>
      </c>
      <c r="O89" t="str">
        <f>TEXT(InputData[[#This Row],[DATE]],"mmm")</f>
        <v>Apr</v>
      </c>
      <c r="P89">
        <f>YEAR(InputData[[#This Row],[DATE]])</f>
        <v>2021</v>
      </c>
    </row>
    <row r="90" spans="1:16" x14ac:dyDescent="0.4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Row],[QUANTITY]]*(1-InputData[[#This Row],[DISCOUNT %]])</f>
        <v>719.28</v>
      </c>
      <c r="N90">
        <f>DAY(InputData[[#This Row],[DATE]])</f>
        <v>18</v>
      </c>
      <c r="O90" t="str">
        <f>TEXT(InputData[[#This Row],[DATE]],"mmm")</f>
        <v>Apr</v>
      </c>
      <c r="P90">
        <f>YEAR(InputData[[#This Row],[DATE]])</f>
        <v>2021</v>
      </c>
    </row>
    <row r="91" spans="1:16" x14ac:dyDescent="0.4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Row],[QUANTITY]]*(1-InputData[[#This Row],[DISCOUNT %]])</f>
        <v>2730</v>
      </c>
      <c r="N91">
        <f>DAY(InputData[[#This Row],[DATE]])</f>
        <v>18</v>
      </c>
      <c r="O91" t="str">
        <f>TEXT(InputData[[#This Row],[DATE]],"mmm")</f>
        <v>Apr</v>
      </c>
      <c r="P91">
        <f>YEAR(InputData[[#This Row],[DATE]])</f>
        <v>2021</v>
      </c>
    </row>
    <row r="92" spans="1:16" x14ac:dyDescent="0.4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Row],[QUANTITY]]*(1-InputData[[#This Row],[DISCOUNT %]])</f>
        <v>972</v>
      </c>
      <c r="N92">
        <f>DAY(InputData[[#This Row],[DATE]])</f>
        <v>23</v>
      </c>
      <c r="O92" t="str">
        <f>TEXT(InputData[[#This Row],[DATE]],"mmm")</f>
        <v>Apr</v>
      </c>
      <c r="P92">
        <f>YEAR(InputData[[#This Row],[DATE]])</f>
        <v>2021</v>
      </c>
    </row>
    <row r="93" spans="1:16" x14ac:dyDescent="0.4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Row],[QUANTITY]]*(1-InputData[[#This Row],[DISCOUNT %]])</f>
        <v>418.1</v>
      </c>
      <c r="N93">
        <f>DAY(InputData[[#This Row],[DATE]])</f>
        <v>23</v>
      </c>
      <c r="O93" t="str">
        <f>TEXT(InputData[[#This Row],[DATE]],"mmm")</f>
        <v>Apr</v>
      </c>
      <c r="P93">
        <f>YEAR(InputData[[#This Row],[DATE]])</f>
        <v>2021</v>
      </c>
    </row>
    <row r="94" spans="1:16" x14ac:dyDescent="0.4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Row],[QUANTITY]]*(1-InputData[[#This Row],[DISCOUNT %]])</f>
        <v>402.56</v>
      </c>
      <c r="N94">
        <f>DAY(InputData[[#This Row],[DATE]])</f>
        <v>24</v>
      </c>
      <c r="O94" t="str">
        <f>TEXT(InputData[[#This Row],[DATE]],"mmm")</f>
        <v>Apr</v>
      </c>
      <c r="P94">
        <f>YEAR(InputData[[#This Row],[DATE]])</f>
        <v>2021</v>
      </c>
    </row>
    <row r="95" spans="1:16" x14ac:dyDescent="0.4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4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Row],[QUANTITY]]*(1-InputData[[#This Row],[DISCOUNT %]])</f>
        <v>1408.96</v>
      </c>
      <c r="N96">
        <f>DAY(InputData[[#This Row],[DATE]])</f>
        <v>29</v>
      </c>
      <c r="O96" t="str">
        <f>TEXT(InputData[[#This Row],[DATE]],"mmm")</f>
        <v>Apr</v>
      </c>
      <c r="P96">
        <f>YEAR(InputData[[#This Row],[DATE]])</f>
        <v>2021</v>
      </c>
    </row>
    <row r="97" spans="1:16" x14ac:dyDescent="0.4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Row],[QUANTITY]]*(1-InputData[[#This Row],[DISCOUNT %]])</f>
        <v>53.11</v>
      </c>
      <c r="N97">
        <f>DAY(InputData[[#This Row],[DATE]])</f>
        <v>30</v>
      </c>
      <c r="O97" t="str">
        <f>TEXT(InputData[[#This Row],[DATE]],"mmm")</f>
        <v>Apr</v>
      </c>
      <c r="P97">
        <f>YEAR(InputData[[#This Row],[DATE]])</f>
        <v>2021</v>
      </c>
    </row>
    <row r="98" spans="1:16" x14ac:dyDescent="0.4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Row],[QUANTITY]]*(1-InputData[[#This Row],[DISCOUNT %]])</f>
        <v>147.63</v>
      </c>
      <c r="N98">
        <f>DAY(InputData[[#This Row],[DATE]])</f>
        <v>1</v>
      </c>
      <c r="O98" t="str">
        <f>TEXT(InputData[[#This Row],[DATE]],"mmm")</f>
        <v>May</v>
      </c>
      <c r="P98">
        <f>YEAR(InputData[[#This Row],[DATE]])</f>
        <v>2021</v>
      </c>
    </row>
    <row r="99" spans="1:16" x14ac:dyDescent="0.4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Row],[QUANTITY]]*(1-InputData[[#This Row],[DISCOUNT %]])</f>
        <v>162</v>
      </c>
      <c r="N99">
        <f>DAY(InputData[[#This Row],[DATE]])</f>
        <v>1</v>
      </c>
      <c r="O99" t="str">
        <f>TEXT(InputData[[#This Row],[DATE]],"mmm")</f>
        <v>May</v>
      </c>
      <c r="P99">
        <f>YEAR(InputData[[#This Row],[DATE]])</f>
        <v>2021</v>
      </c>
    </row>
    <row r="100" spans="1:16" x14ac:dyDescent="0.4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4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4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Row],[QUANTITY]]*(1-InputData[[#This Row],[DISCOUNT %]])</f>
        <v>586.88</v>
      </c>
      <c r="N102">
        <f>DAY(InputData[[#This Row],[DATE]])</f>
        <v>4</v>
      </c>
      <c r="O102" t="str">
        <f>TEXT(InputData[[#This Row],[DATE]],"mmm")</f>
        <v>May</v>
      </c>
      <c r="P102">
        <f>YEAR(InputData[[#This Row],[DATE]])</f>
        <v>2021</v>
      </c>
    </row>
    <row r="103" spans="1:16" x14ac:dyDescent="0.4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4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4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Row],[QUANTITY]]*(1-InputData[[#This Row],[DISCOUNT %]])</f>
        <v>47.16</v>
      </c>
      <c r="N105">
        <f>DAY(InputData[[#This Row],[DATE]])</f>
        <v>6</v>
      </c>
      <c r="O105" t="str">
        <f>TEXT(InputData[[#This Row],[DATE]],"mmm")</f>
        <v>May</v>
      </c>
      <c r="P105">
        <f>YEAR(InputData[[#This Row],[DATE]])</f>
        <v>2021</v>
      </c>
    </row>
    <row r="106" spans="1:16" x14ac:dyDescent="0.4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Row],[QUANTITY]]*(1-InputData[[#This Row],[DISCOUNT %]])</f>
        <v>49.21</v>
      </c>
      <c r="N106">
        <f>DAY(InputData[[#This Row],[DATE]])</f>
        <v>7</v>
      </c>
      <c r="O106" t="str">
        <f>TEXT(InputData[[#This Row],[DATE]],"mmm")</f>
        <v>May</v>
      </c>
      <c r="P106">
        <f>YEAR(InputData[[#This Row],[DATE]])</f>
        <v>2021</v>
      </c>
    </row>
    <row r="107" spans="1:16" x14ac:dyDescent="0.4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Row],[QUANTITY]]*(1-InputData[[#This Row],[DISCOUNT %]])</f>
        <v>99.84</v>
      </c>
      <c r="N107">
        <f>DAY(InputData[[#This Row],[DATE]])</f>
        <v>9</v>
      </c>
      <c r="O107" t="str">
        <f>TEXT(InputData[[#This Row],[DATE]],"mmm")</f>
        <v>May</v>
      </c>
      <c r="P107">
        <f>YEAR(InputData[[#This Row],[DATE]])</f>
        <v>2021</v>
      </c>
    </row>
    <row r="108" spans="1:16" x14ac:dyDescent="0.4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Row],[QUANTITY]]*(1-InputData[[#This Row],[DISCOUNT %]])</f>
        <v>334.48</v>
      </c>
      <c r="N108">
        <f>DAY(InputData[[#This Row],[DATE]])</f>
        <v>9</v>
      </c>
      <c r="O108" t="str">
        <f>TEXT(InputData[[#This Row],[DATE]],"mmm")</f>
        <v>May</v>
      </c>
      <c r="P108">
        <f>YEAR(InputData[[#This Row],[DATE]])</f>
        <v>2021</v>
      </c>
    </row>
    <row r="109" spans="1:16" x14ac:dyDescent="0.4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Row],[QUANTITY]]*(1-InputData[[#This Row],[DISCOUNT %]])</f>
        <v>49.92</v>
      </c>
      <c r="N109">
        <f>DAY(InputData[[#This Row],[DATE]])</f>
        <v>12</v>
      </c>
      <c r="O109" t="str">
        <f>TEXT(InputData[[#This Row],[DATE]],"mmm")</f>
        <v>May</v>
      </c>
      <c r="P109">
        <f>YEAR(InputData[[#This Row],[DATE]])</f>
        <v>2021</v>
      </c>
    </row>
    <row r="110" spans="1:16" x14ac:dyDescent="0.4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Row],[QUANTITY]]*(1-InputData[[#This Row],[DISCOUNT %]])</f>
        <v>100.5</v>
      </c>
      <c r="N110">
        <f>DAY(InputData[[#This Row],[DATE]])</f>
        <v>12</v>
      </c>
      <c r="O110" t="str">
        <f>TEXT(InputData[[#This Row],[DATE]],"mmm")</f>
        <v>May</v>
      </c>
      <c r="P110">
        <f>YEAR(InputData[[#This Row],[DATE]])</f>
        <v>2021</v>
      </c>
    </row>
    <row r="111" spans="1:16" x14ac:dyDescent="0.4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Row],[QUANTITY]]*(1-InputData[[#This Row],[DISCOUNT %]])</f>
        <v>212.44</v>
      </c>
      <c r="N111">
        <f>DAY(InputData[[#This Row],[DATE]])</f>
        <v>13</v>
      </c>
      <c r="O111" t="str">
        <f>TEXT(InputData[[#This Row],[DATE]],"mmm")</f>
        <v>May</v>
      </c>
      <c r="P111">
        <f>YEAR(InputData[[#This Row],[DATE]])</f>
        <v>2021</v>
      </c>
    </row>
    <row r="112" spans="1:16" x14ac:dyDescent="0.4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Row],[QUANTITY]]*(1-InputData[[#This Row],[DISCOUNT %]])</f>
        <v>324</v>
      </c>
      <c r="N112">
        <f>DAY(InputData[[#This Row],[DATE]])</f>
        <v>20</v>
      </c>
      <c r="O112" t="str">
        <f>TEXT(InputData[[#This Row],[DATE]],"mmm")</f>
        <v>May</v>
      </c>
      <c r="P112">
        <f>YEAR(InputData[[#This Row],[DATE]])</f>
        <v>2021</v>
      </c>
    </row>
    <row r="113" spans="1:16" x14ac:dyDescent="0.4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Row],[QUANTITY]]*(1-InputData[[#This Row],[DISCOUNT %]])</f>
        <v>1267.2</v>
      </c>
      <c r="N113">
        <f>DAY(InputData[[#This Row],[DATE]])</f>
        <v>23</v>
      </c>
      <c r="O113" t="str">
        <f>TEXT(InputData[[#This Row],[DATE]],"mmm")</f>
        <v>May</v>
      </c>
      <c r="P113">
        <f>YEAR(InputData[[#This Row],[DATE]])</f>
        <v>2021</v>
      </c>
    </row>
    <row r="114" spans="1:16" x14ac:dyDescent="0.4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Row],[QUANTITY]]*(1-InputData[[#This Row],[DISCOUNT %]])</f>
        <v>1942.98</v>
      </c>
      <c r="N114">
        <f>DAY(InputData[[#This Row],[DATE]])</f>
        <v>30</v>
      </c>
      <c r="O114" t="str">
        <f>TEXT(InputData[[#This Row],[DATE]],"mmm")</f>
        <v>May</v>
      </c>
      <c r="P114">
        <f>YEAR(InputData[[#This Row],[DATE]])</f>
        <v>2021</v>
      </c>
    </row>
    <row r="115" spans="1:16" x14ac:dyDescent="0.4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Row],[QUANTITY]]*(1-InputData[[#This Row],[DISCOUNT %]])</f>
        <v>732.48</v>
      </c>
      <c r="N115">
        <f>DAY(InputData[[#This Row],[DATE]])</f>
        <v>30</v>
      </c>
      <c r="O115" t="str">
        <f>TEXT(InputData[[#This Row],[DATE]],"mmm")</f>
        <v>May</v>
      </c>
      <c r="P115">
        <f>YEAR(InputData[[#This Row],[DATE]])</f>
        <v>2021</v>
      </c>
    </row>
    <row r="116" spans="1:16" x14ac:dyDescent="0.4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4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Row],[QUANTITY]]*(1-InputData[[#This Row],[DISCOUNT %]])</f>
        <v>610</v>
      </c>
      <c r="N117">
        <f>DAY(InputData[[#This Row],[DATE]])</f>
        <v>4</v>
      </c>
      <c r="O117" t="str">
        <f>TEXT(InputData[[#This Row],[DATE]],"mmm")</f>
        <v>Jun</v>
      </c>
      <c r="P117">
        <f>YEAR(InputData[[#This Row],[DATE]])</f>
        <v>2021</v>
      </c>
    </row>
    <row r="118" spans="1:16" x14ac:dyDescent="0.4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Row],[QUANTITY]]*(1-InputData[[#This Row],[DISCOUNT %]])</f>
        <v>915</v>
      </c>
      <c r="N118">
        <f>DAY(InputData[[#This Row],[DATE]])</f>
        <v>4</v>
      </c>
      <c r="O118" t="str">
        <f>TEXT(InputData[[#This Row],[DATE]],"mmm")</f>
        <v>Jun</v>
      </c>
      <c r="P118">
        <f>YEAR(InputData[[#This Row],[DATE]])</f>
        <v>2021</v>
      </c>
    </row>
    <row r="119" spans="1:16" x14ac:dyDescent="0.4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4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Row],[QUANTITY]]*(1-InputData[[#This Row],[DISCOUNT %]])</f>
        <v>67</v>
      </c>
      <c r="N120">
        <f>DAY(InputData[[#This Row],[DATE]])</f>
        <v>5</v>
      </c>
      <c r="O120" t="str">
        <f>TEXT(InputData[[#This Row],[DATE]],"mmm")</f>
        <v>Jun</v>
      </c>
      <c r="P120">
        <f>YEAR(InputData[[#This Row],[DATE]])</f>
        <v>2021</v>
      </c>
    </row>
    <row r="121" spans="1:16" x14ac:dyDescent="0.4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Row],[QUANTITY]]*(1-InputData[[#This Row],[DISCOUNT %]])</f>
        <v>718.2</v>
      </c>
      <c r="N121">
        <f>DAY(InputData[[#This Row],[DATE]])</f>
        <v>6</v>
      </c>
      <c r="O121" t="str">
        <f>TEXT(InputData[[#This Row],[DATE]],"mmm")</f>
        <v>Jun</v>
      </c>
      <c r="P121">
        <f>YEAR(InputData[[#This Row],[DATE]])</f>
        <v>2021</v>
      </c>
    </row>
    <row r="122" spans="1:16" x14ac:dyDescent="0.4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Row],[QUANTITY]]*(1-InputData[[#This Row],[DISCOUNT %]])</f>
        <v>459.91</v>
      </c>
      <c r="N122">
        <f>DAY(InputData[[#This Row],[DATE]])</f>
        <v>8</v>
      </c>
      <c r="O122" t="str">
        <f>TEXT(InputData[[#This Row],[DATE]],"mmm")</f>
        <v>Jun</v>
      </c>
      <c r="P122">
        <f>YEAR(InputData[[#This Row],[DATE]])</f>
        <v>2021</v>
      </c>
    </row>
    <row r="123" spans="1:16" x14ac:dyDescent="0.4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Row],[QUANTITY]]*(1-InputData[[#This Row],[DISCOUNT %]])</f>
        <v>537.24</v>
      </c>
      <c r="N123">
        <f>DAY(InputData[[#This Row],[DATE]])</f>
        <v>8</v>
      </c>
      <c r="O123" t="str">
        <f>TEXT(InputData[[#This Row],[DATE]],"mmm")</f>
        <v>Jun</v>
      </c>
      <c r="P123">
        <f>YEAR(InputData[[#This Row],[DATE]])</f>
        <v>2021</v>
      </c>
    </row>
    <row r="124" spans="1:16" x14ac:dyDescent="0.4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Row],[QUANTITY]]*(1-InputData[[#This Row],[DISCOUNT %]])</f>
        <v>727.16</v>
      </c>
      <c r="N124">
        <f>DAY(InputData[[#This Row],[DATE]])</f>
        <v>9</v>
      </c>
      <c r="O124" t="str">
        <f>TEXT(InputData[[#This Row],[DATE]],"mmm")</f>
        <v>Jun</v>
      </c>
      <c r="P124">
        <f>YEAR(InputData[[#This Row],[DATE]])</f>
        <v>2021</v>
      </c>
    </row>
    <row r="125" spans="1:16" x14ac:dyDescent="0.4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Row],[QUANTITY]]*(1-InputData[[#This Row],[DISCOUNT %]])</f>
        <v>1409.76</v>
      </c>
      <c r="N125">
        <f>DAY(InputData[[#This Row],[DATE]])</f>
        <v>11</v>
      </c>
      <c r="O125" t="str">
        <f>TEXT(InputData[[#This Row],[DATE]],"mmm")</f>
        <v>Jun</v>
      </c>
      <c r="P125">
        <f>YEAR(InputData[[#This Row],[DATE]])</f>
        <v>2021</v>
      </c>
    </row>
    <row r="126" spans="1:16" x14ac:dyDescent="0.4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Row],[QUANTITY]]*(1-InputData[[#This Row],[DISCOUNT %]])</f>
        <v>1043.28</v>
      </c>
      <c r="N126">
        <f>DAY(InputData[[#This Row],[DATE]])</f>
        <v>12</v>
      </c>
      <c r="O126" t="str">
        <f>TEXT(InputData[[#This Row],[DATE]],"mmm")</f>
        <v>Jun</v>
      </c>
      <c r="P126">
        <f>YEAR(InputData[[#This Row],[DATE]])</f>
        <v>2021</v>
      </c>
    </row>
    <row r="127" spans="1:16" x14ac:dyDescent="0.4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Row],[QUANTITY]]*(1-InputData[[#This Row],[DISCOUNT %]])</f>
        <v>83.3</v>
      </c>
      <c r="N127">
        <f>DAY(InputData[[#This Row],[DATE]])</f>
        <v>14</v>
      </c>
      <c r="O127" t="str">
        <f>TEXT(InputData[[#This Row],[DATE]],"mmm")</f>
        <v>Jun</v>
      </c>
      <c r="P127">
        <f>YEAR(InputData[[#This Row],[DATE]])</f>
        <v>2021</v>
      </c>
    </row>
    <row r="128" spans="1:16" x14ac:dyDescent="0.4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Row],[QUANTITY]]*(1-InputData[[#This Row],[DISCOUNT %]])</f>
        <v>1050</v>
      </c>
      <c r="N128">
        <f>DAY(InputData[[#This Row],[DATE]])</f>
        <v>16</v>
      </c>
      <c r="O128" t="str">
        <f>TEXT(InputData[[#This Row],[DATE]],"mmm")</f>
        <v>Jun</v>
      </c>
      <c r="P128">
        <f>YEAR(InputData[[#This Row],[DATE]])</f>
        <v>2021</v>
      </c>
    </row>
    <row r="129" spans="1:16" x14ac:dyDescent="0.4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Row],[QUANTITY]]*(1-InputData[[#This Row],[DISCOUNT %]])</f>
        <v>188.64</v>
      </c>
      <c r="N129">
        <f>DAY(InputData[[#This Row],[DATE]])</f>
        <v>16</v>
      </c>
      <c r="O129" t="str">
        <f>TEXT(InputData[[#This Row],[DATE]],"mmm")</f>
        <v>Jun</v>
      </c>
      <c r="P129">
        <f>YEAR(InputData[[#This Row],[DATE]])</f>
        <v>2021</v>
      </c>
    </row>
    <row r="130" spans="1:16" x14ac:dyDescent="0.4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4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Row],[QUANTITY]]*(1-InputData[[#This Row],[DISCOUNT %]])</f>
        <v>108.29</v>
      </c>
      <c r="N131">
        <f>DAY(InputData[[#This Row],[DATE]])</f>
        <v>18</v>
      </c>
      <c r="O131" t="str">
        <f>TEXT(InputData[[#This Row],[DATE]],"mmm")</f>
        <v>Jun</v>
      </c>
      <c r="P131">
        <f>YEAR(InputData[[#This Row],[DATE]])</f>
        <v>2021</v>
      </c>
    </row>
    <row r="132" spans="1:16" x14ac:dyDescent="0.4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Row],[QUANTITY]]*(1-InputData[[#This Row],[DISCOUNT %]])</f>
        <v>869.4</v>
      </c>
      <c r="N132">
        <f>DAY(InputData[[#This Row],[DATE]])</f>
        <v>19</v>
      </c>
      <c r="O132" t="str">
        <f>TEXT(InputData[[#This Row],[DATE]],"mmm")</f>
        <v>Jun</v>
      </c>
      <c r="P132">
        <f>YEAR(InputData[[#This Row],[DATE]])</f>
        <v>2021</v>
      </c>
    </row>
    <row r="133" spans="1:16" x14ac:dyDescent="0.4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Row],[QUANTITY]]*(1-InputData[[#This Row],[DISCOUNT %]])</f>
        <v>16.64</v>
      </c>
      <c r="N133">
        <f>DAY(InputData[[#This Row],[DATE]])</f>
        <v>20</v>
      </c>
      <c r="O133" t="str">
        <f>TEXT(InputData[[#This Row],[DATE]],"mmm")</f>
        <v>Jun</v>
      </c>
      <c r="P133">
        <f>YEAR(InputData[[#This Row],[DATE]])</f>
        <v>2021</v>
      </c>
    </row>
    <row r="134" spans="1:16" x14ac:dyDescent="0.4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Row],[QUANTITY]]*(1-InputData[[#This Row],[DISCOUNT %]])</f>
        <v>66.56</v>
      </c>
      <c r="N134">
        <f>DAY(InputData[[#This Row],[DATE]])</f>
        <v>23</v>
      </c>
      <c r="O134" t="str">
        <f>TEXT(InputData[[#This Row],[DATE]],"mmm")</f>
        <v>Jun</v>
      </c>
      <c r="P134">
        <f>YEAR(InputData[[#This Row],[DATE]])</f>
        <v>2021</v>
      </c>
    </row>
    <row r="135" spans="1:16" x14ac:dyDescent="0.4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4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4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Row],[QUANTITY]]*(1-InputData[[#This Row],[DISCOUNT %]])</f>
        <v>1711.71</v>
      </c>
      <c r="N137">
        <f>DAY(InputData[[#This Row],[DATE]])</f>
        <v>27</v>
      </c>
      <c r="O137" t="str">
        <f>TEXT(InputData[[#This Row],[DATE]],"mmm")</f>
        <v>Jun</v>
      </c>
      <c r="P137">
        <f>YEAR(InputData[[#This Row],[DATE]])</f>
        <v>2021</v>
      </c>
    </row>
    <row r="138" spans="1:16" x14ac:dyDescent="0.4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Row],[QUANTITY]]*(1-InputData[[#This Row],[DISCOUNT %]])</f>
        <v>325.08</v>
      </c>
      <c r="N138">
        <f>DAY(InputData[[#This Row],[DATE]])</f>
        <v>28</v>
      </c>
      <c r="O138" t="str">
        <f>TEXT(InputData[[#This Row],[DATE]],"mmm")</f>
        <v>Jun</v>
      </c>
      <c r="P138">
        <f>YEAR(InputData[[#This Row],[DATE]])</f>
        <v>2021</v>
      </c>
    </row>
    <row r="139" spans="1:16" x14ac:dyDescent="0.4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Row],[QUANTITY]]*(1-InputData[[#This Row],[DISCOUNT %]])</f>
        <v>46.9</v>
      </c>
      <c r="N139">
        <f>DAY(InputData[[#This Row],[DATE]])</f>
        <v>28</v>
      </c>
      <c r="O139" t="str">
        <f>TEXT(InputData[[#This Row],[DATE]],"mmm")</f>
        <v>Jun</v>
      </c>
      <c r="P139">
        <f>YEAR(InputData[[#This Row],[DATE]])</f>
        <v>2021</v>
      </c>
    </row>
    <row r="140" spans="1:16" x14ac:dyDescent="0.4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Row],[QUANTITY]]*(1-InputData[[#This Row],[DISCOUNT %]])</f>
        <v>586.88</v>
      </c>
      <c r="N140">
        <f>DAY(InputData[[#This Row],[DATE]])</f>
        <v>29</v>
      </c>
      <c r="O140" t="str">
        <f>TEXT(InputData[[#This Row],[DATE]],"mmm")</f>
        <v>Jun</v>
      </c>
      <c r="P140">
        <f>YEAR(InputData[[#This Row],[DATE]])</f>
        <v>2021</v>
      </c>
    </row>
    <row r="141" spans="1:16" x14ac:dyDescent="0.4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Row],[QUANTITY]]*(1-InputData[[#This Row],[DISCOUNT %]])</f>
        <v>1711.71</v>
      </c>
      <c r="N141">
        <f>DAY(InputData[[#This Row],[DATE]])</f>
        <v>1</v>
      </c>
      <c r="O141" t="str">
        <f>TEXT(InputData[[#This Row],[DATE]],"mmm")</f>
        <v>Jul</v>
      </c>
      <c r="P141">
        <f>YEAR(InputData[[#This Row],[DATE]])</f>
        <v>2021</v>
      </c>
    </row>
    <row r="142" spans="1:16" x14ac:dyDescent="0.4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Row],[QUANTITY]]*(1-InputData[[#This Row],[DISCOUNT %]])</f>
        <v>1807.08</v>
      </c>
      <c r="N142">
        <f>DAY(InputData[[#This Row],[DATE]])</f>
        <v>2</v>
      </c>
      <c r="O142" t="str">
        <f>TEXT(InputData[[#This Row],[DATE]],"mmm")</f>
        <v>Jul</v>
      </c>
      <c r="P142">
        <f>YEAR(InputData[[#This Row],[DATE]])</f>
        <v>2021</v>
      </c>
    </row>
    <row r="143" spans="1:16" x14ac:dyDescent="0.4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Row],[QUANTITY]]*(1-InputData[[#This Row],[DISCOUNT %]])</f>
        <v>1077.3</v>
      </c>
      <c r="N143">
        <f>DAY(InputData[[#This Row],[DATE]])</f>
        <v>3</v>
      </c>
      <c r="O143" t="str">
        <f>TEXT(InputData[[#This Row],[DATE]],"mmm")</f>
        <v>Jul</v>
      </c>
      <c r="P143">
        <f>YEAR(InputData[[#This Row],[DATE]])</f>
        <v>2021</v>
      </c>
    </row>
    <row r="144" spans="1:16" x14ac:dyDescent="0.4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Row],[QUANTITY]]*(1-InputData[[#This Row],[DISCOUNT %]])</f>
        <v>647.52</v>
      </c>
      <c r="N144">
        <f>DAY(InputData[[#This Row],[DATE]])</f>
        <v>3</v>
      </c>
      <c r="O144" t="str">
        <f>TEXT(InputData[[#This Row],[DATE]],"mmm")</f>
        <v>Jul</v>
      </c>
      <c r="P144">
        <f>YEAR(InputData[[#This Row],[DATE]])</f>
        <v>2021</v>
      </c>
    </row>
    <row r="145" spans="1:16" x14ac:dyDescent="0.4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4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4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4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4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4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Row],[QUANTITY]]*(1-InputData[[#This Row],[DISCOUNT %]])</f>
        <v>210</v>
      </c>
      <c r="N150">
        <f>DAY(InputData[[#This Row],[DATE]])</f>
        <v>13</v>
      </c>
      <c r="O150" t="str">
        <f>TEXT(InputData[[#This Row],[DATE]],"mmm")</f>
        <v>Jul</v>
      </c>
      <c r="P150">
        <f>YEAR(InputData[[#This Row],[DATE]])</f>
        <v>2021</v>
      </c>
    </row>
    <row r="151" spans="1:16" x14ac:dyDescent="0.4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Row],[QUANTITY]]*(1-InputData[[#This Row],[DISCOUNT %]])</f>
        <v>1195.68</v>
      </c>
      <c r="N151">
        <f>DAY(InputData[[#This Row],[DATE]])</f>
        <v>16</v>
      </c>
      <c r="O151" t="str">
        <f>TEXT(InputData[[#This Row],[DATE]],"mmm")</f>
        <v>Jul</v>
      </c>
      <c r="P151">
        <f>YEAR(InputData[[#This Row],[DATE]])</f>
        <v>2021</v>
      </c>
    </row>
    <row r="152" spans="1:16" x14ac:dyDescent="0.4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4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Row],[QUANTITY]]*(1-InputData[[#This Row],[DISCOUNT %]])</f>
        <v>879.12</v>
      </c>
      <c r="N153">
        <f>DAY(InputData[[#This Row],[DATE]])</f>
        <v>20</v>
      </c>
      <c r="O153" t="str">
        <f>TEXT(InputData[[#This Row],[DATE]],"mmm")</f>
        <v>Jul</v>
      </c>
      <c r="P153">
        <f>YEAR(InputData[[#This Row],[DATE]])</f>
        <v>2021</v>
      </c>
    </row>
    <row r="154" spans="1:16" x14ac:dyDescent="0.4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Row],[QUANTITY]]*(1-InputData[[#This Row],[DISCOUNT %]])</f>
        <v>415.4</v>
      </c>
      <c r="N154">
        <f>DAY(InputData[[#This Row],[DATE]])</f>
        <v>20</v>
      </c>
      <c r="O154" t="str">
        <f>TEXT(InputData[[#This Row],[DATE]],"mmm")</f>
        <v>Jul</v>
      </c>
      <c r="P154">
        <f>YEAR(InputData[[#This Row],[DATE]])</f>
        <v>2021</v>
      </c>
    </row>
    <row r="155" spans="1:16" x14ac:dyDescent="0.4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Row],[QUANTITY]]*(1-InputData[[#This Row],[DISCOUNT %]])</f>
        <v>796.65</v>
      </c>
      <c r="N155">
        <f>DAY(InputData[[#This Row],[DATE]])</f>
        <v>21</v>
      </c>
      <c r="O155" t="str">
        <f>TEXT(InputData[[#This Row],[DATE]],"mmm")</f>
        <v>Jul</v>
      </c>
      <c r="P155">
        <f>YEAR(InputData[[#This Row],[DATE]])</f>
        <v>2021</v>
      </c>
    </row>
    <row r="156" spans="1:16" x14ac:dyDescent="0.4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Row],[QUANTITY]]*(1-InputData[[#This Row],[DISCOUNT %]])</f>
        <v>73.98</v>
      </c>
      <c r="N156">
        <f>DAY(InputData[[#This Row],[DATE]])</f>
        <v>22</v>
      </c>
      <c r="O156" t="str">
        <f>TEXT(InputData[[#This Row],[DATE]],"mmm")</f>
        <v>Jul</v>
      </c>
      <c r="P156">
        <f>YEAR(InputData[[#This Row],[DATE]])</f>
        <v>2021</v>
      </c>
    </row>
    <row r="157" spans="1:16" x14ac:dyDescent="0.4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Row],[QUANTITY]]*(1-InputData[[#This Row],[DISCOUNT %]])</f>
        <v>2197.44</v>
      </c>
      <c r="N157">
        <f>DAY(InputData[[#This Row],[DATE]])</f>
        <v>22</v>
      </c>
      <c r="O157" t="str">
        <f>TEXT(InputData[[#This Row],[DATE]],"mmm")</f>
        <v>Jul</v>
      </c>
      <c r="P157">
        <f>YEAR(InputData[[#This Row],[DATE]])</f>
        <v>2021</v>
      </c>
    </row>
    <row r="158" spans="1:16" x14ac:dyDescent="0.4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Row],[QUANTITY]]*(1-InputData[[#This Row],[DISCOUNT %]])</f>
        <v>674.1</v>
      </c>
      <c r="N158">
        <f>DAY(InputData[[#This Row],[DATE]])</f>
        <v>23</v>
      </c>
      <c r="O158" t="str">
        <f>TEXT(InputData[[#This Row],[DATE]],"mmm")</f>
        <v>Jul</v>
      </c>
      <c r="P158">
        <f>YEAR(InputData[[#This Row],[DATE]])</f>
        <v>2021</v>
      </c>
    </row>
    <row r="159" spans="1:16" x14ac:dyDescent="0.4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Row],[QUANTITY]]*(1-InputData[[#This Row],[DISCOUNT %]])</f>
        <v>686.08</v>
      </c>
      <c r="N159">
        <f>DAY(InputData[[#This Row],[DATE]])</f>
        <v>23</v>
      </c>
      <c r="O159" t="str">
        <f>TEXT(InputData[[#This Row],[DATE]],"mmm")</f>
        <v>Jul</v>
      </c>
      <c r="P159">
        <f>YEAR(InputData[[#This Row],[DATE]])</f>
        <v>2021</v>
      </c>
    </row>
    <row r="160" spans="1:16" x14ac:dyDescent="0.4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4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Row],[QUANTITY]]*(1-InputData[[#This Row],[DISCOUNT %]])</f>
        <v>1231.2</v>
      </c>
      <c r="N161">
        <f>DAY(InputData[[#This Row],[DATE]])</f>
        <v>29</v>
      </c>
      <c r="O161" t="str">
        <f>TEXT(InputData[[#This Row],[DATE]],"mmm")</f>
        <v>Jul</v>
      </c>
      <c r="P161">
        <f>YEAR(InputData[[#This Row],[DATE]])</f>
        <v>2021</v>
      </c>
    </row>
    <row r="162" spans="1:16" x14ac:dyDescent="0.4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4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Row],[QUANTITY]]*(1-InputData[[#This Row],[DISCOUNT %]])</f>
        <v>448.38</v>
      </c>
      <c r="N163">
        <f>DAY(InputData[[#This Row],[DATE]])</f>
        <v>2</v>
      </c>
      <c r="O163" t="str">
        <f>TEXT(InputData[[#This Row],[DATE]],"mmm")</f>
        <v>Aug</v>
      </c>
      <c r="P163">
        <f>YEAR(InputData[[#This Row],[DATE]])</f>
        <v>2021</v>
      </c>
    </row>
    <row r="164" spans="1:16" x14ac:dyDescent="0.4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4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4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Row],[QUANTITY]]*(1-InputData[[#This Row],[DISCOUNT %]])</f>
        <v>585.34</v>
      </c>
      <c r="N166">
        <f>DAY(InputData[[#This Row],[DATE]])</f>
        <v>5</v>
      </c>
      <c r="O166" t="str">
        <f>TEXT(InputData[[#This Row],[DATE]],"mmm")</f>
        <v>Aug</v>
      </c>
      <c r="P166">
        <f>YEAR(InputData[[#This Row],[DATE]])</f>
        <v>2021</v>
      </c>
    </row>
    <row r="167" spans="1:16" x14ac:dyDescent="0.4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Row],[QUANTITY]]*(1-InputData[[#This Row],[DISCOUNT %]])</f>
        <v>85.76</v>
      </c>
      <c r="N167">
        <f>DAY(InputData[[#This Row],[DATE]])</f>
        <v>6</v>
      </c>
      <c r="O167" t="str">
        <f>TEXT(InputData[[#This Row],[DATE]],"mmm")</f>
        <v>Aug</v>
      </c>
      <c r="P167">
        <f>YEAR(InputData[[#This Row],[DATE]])</f>
        <v>2021</v>
      </c>
    </row>
    <row r="168" spans="1:16" x14ac:dyDescent="0.4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4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Row],[QUANTITY]]*(1-InputData[[#This Row],[DISCOUNT %]])</f>
        <v>820.8</v>
      </c>
      <c r="N169">
        <f>DAY(InputData[[#This Row],[DATE]])</f>
        <v>10</v>
      </c>
      <c r="O169" t="str">
        <f>TEXT(InputData[[#This Row],[DATE]],"mmm")</f>
        <v>Aug</v>
      </c>
      <c r="P169">
        <f>YEAR(InputData[[#This Row],[DATE]])</f>
        <v>2021</v>
      </c>
    </row>
    <row r="170" spans="1:16" x14ac:dyDescent="0.4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Row],[QUANTITY]]*(1-InputData[[#This Row],[DISCOUNT %]])</f>
        <v>513</v>
      </c>
      <c r="N170">
        <f>DAY(InputData[[#This Row],[DATE]])</f>
        <v>10</v>
      </c>
      <c r="O170" t="str">
        <f>TEXT(InputData[[#This Row],[DATE]],"mmm")</f>
        <v>Aug</v>
      </c>
      <c r="P170">
        <f>YEAR(InputData[[#This Row],[DATE]])</f>
        <v>2021</v>
      </c>
    </row>
    <row r="171" spans="1:16" x14ac:dyDescent="0.4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Row],[QUANTITY]]*(1-InputData[[#This Row],[DISCOUNT %]])</f>
        <v>597.84</v>
      </c>
      <c r="N171">
        <f>DAY(InputData[[#This Row],[DATE]])</f>
        <v>11</v>
      </c>
      <c r="O171" t="str">
        <f>TEXT(InputData[[#This Row],[DATE]],"mmm")</f>
        <v>Aug</v>
      </c>
      <c r="P171">
        <f>YEAR(InputData[[#This Row],[DATE]])</f>
        <v>2021</v>
      </c>
    </row>
    <row r="172" spans="1:16" x14ac:dyDescent="0.4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4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4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Row],[QUANTITY]]*(1-InputData[[#This Row],[DISCOUNT %]])</f>
        <v>242.82</v>
      </c>
      <c r="N174">
        <f>DAY(InputData[[#This Row],[DATE]])</f>
        <v>16</v>
      </c>
      <c r="O174" t="str">
        <f>TEXT(InputData[[#This Row],[DATE]],"mmm")</f>
        <v>Aug</v>
      </c>
      <c r="P174">
        <f>YEAR(InputData[[#This Row],[DATE]])</f>
        <v>2021</v>
      </c>
    </row>
    <row r="175" spans="1:16" x14ac:dyDescent="0.4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4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Row],[QUANTITY]]*(1-InputData[[#This Row],[DISCOUNT %]])</f>
        <v>1143.75</v>
      </c>
      <c r="N176">
        <f>DAY(InputData[[#This Row],[DATE]])</f>
        <v>20</v>
      </c>
      <c r="O176" t="str">
        <f>TEXT(InputData[[#This Row],[DATE]],"mmm")</f>
        <v>Aug</v>
      </c>
      <c r="P176">
        <f>YEAR(InputData[[#This Row],[DATE]])</f>
        <v>2021</v>
      </c>
    </row>
    <row r="177" spans="1:16" x14ac:dyDescent="0.4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4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Row],[QUANTITY]]*(1-InputData[[#This Row],[DISCOUNT %]])</f>
        <v>543.53</v>
      </c>
      <c r="N178">
        <f>DAY(InputData[[#This Row],[DATE]])</f>
        <v>20</v>
      </c>
      <c r="O178" t="str">
        <f>TEXT(InputData[[#This Row],[DATE]],"mmm")</f>
        <v>Aug</v>
      </c>
      <c r="P178">
        <f>YEAR(InputData[[#This Row],[DATE]])</f>
        <v>2021</v>
      </c>
    </row>
    <row r="179" spans="1:16" x14ac:dyDescent="0.4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Row],[QUANTITY]]*(1-InputData[[#This Row],[DISCOUNT %]])</f>
        <v>170.2</v>
      </c>
      <c r="N179">
        <f>DAY(InputData[[#This Row],[DATE]])</f>
        <v>26</v>
      </c>
      <c r="O179" t="str">
        <f>TEXT(InputData[[#This Row],[DATE]],"mmm")</f>
        <v>Aug</v>
      </c>
      <c r="P179">
        <f>YEAR(InputData[[#This Row],[DATE]])</f>
        <v>2021</v>
      </c>
    </row>
    <row r="180" spans="1:16" x14ac:dyDescent="0.4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4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Row],[QUANTITY]]*(1-InputData[[#This Row],[DISCOUNT %]])</f>
        <v>1587.04</v>
      </c>
      <c r="N181">
        <f>DAY(InputData[[#This Row],[DATE]])</f>
        <v>30</v>
      </c>
      <c r="O181" t="str">
        <f>TEXT(InputData[[#This Row],[DATE]],"mmm")</f>
        <v>Aug</v>
      </c>
      <c r="P181">
        <f>YEAR(InputData[[#This Row],[DATE]])</f>
        <v>2021</v>
      </c>
    </row>
    <row r="182" spans="1:16" x14ac:dyDescent="0.4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Row],[QUANTITY]]*(1-InputData[[#This Row],[DISCOUNT %]])</f>
        <v>207.76</v>
      </c>
      <c r="N182">
        <f>DAY(InputData[[#This Row],[DATE]])</f>
        <v>31</v>
      </c>
      <c r="O182" t="str">
        <f>TEXT(InputData[[#This Row],[DATE]],"mmm")</f>
        <v>Aug</v>
      </c>
      <c r="P182">
        <f>YEAR(InputData[[#This Row],[DATE]])</f>
        <v>2021</v>
      </c>
    </row>
    <row r="183" spans="1:16" x14ac:dyDescent="0.4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Row],[QUANTITY]]*(1-InputData[[#This Row],[DISCOUNT %]])</f>
        <v>73.7</v>
      </c>
      <c r="N183">
        <f>DAY(InputData[[#This Row],[DATE]])</f>
        <v>31</v>
      </c>
      <c r="O183" t="str">
        <f>TEXT(InputData[[#This Row],[DATE]],"mmm")</f>
        <v>Aug</v>
      </c>
      <c r="P183">
        <f>YEAR(InputData[[#This Row],[DATE]])</f>
        <v>2021</v>
      </c>
    </row>
    <row r="184" spans="1:16" x14ac:dyDescent="0.4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Row],[QUANTITY]]*(1-InputData[[#This Row],[DISCOUNT %]])</f>
        <v>156.96</v>
      </c>
      <c r="N184">
        <f>DAY(InputData[[#This Row],[DATE]])</f>
        <v>1</v>
      </c>
      <c r="O184" t="str">
        <f>TEXT(InputData[[#This Row],[DATE]],"mmm")</f>
        <v>Sep</v>
      </c>
      <c r="P184">
        <f>YEAR(InputData[[#This Row],[DATE]])</f>
        <v>2021</v>
      </c>
    </row>
    <row r="185" spans="1:16" x14ac:dyDescent="0.4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4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Row],[QUANTITY]]*(1-InputData[[#This Row],[DISCOUNT %]])</f>
        <v>1391.04</v>
      </c>
      <c r="N186">
        <f>DAY(InputData[[#This Row],[DATE]])</f>
        <v>3</v>
      </c>
      <c r="O186" t="str">
        <f>TEXT(InputData[[#This Row],[DATE]],"mmm")</f>
        <v>Sep</v>
      </c>
      <c r="P186">
        <f>YEAR(InputData[[#This Row],[DATE]])</f>
        <v>2021</v>
      </c>
    </row>
    <row r="187" spans="1:16" x14ac:dyDescent="0.4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Row],[QUANTITY]]*(1-InputData[[#This Row],[DISCOUNT %]])</f>
        <v>292.67</v>
      </c>
      <c r="N187">
        <f>DAY(InputData[[#This Row],[DATE]])</f>
        <v>4</v>
      </c>
      <c r="O187" t="str">
        <f>TEXT(InputData[[#This Row],[DATE]],"mmm")</f>
        <v>Sep</v>
      </c>
      <c r="P187">
        <f>YEAR(InputData[[#This Row],[DATE]])</f>
        <v>2021</v>
      </c>
    </row>
    <row r="188" spans="1:16" x14ac:dyDescent="0.4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Row],[QUANTITY]]*(1-InputData[[#This Row],[DISCOUNT %]])</f>
        <v>2241.9</v>
      </c>
      <c r="N188">
        <f>DAY(InputData[[#This Row],[DATE]])</f>
        <v>4</v>
      </c>
      <c r="O188" t="str">
        <f>TEXT(InputData[[#This Row],[DATE]],"mmm")</f>
        <v>Sep</v>
      </c>
      <c r="P188">
        <f>YEAR(InputData[[#This Row],[DATE]])</f>
        <v>2021</v>
      </c>
    </row>
    <row r="189" spans="1:16" x14ac:dyDescent="0.4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Row],[QUANTITY]]*(1-InputData[[#This Row],[DISCOUNT %]])</f>
        <v>117.48</v>
      </c>
      <c r="N189">
        <f>DAY(InputData[[#This Row],[DATE]])</f>
        <v>5</v>
      </c>
      <c r="O189" t="str">
        <f>TEXT(InputData[[#This Row],[DATE]],"mmm")</f>
        <v>Sep</v>
      </c>
      <c r="P189">
        <f>YEAR(InputData[[#This Row],[DATE]])</f>
        <v>2021</v>
      </c>
    </row>
    <row r="190" spans="1:16" x14ac:dyDescent="0.4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Row],[QUANTITY]]*(1-InputData[[#This Row],[DISCOUNT %]])</f>
        <v>1050</v>
      </c>
      <c r="N190">
        <f>DAY(InputData[[#This Row],[DATE]])</f>
        <v>7</v>
      </c>
      <c r="O190" t="str">
        <f>TEXT(InputData[[#This Row],[DATE]],"mmm")</f>
        <v>Sep</v>
      </c>
      <c r="P190">
        <f>YEAR(InputData[[#This Row],[DATE]])</f>
        <v>2021</v>
      </c>
    </row>
    <row r="191" spans="1:16" x14ac:dyDescent="0.4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Row],[QUANTITY]]*(1-InputData[[#This Row],[DISCOUNT %]])</f>
        <v>328.32</v>
      </c>
      <c r="N191">
        <f>DAY(InputData[[#This Row],[DATE]])</f>
        <v>9</v>
      </c>
      <c r="O191" t="str">
        <f>TEXT(InputData[[#This Row],[DATE]],"mmm")</f>
        <v>Sep</v>
      </c>
      <c r="P191">
        <f>YEAR(InputData[[#This Row],[DATE]])</f>
        <v>2021</v>
      </c>
    </row>
    <row r="192" spans="1:16" x14ac:dyDescent="0.4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Row],[QUANTITY]]*(1-InputData[[#This Row],[DISCOUNT %]])</f>
        <v>1207.68</v>
      </c>
      <c r="N192">
        <f>DAY(InputData[[#This Row],[DATE]])</f>
        <v>10</v>
      </c>
      <c r="O192" t="str">
        <f>TEXT(InputData[[#This Row],[DATE]],"mmm")</f>
        <v>Sep</v>
      </c>
      <c r="P192">
        <f>YEAR(InputData[[#This Row],[DATE]])</f>
        <v>2021</v>
      </c>
    </row>
    <row r="193" spans="1:16" x14ac:dyDescent="0.4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Row],[QUANTITY]]*(1-InputData[[#This Row],[DISCOUNT %]])</f>
        <v>934.92</v>
      </c>
      <c r="N193">
        <f>DAY(InputData[[#This Row],[DATE]])</f>
        <v>10</v>
      </c>
      <c r="O193" t="str">
        <f>TEXT(InputData[[#This Row],[DATE]],"mmm")</f>
        <v>Sep</v>
      </c>
      <c r="P193">
        <f>YEAR(InputData[[#This Row],[DATE]])</f>
        <v>2021</v>
      </c>
    </row>
    <row r="194" spans="1:16" x14ac:dyDescent="0.4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Row],[QUANTITY]]*(1-InputData[[#This Row],[DISCOUNT %]])</f>
        <v>49.32</v>
      </c>
      <c r="N194">
        <f>DAY(InputData[[#This Row],[DATE]])</f>
        <v>10</v>
      </c>
      <c r="O194" t="str">
        <f>TEXT(InputData[[#This Row],[DATE]],"mmm")</f>
        <v>Sep</v>
      </c>
      <c r="P194">
        <f>YEAR(InputData[[#This Row],[DATE]])</f>
        <v>2021</v>
      </c>
    </row>
    <row r="195" spans="1:16" x14ac:dyDescent="0.4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Row],[QUANTITY]]*(1-InputData[[#This Row],[DISCOUNT %]])</f>
        <v>623.28</v>
      </c>
      <c r="N195">
        <f>DAY(InputData[[#This Row],[DATE]])</f>
        <v>11</v>
      </c>
      <c r="O195" t="str">
        <f>TEXT(InputData[[#This Row],[DATE]],"mmm")</f>
        <v>Sep</v>
      </c>
      <c r="P195">
        <f>YEAR(InputData[[#This Row],[DATE]])</f>
        <v>2021</v>
      </c>
    </row>
    <row r="196" spans="1:16" x14ac:dyDescent="0.4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4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Row],[QUANTITY]]*(1-InputData[[#This Row],[DISCOUNT %]])</f>
        <v>972</v>
      </c>
      <c r="N197">
        <f>DAY(InputData[[#This Row],[DATE]])</f>
        <v>15</v>
      </c>
      <c r="O197" t="str">
        <f>TEXT(InputData[[#This Row],[DATE]],"mmm")</f>
        <v>Sep</v>
      </c>
      <c r="P197">
        <f>YEAR(InputData[[#This Row],[DATE]])</f>
        <v>2021</v>
      </c>
    </row>
    <row r="198" spans="1:16" x14ac:dyDescent="0.4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Row],[QUANTITY]]*(1-InputData[[#This Row],[DISCOUNT %]])</f>
        <v>2268</v>
      </c>
      <c r="N198">
        <f>DAY(InputData[[#This Row],[DATE]])</f>
        <v>15</v>
      </c>
      <c r="O198" t="str">
        <f>TEXT(InputData[[#This Row],[DATE]],"mmm")</f>
        <v>Sep</v>
      </c>
      <c r="P198">
        <f>YEAR(InputData[[#This Row],[DATE]])</f>
        <v>2021</v>
      </c>
    </row>
    <row r="199" spans="1:16" x14ac:dyDescent="0.4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Row],[QUANTITY]]*(1-InputData[[#This Row],[DISCOUNT %]])</f>
        <v>533.75</v>
      </c>
      <c r="N199">
        <f>DAY(InputData[[#This Row],[DATE]])</f>
        <v>21</v>
      </c>
      <c r="O199" t="str">
        <f>TEXT(InputData[[#This Row],[DATE]],"mmm")</f>
        <v>Sep</v>
      </c>
      <c r="P199">
        <f>YEAR(InputData[[#This Row],[DATE]])</f>
        <v>2021</v>
      </c>
    </row>
    <row r="200" spans="1:16" x14ac:dyDescent="0.4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Row],[QUANTITY]]*(1-InputData[[#This Row],[DISCOUNT %]])</f>
        <v>230.4</v>
      </c>
      <c r="N200">
        <f>DAY(InputData[[#This Row],[DATE]])</f>
        <v>22</v>
      </c>
      <c r="O200" t="str">
        <f>TEXT(InputData[[#This Row],[DATE]],"mmm")</f>
        <v>Sep</v>
      </c>
      <c r="P200">
        <f>YEAR(InputData[[#This Row],[DATE]])</f>
        <v>2021</v>
      </c>
    </row>
    <row r="201" spans="1:16" x14ac:dyDescent="0.4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4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Row],[QUANTITY]]*(1-InputData[[#This Row],[DISCOUNT %]])</f>
        <v>590.52</v>
      </c>
      <c r="N202">
        <f>DAY(InputData[[#This Row],[DATE]])</f>
        <v>23</v>
      </c>
      <c r="O202" t="str">
        <f>TEXT(InputData[[#This Row],[DATE]],"mmm")</f>
        <v>Sep</v>
      </c>
      <c r="P202">
        <f>YEAR(InputData[[#This Row],[DATE]])</f>
        <v>2021</v>
      </c>
    </row>
    <row r="203" spans="1:16" x14ac:dyDescent="0.4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Row],[QUANTITY]]*(1-InputData[[#This Row],[DISCOUNT %]])</f>
        <v>1137.78</v>
      </c>
      <c r="N203">
        <f>DAY(InputData[[#This Row],[DATE]])</f>
        <v>23</v>
      </c>
      <c r="O203" t="str">
        <f>TEXT(InputData[[#This Row],[DATE]],"mmm")</f>
        <v>Sep</v>
      </c>
      <c r="P203">
        <f>YEAR(InputData[[#This Row],[DATE]])</f>
        <v>2021</v>
      </c>
    </row>
    <row r="204" spans="1:16" x14ac:dyDescent="0.4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Row],[QUANTITY]]*(1-InputData[[#This Row],[DISCOUNT %]])</f>
        <v>58.3</v>
      </c>
      <c r="N204">
        <f>DAY(InputData[[#This Row],[DATE]])</f>
        <v>27</v>
      </c>
      <c r="O204" t="str">
        <f>TEXT(InputData[[#This Row],[DATE]],"mmm")</f>
        <v>Sep</v>
      </c>
      <c r="P204">
        <f>YEAR(InputData[[#This Row],[DATE]])</f>
        <v>2021</v>
      </c>
    </row>
    <row r="205" spans="1:16" x14ac:dyDescent="0.4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Row],[QUANTITY]]*(1-InputData[[#This Row],[DISCOUNT %]])</f>
        <v>1320.48</v>
      </c>
      <c r="N205">
        <f>DAY(InputData[[#This Row],[DATE]])</f>
        <v>30</v>
      </c>
      <c r="O205" t="str">
        <f>TEXT(InputData[[#This Row],[DATE]],"mmm")</f>
        <v>Sep</v>
      </c>
      <c r="P205">
        <f>YEAR(InputData[[#This Row],[DATE]])</f>
        <v>2021</v>
      </c>
    </row>
    <row r="206" spans="1:16" x14ac:dyDescent="0.4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Row],[QUANTITY]]*(1-InputData[[#This Row],[DISCOUNT %]])</f>
        <v>427.5</v>
      </c>
      <c r="N206">
        <f>DAY(InputData[[#This Row],[DATE]])</f>
        <v>30</v>
      </c>
      <c r="O206" t="str">
        <f>TEXT(InputData[[#This Row],[DATE]],"mmm")</f>
        <v>Sep</v>
      </c>
      <c r="P206">
        <f>YEAR(InputData[[#This Row],[DATE]])</f>
        <v>2021</v>
      </c>
    </row>
    <row r="207" spans="1:16" x14ac:dyDescent="0.4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Row],[QUANTITY]]*(1-InputData[[#This Row],[DISCOUNT %]])</f>
        <v>2817.92</v>
      </c>
      <c r="N207">
        <f>DAY(InputData[[#This Row],[DATE]])</f>
        <v>1</v>
      </c>
      <c r="O207" t="str">
        <f>TEXT(InputData[[#This Row],[DATE]],"mmm")</f>
        <v>Oct</v>
      </c>
      <c r="P207">
        <f>YEAR(InputData[[#This Row],[DATE]])</f>
        <v>2021</v>
      </c>
    </row>
    <row r="208" spans="1:16" x14ac:dyDescent="0.4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4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Row],[QUANTITY]]*(1-InputData[[#This Row],[DISCOUNT %]])</f>
        <v>1890</v>
      </c>
      <c r="N209">
        <f>DAY(InputData[[#This Row],[DATE]])</f>
        <v>3</v>
      </c>
      <c r="O209" t="str">
        <f>TEXT(InputData[[#This Row],[DATE]],"mmm")</f>
        <v>Oct</v>
      </c>
      <c r="P209">
        <f>YEAR(InputData[[#This Row],[DATE]])</f>
        <v>2021</v>
      </c>
    </row>
    <row r="210" spans="1:16" x14ac:dyDescent="0.4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Row],[QUANTITY]]*(1-InputData[[#This Row],[DISCOUNT %]])</f>
        <v>6.7</v>
      </c>
      <c r="N210">
        <f>DAY(InputData[[#This Row],[DATE]])</f>
        <v>6</v>
      </c>
      <c r="O210" t="str">
        <f>TEXT(InputData[[#This Row],[DATE]],"mmm")</f>
        <v>Oct</v>
      </c>
      <c r="P210">
        <f>YEAR(InputData[[#This Row],[DATE]])</f>
        <v>2021</v>
      </c>
    </row>
    <row r="211" spans="1:16" x14ac:dyDescent="0.4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4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Row],[QUANTITY]]*(1-InputData[[#This Row],[DISCOUNT %]])</f>
        <v>147.96</v>
      </c>
      <c r="N212">
        <f>DAY(InputData[[#This Row],[DATE]])</f>
        <v>7</v>
      </c>
      <c r="O212" t="str">
        <f>TEXT(InputData[[#This Row],[DATE]],"mmm")</f>
        <v>Oct</v>
      </c>
      <c r="P212">
        <f>YEAR(InputData[[#This Row],[DATE]])</f>
        <v>2021</v>
      </c>
    </row>
    <row r="213" spans="1:16" x14ac:dyDescent="0.4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Row],[QUANTITY]]*(1-InputData[[#This Row],[DISCOUNT %]])</f>
        <v>399.6</v>
      </c>
      <c r="N213">
        <f>DAY(InputData[[#This Row],[DATE]])</f>
        <v>9</v>
      </c>
      <c r="O213" t="str">
        <f>TEXT(InputData[[#This Row],[DATE]],"mmm")</f>
        <v>Oct</v>
      </c>
      <c r="P213">
        <f>YEAR(InputData[[#This Row],[DATE]])</f>
        <v>2021</v>
      </c>
    </row>
    <row r="214" spans="1:16" x14ac:dyDescent="0.4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Row],[QUANTITY]]*(1-InputData[[#This Row],[DISCOUNT %]])</f>
        <v>1292.28</v>
      </c>
      <c r="N214">
        <f>DAY(InputData[[#This Row],[DATE]])</f>
        <v>9</v>
      </c>
      <c r="O214" t="str">
        <f>TEXT(InputData[[#This Row],[DATE]],"mmm")</f>
        <v>Oct</v>
      </c>
      <c r="P214">
        <f>YEAR(InputData[[#This Row],[DATE]])</f>
        <v>2021</v>
      </c>
    </row>
    <row r="215" spans="1:16" x14ac:dyDescent="0.4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Row],[QUANTITY]]*(1-InputData[[#This Row],[DISCOUNT %]])</f>
        <v>93.8</v>
      </c>
      <c r="N215">
        <f>DAY(InputData[[#This Row],[DATE]])</f>
        <v>10</v>
      </c>
      <c r="O215" t="str">
        <f>TEXT(InputData[[#This Row],[DATE]],"mmm")</f>
        <v>Oct</v>
      </c>
      <c r="P215">
        <f>YEAR(InputData[[#This Row],[DATE]])</f>
        <v>2021</v>
      </c>
    </row>
    <row r="216" spans="1:16" x14ac:dyDescent="0.4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Row],[QUANTITY]]*(1-InputData[[#This Row],[DISCOUNT %]])</f>
        <v>726</v>
      </c>
      <c r="N216">
        <f>DAY(InputData[[#This Row],[DATE]])</f>
        <v>11</v>
      </c>
      <c r="O216" t="str">
        <f>TEXT(InputData[[#This Row],[DATE]],"mmm")</f>
        <v>Oct</v>
      </c>
      <c r="P216">
        <f>YEAR(InputData[[#This Row],[DATE]])</f>
        <v>2021</v>
      </c>
    </row>
    <row r="217" spans="1:16" x14ac:dyDescent="0.4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4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Row],[QUANTITY]]*(1-InputData[[#This Row],[DISCOUNT %]])</f>
        <v>1350.44</v>
      </c>
      <c r="N218">
        <f>DAY(InputData[[#This Row],[DATE]])</f>
        <v>17</v>
      </c>
      <c r="O218" t="str">
        <f>TEXT(InputData[[#This Row],[DATE]],"mmm")</f>
        <v>Oct</v>
      </c>
      <c r="P218">
        <f>YEAR(InputData[[#This Row],[DATE]])</f>
        <v>2021</v>
      </c>
    </row>
    <row r="219" spans="1:16" x14ac:dyDescent="0.4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4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Row],[QUANTITY]]*(1-InputData[[#This Row],[DISCOUNT %]])</f>
        <v>2113.02</v>
      </c>
      <c r="N220">
        <f>DAY(InputData[[#This Row],[DATE]])</f>
        <v>18</v>
      </c>
      <c r="O220" t="str">
        <f>TEXT(InputData[[#This Row],[DATE]],"mmm")</f>
        <v>Oct</v>
      </c>
      <c r="P220">
        <f>YEAR(InputData[[#This Row],[DATE]])</f>
        <v>2021</v>
      </c>
    </row>
    <row r="221" spans="1:16" x14ac:dyDescent="0.4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Row],[QUANTITY]]*(1-InputData[[#This Row],[DISCOUNT %]])</f>
        <v>338.8</v>
      </c>
      <c r="N221">
        <f>DAY(InputData[[#This Row],[DATE]])</f>
        <v>22</v>
      </c>
      <c r="O221" t="str">
        <f>TEXT(InputData[[#This Row],[DATE]],"mmm")</f>
        <v>Oct</v>
      </c>
      <c r="P221">
        <f>YEAR(InputData[[#This Row],[DATE]])</f>
        <v>2021</v>
      </c>
    </row>
    <row r="222" spans="1:16" x14ac:dyDescent="0.4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Row],[QUANTITY]]*(1-InputData[[#This Row],[DISCOUNT %]])</f>
        <v>2040.48</v>
      </c>
      <c r="N222">
        <f>DAY(InputData[[#This Row],[DATE]])</f>
        <v>22</v>
      </c>
      <c r="O222" t="str">
        <f>TEXT(InputData[[#This Row],[DATE]],"mmm")</f>
        <v>Oct</v>
      </c>
      <c r="P222">
        <f>YEAR(InputData[[#This Row],[DATE]])</f>
        <v>2021</v>
      </c>
    </row>
    <row r="223" spans="1:16" x14ac:dyDescent="0.4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4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4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Row],[QUANTITY]]*(1-InputData[[#This Row],[DISCOUNT %]])</f>
        <v>738.72</v>
      </c>
      <c r="N225">
        <f>DAY(InputData[[#This Row],[DATE]])</f>
        <v>25</v>
      </c>
      <c r="O225" t="str">
        <f>TEXT(InputData[[#This Row],[DATE]],"mmm")</f>
        <v>Oct</v>
      </c>
      <c r="P225">
        <f>YEAR(InputData[[#This Row],[DATE]])</f>
        <v>2021</v>
      </c>
    </row>
    <row r="226" spans="1:16" x14ac:dyDescent="0.4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4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Row],[QUANTITY]]*(1-InputData[[#This Row],[DISCOUNT %]])</f>
        <v>94.62</v>
      </c>
      <c r="N227">
        <f>DAY(InputData[[#This Row],[DATE]])</f>
        <v>28</v>
      </c>
      <c r="O227" t="str">
        <f>TEXT(InputData[[#This Row],[DATE]],"mmm")</f>
        <v>Oct</v>
      </c>
      <c r="P227">
        <f>YEAR(InputData[[#This Row],[DATE]])</f>
        <v>2021</v>
      </c>
    </row>
    <row r="228" spans="1:16" x14ac:dyDescent="0.4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4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Row],[QUANTITY]]*(1-InputData[[#This Row],[DISCOUNT %]])</f>
        <v>975.24</v>
      </c>
      <c r="N229">
        <f>DAY(InputData[[#This Row],[DATE]])</f>
        <v>31</v>
      </c>
      <c r="O229" t="str">
        <f>TEXT(InputData[[#This Row],[DATE]],"mmm")</f>
        <v>Oct</v>
      </c>
      <c r="P229">
        <f>YEAR(InputData[[#This Row],[DATE]])</f>
        <v>2021</v>
      </c>
    </row>
    <row r="230" spans="1:16" x14ac:dyDescent="0.4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Row],[QUANTITY]]*(1-InputData[[#This Row],[DISCOUNT %]])</f>
        <v>1464.96</v>
      </c>
      <c r="N230">
        <f>DAY(InputData[[#This Row],[DATE]])</f>
        <v>3</v>
      </c>
      <c r="O230" t="str">
        <f>TEXT(InputData[[#This Row],[DATE]],"mmm")</f>
        <v>Nov</v>
      </c>
      <c r="P230">
        <f>YEAR(InputData[[#This Row],[DATE]])</f>
        <v>2021</v>
      </c>
    </row>
    <row r="231" spans="1:16" x14ac:dyDescent="0.4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Row],[QUANTITY]]*(1-InputData[[#This Row],[DISCOUNT %]])</f>
        <v>963</v>
      </c>
      <c r="N231">
        <f>DAY(InputData[[#This Row],[DATE]])</f>
        <v>6</v>
      </c>
      <c r="O231" t="str">
        <f>TEXT(InputData[[#This Row],[DATE]],"mmm")</f>
        <v>Nov</v>
      </c>
      <c r="P231">
        <f>YEAR(InputData[[#This Row],[DATE]])</f>
        <v>2021</v>
      </c>
    </row>
    <row r="232" spans="1:16" x14ac:dyDescent="0.4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Row],[QUANTITY]]*(1-InputData[[#This Row],[DISCOUNT %]])</f>
        <v>715.95</v>
      </c>
      <c r="N232">
        <f>DAY(InputData[[#This Row],[DATE]])</f>
        <v>8</v>
      </c>
      <c r="O232" t="str">
        <f>TEXT(InputData[[#This Row],[DATE]],"mmm")</f>
        <v>Nov</v>
      </c>
      <c r="P232">
        <f>YEAR(InputData[[#This Row],[DATE]])</f>
        <v>2021</v>
      </c>
    </row>
    <row r="233" spans="1:16" x14ac:dyDescent="0.4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Row],[QUANTITY]]*(1-InputData[[#This Row],[DISCOUNT %]])</f>
        <v>972</v>
      </c>
      <c r="N233">
        <f>DAY(InputData[[#This Row],[DATE]])</f>
        <v>10</v>
      </c>
      <c r="O233" t="str">
        <f>TEXT(InputData[[#This Row],[DATE]],"mmm")</f>
        <v>Nov</v>
      </c>
      <c r="P233">
        <f>YEAR(InputData[[#This Row],[DATE]])</f>
        <v>2021</v>
      </c>
    </row>
    <row r="234" spans="1:16" x14ac:dyDescent="0.4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Row],[QUANTITY]]*(1-InputData[[#This Row],[DISCOUNT %]])</f>
        <v>1382.4</v>
      </c>
      <c r="N234">
        <f>DAY(InputData[[#This Row],[DATE]])</f>
        <v>11</v>
      </c>
      <c r="O234" t="str">
        <f>TEXT(InputData[[#This Row],[DATE]],"mmm")</f>
        <v>Nov</v>
      </c>
      <c r="P234">
        <f>YEAR(InputData[[#This Row],[DATE]])</f>
        <v>2021</v>
      </c>
    </row>
    <row r="235" spans="1:16" x14ac:dyDescent="0.4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4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4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4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Row],[QUANTITY]]*(1-InputData[[#This Row],[DISCOUNT %]])</f>
        <v>146.72</v>
      </c>
      <c r="N238">
        <f>DAY(InputData[[#This Row],[DATE]])</f>
        <v>21</v>
      </c>
      <c r="O238" t="str">
        <f>TEXT(InputData[[#This Row],[DATE]],"mmm")</f>
        <v>Nov</v>
      </c>
      <c r="P238">
        <f>YEAR(InputData[[#This Row],[DATE]])</f>
        <v>2021</v>
      </c>
    </row>
    <row r="239" spans="1:16" x14ac:dyDescent="0.4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Row],[QUANTITY]]*(1-InputData[[#This Row],[DISCOUNT %]])</f>
        <v>85.5</v>
      </c>
      <c r="N239">
        <f>DAY(InputData[[#This Row],[DATE]])</f>
        <v>21</v>
      </c>
      <c r="O239" t="str">
        <f>TEXT(InputData[[#This Row],[DATE]],"mmm")</f>
        <v>Nov</v>
      </c>
      <c r="P239">
        <f>YEAR(InputData[[#This Row],[DATE]])</f>
        <v>2021</v>
      </c>
    </row>
    <row r="240" spans="1:16" x14ac:dyDescent="0.4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Row],[QUANTITY]]*(1-InputData[[#This Row],[DISCOUNT %]])</f>
        <v>753.36</v>
      </c>
      <c r="N240">
        <f>DAY(InputData[[#This Row],[DATE]])</f>
        <v>27</v>
      </c>
      <c r="O240" t="str">
        <f>TEXT(InputData[[#This Row],[DATE]],"mmm")</f>
        <v>Nov</v>
      </c>
      <c r="P240">
        <f>YEAR(InputData[[#This Row],[DATE]])</f>
        <v>2021</v>
      </c>
    </row>
    <row r="241" spans="1:16" x14ac:dyDescent="0.4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Row],[QUANTITY]]*(1-InputData[[#This Row],[DISCOUNT %]])</f>
        <v>230.4</v>
      </c>
      <c r="N241">
        <f>DAY(InputData[[#This Row],[DATE]])</f>
        <v>28</v>
      </c>
      <c r="O241" t="str">
        <f>TEXT(InputData[[#This Row],[DATE]],"mmm")</f>
        <v>Nov</v>
      </c>
      <c r="P241">
        <f>YEAR(InputData[[#This Row],[DATE]])</f>
        <v>2021</v>
      </c>
    </row>
    <row r="242" spans="1:16" x14ac:dyDescent="0.4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Row],[QUANTITY]]*(1-InputData[[#This Row],[DISCOUNT %]])</f>
        <v>638.25</v>
      </c>
      <c r="N242">
        <f>DAY(InputData[[#This Row],[DATE]])</f>
        <v>30</v>
      </c>
      <c r="O242" t="str">
        <f>TEXT(InputData[[#This Row],[DATE]],"mmm")</f>
        <v>Nov</v>
      </c>
      <c r="P242">
        <f>YEAR(InputData[[#This Row],[DATE]])</f>
        <v>2021</v>
      </c>
    </row>
    <row r="243" spans="1:16" x14ac:dyDescent="0.4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Row],[QUANTITY]]*(1-InputData[[#This Row],[DISCOUNT %]])</f>
        <v>166.4</v>
      </c>
      <c r="N243">
        <f>DAY(InputData[[#This Row],[DATE]])</f>
        <v>2</v>
      </c>
      <c r="O243" t="str">
        <f>TEXT(InputData[[#This Row],[DATE]],"mmm")</f>
        <v>Dec</v>
      </c>
      <c r="P243">
        <f>YEAR(InputData[[#This Row],[DATE]])</f>
        <v>2021</v>
      </c>
    </row>
    <row r="244" spans="1:16" x14ac:dyDescent="0.4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Row],[QUANTITY]]*(1-InputData[[#This Row],[DISCOUNT %]])</f>
        <v>116.6</v>
      </c>
      <c r="N244">
        <f>DAY(InputData[[#This Row],[DATE]])</f>
        <v>3</v>
      </c>
      <c r="O244" t="str">
        <f>TEXT(InputData[[#This Row],[DATE]],"mmm")</f>
        <v>Dec</v>
      </c>
      <c r="P244">
        <f>YEAR(InputData[[#This Row],[DATE]])</f>
        <v>2021</v>
      </c>
    </row>
    <row r="245" spans="1:16" x14ac:dyDescent="0.4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Row],[QUANTITY]]*(1-InputData[[#This Row],[DISCOUNT %]])</f>
        <v>1680</v>
      </c>
      <c r="N245">
        <f>DAY(InputData[[#This Row],[DATE]])</f>
        <v>3</v>
      </c>
      <c r="O245" t="str">
        <f>TEXT(InputData[[#This Row],[DATE]],"mmm")</f>
        <v>Dec</v>
      </c>
      <c r="P245">
        <f>YEAR(InputData[[#This Row],[DATE]])</f>
        <v>2021</v>
      </c>
    </row>
    <row r="246" spans="1:16" x14ac:dyDescent="0.4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Row],[QUANTITY]]*(1-InputData[[#This Row],[DISCOUNT %]])</f>
        <v>732.6</v>
      </c>
      <c r="N246">
        <f>DAY(InputData[[#This Row],[DATE]])</f>
        <v>5</v>
      </c>
      <c r="O246" t="str">
        <f>TEXT(InputData[[#This Row],[DATE]],"mmm")</f>
        <v>Dec</v>
      </c>
      <c r="P246">
        <f>YEAR(InputData[[#This Row],[DATE]])</f>
        <v>2021</v>
      </c>
    </row>
    <row r="247" spans="1:16" x14ac:dyDescent="0.4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Row],[QUANTITY]]*(1-InputData[[#This Row],[DISCOUNT %]])</f>
        <v>164.28</v>
      </c>
      <c r="N247">
        <f>DAY(InputData[[#This Row],[DATE]])</f>
        <v>5</v>
      </c>
      <c r="O247" t="str">
        <f>TEXT(InputData[[#This Row],[DATE]],"mmm")</f>
        <v>Dec</v>
      </c>
      <c r="P247">
        <f>YEAR(InputData[[#This Row],[DATE]])</f>
        <v>2021</v>
      </c>
    </row>
    <row r="248" spans="1:16" x14ac:dyDescent="0.4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Row],[QUANTITY]]*(1-InputData[[#This Row],[DISCOUNT %]])</f>
        <v>976.64</v>
      </c>
      <c r="N248">
        <f>DAY(InputData[[#This Row],[DATE]])</f>
        <v>7</v>
      </c>
      <c r="O248" t="str">
        <f>TEXT(InputData[[#This Row],[DATE]],"mmm")</f>
        <v>Dec</v>
      </c>
      <c r="P248">
        <f>YEAR(InputData[[#This Row],[DATE]])</f>
        <v>2021</v>
      </c>
    </row>
    <row r="249" spans="1:16" x14ac:dyDescent="0.4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4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Row],[QUANTITY]]*(1-InputData[[#This Row],[DISCOUNT %]])</f>
        <v>648</v>
      </c>
      <c r="N250">
        <f>DAY(InputData[[#This Row],[DATE]])</f>
        <v>14</v>
      </c>
      <c r="O250" t="str">
        <f>TEXT(InputData[[#This Row],[DATE]],"mmm")</f>
        <v>Dec</v>
      </c>
      <c r="P250">
        <f>YEAR(InputData[[#This Row],[DATE]])</f>
        <v>2021</v>
      </c>
    </row>
    <row r="251" spans="1:16" x14ac:dyDescent="0.4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Row],[QUANTITY]]*(1-InputData[[#This Row],[DISCOUNT %]])</f>
        <v>161.88</v>
      </c>
      <c r="N251">
        <f>DAY(InputData[[#This Row],[DATE]])</f>
        <v>18</v>
      </c>
      <c r="O251" t="str">
        <f>TEXT(InputData[[#This Row],[DATE]],"mmm")</f>
        <v>Dec</v>
      </c>
      <c r="P251">
        <f>YEAR(InputData[[#This Row],[DATE]])</f>
        <v>2021</v>
      </c>
    </row>
    <row r="252" spans="1:16" x14ac:dyDescent="0.4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Row],[QUANTITY]]*(1-InputData[[#This Row],[DISCOUNT %]])</f>
        <v>1132.56</v>
      </c>
      <c r="N252">
        <f>DAY(InputData[[#This Row],[DATE]])</f>
        <v>18</v>
      </c>
      <c r="O252" t="str">
        <f>TEXT(InputData[[#This Row],[DATE]],"mmm")</f>
        <v>Dec</v>
      </c>
      <c r="P252">
        <f>YEAR(InputData[[#This Row],[DATE]])</f>
        <v>2021</v>
      </c>
    </row>
    <row r="253" spans="1:16" x14ac:dyDescent="0.4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Row],[QUANTITY]]*(1-InputData[[#This Row],[DISCOUNT %]])</f>
        <v>1793.52</v>
      </c>
      <c r="N253">
        <f>DAY(InputData[[#This Row],[DATE]])</f>
        <v>19</v>
      </c>
      <c r="O253" t="str">
        <f>TEXT(InputData[[#This Row],[DATE]],"mmm")</f>
        <v>Dec</v>
      </c>
      <c r="P253">
        <f>YEAR(InputData[[#This Row],[DATE]])</f>
        <v>2021</v>
      </c>
    </row>
    <row r="254" spans="1:16" x14ac:dyDescent="0.4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4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Row],[QUANTITY]]*(1-InputData[[#This Row],[DISCOUNT %]])</f>
        <v>484</v>
      </c>
      <c r="N255">
        <f>DAY(InputData[[#This Row],[DATE]])</f>
        <v>19</v>
      </c>
      <c r="O255" t="str">
        <f>TEXT(InputData[[#This Row],[DATE]],"mmm")</f>
        <v>Dec</v>
      </c>
      <c r="P255">
        <f>YEAR(InputData[[#This Row],[DATE]])</f>
        <v>2021</v>
      </c>
    </row>
    <row r="256" spans="1:16" x14ac:dyDescent="0.4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Row],[QUANTITY]]*(1-InputData[[#This Row],[DISCOUNT %]])</f>
        <v>1318.38</v>
      </c>
      <c r="N256">
        <f>DAY(InputData[[#This Row],[DATE]])</f>
        <v>20</v>
      </c>
      <c r="O256" t="str">
        <f>TEXT(InputData[[#This Row],[DATE]],"mmm")</f>
        <v>Dec</v>
      </c>
      <c r="P256">
        <f>YEAR(InputData[[#This Row],[DATE]])</f>
        <v>2021</v>
      </c>
    </row>
    <row r="257" spans="1:16" x14ac:dyDescent="0.4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Row],[QUANTITY]]*(1-InputData[[#This Row],[DISCOUNT %]])</f>
        <v>246.6</v>
      </c>
      <c r="N257">
        <f>DAY(InputData[[#This Row],[DATE]])</f>
        <v>21</v>
      </c>
      <c r="O257" t="str">
        <f>TEXT(InputData[[#This Row],[DATE]],"mmm")</f>
        <v>Dec</v>
      </c>
      <c r="P257">
        <f>YEAR(InputData[[#This Row],[DATE]])</f>
        <v>2021</v>
      </c>
    </row>
    <row r="258" spans="1:16" x14ac:dyDescent="0.4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Row],[QUANTITY]]*(1-InputData[[#This Row],[DISCOUNT %]])</f>
        <v>1296</v>
      </c>
      <c r="N258">
        <f>DAY(InputData[[#This Row],[DATE]])</f>
        <v>24</v>
      </c>
      <c r="O258" t="str">
        <f>TEXT(InputData[[#This Row],[DATE]],"mmm")</f>
        <v>Dec</v>
      </c>
      <c r="P258">
        <f>YEAR(InputData[[#This Row],[DATE]])</f>
        <v>2021</v>
      </c>
    </row>
    <row r="259" spans="1:16" x14ac:dyDescent="0.4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Row],[QUANTITY]]*(1-InputData[[#This Row],[DISCOUNT %]])</f>
        <v>770.4</v>
      </c>
      <c r="N259">
        <f>DAY(InputData[[#This Row],[DATE]])</f>
        <v>24</v>
      </c>
      <c r="O259" t="str">
        <f>TEXT(InputData[[#This Row],[DATE]],"mmm")</f>
        <v>Dec</v>
      </c>
      <c r="P259">
        <f>YEAR(InputData[[#This Row],[DATE]])</f>
        <v>2021</v>
      </c>
    </row>
    <row r="260" spans="1:16" x14ac:dyDescent="0.4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4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Row],[QUANTITY]]*(1-InputData[[#This Row],[DISCOUNT %]])</f>
        <v>743.54</v>
      </c>
      <c r="N261">
        <f>DAY(InputData[[#This Row],[DATE]])</f>
        <v>27</v>
      </c>
      <c r="O261" t="str">
        <f>TEXT(InputData[[#This Row],[DATE]],"mmm")</f>
        <v>Dec</v>
      </c>
      <c r="P261">
        <f>YEAR(InputData[[#This Row],[DATE]])</f>
        <v>2021</v>
      </c>
    </row>
    <row r="262" spans="1:16" x14ac:dyDescent="0.4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4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Row],[QUANTITY]]*(1-InputData[[#This Row],[DISCOUNT %]])</f>
        <v>2135.64</v>
      </c>
      <c r="N263">
        <f>DAY(InputData[[#This Row],[DATE]])</f>
        <v>30</v>
      </c>
      <c r="O263" t="str">
        <f>TEXT(InputData[[#This Row],[DATE]],"mmm")</f>
        <v>Dec</v>
      </c>
      <c r="P263">
        <f>YEAR(InputData[[#This Row],[DATE]])</f>
        <v>2021</v>
      </c>
    </row>
    <row r="264" spans="1:16" x14ac:dyDescent="0.4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Row],[QUANTITY]]*(1-InputData[[#This Row],[DISCOUNT %]])</f>
        <v>141.57</v>
      </c>
      <c r="N264">
        <f>DAY(InputData[[#This Row],[DATE]])</f>
        <v>1</v>
      </c>
      <c r="O264" t="str">
        <f>TEXT(InputData[[#This Row],[DATE]],"mmm")</f>
        <v>Jan</v>
      </c>
      <c r="P264">
        <f>YEAR(InputData[[#This Row],[DATE]])</f>
        <v>2022</v>
      </c>
    </row>
    <row r="265" spans="1:16" x14ac:dyDescent="0.4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Row],[QUANTITY]]*(1-InputData[[#This Row],[DISCOUNT %]])</f>
        <v>1149.96</v>
      </c>
      <c r="N265">
        <f>DAY(InputData[[#This Row],[DATE]])</f>
        <v>2</v>
      </c>
      <c r="O265" t="str">
        <f>TEXT(InputData[[#This Row],[DATE]],"mmm")</f>
        <v>Jan</v>
      </c>
      <c r="P265">
        <f>YEAR(InputData[[#This Row],[DATE]])</f>
        <v>2022</v>
      </c>
    </row>
    <row r="266" spans="1:16" x14ac:dyDescent="0.4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4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Row],[QUANTITY]]*(1-InputData[[#This Row],[DISCOUNT %]])</f>
        <v>119.7</v>
      </c>
      <c r="N267">
        <f>DAY(InputData[[#This Row],[DATE]])</f>
        <v>2</v>
      </c>
      <c r="O267" t="str">
        <f>TEXT(InputData[[#This Row],[DATE]],"mmm")</f>
        <v>Jan</v>
      </c>
      <c r="P267">
        <f>YEAR(InputData[[#This Row],[DATE]])</f>
        <v>2022</v>
      </c>
    </row>
    <row r="268" spans="1:16" x14ac:dyDescent="0.4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Row],[QUANTITY]]*(1-InputData[[#This Row],[DISCOUNT %]])</f>
        <v>747.72</v>
      </c>
      <c r="N268">
        <f>DAY(InputData[[#This Row],[DATE]])</f>
        <v>3</v>
      </c>
      <c r="O268" t="str">
        <f>TEXT(InputData[[#This Row],[DATE]],"mmm")</f>
        <v>Jan</v>
      </c>
      <c r="P268">
        <f>YEAR(InputData[[#This Row],[DATE]])</f>
        <v>2022</v>
      </c>
    </row>
    <row r="269" spans="1:16" x14ac:dyDescent="0.4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Row],[QUANTITY]]*(1-InputData[[#This Row],[DISCOUNT %]])</f>
        <v>753.36</v>
      </c>
      <c r="N269">
        <f>DAY(InputData[[#This Row],[DATE]])</f>
        <v>4</v>
      </c>
      <c r="O269" t="str">
        <f>TEXT(InputData[[#This Row],[DATE]],"mmm")</f>
        <v>Jan</v>
      </c>
      <c r="P269">
        <f>YEAR(InputData[[#This Row],[DATE]])</f>
        <v>2022</v>
      </c>
    </row>
    <row r="270" spans="1:16" x14ac:dyDescent="0.4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Row],[QUANTITY]]*(1-InputData[[#This Row],[DISCOUNT %]])</f>
        <v>53.11</v>
      </c>
      <c r="N270">
        <f>DAY(InputData[[#This Row],[DATE]])</f>
        <v>4</v>
      </c>
      <c r="O270" t="str">
        <f>TEXT(InputData[[#This Row],[DATE]],"mmm")</f>
        <v>Jan</v>
      </c>
      <c r="P270">
        <f>YEAR(InputData[[#This Row],[DATE]])</f>
        <v>2022</v>
      </c>
    </row>
    <row r="271" spans="1:16" x14ac:dyDescent="0.4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Row],[QUANTITY]]*(1-InputData[[#This Row],[DISCOUNT %]])</f>
        <v>1409.76</v>
      </c>
      <c r="N271">
        <f>DAY(InputData[[#This Row],[DATE]])</f>
        <v>9</v>
      </c>
      <c r="O271" t="str">
        <f>TEXT(InputData[[#This Row],[DATE]],"mmm")</f>
        <v>Jan</v>
      </c>
      <c r="P271">
        <f>YEAR(InputData[[#This Row],[DATE]])</f>
        <v>2022</v>
      </c>
    </row>
    <row r="272" spans="1:16" x14ac:dyDescent="0.4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4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Row],[QUANTITY]]*(1-InputData[[#This Row],[DISCOUNT %]])</f>
        <v>234.96</v>
      </c>
      <c r="N273">
        <f>DAY(InputData[[#This Row],[DATE]])</f>
        <v>11</v>
      </c>
      <c r="O273" t="str">
        <f>TEXT(InputData[[#This Row],[DATE]],"mmm")</f>
        <v>Jan</v>
      </c>
      <c r="P273">
        <f>YEAR(InputData[[#This Row],[DATE]])</f>
        <v>2022</v>
      </c>
    </row>
    <row r="274" spans="1:16" x14ac:dyDescent="0.4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Row],[QUANTITY]]*(1-InputData[[#This Row],[DISCOUNT %]])</f>
        <v>1260</v>
      </c>
      <c r="N274">
        <f>DAY(InputData[[#This Row],[DATE]])</f>
        <v>13</v>
      </c>
      <c r="O274" t="str">
        <f>TEXT(InputData[[#This Row],[DATE]],"mmm")</f>
        <v>Jan</v>
      </c>
      <c r="P274">
        <f>YEAR(InputData[[#This Row],[DATE]])</f>
        <v>2022</v>
      </c>
    </row>
    <row r="275" spans="1:16" x14ac:dyDescent="0.4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Row],[QUANTITY]]*(1-InputData[[#This Row],[DISCOUNT %]])</f>
        <v>677.6</v>
      </c>
      <c r="N275">
        <f>DAY(InputData[[#This Row],[DATE]])</f>
        <v>14</v>
      </c>
      <c r="O275" t="str">
        <f>TEXT(InputData[[#This Row],[DATE]],"mmm")</f>
        <v>Jan</v>
      </c>
      <c r="P275">
        <f>YEAR(InputData[[#This Row],[DATE]])</f>
        <v>2022</v>
      </c>
    </row>
    <row r="276" spans="1:16" x14ac:dyDescent="0.4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4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Row],[QUANTITY]]*(1-InputData[[#This Row],[DISCOUNT %]])</f>
        <v>1613.92</v>
      </c>
      <c r="N277">
        <f>DAY(InputData[[#This Row],[DATE]])</f>
        <v>16</v>
      </c>
      <c r="O277" t="str">
        <f>TEXT(InputData[[#This Row],[DATE]],"mmm")</f>
        <v>Jan</v>
      </c>
      <c r="P277">
        <f>YEAR(InputData[[#This Row],[DATE]])</f>
        <v>2022</v>
      </c>
    </row>
    <row r="278" spans="1:16" x14ac:dyDescent="0.4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Row],[QUANTITY]]*(1-InputData[[#This Row],[DISCOUNT %]])</f>
        <v>460.8</v>
      </c>
      <c r="N278">
        <f>DAY(InputData[[#This Row],[DATE]])</f>
        <v>17</v>
      </c>
      <c r="O278" t="str">
        <f>TEXT(InputData[[#This Row],[DATE]],"mmm")</f>
        <v>Jan</v>
      </c>
      <c r="P278">
        <f>YEAR(InputData[[#This Row],[DATE]])</f>
        <v>2022</v>
      </c>
    </row>
    <row r="279" spans="1:16" x14ac:dyDescent="0.4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Row],[QUANTITY]]*(1-InputData[[#This Row],[DISCOUNT %]])</f>
        <v>851.58</v>
      </c>
      <c r="N279">
        <f>DAY(InputData[[#This Row],[DATE]])</f>
        <v>18</v>
      </c>
      <c r="O279" t="str">
        <f>TEXT(InputData[[#This Row],[DATE]],"mmm")</f>
        <v>Jan</v>
      </c>
      <c r="P279">
        <f>YEAR(InputData[[#This Row],[DATE]])</f>
        <v>2022</v>
      </c>
    </row>
    <row r="280" spans="1:16" x14ac:dyDescent="0.4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Row],[QUANTITY]]*(1-InputData[[#This Row],[DISCOUNT %]])</f>
        <v>325.08</v>
      </c>
      <c r="N280">
        <f>DAY(InputData[[#This Row],[DATE]])</f>
        <v>20</v>
      </c>
      <c r="O280" t="str">
        <f>TEXT(InputData[[#This Row],[DATE]],"mmm")</f>
        <v>Jan</v>
      </c>
      <c r="P280">
        <f>YEAR(InputData[[#This Row],[DATE]])</f>
        <v>2022</v>
      </c>
    </row>
    <row r="281" spans="1:16" x14ac:dyDescent="0.4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Row],[QUANTITY]]*(1-InputData[[#This Row],[DISCOUNT %]])</f>
        <v>1027.04</v>
      </c>
      <c r="N281">
        <f>DAY(InputData[[#This Row],[DATE]])</f>
        <v>20</v>
      </c>
      <c r="O281" t="str">
        <f>TEXT(InputData[[#This Row],[DATE]],"mmm")</f>
        <v>Jan</v>
      </c>
      <c r="P281">
        <f>YEAR(InputData[[#This Row],[DATE]])</f>
        <v>2022</v>
      </c>
    </row>
    <row r="282" spans="1:16" x14ac:dyDescent="0.4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Row],[QUANTITY]]*(1-InputData[[#This Row],[DISCOUNT %]])</f>
        <v>623.28</v>
      </c>
      <c r="N282">
        <f>DAY(InputData[[#This Row],[DATE]])</f>
        <v>22</v>
      </c>
      <c r="O282" t="str">
        <f>TEXT(InputData[[#This Row],[DATE]],"mmm")</f>
        <v>Jan</v>
      </c>
      <c r="P282">
        <f>YEAR(InputData[[#This Row],[DATE]])</f>
        <v>2022</v>
      </c>
    </row>
    <row r="283" spans="1:16" x14ac:dyDescent="0.4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Row],[QUANTITY]]*(1-InputData[[#This Row],[DISCOUNT %]])</f>
        <v>714</v>
      </c>
      <c r="N283">
        <f>DAY(InputData[[#This Row],[DATE]])</f>
        <v>23</v>
      </c>
      <c r="O283" t="str">
        <f>TEXT(InputData[[#This Row],[DATE]],"mmm")</f>
        <v>Jan</v>
      </c>
      <c r="P283">
        <f>YEAR(InputData[[#This Row],[DATE]])</f>
        <v>2022</v>
      </c>
    </row>
    <row r="284" spans="1:16" x14ac:dyDescent="0.4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Row],[QUANTITY]]*(1-InputData[[#This Row],[DISCOUNT %]])</f>
        <v>1296</v>
      </c>
      <c r="N284">
        <f>DAY(InputData[[#This Row],[DATE]])</f>
        <v>23</v>
      </c>
      <c r="O284" t="str">
        <f>TEXT(InputData[[#This Row],[DATE]],"mmm")</f>
        <v>Jan</v>
      </c>
      <c r="P284">
        <f>YEAR(InputData[[#This Row],[DATE]])</f>
        <v>2022</v>
      </c>
    </row>
    <row r="285" spans="1:16" x14ac:dyDescent="0.4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Row],[QUANTITY]]*(1-InputData[[#This Row],[DISCOUNT %]])</f>
        <v>3019.2</v>
      </c>
      <c r="N285">
        <f>DAY(InputData[[#This Row],[DATE]])</f>
        <v>24</v>
      </c>
      <c r="O285" t="str">
        <f>TEXT(InputData[[#This Row],[DATE]],"mmm")</f>
        <v>Jan</v>
      </c>
      <c r="P285">
        <f>YEAR(InputData[[#This Row],[DATE]])</f>
        <v>2022</v>
      </c>
    </row>
    <row r="286" spans="1:16" x14ac:dyDescent="0.4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Row],[QUANTITY]]*(1-InputData[[#This Row],[DISCOUNT %]])</f>
        <v>2194.92</v>
      </c>
      <c r="N286">
        <f>DAY(InputData[[#This Row],[DATE]])</f>
        <v>25</v>
      </c>
      <c r="O286" t="str">
        <f>TEXT(InputData[[#This Row],[DATE]],"mmm")</f>
        <v>Jan</v>
      </c>
      <c r="P286">
        <f>YEAR(InputData[[#This Row],[DATE]])</f>
        <v>2022</v>
      </c>
    </row>
    <row r="287" spans="1:16" x14ac:dyDescent="0.4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4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Row],[QUANTITY]]*(1-InputData[[#This Row],[DISCOUNT %]])</f>
        <v>896.76</v>
      </c>
      <c r="N288">
        <f>DAY(InputData[[#This Row],[DATE]])</f>
        <v>31</v>
      </c>
      <c r="O288" t="str">
        <f>TEXT(InputData[[#This Row],[DATE]],"mmm")</f>
        <v>Jan</v>
      </c>
      <c r="P288">
        <f>YEAR(InputData[[#This Row],[DATE]])</f>
        <v>2022</v>
      </c>
    </row>
    <row r="289" spans="1:16" x14ac:dyDescent="0.4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Row],[QUANTITY]]*(1-InputData[[#This Row],[DISCOUNT %]])</f>
        <v>1564.92</v>
      </c>
      <c r="N289">
        <f>DAY(InputData[[#This Row],[DATE]])</f>
        <v>31</v>
      </c>
      <c r="O289" t="str">
        <f>TEXT(InputData[[#This Row],[DATE]],"mmm")</f>
        <v>Jan</v>
      </c>
      <c r="P289">
        <f>YEAR(InputData[[#This Row],[DATE]])</f>
        <v>2022</v>
      </c>
    </row>
    <row r="290" spans="1:16" x14ac:dyDescent="0.4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4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Row],[QUANTITY]]*(1-InputData[[#This Row],[DISCOUNT %]])</f>
        <v>1173.76</v>
      </c>
      <c r="N291">
        <f>DAY(InputData[[#This Row],[DATE]])</f>
        <v>3</v>
      </c>
      <c r="O291" t="str">
        <f>TEXT(InputData[[#This Row],[DATE]],"mmm")</f>
        <v>Feb</v>
      </c>
      <c r="P291">
        <f>YEAR(InputData[[#This Row],[DATE]])</f>
        <v>2022</v>
      </c>
    </row>
    <row r="292" spans="1:16" x14ac:dyDescent="0.4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Row],[QUANTITY]]*(1-InputData[[#This Row],[DISCOUNT %]])</f>
        <v>295.26</v>
      </c>
      <c r="N292">
        <f>DAY(InputData[[#This Row],[DATE]])</f>
        <v>5</v>
      </c>
      <c r="O292" t="str">
        <f>TEXT(InputData[[#This Row],[DATE]],"mmm")</f>
        <v>Feb</v>
      </c>
      <c r="P292">
        <f>YEAR(InputData[[#This Row],[DATE]])</f>
        <v>2022</v>
      </c>
    </row>
    <row r="293" spans="1:16" x14ac:dyDescent="0.4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4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Row],[QUANTITY]]*(1-InputData[[#This Row],[DISCOUNT %]])</f>
        <v>1711.71</v>
      </c>
      <c r="N294">
        <f>DAY(InputData[[#This Row],[DATE]])</f>
        <v>8</v>
      </c>
      <c r="O294" t="str">
        <f>TEXT(InputData[[#This Row],[DATE]],"mmm")</f>
        <v>Feb</v>
      </c>
      <c r="P294">
        <f>YEAR(InputData[[#This Row],[DATE]])</f>
        <v>2022</v>
      </c>
    </row>
    <row r="295" spans="1:16" x14ac:dyDescent="0.4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4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Row],[QUANTITY]]*(1-InputData[[#This Row],[DISCOUNT %]])</f>
        <v>1644.72</v>
      </c>
      <c r="N296">
        <f>DAY(InputData[[#This Row],[DATE]])</f>
        <v>9</v>
      </c>
      <c r="O296" t="str">
        <f>TEXT(InputData[[#This Row],[DATE]],"mmm")</f>
        <v>Feb</v>
      </c>
      <c r="P296">
        <f>YEAR(InputData[[#This Row],[DATE]])</f>
        <v>2022</v>
      </c>
    </row>
    <row r="297" spans="1:16" x14ac:dyDescent="0.4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Row],[QUANTITY]]*(1-InputData[[#This Row],[DISCOUNT %]])</f>
        <v>2135.64</v>
      </c>
      <c r="N297">
        <f>DAY(InputData[[#This Row],[DATE]])</f>
        <v>12</v>
      </c>
      <c r="O297" t="str">
        <f>TEXT(InputData[[#This Row],[DATE]],"mmm")</f>
        <v>Feb</v>
      </c>
      <c r="P297">
        <f>YEAR(InputData[[#This Row],[DATE]])</f>
        <v>2022</v>
      </c>
    </row>
    <row r="298" spans="1:16" x14ac:dyDescent="0.4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Row],[QUANTITY]]*(1-InputData[[#This Row],[DISCOUNT %]])</f>
        <v>197.28</v>
      </c>
      <c r="N298">
        <f>DAY(InputData[[#This Row],[DATE]])</f>
        <v>14</v>
      </c>
      <c r="O298" t="str">
        <f>TEXT(InputData[[#This Row],[DATE]],"mmm")</f>
        <v>Feb</v>
      </c>
      <c r="P298">
        <f>YEAR(InputData[[#This Row],[DATE]])</f>
        <v>2022</v>
      </c>
    </row>
    <row r="299" spans="1:16" x14ac:dyDescent="0.4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Row],[QUANTITY]]*(1-InputData[[#This Row],[DISCOUNT %]])</f>
        <v>125.43</v>
      </c>
      <c r="N299">
        <f>DAY(InputData[[#This Row],[DATE]])</f>
        <v>14</v>
      </c>
      <c r="O299" t="str">
        <f>TEXT(InputData[[#This Row],[DATE]],"mmm")</f>
        <v>Feb</v>
      </c>
      <c r="P299">
        <f>YEAR(InputData[[#This Row],[DATE]])</f>
        <v>2022</v>
      </c>
    </row>
    <row r="300" spans="1:16" x14ac:dyDescent="0.4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Row],[QUANTITY]]*(1-InputData[[#This Row],[DISCOUNT %]])</f>
        <v>117.48</v>
      </c>
      <c r="N300">
        <f>DAY(InputData[[#This Row],[DATE]])</f>
        <v>16</v>
      </c>
      <c r="O300" t="str">
        <f>TEXT(InputData[[#This Row],[DATE]],"mmm")</f>
        <v>Feb</v>
      </c>
      <c r="P300">
        <f>YEAR(InputData[[#This Row],[DATE]])</f>
        <v>2022</v>
      </c>
    </row>
    <row r="301" spans="1:16" x14ac:dyDescent="0.4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Row],[QUANTITY]]*(1-InputData[[#This Row],[DISCOUNT %]])</f>
        <v>1856.4</v>
      </c>
      <c r="N301">
        <f>DAY(InputData[[#This Row],[DATE]])</f>
        <v>19</v>
      </c>
      <c r="O301" t="str">
        <f>TEXT(InputData[[#This Row],[DATE]],"mmm")</f>
        <v>Feb</v>
      </c>
      <c r="P301">
        <f>YEAR(InputData[[#This Row],[DATE]])</f>
        <v>2022</v>
      </c>
    </row>
    <row r="302" spans="1:16" x14ac:dyDescent="0.4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Row],[QUANTITY]]*(1-InputData[[#This Row],[DISCOUNT %]])</f>
        <v>565.02</v>
      </c>
      <c r="N302">
        <f>DAY(InputData[[#This Row],[DATE]])</f>
        <v>20</v>
      </c>
      <c r="O302" t="str">
        <f>TEXT(InputData[[#This Row],[DATE]],"mmm")</f>
        <v>Feb</v>
      </c>
      <c r="P302">
        <f>YEAR(InputData[[#This Row],[DATE]])</f>
        <v>2022</v>
      </c>
    </row>
    <row r="303" spans="1:16" x14ac:dyDescent="0.4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Row],[QUANTITY]]*(1-InputData[[#This Row],[DISCOUNT %]])</f>
        <v>732.48</v>
      </c>
      <c r="N303">
        <f>DAY(InputData[[#This Row],[DATE]])</f>
        <v>23</v>
      </c>
      <c r="O303" t="str">
        <f>TEXT(InputData[[#This Row],[DATE]],"mmm")</f>
        <v>Feb</v>
      </c>
      <c r="P303">
        <f>YEAR(InputData[[#This Row],[DATE]])</f>
        <v>2022</v>
      </c>
    </row>
    <row r="304" spans="1:16" x14ac:dyDescent="0.4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4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Row],[QUANTITY]]*(1-InputData[[#This Row],[DISCOUNT %]])</f>
        <v>770.4</v>
      </c>
      <c r="N305">
        <f>DAY(InputData[[#This Row],[DATE]])</f>
        <v>23</v>
      </c>
      <c r="O305" t="str">
        <f>TEXT(InputData[[#This Row],[DATE]],"mmm")</f>
        <v>Feb</v>
      </c>
      <c r="P305">
        <f>YEAR(InputData[[#This Row],[DATE]])</f>
        <v>2022</v>
      </c>
    </row>
    <row r="306" spans="1:16" x14ac:dyDescent="0.4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Row],[QUANTITY]]*(1-InputData[[#This Row],[DISCOUNT %]])</f>
        <v>659.19</v>
      </c>
      <c r="N306">
        <f>DAY(InputData[[#This Row],[DATE]])</f>
        <v>27</v>
      </c>
      <c r="O306" t="str">
        <f>TEXT(InputData[[#This Row],[DATE]],"mmm")</f>
        <v>Feb</v>
      </c>
      <c r="P306">
        <f>YEAR(InputData[[#This Row],[DATE]])</f>
        <v>2022</v>
      </c>
    </row>
    <row r="307" spans="1:16" x14ac:dyDescent="0.4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Row],[QUANTITY]]*(1-InputData[[#This Row],[DISCOUNT %]])</f>
        <v>2334.15</v>
      </c>
      <c r="N307">
        <f>DAY(InputData[[#This Row],[DATE]])</f>
        <v>27</v>
      </c>
      <c r="O307" t="str">
        <f>TEXT(InputData[[#This Row],[DATE]],"mmm")</f>
        <v>Feb</v>
      </c>
      <c r="P307">
        <f>YEAR(InputData[[#This Row],[DATE]])</f>
        <v>2022</v>
      </c>
    </row>
    <row r="308" spans="1:16" x14ac:dyDescent="0.4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4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Row],[QUANTITY]]*(1-InputData[[#This Row],[DISCOUNT %]])</f>
        <v>320.58</v>
      </c>
      <c r="N309">
        <f>DAY(InputData[[#This Row],[DATE]])</f>
        <v>4</v>
      </c>
      <c r="O309" t="str">
        <f>TEXT(InputData[[#This Row],[DATE]],"mmm")</f>
        <v>Mar</v>
      </c>
      <c r="P309">
        <f>YEAR(InputData[[#This Row],[DATE]])</f>
        <v>2022</v>
      </c>
    </row>
    <row r="310" spans="1:16" x14ac:dyDescent="0.4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Row],[QUANTITY]]*(1-InputData[[#This Row],[DISCOUNT %]])</f>
        <v>97.68</v>
      </c>
      <c r="N310">
        <f>DAY(InputData[[#This Row],[DATE]])</f>
        <v>6</v>
      </c>
      <c r="O310" t="str">
        <f>TEXT(InputData[[#This Row],[DATE]],"mmm")</f>
        <v>Mar</v>
      </c>
      <c r="P310">
        <f>YEAR(InputData[[#This Row],[DATE]])</f>
        <v>2022</v>
      </c>
    </row>
    <row r="311" spans="1:16" x14ac:dyDescent="0.4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Row],[QUANTITY]]*(1-InputData[[#This Row],[DISCOUNT %]])</f>
        <v>80.94</v>
      </c>
      <c r="N311">
        <f>DAY(InputData[[#This Row],[DATE]])</f>
        <v>7</v>
      </c>
      <c r="O311" t="str">
        <f>TEXT(InputData[[#This Row],[DATE]],"mmm")</f>
        <v>Mar</v>
      </c>
      <c r="P311">
        <f>YEAR(InputData[[#This Row],[DATE]])</f>
        <v>2022</v>
      </c>
    </row>
    <row r="312" spans="1:16" x14ac:dyDescent="0.4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Row],[QUANTITY]]*(1-InputData[[#This Row],[DISCOUNT %]])</f>
        <v>492.48</v>
      </c>
      <c r="N312">
        <f>DAY(InputData[[#This Row],[DATE]])</f>
        <v>8</v>
      </c>
      <c r="O312" t="str">
        <f>TEXT(InputData[[#This Row],[DATE]],"mmm")</f>
        <v>Mar</v>
      </c>
      <c r="P312">
        <f>YEAR(InputData[[#This Row],[DATE]])</f>
        <v>2022</v>
      </c>
    </row>
    <row r="313" spans="1:16" x14ac:dyDescent="0.4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Row],[QUANTITY]]*(1-InputData[[#This Row],[DISCOUNT %]])</f>
        <v>603.84</v>
      </c>
      <c r="N313">
        <f>DAY(InputData[[#This Row],[DATE]])</f>
        <v>9</v>
      </c>
      <c r="O313" t="str">
        <f>TEXT(InputData[[#This Row],[DATE]],"mmm")</f>
        <v>Mar</v>
      </c>
      <c r="P313">
        <f>YEAR(InputData[[#This Row],[DATE]])</f>
        <v>2022</v>
      </c>
    </row>
    <row r="314" spans="1:16" x14ac:dyDescent="0.4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Row],[QUANTITY]]*(1-InputData[[#This Row],[DISCOUNT %]])</f>
        <v>537.24</v>
      </c>
      <c r="N314">
        <f>DAY(InputData[[#This Row],[DATE]])</f>
        <v>9</v>
      </c>
      <c r="O314" t="str">
        <f>TEXT(InputData[[#This Row],[DATE]],"mmm")</f>
        <v>Mar</v>
      </c>
      <c r="P314">
        <f>YEAR(InputData[[#This Row],[DATE]])</f>
        <v>2022</v>
      </c>
    </row>
    <row r="315" spans="1:16" x14ac:dyDescent="0.4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Row],[QUANTITY]]*(1-InputData[[#This Row],[DISCOUNT %]])</f>
        <v>1436.4</v>
      </c>
      <c r="N315">
        <f>DAY(InputData[[#This Row],[DATE]])</f>
        <v>10</v>
      </c>
      <c r="O315" t="str">
        <f>TEXT(InputData[[#This Row],[DATE]],"mmm")</f>
        <v>Mar</v>
      </c>
      <c r="P315">
        <f>YEAR(InputData[[#This Row],[DATE]])</f>
        <v>2022</v>
      </c>
    </row>
    <row r="316" spans="1:16" x14ac:dyDescent="0.4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Row],[QUANTITY]]*(1-InputData[[#This Row],[DISCOUNT %]])</f>
        <v>33.28</v>
      </c>
      <c r="N316">
        <f>DAY(InputData[[#This Row],[DATE]])</f>
        <v>14</v>
      </c>
      <c r="O316" t="str">
        <f>TEXT(InputData[[#This Row],[DATE]],"mmm")</f>
        <v>Mar</v>
      </c>
      <c r="P316">
        <f>YEAR(InputData[[#This Row],[DATE]])</f>
        <v>2022</v>
      </c>
    </row>
    <row r="317" spans="1:16" x14ac:dyDescent="0.4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Row],[QUANTITY]]*(1-InputData[[#This Row],[DISCOUNT %]])</f>
        <v>320.58</v>
      </c>
      <c r="N317">
        <f>DAY(InputData[[#This Row],[DATE]])</f>
        <v>14</v>
      </c>
      <c r="O317" t="str">
        <f>TEXT(InputData[[#This Row],[DATE]],"mmm")</f>
        <v>Mar</v>
      </c>
      <c r="P317">
        <f>YEAR(InputData[[#This Row],[DATE]])</f>
        <v>2022</v>
      </c>
    </row>
    <row r="318" spans="1:16" x14ac:dyDescent="0.4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Row],[QUANTITY]]*(1-InputData[[#This Row],[DISCOUNT %]])</f>
        <v>420</v>
      </c>
      <c r="N318">
        <f>DAY(InputData[[#This Row],[DATE]])</f>
        <v>18</v>
      </c>
      <c r="O318" t="str">
        <f>TEXT(InputData[[#This Row],[DATE]],"mmm")</f>
        <v>Mar</v>
      </c>
      <c r="P318">
        <f>YEAR(InputData[[#This Row],[DATE]])</f>
        <v>2022</v>
      </c>
    </row>
    <row r="319" spans="1:16" x14ac:dyDescent="0.4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4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Row],[QUANTITY]]*(1-InputData[[#This Row],[DISCOUNT %]])</f>
        <v>1043.28</v>
      </c>
      <c r="N320">
        <f>DAY(InputData[[#This Row],[DATE]])</f>
        <v>19</v>
      </c>
      <c r="O320" t="str">
        <f>TEXT(InputData[[#This Row],[DATE]],"mmm")</f>
        <v>Mar</v>
      </c>
      <c r="P320">
        <f>YEAR(InputData[[#This Row],[DATE]])</f>
        <v>2022</v>
      </c>
    </row>
    <row r="321" spans="1:16" x14ac:dyDescent="0.4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Row],[QUANTITY]]*(1-InputData[[#This Row],[DISCOUNT %]])</f>
        <v>1057.32</v>
      </c>
      <c r="N321">
        <f>DAY(InputData[[#This Row],[DATE]])</f>
        <v>23</v>
      </c>
      <c r="O321" t="str">
        <f>TEXT(InputData[[#This Row],[DATE]],"mmm")</f>
        <v>Mar</v>
      </c>
      <c r="P321">
        <f>YEAR(InputData[[#This Row],[DATE]])</f>
        <v>2022</v>
      </c>
    </row>
    <row r="322" spans="1:16" x14ac:dyDescent="0.4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Row],[QUANTITY]]*(1-InputData[[#This Row],[DISCOUNT %]])</f>
        <v>207.76</v>
      </c>
      <c r="N322">
        <f>DAY(InputData[[#This Row],[DATE]])</f>
        <v>25</v>
      </c>
      <c r="O322" t="str">
        <f>TEXT(InputData[[#This Row],[DATE]],"mmm")</f>
        <v>Mar</v>
      </c>
      <c r="P322">
        <f>YEAR(InputData[[#This Row],[DATE]])</f>
        <v>2022</v>
      </c>
    </row>
    <row r="323" spans="1:16" x14ac:dyDescent="0.4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Row],[QUANTITY]]*(1-InputData[[#This Row],[DISCOUNT %]])</f>
        <v>2214.08</v>
      </c>
      <c r="N323">
        <f>DAY(InputData[[#This Row],[DATE]])</f>
        <v>25</v>
      </c>
      <c r="O323" t="str">
        <f>TEXT(InputData[[#This Row],[DATE]],"mmm")</f>
        <v>Mar</v>
      </c>
      <c r="P323">
        <f>YEAR(InputData[[#This Row],[DATE]])</f>
        <v>2022</v>
      </c>
    </row>
    <row r="324" spans="1:16" x14ac:dyDescent="0.4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Row],[QUANTITY]]*(1-InputData[[#This Row],[DISCOUNT %]])</f>
        <v>1409.76</v>
      </c>
      <c r="N324">
        <f>DAY(InputData[[#This Row],[DATE]])</f>
        <v>29</v>
      </c>
      <c r="O324" t="str">
        <f>TEXT(InputData[[#This Row],[DATE]],"mmm")</f>
        <v>Mar</v>
      </c>
      <c r="P324">
        <f>YEAR(InputData[[#This Row],[DATE]])</f>
        <v>2022</v>
      </c>
    </row>
    <row r="325" spans="1:16" x14ac:dyDescent="0.4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Row],[QUANTITY]]*(1-InputData[[#This Row],[DISCOUNT %]])</f>
        <v>1350.44</v>
      </c>
      <c r="N325">
        <f>DAY(InputData[[#This Row],[DATE]])</f>
        <v>30</v>
      </c>
      <c r="O325" t="str">
        <f>TEXT(InputData[[#This Row],[DATE]],"mmm")</f>
        <v>Mar</v>
      </c>
      <c r="P325">
        <f>YEAR(InputData[[#This Row],[DATE]])</f>
        <v>2022</v>
      </c>
    </row>
    <row r="326" spans="1:16" x14ac:dyDescent="0.4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4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4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Row],[QUANTITY]]*(1-InputData[[#This Row],[DISCOUNT %]])</f>
        <v>230.4</v>
      </c>
      <c r="N328">
        <f>DAY(InputData[[#This Row],[DATE]])</f>
        <v>6</v>
      </c>
      <c r="O328" t="str">
        <f>TEXT(InputData[[#This Row],[DATE]],"mmm")</f>
        <v>Apr</v>
      </c>
      <c r="P328">
        <f>YEAR(InputData[[#This Row],[DATE]])</f>
        <v>2022</v>
      </c>
    </row>
    <row r="329" spans="1:16" x14ac:dyDescent="0.4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Row],[QUANTITY]]*(1-InputData[[#This Row],[DISCOUNT %]])</f>
        <v>172.62</v>
      </c>
      <c r="N329">
        <f>DAY(InputData[[#This Row],[DATE]])</f>
        <v>7</v>
      </c>
      <c r="O329" t="str">
        <f>TEXT(InputData[[#This Row],[DATE]],"mmm")</f>
        <v>Apr</v>
      </c>
      <c r="P329">
        <f>YEAR(InputData[[#This Row],[DATE]])</f>
        <v>2022</v>
      </c>
    </row>
    <row r="330" spans="1:16" x14ac:dyDescent="0.4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4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Row],[QUANTITY]]*(1-InputData[[#This Row],[DISCOUNT %]])</f>
        <v>1285.2</v>
      </c>
      <c r="N331">
        <f>DAY(InputData[[#This Row],[DATE]])</f>
        <v>9</v>
      </c>
      <c r="O331" t="str">
        <f>TEXT(InputData[[#This Row],[DATE]],"mmm")</f>
        <v>Apr</v>
      </c>
      <c r="P331">
        <f>YEAR(InputData[[#This Row],[DATE]])</f>
        <v>2022</v>
      </c>
    </row>
    <row r="332" spans="1:16" x14ac:dyDescent="0.4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Row],[QUANTITY]]*(1-InputData[[#This Row],[DISCOUNT %]])</f>
        <v>232.96</v>
      </c>
      <c r="N332">
        <f>DAY(InputData[[#This Row],[DATE]])</f>
        <v>13</v>
      </c>
      <c r="O332" t="str">
        <f>TEXT(InputData[[#This Row],[DATE]],"mmm")</f>
        <v>Apr</v>
      </c>
      <c r="P332">
        <f>YEAR(InputData[[#This Row],[DATE]])</f>
        <v>2022</v>
      </c>
    </row>
    <row r="333" spans="1:16" x14ac:dyDescent="0.4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Row],[QUANTITY]]*(1-InputData[[#This Row],[DISCOUNT %]])</f>
        <v>1564.92</v>
      </c>
      <c r="N333">
        <f>DAY(InputData[[#This Row],[DATE]])</f>
        <v>18</v>
      </c>
      <c r="O333" t="str">
        <f>TEXT(InputData[[#This Row],[DATE]],"mmm")</f>
        <v>Apr</v>
      </c>
      <c r="P333">
        <f>YEAR(InputData[[#This Row],[DATE]])</f>
        <v>2022</v>
      </c>
    </row>
    <row r="334" spans="1:16" x14ac:dyDescent="0.4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Row],[QUANTITY]]*(1-InputData[[#This Row],[DISCOUNT %]])</f>
        <v>98.42</v>
      </c>
      <c r="N334">
        <f>DAY(InputData[[#This Row],[DATE]])</f>
        <v>20</v>
      </c>
      <c r="O334" t="str">
        <f>TEXT(InputData[[#This Row],[DATE]],"mmm")</f>
        <v>Apr</v>
      </c>
      <c r="P334">
        <f>YEAR(InputData[[#This Row],[DATE]])</f>
        <v>2022</v>
      </c>
    </row>
    <row r="335" spans="1:16" x14ac:dyDescent="0.4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Row],[QUANTITY]]*(1-InputData[[#This Row],[DISCOUNT %]])</f>
        <v>376.68</v>
      </c>
      <c r="N335">
        <f>DAY(InputData[[#This Row],[DATE]])</f>
        <v>20</v>
      </c>
      <c r="O335" t="str">
        <f>TEXT(InputData[[#This Row],[DATE]],"mmm")</f>
        <v>Apr</v>
      </c>
      <c r="P335">
        <f>YEAR(InputData[[#This Row],[DATE]])</f>
        <v>2022</v>
      </c>
    </row>
    <row r="336" spans="1:16" x14ac:dyDescent="0.4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Row],[QUANTITY]]*(1-InputData[[#This Row],[DISCOUNT %]])</f>
        <v>402.56</v>
      </c>
      <c r="N336">
        <f>DAY(InputData[[#This Row],[DATE]])</f>
        <v>21</v>
      </c>
      <c r="O336" t="str">
        <f>TEXT(InputData[[#This Row],[DATE]],"mmm")</f>
        <v>Apr</v>
      </c>
      <c r="P336">
        <f>YEAR(InputData[[#This Row],[DATE]])</f>
        <v>2022</v>
      </c>
    </row>
    <row r="337" spans="1:16" x14ac:dyDescent="0.4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Row],[QUANTITY]]*(1-InputData[[#This Row],[DISCOUNT %]])</f>
        <v>345.24</v>
      </c>
      <c r="N337">
        <f>DAY(InputData[[#This Row],[DATE]])</f>
        <v>21</v>
      </c>
      <c r="O337" t="str">
        <f>TEXT(InputData[[#This Row],[DATE]],"mmm")</f>
        <v>Apr</v>
      </c>
      <c r="P337">
        <f>YEAR(InputData[[#This Row],[DATE]])</f>
        <v>2022</v>
      </c>
    </row>
    <row r="338" spans="1:16" x14ac:dyDescent="0.4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Row],[QUANTITY]]*(1-InputData[[#This Row],[DISCOUNT %]])</f>
        <v>1231.2</v>
      </c>
      <c r="N338">
        <f>DAY(InputData[[#This Row],[DATE]])</f>
        <v>23</v>
      </c>
      <c r="O338" t="str">
        <f>TEXT(InputData[[#This Row],[DATE]],"mmm")</f>
        <v>Apr</v>
      </c>
      <c r="P338">
        <f>YEAR(InputData[[#This Row],[DATE]])</f>
        <v>2022</v>
      </c>
    </row>
    <row r="339" spans="1:16" x14ac:dyDescent="0.4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Row],[QUANTITY]]*(1-InputData[[#This Row],[DISCOUNT %]])</f>
        <v>233.2</v>
      </c>
      <c r="N339">
        <f>DAY(InputData[[#This Row],[DATE]])</f>
        <v>24</v>
      </c>
      <c r="O339" t="str">
        <f>TEXT(InputData[[#This Row],[DATE]],"mmm")</f>
        <v>Apr</v>
      </c>
      <c r="P339">
        <f>YEAR(InputData[[#This Row],[DATE]])</f>
        <v>2022</v>
      </c>
    </row>
    <row r="340" spans="1:16" x14ac:dyDescent="0.4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4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Row],[QUANTITY]]*(1-InputData[[#This Row],[DISCOUNT %]])</f>
        <v>647.52</v>
      </c>
      <c r="N341">
        <f>DAY(InputData[[#This Row],[DATE]])</f>
        <v>25</v>
      </c>
      <c r="O341" t="str">
        <f>TEXT(InputData[[#This Row],[DATE]],"mmm")</f>
        <v>Apr</v>
      </c>
      <c r="P341">
        <f>YEAR(InputData[[#This Row],[DATE]])</f>
        <v>2022</v>
      </c>
    </row>
    <row r="342" spans="1:16" x14ac:dyDescent="0.4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4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Row],[QUANTITY]]*(1-InputData[[#This Row],[DISCOUNT %]])</f>
        <v>2054.08</v>
      </c>
      <c r="N343">
        <f>DAY(InputData[[#This Row],[DATE]])</f>
        <v>28</v>
      </c>
      <c r="O343" t="str">
        <f>TEXT(InputData[[#This Row],[DATE]],"mmm")</f>
        <v>Apr</v>
      </c>
      <c r="P343">
        <f>YEAR(InputData[[#This Row],[DATE]])</f>
        <v>2022</v>
      </c>
    </row>
    <row r="344" spans="1:16" x14ac:dyDescent="0.4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Row],[QUANTITY]]*(1-InputData[[#This Row],[DISCOUNT %]])</f>
        <v>216.32</v>
      </c>
      <c r="N344">
        <f>DAY(InputData[[#This Row],[DATE]])</f>
        <v>30</v>
      </c>
      <c r="O344" t="str">
        <f>TEXT(InputData[[#This Row],[DATE]],"mmm")</f>
        <v>Apr</v>
      </c>
      <c r="P344">
        <f>YEAR(InputData[[#This Row],[DATE]])</f>
        <v>2022</v>
      </c>
    </row>
    <row r="345" spans="1:16" x14ac:dyDescent="0.4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4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4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Row],[QUANTITY]]*(1-InputData[[#This Row],[DISCOUNT %]])</f>
        <v>718.2</v>
      </c>
      <c r="N347">
        <f>DAY(InputData[[#This Row],[DATE]])</f>
        <v>1</v>
      </c>
      <c r="O347" t="str">
        <f>TEXT(InputData[[#This Row],[DATE]],"mmm")</f>
        <v>May</v>
      </c>
      <c r="P347">
        <f>YEAR(InputData[[#This Row],[DATE]])</f>
        <v>2022</v>
      </c>
    </row>
    <row r="348" spans="1:16" x14ac:dyDescent="0.4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Row],[QUANTITY]]*(1-InputData[[#This Row],[DISCOUNT %]])</f>
        <v>488.32</v>
      </c>
      <c r="N348">
        <f>DAY(InputData[[#This Row],[DATE]])</f>
        <v>2</v>
      </c>
      <c r="O348" t="str">
        <f>TEXT(InputData[[#This Row],[DATE]],"mmm")</f>
        <v>May</v>
      </c>
      <c r="P348">
        <f>YEAR(InputData[[#This Row],[DATE]])</f>
        <v>2022</v>
      </c>
    </row>
    <row r="349" spans="1:16" x14ac:dyDescent="0.4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Row],[QUANTITY]]*(1-InputData[[#This Row],[DISCOUNT %]])</f>
        <v>762.5</v>
      </c>
      <c r="N349">
        <f>DAY(InputData[[#This Row],[DATE]])</f>
        <v>4</v>
      </c>
      <c r="O349" t="str">
        <f>TEXT(InputData[[#This Row],[DATE]],"mmm")</f>
        <v>May</v>
      </c>
      <c r="P349">
        <f>YEAR(InputData[[#This Row],[DATE]])</f>
        <v>2022</v>
      </c>
    </row>
    <row r="350" spans="1:16" x14ac:dyDescent="0.4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4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4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4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Row],[QUANTITY]]*(1-InputData[[#This Row],[DISCOUNT %]])</f>
        <v>990.99</v>
      </c>
      <c r="N353">
        <f>DAY(InputData[[#This Row],[DATE]])</f>
        <v>8</v>
      </c>
      <c r="O353" t="str">
        <f>TEXT(InputData[[#This Row],[DATE]],"mmm")</f>
        <v>May</v>
      </c>
      <c r="P353">
        <f>YEAR(InputData[[#This Row],[DATE]])</f>
        <v>2022</v>
      </c>
    </row>
    <row r="354" spans="1:16" x14ac:dyDescent="0.4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4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Row],[QUANTITY]]*(1-InputData[[#This Row],[DISCOUNT %]])</f>
        <v>47.16</v>
      </c>
      <c r="N355">
        <f>DAY(InputData[[#This Row],[DATE]])</f>
        <v>10</v>
      </c>
      <c r="O355" t="str">
        <f>TEXT(InputData[[#This Row],[DATE]],"mmm")</f>
        <v>May</v>
      </c>
      <c r="P355">
        <f>YEAR(InputData[[#This Row],[DATE]])</f>
        <v>2022</v>
      </c>
    </row>
    <row r="356" spans="1:16" x14ac:dyDescent="0.4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Row],[QUANTITY]]*(1-InputData[[#This Row],[DISCOUNT %]])</f>
        <v>338.8</v>
      </c>
      <c r="N356">
        <f>DAY(InputData[[#This Row],[DATE]])</f>
        <v>12</v>
      </c>
      <c r="O356" t="str">
        <f>TEXT(InputData[[#This Row],[DATE]],"mmm")</f>
        <v>May</v>
      </c>
      <c r="P356">
        <f>YEAR(InputData[[#This Row],[DATE]])</f>
        <v>2022</v>
      </c>
    </row>
    <row r="357" spans="1:16" x14ac:dyDescent="0.4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Row],[QUANTITY]]*(1-InputData[[#This Row],[DISCOUNT %]])</f>
        <v>470.85</v>
      </c>
      <c r="N357">
        <f>DAY(InputData[[#This Row],[DATE]])</f>
        <v>13</v>
      </c>
      <c r="O357" t="str">
        <f>TEXT(InputData[[#This Row],[DATE]],"mmm")</f>
        <v>May</v>
      </c>
      <c r="P357">
        <f>YEAR(InputData[[#This Row],[DATE]])</f>
        <v>2022</v>
      </c>
    </row>
    <row r="358" spans="1:16" x14ac:dyDescent="0.4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Row],[QUANTITY]]*(1-InputData[[#This Row],[DISCOUNT %]])</f>
        <v>1324.68</v>
      </c>
      <c r="N358">
        <f>DAY(InputData[[#This Row],[DATE]])</f>
        <v>14</v>
      </c>
      <c r="O358" t="str">
        <f>TEXT(InputData[[#This Row],[DATE]],"mmm")</f>
        <v>May</v>
      </c>
      <c r="P358">
        <f>YEAR(InputData[[#This Row],[DATE]])</f>
        <v>2022</v>
      </c>
    </row>
    <row r="359" spans="1:16" x14ac:dyDescent="0.4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Row],[QUANTITY]]*(1-InputData[[#This Row],[DISCOUNT %]])</f>
        <v>381.25</v>
      </c>
      <c r="N359">
        <f>DAY(InputData[[#This Row],[DATE]])</f>
        <v>15</v>
      </c>
      <c r="O359" t="str">
        <f>TEXT(InputData[[#This Row],[DATE]],"mmm")</f>
        <v>May</v>
      </c>
      <c r="P359">
        <f>YEAR(InputData[[#This Row],[DATE]])</f>
        <v>2022</v>
      </c>
    </row>
    <row r="360" spans="1:16" x14ac:dyDescent="0.4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Row],[QUANTITY]]*(1-InputData[[#This Row],[DISCOUNT %]])</f>
        <v>2135.64</v>
      </c>
      <c r="N360">
        <f>DAY(InputData[[#This Row],[DATE]])</f>
        <v>16</v>
      </c>
      <c r="O360" t="str">
        <f>TEXT(InputData[[#This Row],[DATE]],"mmm")</f>
        <v>May</v>
      </c>
      <c r="P360">
        <f>YEAR(InputData[[#This Row],[DATE]])</f>
        <v>2022</v>
      </c>
    </row>
    <row r="361" spans="1:16" x14ac:dyDescent="0.4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Row],[QUANTITY]]*(1-InputData[[#This Row],[DISCOUNT %]])</f>
        <v>1354.08</v>
      </c>
      <c r="N361">
        <f>DAY(InputData[[#This Row],[DATE]])</f>
        <v>16</v>
      </c>
      <c r="O361" t="str">
        <f>TEXT(InputData[[#This Row],[DATE]],"mmm")</f>
        <v>May</v>
      </c>
      <c r="P361">
        <f>YEAR(InputData[[#This Row],[DATE]])</f>
        <v>2022</v>
      </c>
    </row>
    <row r="362" spans="1:16" x14ac:dyDescent="0.4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4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4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Row],[QUANTITY]]*(1-InputData[[#This Row],[DISCOUNT %]])</f>
        <v>639.36</v>
      </c>
      <c r="N364">
        <f>DAY(InputData[[#This Row],[DATE]])</f>
        <v>18</v>
      </c>
      <c r="O364" t="str">
        <f>TEXT(InputData[[#This Row],[DATE]],"mmm")</f>
        <v>May</v>
      </c>
      <c r="P364">
        <f>YEAR(InputData[[#This Row],[DATE]])</f>
        <v>2022</v>
      </c>
    </row>
    <row r="365" spans="1:16" x14ac:dyDescent="0.4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Row],[QUANTITY]]*(1-InputData[[#This Row],[DISCOUNT %]])</f>
        <v>1231.2</v>
      </c>
      <c r="N365">
        <f>DAY(InputData[[#This Row],[DATE]])</f>
        <v>20</v>
      </c>
      <c r="O365" t="str">
        <f>TEXT(InputData[[#This Row],[DATE]],"mmm")</f>
        <v>May</v>
      </c>
      <c r="P365">
        <f>YEAR(InputData[[#This Row],[DATE]])</f>
        <v>2022</v>
      </c>
    </row>
    <row r="366" spans="1:16" x14ac:dyDescent="0.4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Row],[QUANTITY]]*(1-InputData[[#This Row],[DISCOUNT %]])</f>
        <v>188.64</v>
      </c>
      <c r="N366">
        <f>DAY(InputData[[#This Row],[DATE]])</f>
        <v>22</v>
      </c>
      <c r="O366" t="str">
        <f>TEXT(InputData[[#This Row],[DATE]],"mmm")</f>
        <v>May</v>
      </c>
      <c r="P366">
        <f>YEAR(InputData[[#This Row],[DATE]])</f>
        <v>2022</v>
      </c>
    </row>
    <row r="367" spans="1:16" x14ac:dyDescent="0.4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4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Row],[QUANTITY]]*(1-InputData[[#This Row],[DISCOUNT %]])</f>
        <v>83.62</v>
      </c>
      <c r="N368">
        <f>DAY(InputData[[#This Row],[DATE]])</f>
        <v>26</v>
      </c>
      <c r="O368" t="str">
        <f>TEXT(InputData[[#This Row],[DATE]],"mmm")</f>
        <v>May</v>
      </c>
      <c r="P368">
        <f>YEAR(InputData[[#This Row],[DATE]])</f>
        <v>2022</v>
      </c>
    </row>
    <row r="369" spans="1:16" x14ac:dyDescent="0.4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4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Row],[QUANTITY]]*(1-InputData[[#This Row],[DISCOUNT %]])</f>
        <v>1738.8</v>
      </c>
      <c r="N370">
        <f>DAY(InputData[[#This Row],[DATE]])</f>
        <v>28</v>
      </c>
      <c r="O370" t="str">
        <f>TEXT(InputData[[#This Row],[DATE]],"mmm")</f>
        <v>May</v>
      </c>
      <c r="P370">
        <f>YEAR(InputData[[#This Row],[DATE]])</f>
        <v>2022</v>
      </c>
    </row>
    <row r="371" spans="1:16" x14ac:dyDescent="0.4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Row],[QUANTITY]]*(1-InputData[[#This Row],[DISCOUNT %]])</f>
        <v>473.1</v>
      </c>
      <c r="N371">
        <f>DAY(InputData[[#This Row],[DATE]])</f>
        <v>28</v>
      </c>
      <c r="O371" t="str">
        <f>TEXT(InputData[[#This Row],[DATE]],"mmm")</f>
        <v>May</v>
      </c>
      <c r="P371">
        <f>YEAR(InputData[[#This Row],[DATE]])</f>
        <v>2022</v>
      </c>
    </row>
    <row r="372" spans="1:16" x14ac:dyDescent="0.4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Row],[QUANTITY]]*(1-InputData[[#This Row],[DISCOUNT %]])</f>
        <v>1478.52</v>
      </c>
      <c r="N372">
        <f>DAY(InputData[[#This Row],[DATE]])</f>
        <v>28</v>
      </c>
      <c r="O372" t="str">
        <f>TEXT(InputData[[#This Row],[DATE]],"mmm")</f>
        <v>May</v>
      </c>
      <c r="P372">
        <f>YEAR(InputData[[#This Row],[DATE]])</f>
        <v>2022</v>
      </c>
    </row>
    <row r="373" spans="1:16" x14ac:dyDescent="0.4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4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Row],[QUANTITY]]*(1-InputData[[#This Row],[DISCOUNT %]])</f>
        <v>1067.5</v>
      </c>
      <c r="N374">
        <f>DAY(InputData[[#This Row],[DATE]])</f>
        <v>28</v>
      </c>
      <c r="O374" t="str">
        <f>TEXT(InputData[[#This Row],[DATE]],"mmm")</f>
        <v>May</v>
      </c>
      <c r="P374">
        <f>YEAR(InputData[[#This Row],[DATE]])</f>
        <v>2022</v>
      </c>
    </row>
    <row r="375" spans="1:16" x14ac:dyDescent="0.4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Row],[QUANTITY]]*(1-InputData[[#This Row],[DISCOUNT %]])</f>
        <v>738.72</v>
      </c>
      <c r="N375">
        <f>DAY(InputData[[#This Row],[DATE]])</f>
        <v>30</v>
      </c>
      <c r="O375" t="str">
        <f>TEXT(InputData[[#This Row],[DATE]],"mmm")</f>
        <v>May</v>
      </c>
      <c r="P375">
        <f>YEAR(InputData[[#This Row],[DATE]])</f>
        <v>2022</v>
      </c>
    </row>
    <row r="376" spans="1:16" x14ac:dyDescent="0.4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4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Row],[QUANTITY]]*(1-InputData[[#This Row],[DISCOUNT %]])</f>
        <v>359.1</v>
      </c>
      <c r="N377">
        <f>DAY(InputData[[#This Row],[DATE]])</f>
        <v>30</v>
      </c>
      <c r="O377" t="str">
        <f>TEXT(InputData[[#This Row],[DATE]],"mmm")</f>
        <v>May</v>
      </c>
      <c r="P377">
        <f>YEAR(InputData[[#This Row],[DATE]])</f>
        <v>2022</v>
      </c>
    </row>
    <row r="378" spans="1:16" x14ac:dyDescent="0.4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Row],[QUANTITY]]*(1-InputData[[#This Row],[DISCOUNT %]])</f>
        <v>1324.68</v>
      </c>
      <c r="N378">
        <f>DAY(InputData[[#This Row],[DATE]])</f>
        <v>3</v>
      </c>
      <c r="O378" t="str">
        <f>TEXT(InputData[[#This Row],[DATE]],"mmm")</f>
        <v>Jun</v>
      </c>
      <c r="P378">
        <f>YEAR(InputData[[#This Row],[DATE]])</f>
        <v>2022</v>
      </c>
    </row>
    <row r="379" spans="1:16" x14ac:dyDescent="0.4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Row],[QUANTITY]]*(1-InputData[[#This Row],[DISCOUNT %]])</f>
        <v>334.48</v>
      </c>
      <c r="N379">
        <f>DAY(InputData[[#This Row],[DATE]])</f>
        <v>10</v>
      </c>
      <c r="O379" t="str">
        <f>TEXT(InputData[[#This Row],[DATE]],"mmm")</f>
        <v>Jun</v>
      </c>
      <c r="P379">
        <f>YEAR(InputData[[#This Row],[DATE]])</f>
        <v>2022</v>
      </c>
    </row>
    <row r="380" spans="1:16" x14ac:dyDescent="0.4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Row],[QUANTITY]]*(1-InputData[[#This Row],[DISCOUNT %]])</f>
        <v>553.15</v>
      </c>
      <c r="N380">
        <f>DAY(InputData[[#This Row],[DATE]])</f>
        <v>11</v>
      </c>
      <c r="O380" t="str">
        <f>TEXT(InputData[[#This Row],[DATE]],"mmm")</f>
        <v>Jun</v>
      </c>
      <c r="P380">
        <f>YEAR(InputData[[#This Row],[DATE]])</f>
        <v>2022</v>
      </c>
    </row>
    <row r="381" spans="1:16" x14ac:dyDescent="0.4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Row],[QUANTITY]]*(1-InputData[[#This Row],[DISCOUNT %]])</f>
        <v>975.24</v>
      </c>
      <c r="N381">
        <f>DAY(InputData[[#This Row],[DATE]])</f>
        <v>11</v>
      </c>
      <c r="O381" t="str">
        <f>TEXT(InputData[[#This Row],[DATE]],"mmm")</f>
        <v>Jun</v>
      </c>
      <c r="P381">
        <f>YEAR(InputData[[#This Row],[DATE]])</f>
        <v>2022</v>
      </c>
    </row>
    <row r="382" spans="1:16" x14ac:dyDescent="0.4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Row],[QUANTITY]]*(1-InputData[[#This Row],[DISCOUNT %]])</f>
        <v>147.96</v>
      </c>
      <c r="N382">
        <f>DAY(InputData[[#This Row],[DATE]])</f>
        <v>13</v>
      </c>
      <c r="O382" t="str">
        <f>TEXT(InputData[[#This Row],[DATE]],"mmm")</f>
        <v>Jun</v>
      </c>
      <c r="P382">
        <f>YEAR(InputData[[#This Row],[DATE]])</f>
        <v>2022</v>
      </c>
    </row>
    <row r="383" spans="1:16" x14ac:dyDescent="0.4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Row],[QUANTITY]]*(1-InputData[[#This Row],[DISCOUNT %]])</f>
        <v>2430</v>
      </c>
      <c r="N383">
        <f>DAY(InputData[[#This Row],[DATE]])</f>
        <v>15</v>
      </c>
      <c r="O383" t="str">
        <f>TEXT(InputData[[#This Row],[DATE]],"mmm")</f>
        <v>Jun</v>
      </c>
      <c r="P383">
        <f>YEAR(InputData[[#This Row],[DATE]])</f>
        <v>2022</v>
      </c>
    </row>
    <row r="384" spans="1:16" x14ac:dyDescent="0.4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Row],[QUANTITY]]*(1-InputData[[#This Row],[DISCOUNT %]])</f>
        <v>796.65</v>
      </c>
      <c r="N384">
        <f>DAY(InputData[[#This Row],[DATE]])</f>
        <v>16</v>
      </c>
      <c r="O384" t="str">
        <f>TEXT(InputData[[#This Row],[DATE]],"mmm")</f>
        <v>Jun</v>
      </c>
      <c r="P384">
        <f>YEAR(InputData[[#This Row],[DATE]])</f>
        <v>2022</v>
      </c>
    </row>
    <row r="385" spans="1:16" x14ac:dyDescent="0.4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4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Row],[QUANTITY]]*(1-InputData[[#This Row],[DISCOUNT %]])</f>
        <v>2194.92</v>
      </c>
      <c r="N386">
        <f>DAY(InputData[[#This Row],[DATE]])</f>
        <v>21</v>
      </c>
      <c r="O386" t="str">
        <f>TEXT(InputData[[#This Row],[DATE]],"mmm")</f>
        <v>Jun</v>
      </c>
      <c r="P386">
        <f>YEAR(InputData[[#This Row],[DATE]])</f>
        <v>2022</v>
      </c>
    </row>
    <row r="387" spans="1:16" x14ac:dyDescent="0.4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Row],[QUANTITY]]*(1-InputData[[#This Row],[DISCOUNT %]])</f>
        <v>1152</v>
      </c>
      <c r="N387">
        <f>DAY(InputData[[#This Row],[DATE]])</f>
        <v>22</v>
      </c>
      <c r="O387" t="str">
        <f>TEXT(InputData[[#This Row],[DATE]],"mmm")</f>
        <v>Jun</v>
      </c>
      <c r="P387">
        <f>YEAR(InputData[[#This Row],[DATE]])</f>
        <v>2022</v>
      </c>
    </row>
    <row r="388" spans="1:16" x14ac:dyDescent="0.4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Row],[QUANTITY]]*(1-InputData[[#This Row],[DISCOUNT %]])</f>
        <v>415.52</v>
      </c>
      <c r="N388">
        <f>DAY(InputData[[#This Row],[DATE]])</f>
        <v>22</v>
      </c>
      <c r="O388" t="str">
        <f>TEXT(InputData[[#This Row],[DATE]],"mmm")</f>
        <v>Jun</v>
      </c>
      <c r="P388">
        <f>YEAR(InputData[[#This Row],[DATE]])</f>
        <v>2022</v>
      </c>
    </row>
    <row r="389" spans="1:16" x14ac:dyDescent="0.4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Row],[QUANTITY]]*(1-InputData[[#This Row],[DISCOUNT %]])</f>
        <v>390.72</v>
      </c>
      <c r="N389">
        <f>DAY(InputData[[#This Row],[DATE]])</f>
        <v>23</v>
      </c>
      <c r="O389" t="str">
        <f>TEXT(InputData[[#This Row],[DATE]],"mmm")</f>
        <v>Jun</v>
      </c>
      <c r="P389">
        <f>YEAR(InputData[[#This Row],[DATE]])</f>
        <v>2022</v>
      </c>
    </row>
    <row r="390" spans="1:16" x14ac:dyDescent="0.4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Row],[QUANTITY]]*(1-InputData[[#This Row],[DISCOUNT %]])</f>
        <v>344.47</v>
      </c>
      <c r="N390">
        <f>DAY(InputData[[#This Row],[DATE]])</f>
        <v>24</v>
      </c>
      <c r="O390" t="str">
        <f>TEXT(InputData[[#This Row],[DATE]],"mmm")</f>
        <v>Jun</v>
      </c>
      <c r="P390">
        <f>YEAR(InputData[[#This Row],[DATE]])</f>
        <v>2022</v>
      </c>
    </row>
    <row r="391" spans="1:16" x14ac:dyDescent="0.4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Row],[QUANTITY]]*(1-InputData[[#This Row],[DISCOUNT %]])</f>
        <v>659.19</v>
      </c>
      <c r="N391">
        <f>DAY(InputData[[#This Row],[DATE]])</f>
        <v>25</v>
      </c>
      <c r="O391" t="str">
        <f>TEXT(InputData[[#This Row],[DATE]],"mmm")</f>
        <v>Jun</v>
      </c>
      <c r="P391">
        <f>YEAR(InputData[[#This Row],[DATE]])</f>
        <v>2022</v>
      </c>
    </row>
    <row r="392" spans="1:16" x14ac:dyDescent="0.4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Row],[QUANTITY]]*(1-InputData[[#This Row],[DISCOUNT %]])</f>
        <v>233.2</v>
      </c>
      <c r="N392">
        <f>DAY(InputData[[#This Row],[DATE]])</f>
        <v>26</v>
      </c>
      <c r="O392" t="str">
        <f>TEXT(InputData[[#This Row],[DATE]],"mmm")</f>
        <v>Jun</v>
      </c>
      <c r="P392">
        <f>YEAR(InputData[[#This Row],[DATE]])</f>
        <v>2022</v>
      </c>
    </row>
    <row r="393" spans="1:16" x14ac:dyDescent="0.4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Row],[QUANTITY]]*(1-InputData[[#This Row],[DISCOUNT %]])</f>
        <v>996.96</v>
      </c>
      <c r="N393">
        <f>DAY(InputData[[#This Row],[DATE]])</f>
        <v>26</v>
      </c>
      <c r="O393" t="str">
        <f>TEXT(InputData[[#This Row],[DATE]],"mmm")</f>
        <v>Jun</v>
      </c>
      <c r="P393">
        <f>YEAR(InputData[[#This Row],[DATE]])</f>
        <v>2022</v>
      </c>
    </row>
    <row r="394" spans="1:16" x14ac:dyDescent="0.4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Row],[QUANTITY]]*(1-InputData[[#This Row],[DISCOUNT %]])</f>
        <v>1795.5</v>
      </c>
      <c r="N394">
        <f>DAY(InputData[[#This Row],[DATE]])</f>
        <v>3</v>
      </c>
      <c r="O394" t="str">
        <f>TEXT(InputData[[#This Row],[DATE]],"mmm")</f>
        <v>Jul</v>
      </c>
      <c r="P394">
        <f>YEAR(InputData[[#This Row],[DATE]])</f>
        <v>2022</v>
      </c>
    </row>
    <row r="395" spans="1:16" x14ac:dyDescent="0.4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Row],[QUANTITY]]*(1-InputData[[#This Row],[DISCOUNT %]])</f>
        <v>334.11</v>
      </c>
      <c r="N395">
        <f>DAY(InputData[[#This Row],[DATE]])</f>
        <v>4</v>
      </c>
      <c r="O395" t="str">
        <f>TEXT(InputData[[#This Row],[DATE]],"mmm")</f>
        <v>Jul</v>
      </c>
      <c r="P395">
        <f>YEAR(InputData[[#This Row],[DATE]])</f>
        <v>2022</v>
      </c>
    </row>
    <row r="396" spans="1:16" x14ac:dyDescent="0.4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Row],[QUANTITY]]*(1-InputData[[#This Row],[DISCOUNT %]])</f>
        <v>58.31</v>
      </c>
      <c r="N396">
        <f>DAY(InputData[[#This Row],[DATE]])</f>
        <v>5</v>
      </c>
      <c r="O396" t="str">
        <f>TEXT(InputData[[#This Row],[DATE]],"mmm")</f>
        <v>Jul</v>
      </c>
      <c r="P396">
        <f>YEAR(InputData[[#This Row],[DATE]])</f>
        <v>2022</v>
      </c>
    </row>
    <row r="397" spans="1:16" x14ac:dyDescent="0.4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4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Row],[QUANTITY]]*(1-InputData[[#This Row],[DISCOUNT %]])</f>
        <v>347.76</v>
      </c>
      <c r="N398">
        <f>DAY(InputData[[#This Row],[DATE]])</f>
        <v>6</v>
      </c>
      <c r="O398" t="str">
        <f>TEXT(InputData[[#This Row],[DATE]],"mmm")</f>
        <v>Jul</v>
      </c>
      <c r="P398">
        <f>YEAR(InputData[[#This Row],[DATE]])</f>
        <v>2022</v>
      </c>
    </row>
    <row r="399" spans="1:16" x14ac:dyDescent="0.4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Row],[QUANTITY]]*(1-InputData[[#This Row],[DISCOUNT %]])</f>
        <v>98.42</v>
      </c>
      <c r="N399">
        <f>DAY(InputData[[#This Row],[DATE]])</f>
        <v>8</v>
      </c>
      <c r="O399" t="str">
        <f>TEXT(InputData[[#This Row],[DATE]],"mmm")</f>
        <v>Jul</v>
      </c>
      <c r="P399">
        <f>YEAR(InputData[[#This Row],[DATE]])</f>
        <v>2022</v>
      </c>
    </row>
    <row r="400" spans="1:16" x14ac:dyDescent="0.4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Row],[QUANTITY]]*(1-InputData[[#This Row],[DISCOUNT %]])</f>
        <v>1409.76</v>
      </c>
      <c r="N400">
        <f>DAY(InputData[[#This Row],[DATE]])</f>
        <v>10</v>
      </c>
      <c r="O400" t="str">
        <f>TEXT(InputData[[#This Row],[DATE]],"mmm")</f>
        <v>Jul</v>
      </c>
      <c r="P400">
        <f>YEAR(InputData[[#This Row],[DATE]])</f>
        <v>2022</v>
      </c>
    </row>
    <row r="401" spans="1:16" x14ac:dyDescent="0.4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Row],[QUANTITY]]*(1-InputData[[#This Row],[DISCOUNT %]])</f>
        <v>501.72</v>
      </c>
      <c r="N401">
        <f>DAY(InputData[[#This Row],[DATE]])</f>
        <v>12</v>
      </c>
      <c r="O401" t="str">
        <f>TEXT(InputData[[#This Row],[DATE]],"mmm")</f>
        <v>Jul</v>
      </c>
      <c r="P401">
        <f>YEAR(InputData[[#This Row],[DATE]])</f>
        <v>2022</v>
      </c>
    </row>
    <row r="402" spans="1:16" x14ac:dyDescent="0.4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Row],[QUANTITY]]*(1-InputData[[#This Row],[DISCOUNT %]])</f>
        <v>58.31</v>
      </c>
      <c r="N402">
        <f>DAY(InputData[[#This Row],[DATE]])</f>
        <v>13</v>
      </c>
      <c r="O402" t="str">
        <f>TEXT(InputData[[#This Row],[DATE]],"mmm")</f>
        <v>Jul</v>
      </c>
      <c r="P402">
        <f>YEAR(InputData[[#This Row],[DATE]])</f>
        <v>2022</v>
      </c>
    </row>
    <row r="403" spans="1:16" x14ac:dyDescent="0.4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Row],[QUANTITY]]*(1-InputData[[#This Row],[DISCOUNT %]])</f>
        <v>1077.3</v>
      </c>
      <c r="N403">
        <f>DAY(InputData[[#This Row],[DATE]])</f>
        <v>14</v>
      </c>
      <c r="O403" t="str">
        <f>TEXT(InputData[[#This Row],[DATE]],"mmm")</f>
        <v>Jul</v>
      </c>
      <c r="P403">
        <f>YEAR(InputData[[#This Row],[DATE]])</f>
        <v>2022</v>
      </c>
    </row>
    <row r="404" spans="1:16" x14ac:dyDescent="0.4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Row],[QUANTITY]]*(1-InputData[[#This Row],[DISCOUNT %]])</f>
        <v>97.68</v>
      </c>
      <c r="N404">
        <f>DAY(InputData[[#This Row],[DATE]])</f>
        <v>15</v>
      </c>
      <c r="O404" t="str">
        <f>TEXT(InputData[[#This Row],[DATE]],"mmm")</f>
        <v>Jul</v>
      </c>
      <c r="P404">
        <f>YEAR(InputData[[#This Row],[DATE]])</f>
        <v>2022</v>
      </c>
    </row>
    <row r="405" spans="1:16" x14ac:dyDescent="0.4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Row],[QUANTITY]]*(1-InputData[[#This Row],[DISCOUNT %]])</f>
        <v>1391.04</v>
      </c>
      <c r="N405">
        <f>DAY(InputData[[#This Row],[DATE]])</f>
        <v>17</v>
      </c>
      <c r="O405" t="str">
        <f>TEXT(InputData[[#This Row],[DATE]],"mmm")</f>
        <v>Jul</v>
      </c>
      <c r="P405">
        <f>YEAR(InputData[[#This Row],[DATE]])</f>
        <v>2022</v>
      </c>
    </row>
    <row r="406" spans="1:16" x14ac:dyDescent="0.4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4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Row],[QUANTITY]]*(1-InputData[[#This Row],[DISCOUNT %]])</f>
        <v>1296</v>
      </c>
      <c r="N407">
        <f>DAY(InputData[[#This Row],[DATE]])</f>
        <v>20</v>
      </c>
      <c r="O407" t="str">
        <f>TEXT(InputData[[#This Row],[DATE]],"mmm")</f>
        <v>Jul</v>
      </c>
      <c r="P407">
        <f>YEAR(InputData[[#This Row],[DATE]])</f>
        <v>2022</v>
      </c>
    </row>
    <row r="408" spans="1:16" x14ac:dyDescent="0.4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4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Row],[QUANTITY]]*(1-InputData[[#This Row],[DISCOUNT %]])</f>
        <v>98.42</v>
      </c>
      <c r="N409">
        <f>DAY(InputData[[#This Row],[DATE]])</f>
        <v>23</v>
      </c>
      <c r="O409" t="str">
        <f>TEXT(InputData[[#This Row],[DATE]],"mmm")</f>
        <v>Jul</v>
      </c>
      <c r="P409">
        <f>YEAR(InputData[[#This Row],[DATE]])</f>
        <v>2022</v>
      </c>
    </row>
    <row r="410" spans="1:16" x14ac:dyDescent="0.4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Row],[QUANTITY]]*(1-InputData[[#This Row],[DISCOUNT %]])</f>
        <v>1197</v>
      </c>
      <c r="N410">
        <f>DAY(InputData[[#This Row],[DATE]])</f>
        <v>24</v>
      </c>
      <c r="O410" t="str">
        <f>TEXT(InputData[[#This Row],[DATE]],"mmm")</f>
        <v>Jul</v>
      </c>
      <c r="P410">
        <f>YEAR(InputData[[#This Row],[DATE]])</f>
        <v>2022</v>
      </c>
    </row>
    <row r="411" spans="1:16" x14ac:dyDescent="0.4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4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Row],[QUANTITY]]*(1-InputData[[#This Row],[DISCOUNT %]])</f>
        <v>164.16</v>
      </c>
      <c r="N412">
        <f>DAY(InputData[[#This Row],[DATE]])</f>
        <v>25</v>
      </c>
      <c r="O412" t="str">
        <f>TEXT(InputData[[#This Row],[DATE]],"mmm")</f>
        <v>Jul</v>
      </c>
      <c r="P412">
        <f>YEAR(InputData[[#This Row],[DATE]])</f>
        <v>2022</v>
      </c>
    </row>
    <row r="413" spans="1:16" x14ac:dyDescent="0.4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4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Row],[QUANTITY]]*(1-InputData[[#This Row],[DISCOUNT %]])</f>
        <v>1052.22</v>
      </c>
      <c r="N414">
        <f>DAY(InputData[[#This Row],[DATE]])</f>
        <v>25</v>
      </c>
      <c r="O414" t="str">
        <f>TEXT(InputData[[#This Row],[DATE]],"mmm")</f>
        <v>Jul</v>
      </c>
      <c r="P414">
        <f>YEAR(InputData[[#This Row],[DATE]])</f>
        <v>2022</v>
      </c>
    </row>
    <row r="415" spans="1:16" x14ac:dyDescent="0.4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Row],[QUANTITY]]*(1-InputData[[#This Row],[DISCOUNT %]])</f>
        <v>809.4</v>
      </c>
      <c r="N415">
        <f>DAY(InputData[[#This Row],[DATE]])</f>
        <v>26</v>
      </c>
      <c r="O415" t="str">
        <f>TEXT(InputData[[#This Row],[DATE]],"mmm")</f>
        <v>Jul</v>
      </c>
      <c r="P415">
        <f>YEAR(InputData[[#This Row],[DATE]])</f>
        <v>2022</v>
      </c>
    </row>
    <row r="416" spans="1:16" x14ac:dyDescent="0.4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Row],[QUANTITY]]*(1-InputData[[#This Row],[DISCOUNT %]])</f>
        <v>24.66</v>
      </c>
      <c r="N416">
        <f>DAY(InputData[[#This Row],[DATE]])</f>
        <v>26</v>
      </c>
      <c r="O416" t="str">
        <f>TEXT(InputData[[#This Row],[DATE]],"mmm")</f>
        <v>Jul</v>
      </c>
      <c r="P416">
        <f>YEAR(InputData[[#This Row],[DATE]])</f>
        <v>2022</v>
      </c>
    </row>
    <row r="417" spans="1:16" x14ac:dyDescent="0.4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Row],[QUANTITY]]*(1-InputData[[#This Row],[DISCOUNT %]])</f>
        <v>470.85</v>
      </c>
      <c r="N417">
        <f>DAY(InputData[[#This Row],[DATE]])</f>
        <v>3</v>
      </c>
      <c r="O417" t="str">
        <f>TEXT(InputData[[#This Row],[DATE]],"mmm")</f>
        <v>Aug</v>
      </c>
      <c r="P417">
        <f>YEAR(InputData[[#This Row],[DATE]])</f>
        <v>2022</v>
      </c>
    </row>
    <row r="418" spans="1:16" x14ac:dyDescent="0.4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Row],[QUANTITY]]*(1-InputData[[#This Row],[DISCOUNT %]])</f>
        <v>149.76</v>
      </c>
      <c r="N418">
        <f>DAY(InputData[[#This Row],[DATE]])</f>
        <v>6</v>
      </c>
      <c r="O418" t="str">
        <f>TEXT(InputData[[#This Row],[DATE]],"mmm")</f>
        <v>Aug</v>
      </c>
      <c r="P418">
        <f>YEAR(InputData[[#This Row],[DATE]])</f>
        <v>2022</v>
      </c>
    </row>
    <row r="419" spans="1:16" x14ac:dyDescent="0.4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Row],[QUANTITY]]*(1-InputData[[#This Row],[DISCOUNT %]])</f>
        <v>33.28</v>
      </c>
      <c r="N419">
        <f>DAY(InputData[[#This Row],[DATE]])</f>
        <v>8</v>
      </c>
      <c r="O419" t="str">
        <f>TEXT(InputData[[#This Row],[DATE]],"mmm")</f>
        <v>Aug</v>
      </c>
      <c r="P419">
        <f>YEAR(InputData[[#This Row],[DATE]])</f>
        <v>2022</v>
      </c>
    </row>
    <row r="420" spans="1:16" x14ac:dyDescent="0.4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Row],[QUANTITY]]*(1-InputData[[#This Row],[DISCOUNT %]])</f>
        <v>1409.76</v>
      </c>
      <c r="N420">
        <f>DAY(InputData[[#This Row],[DATE]])</f>
        <v>8</v>
      </c>
      <c r="O420" t="str">
        <f>TEXT(InputData[[#This Row],[DATE]],"mmm")</f>
        <v>Aug</v>
      </c>
      <c r="P420">
        <f>YEAR(InputData[[#This Row],[DATE]])</f>
        <v>2022</v>
      </c>
    </row>
    <row r="421" spans="1:16" x14ac:dyDescent="0.4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4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Row],[QUANTITY]]*(1-InputData[[#This Row],[DISCOUNT %]])</f>
        <v>2817.92</v>
      </c>
      <c r="N422">
        <f>DAY(InputData[[#This Row],[DATE]])</f>
        <v>14</v>
      </c>
      <c r="O422" t="str">
        <f>TEXT(InputData[[#This Row],[DATE]],"mmm")</f>
        <v>Aug</v>
      </c>
      <c r="P422">
        <f>YEAR(InputData[[#This Row],[DATE]])</f>
        <v>2022</v>
      </c>
    </row>
    <row r="423" spans="1:16" x14ac:dyDescent="0.4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Row],[QUANTITY]]*(1-InputData[[#This Row],[DISCOUNT %]])</f>
        <v>484</v>
      </c>
      <c r="N423">
        <f>DAY(InputData[[#This Row],[DATE]])</f>
        <v>15</v>
      </c>
      <c r="O423" t="str">
        <f>TEXT(InputData[[#This Row],[DATE]],"mmm")</f>
        <v>Aug</v>
      </c>
      <c r="P423">
        <f>YEAR(InputData[[#This Row],[DATE]])</f>
        <v>2022</v>
      </c>
    </row>
    <row r="424" spans="1:16" x14ac:dyDescent="0.4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4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Row],[QUANTITY]]*(1-InputData[[#This Row],[DISCOUNT %]])</f>
        <v>424.88</v>
      </c>
      <c r="N425">
        <f>DAY(InputData[[#This Row],[DATE]])</f>
        <v>18</v>
      </c>
      <c r="O425" t="str">
        <f>TEXT(InputData[[#This Row],[DATE]],"mmm")</f>
        <v>Aug</v>
      </c>
      <c r="P425">
        <f>YEAR(InputData[[#This Row],[DATE]])</f>
        <v>2022</v>
      </c>
    </row>
    <row r="426" spans="1:16" x14ac:dyDescent="0.4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Row],[QUANTITY]]*(1-InputData[[#This Row],[DISCOUNT %]])</f>
        <v>328.56</v>
      </c>
      <c r="N426">
        <f>DAY(InputData[[#This Row],[DATE]])</f>
        <v>18</v>
      </c>
      <c r="O426" t="str">
        <f>TEXT(InputData[[#This Row],[DATE]],"mmm")</f>
        <v>Aug</v>
      </c>
      <c r="P426">
        <f>YEAR(InputData[[#This Row],[DATE]])</f>
        <v>2022</v>
      </c>
    </row>
    <row r="427" spans="1:16" x14ac:dyDescent="0.4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Row],[QUANTITY]]*(1-InputData[[#This Row],[DISCOUNT %]])</f>
        <v>143.19</v>
      </c>
      <c r="N427">
        <f>DAY(InputData[[#This Row],[DATE]])</f>
        <v>19</v>
      </c>
      <c r="O427" t="str">
        <f>TEXT(InputData[[#This Row],[DATE]],"mmm")</f>
        <v>Aug</v>
      </c>
      <c r="P427">
        <f>YEAR(InputData[[#This Row],[DATE]])</f>
        <v>2022</v>
      </c>
    </row>
    <row r="428" spans="1:16" x14ac:dyDescent="0.4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Row],[QUANTITY]]*(1-InputData[[#This Row],[DISCOUNT %]])</f>
        <v>1942.98</v>
      </c>
      <c r="N428">
        <f>DAY(InputData[[#This Row],[DATE]])</f>
        <v>20</v>
      </c>
      <c r="O428" t="str">
        <f>TEXT(InputData[[#This Row],[DATE]],"mmm")</f>
        <v>Aug</v>
      </c>
      <c r="P428">
        <f>YEAR(InputData[[#This Row],[DATE]])</f>
        <v>2022</v>
      </c>
    </row>
    <row r="429" spans="1:16" x14ac:dyDescent="0.4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Row],[QUANTITY]]*(1-InputData[[#This Row],[DISCOUNT %]])</f>
        <v>1675.8</v>
      </c>
      <c r="N429">
        <f>DAY(InputData[[#This Row],[DATE]])</f>
        <v>20</v>
      </c>
      <c r="O429" t="str">
        <f>TEXT(InputData[[#This Row],[DATE]],"mmm")</f>
        <v>Aug</v>
      </c>
      <c r="P429">
        <f>YEAR(InputData[[#This Row],[DATE]])</f>
        <v>2022</v>
      </c>
    </row>
    <row r="430" spans="1:16" x14ac:dyDescent="0.4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Row],[QUANTITY]]*(1-InputData[[#This Row],[DISCOUNT %]])</f>
        <v>66.56</v>
      </c>
      <c r="N430">
        <f>DAY(InputData[[#This Row],[DATE]])</f>
        <v>21</v>
      </c>
      <c r="O430" t="str">
        <f>TEXT(InputData[[#This Row],[DATE]],"mmm")</f>
        <v>Aug</v>
      </c>
      <c r="P430">
        <f>YEAR(InputData[[#This Row],[DATE]])</f>
        <v>2022</v>
      </c>
    </row>
    <row r="431" spans="1:16" x14ac:dyDescent="0.4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Row],[QUANTITY]]*(1-InputData[[#This Row],[DISCOUNT %]])</f>
        <v>902.88</v>
      </c>
      <c r="N431">
        <f>DAY(InputData[[#This Row],[DATE]])</f>
        <v>23</v>
      </c>
      <c r="O431" t="str">
        <f>TEXT(InputData[[#This Row],[DATE]],"mmm")</f>
        <v>Aug</v>
      </c>
      <c r="P431">
        <f>YEAR(InputData[[#This Row],[DATE]])</f>
        <v>2022</v>
      </c>
    </row>
    <row r="432" spans="1:16" x14ac:dyDescent="0.4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Row],[QUANTITY]]*(1-InputData[[#This Row],[DISCOUNT %]])</f>
        <v>743.54</v>
      </c>
      <c r="N432">
        <f>DAY(InputData[[#This Row],[DATE]])</f>
        <v>23</v>
      </c>
      <c r="O432" t="str">
        <f>TEXT(InputData[[#This Row],[DATE]],"mmm")</f>
        <v>Aug</v>
      </c>
      <c r="P432">
        <f>YEAR(InputData[[#This Row],[DATE]])</f>
        <v>2022</v>
      </c>
    </row>
    <row r="433" spans="1:16" x14ac:dyDescent="0.4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4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Row],[QUANTITY]]*(1-InputData[[#This Row],[DISCOUNT %]])</f>
        <v>2730</v>
      </c>
      <c r="N434">
        <f>DAY(InputData[[#This Row],[DATE]])</f>
        <v>26</v>
      </c>
      <c r="O434" t="str">
        <f>TEXT(InputData[[#This Row],[DATE]],"mmm")</f>
        <v>Aug</v>
      </c>
      <c r="P434">
        <f>YEAR(InputData[[#This Row],[DATE]])</f>
        <v>2022</v>
      </c>
    </row>
    <row r="435" spans="1:16" x14ac:dyDescent="0.4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Row],[QUANTITY]]*(1-InputData[[#This Row],[DISCOUNT %]])</f>
        <v>686.08</v>
      </c>
      <c r="N435">
        <f>DAY(InputData[[#This Row],[DATE]])</f>
        <v>26</v>
      </c>
      <c r="O435" t="str">
        <f>TEXT(InputData[[#This Row],[DATE]],"mmm")</f>
        <v>Aug</v>
      </c>
      <c r="P435">
        <f>YEAR(InputData[[#This Row],[DATE]])</f>
        <v>2022</v>
      </c>
    </row>
    <row r="436" spans="1:16" x14ac:dyDescent="0.4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Row],[QUANTITY]]*(1-InputData[[#This Row],[DISCOUNT %]])</f>
        <v>638.25</v>
      </c>
      <c r="N436">
        <f>DAY(InputData[[#This Row],[DATE]])</f>
        <v>27</v>
      </c>
      <c r="O436" t="str">
        <f>TEXT(InputData[[#This Row],[DATE]],"mmm")</f>
        <v>Aug</v>
      </c>
      <c r="P436">
        <f>YEAR(InputData[[#This Row],[DATE]])</f>
        <v>2022</v>
      </c>
    </row>
    <row r="437" spans="1:16" x14ac:dyDescent="0.4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4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Row],[QUANTITY]]*(1-InputData[[#This Row],[DISCOUNT %]])</f>
        <v>212.75</v>
      </c>
      <c r="N438">
        <f>DAY(InputData[[#This Row],[DATE]])</f>
        <v>28</v>
      </c>
      <c r="O438" t="str">
        <f>TEXT(InputData[[#This Row],[DATE]],"mmm")</f>
        <v>Aug</v>
      </c>
      <c r="P438">
        <f>YEAR(InputData[[#This Row],[DATE]])</f>
        <v>2022</v>
      </c>
    </row>
    <row r="439" spans="1:16" x14ac:dyDescent="0.4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Row],[QUANTITY]]*(1-InputData[[#This Row],[DISCOUNT %]])</f>
        <v>513</v>
      </c>
      <c r="N439">
        <f>DAY(InputData[[#This Row],[DATE]])</f>
        <v>30</v>
      </c>
      <c r="O439" t="str">
        <f>TEXT(InputData[[#This Row],[DATE]],"mmm")</f>
        <v>Aug</v>
      </c>
      <c r="P439">
        <f>YEAR(InputData[[#This Row],[DATE]])</f>
        <v>2022</v>
      </c>
    </row>
    <row r="440" spans="1:16" x14ac:dyDescent="0.4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Row],[QUANTITY]]*(1-InputData[[#This Row],[DISCOUNT %]])</f>
        <v>498.48</v>
      </c>
      <c r="N440">
        <f>DAY(InputData[[#This Row],[DATE]])</f>
        <v>30</v>
      </c>
      <c r="O440" t="str">
        <f>TEXT(InputData[[#This Row],[DATE]],"mmm")</f>
        <v>Aug</v>
      </c>
      <c r="P440">
        <f>YEAR(InputData[[#This Row],[DATE]])</f>
        <v>2022</v>
      </c>
    </row>
    <row r="441" spans="1:16" x14ac:dyDescent="0.4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Row],[QUANTITY]]*(1-InputData[[#This Row],[DISCOUNT %]])</f>
        <v>41.65</v>
      </c>
      <c r="N441">
        <f>DAY(InputData[[#This Row],[DATE]])</f>
        <v>30</v>
      </c>
      <c r="O441" t="str">
        <f>TEXT(InputData[[#This Row],[DATE]],"mmm")</f>
        <v>Aug</v>
      </c>
      <c r="P441">
        <f>YEAR(InputData[[#This Row],[DATE]])</f>
        <v>2022</v>
      </c>
    </row>
    <row r="442" spans="1:16" x14ac:dyDescent="0.4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4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4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4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Row],[QUANTITY]]*(1-InputData[[#This Row],[DISCOUNT %]])</f>
        <v>1564.92</v>
      </c>
      <c r="N445">
        <f>DAY(InputData[[#This Row],[DATE]])</f>
        <v>9</v>
      </c>
      <c r="O445" t="str">
        <f>TEXT(InputData[[#This Row],[DATE]],"mmm")</f>
        <v>Sep</v>
      </c>
      <c r="P445">
        <f>YEAR(InputData[[#This Row],[DATE]])</f>
        <v>2022</v>
      </c>
    </row>
    <row r="446" spans="1:16" x14ac:dyDescent="0.4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Row],[QUANTITY]]*(1-InputData[[#This Row],[DISCOUNT %]])</f>
        <v>242.82</v>
      </c>
      <c r="N446">
        <f>DAY(InputData[[#This Row],[DATE]])</f>
        <v>9</v>
      </c>
      <c r="O446" t="str">
        <f>TEXT(InputData[[#This Row],[DATE]],"mmm")</f>
        <v>Sep</v>
      </c>
      <c r="P446">
        <f>YEAR(InputData[[#This Row],[DATE]])</f>
        <v>2022</v>
      </c>
    </row>
    <row r="447" spans="1:16" x14ac:dyDescent="0.4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Row],[QUANTITY]]*(1-InputData[[#This Row],[DISCOUNT %]])</f>
        <v>100.5</v>
      </c>
      <c r="N447">
        <f>DAY(InputData[[#This Row],[DATE]])</f>
        <v>10</v>
      </c>
      <c r="O447" t="str">
        <f>TEXT(InputData[[#This Row],[DATE]],"mmm")</f>
        <v>Sep</v>
      </c>
      <c r="P447">
        <f>YEAR(InputData[[#This Row],[DATE]])</f>
        <v>2022</v>
      </c>
    </row>
    <row r="448" spans="1:16" x14ac:dyDescent="0.4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Row],[QUANTITY]]*(1-InputData[[#This Row],[DISCOUNT %]])</f>
        <v>319.68</v>
      </c>
      <c r="N448">
        <f>DAY(InputData[[#This Row],[DATE]])</f>
        <v>10</v>
      </c>
      <c r="O448" t="str">
        <f>TEXT(InputData[[#This Row],[DATE]],"mmm")</f>
        <v>Sep</v>
      </c>
      <c r="P448">
        <f>YEAR(InputData[[#This Row],[DATE]])</f>
        <v>2022</v>
      </c>
    </row>
    <row r="449" spans="1:16" x14ac:dyDescent="0.4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4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4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Row],[QUANTITY]]*(1-InputData[[#This Row],[DISCOUNT %]])</f>
        <v>345.24</v>
      </c>
      <c r="N451">
        <f>DAY(InputData[[#This Row],[DATE]])</f>
        <v>18</v>
      </c>
      <c r="O451" t="str">
        <f>TEXT(InputData[[#This Row],[DATE]],"mmm")</f>
        <v>Sep</v>
      </c>
      <c r="P451">
        <f>YEAR(InputData[[#This Row],[DATE]])</f>
        <v>2022</v>
      </c>
    </row>
    <row r="452" spans="1:16" x14ac:dyDescent="0.4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Row],[QUANTITY]]*(1-InputData[[#This Row],[DISCOUNT %]])</f>
        <v>957.6</v>
      </c>
      <c r="N452">
        <f>DAY(InputData[[#This Row],[DATE]])</f>
        <v>19</v>
      </c>
      <c r="O452" t="str">
        <f>TEXT(InputData[[#This Row],[DATE]],"mmm")</f>
        <v>Sep</v>
      </c>
      <c r="P452">
        <f>YEAR(InputData[[#This Row],[DATE]])</f>
        <v>2022</v>
      </c>
    </row>
    <row r="453" spans="1:16" x14ac:dyDescent="0.4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Row],[QUANTITY]]*(1-InputData[[#This Row],[DISCOUNT %]])</f>
        <v>718.2</v>
      </c>
      <c r="N453">
        <f>DAY(InputData[[#This Row],[DATE]])</f>
        <v>20</v>
      </c>
      <c r="O453" t="str">
        <f>TEXT(InputData[[#This Row],[DATE]],"mmm")</f>
        <v>Sep</v>
      </c>
      <c r="P453">
        <f>YEAR(InputData[[#This Row],[DATE]])</f>
        <v>2022</v>
      </c>
    </row>
    <row r="454" spans="1:16" x14ac:dyDescent="0.4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Row],[QUANTITY]]*(1-InputData[[#This Row],[DISCOUNT %]])</f>
        <v>1038.8</v>
      </c>
      <c r="N454">
        <f>DAY(InputData[[#This Row],[DATE]])</f>
        <v>20</v>
      </c>
      <c r="O454" t="str">
        <f>TEXT(InputData[[#This Row],[DATE]],"mmm")</f>
        <v>Sep</v>
      </c>
      <c r="P454">
        <f>YEAR(InputData[[#This Row],[DATE]])</f>
        <v>2022</v>
      </c>
    </row>
    <row r="455" spans="1:16" x14ac:dyDescent="0.4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Row],[QUANTITY]]*(1-InputData[[#This Row],[DISCOUNT %]])</f>
        <v>688.94</v>
      </c>
      <c r="N455">
        <f>DAY(InputData[[#This Row],[DATE]])</f>
        <v>21</v>
      </c>
      <c r="O455" t="str">
        <f>TEXT(InputData[[#This Row],[DATE]],"mmm")</f>
        <v>Sep</v>
      </c>
      <c r="P455">
        <f>YEAR(InputData[[#This Row],[DATE]])</f>
        <v>2022</v>
      </c>
    </row>
    <row r="456" spans="1:16" x14ac:dyDescent="0.4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Row],[QUANTITY]]*(1-InputData[[#This Row],[DISCOUNT %]])</f>
        <v>123.3</v>
      </c>
      <c r="N456">
        <f>DAY(InputData[[#This Row],[DATE]])</f>
        <v>21</v>
      </c>
      <c r="O456" t="str">
        <f>TEXT(InputData[[#This Row],[DATE]],"mmm")</f>
        <v>Sep</v>
      </c>
      <c r="P456">
        <f>YEAR(InputData[[#This Row],[DATE]])</f>
        <v>2022</v>
      </c>
    </row>
    <row r="457" spans="1:16" x14ac:dyDescent="0.4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Row],[QUANTITY]]*(1-InputData[[#This Row],[DISCOUNT %]])</f>
        <v>996.96</v>
      </c>
      <c r="N457">
        <f>DAY(InputData[[#This Row],[DATE]])</f>
        <v>22</v>
      </c>
      <c r="O457" t="str">
        <f>TEXT(InputData[[#This Row],[DATE]],"mmm")</f>
        <v>Sep</v>
      </c>
      <c r="P457">
        <f>YEAR(InputData[[#This Row],[DATE]])</f>
        <v>2022</v>
      </c>
    </row>
    <row r="458" spans="1:16" x14ac:dyDescent="0.4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Row],[QUANTITY]]*(1-InputData[[#This Row],[DISCOUNT %]])</f>
        <v>1130.04</v>
      </c>
      <c r="N458">
        <f>DAY(InputData[[#This Row],[DATE]])</f>
        <v>23</v>
      </c>
      <c r="O458" t="str">
        <f>TEXT(InputData[[#This Row],[DATE]],"mmm")</f>
        <v>Sep</v>
      </c>
      <c r="P458">
        <f>YEAR(InputData[[#This Row],[DATE]])</f>
        <v>2022</v>
      </c>
    </row>
    <row r="459" spans="1:16" x14ac:dyDescent="0.4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Row],[QUANTITY]]*(1-InputData[[#This Row],[DISCOUNT %]])</f>
        <v>1644.72</v>
      </c>
      <c r="N459">
        <f>DAY(InputData[[#This Row],[DATE]])</f>
        <v>24</v>
      </c>
      <c r="O459" t="str">
        <f>TEXT(InputData[[#This Row],[DATE]],"mmm")</f>
        <v>Sep</v>
      </c>
      <c r="P459">
        <f>YEAR(InputData[[#This Row],[DATE]])</f>
        <v>2022</v>
      </c>
    </row>
    <row r="460" spans="1:16" x14ac:dyDescent="0.4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Row],[QUANTITY]]*(1-InputData[[#This Row],[DISCOUNT %]])</f>
        <v>939.84</v>
      </c>
      <c r="N460">
        <f>DAY(InputData[[#This Row],[DATE]])</f>
        <v>24</v>
      </c>
      <c r="O460" t="str">
        <f>TEXT(InputData[[#This Row],[DATE]],"mmm")</f>
        <v>Sep</v>
      </c>
      <c r="P460">
        <f>YEAR(InputData[[#This Row],[DATE]])</f>
        <v>2022</v>
      </c>
    </row>
    <row r="461" spans="1:16" x14ac:dyDescent="0.4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Row],[QUANTITY]]*(1-InputData[[#This Row],[DISCOUNT %]])</f>
        <v>385.2</v>
      </c>
      <c r="N461">
        <f>DAY(InputData[[#This Row],[DATE]])</f>
        <v>27</v>
      </c>
      <c r="O461" t="str">
        <f>TEXT(InputData[[#This Row],[DATE]],"mmm")</f>
        <v>Sep</v>
      </c>
      <c r="P461">
        <f>YEAR(InputData[[#This Row],[DATE]])</f>
        <v>2022</v>
      </c>
    </row>
    <row r="462" spans="1:16" x14ac:dyDescent="0.4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Row],[QUANTITY]]*(1-InputData[[#This Row],[DISCOUNT %]])</f>
        <v>738.72</v>
      </c>
      <c r="N462">
        <f>DAY(InputData[[#This Row],[DATE]])</f>
        <v>27</v>
      </c>
      <c r="O462" t="str">
        <f>TEXT(InputData[[#This Row],[DATE]],"mmm")</f>
        <v>Sep</v>
      </c>
      <c r="P462">
        <f>YEAR(InputData[[#This Row],[DATE]])</f>
        <v>2022</v>
      </c>
    </row>
    <row r="463" spans="1:16" x14ac:dyDescent="0.4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Row],[QUANTITY]]*(1-InputData[[#This Row],[DISCOUNT %]])</f>
        <v>239.76</v>
      </c>
      <c r="N463">
        <f>DAY(InputData[[#This Row],[DATE]])</f>
        <v>27</v>
      </c>
      <c r="O463" t="str">
        <f>TEXT(InputData[[#This Row],[DATE]],"mmm")</f>
        <v>Sep</v>
      </c>
      <c r="P463">
        <f>YEAR(InputData[[#This Row],[DATE]])</f>
        <v>2022</v>
      </c>
    </row>
    <row r="464" spans="1:16" x14ac:dyDescent="0.4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Row],[QUANTITY]]*(1-InputData[[#This Row],[DISCOUNT %]])</f>
        <v>757.9</v>
      </c>
      <c r="N464">
        <f>DAY(InputData[[#This Row],[DATE]])</f>
        <v>29</v>
      </c>
      <c r="O464" t="str">
        <f>TEXT(InputData[[#This Row],[DATE]],"mmm")</f>
        <v>Sep</v>
      </c>
      <c r="P464">
        <f>YEAR(InputData[[#This Row],[DATE]])</f>
        <v>2022</v>
      </c>
    </row>
    <row r="465" spans="1:16" x14ac:dyDescent="0.4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Row],[QUANTITY]]*(1-InputData[[#This Row],[DISCOUNT %]])</f>
        <v>242</v>
      </c>
      <c r="N465">
        <f>DAY(InputData[[#This Row],[DATE]])</f>
        <v>3</v>
      </c>
      <c r="O465" t="str">
        <f>TEXT(InputData[[#This Row],[DATE]],"mmm")</f>
        <v>Oct</v>
      </c>
      <c r="P465">
        <f>YEAR(InputData[[#This Row],[DATE]])</f>
        <v>2022</v>
      </c>
    </row>
    <row r="466" spans="1:16" x14ac:dyDescent="0.4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Row],[QUANTITY]]*(1-InputData[[#This Row],[DISCOUNT %]])</f>
        <v>715.95</v>
      </c>
      <c r="N466">
        <f>DAY(InputData[[#This Row],[DATE]])</f>
        <v>4</v>
      </c>
      <c r="O466" t="str">
        <f>TEXT(InputData[[#This Row],[DATE]],"mmm")</f>
        <v>Oct</v>
      </c>
      <c r="P466">
        <f>YEAR(InputData[[#This Row],[DATE]])</f>
        <v>2022</v>
      </c>
    </row>
    <row r="467" spans="1:16" x14ac:dyDescent="0.4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Row],[QUANTITY]]*(1-InputData[[#This Row],[DISCOUNT %]])</f>
        <v>6.7</v>
      </c>
      <c r="N467">
        <f>DAY(InputData[[#This Row],[DATE]])</f>
        <v>6</v>
      </c>
      <c r="O467" t="str">
        <f>TEXT(InputData[[#This Row],[DATE]],"mmm")</f>
        <v>Oct</v>
      </c>
      <c r="P467">
        <f>YEAR(InputData[[#This Row],[DATE]])</f>
        <v>2022</v>
      </c>
    </row>
    <row r="468" spans="1:16" x14ac:dyDescent="0.4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4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Row],[QUANTITY]]*(1-InputData[[#This Row],[DISCOUNT %]])</f>
        <v>1890</v>
      </c>
      <c r="N469">
        <f>DAY(InputData[[#This Row],[DATE]])</f>
        <v>10</v>
      </c>
      <c r="O469" t="str">
        <f>TEXT(InputData[[#This Row],[DATE]],"mmm")</f>
        <v>Oct</v>
      </c>
      <c r="P469">
        <f>YEAR(InputData[[#This Row],[DATE]])</f>
        <v>2022</v>
      </c>
    </row>
    <row r="470" spans="1:16" x14ac:dyDescent="0.4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Row],[QUANTITY]]*(1-InputData[[#This Row],[DISCOUNT %]])</f>
        <v>984.96</v>
      </c>
      <c r="N470">
        <f>DAY(InputData[[#This Row],[DATE]])</f>
        <v>10</v>
      </c>
      <c r="O470" t="str">
        <f>TEXT(InputData[[#This Row],[DATE]],"mmm")</f>
        <v>Oct</v>
      </c>
      <c r="P470">
        <f>YEAR(InputData[[#This Row],[DATE]])</f>
        <v>2022</v>
      </c>
    </row>
    <row r="471" spans="1:16" x14ac:dyDescent="0.4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Row],[QUANTITY]]*(1-InputData[[#This Row],[DISCOUNT %]])</f>
        <v>946.2</v>
      </c>
      <c r="N471">
        <f>DAY(InputData[[#This Row],[DATE]])</f>
        <v>11</v>
      </c>
      <c r="O471" t="str">
        <f>TEXT(InputData[[#This Row],[DATE]],"mmm")</f>
        <v>Oct</v>
      </c>
      <c r="P471">
        <f>YEAR(InputData[[#This Row],[DATE]])</f>
        <v>2022</v>
      </c>
    </row>
    <row r="472" spans="1:16" x14ac:dyDescent="0.4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Row],[QUANTITY]]*(1-InputData[[#This Row],[DISCOUNT %]])</f>
        <v>2142</v>
      </c>
      <c r="N472">
        <f>DAY(InputData[[#This Row],[DATE]])</f>
        <v>13</v>
      </c>
      <c r="O472" t="str">
        <f>TEXT(InputData[[#This Row],[DATE]],"mmm")</f>
        <v>Oct</v>
      </c>
      <c r="P472">
        <f>YEAR(InputData[[#This Row],[DATE]])</f>
        <v>2022</v>
      </c>
    </row>
    <row r="473" spans="1:16" x14ac:dyDescent="0.4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Row],[QUANTITY]]*(1-InputData[[#This Row],[DISCOUNT %]])</f>
        <v>1231.2</v>
      </c>
      <c r="N473">
        <f>DAY(InputData[[#This Row],[DATE]])</f>
        <v>14</v>
      </c>
      <c r="O473" t="str">
        <f>TEXT(InputData[[#This Row],[DATE]],"mmm")</f>
        <v>Oct</v>
      </c>
      <c r="P473">
        <f>YEAR(InputData[[#This Row],[DATE]])</f>
        <v>2022</v>
      </c>
    </row>
    <row r="474" spans="1:16" x14ac:dyDescent="0.4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4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4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Row],[QUANTITY]]*(1-InputData[[#This Row],[DISCOUNT %]])</f>
        <v>2197.44</v>
      </c>
      <c r="N476">
        <f>DAY(InputData[[#This Row],[DATE]])</f>
        <v>23</v>
      </c>
      <c r="O476" t="str">
        <f>TEXT(InputData[[#This Row],[DATE]],"mmm")</f>
        <v>Oct</v>
      </c>
      <c r="P476">
        <f>YEAR(InputData[[#This Row],[DATE]])</f>
        <v>2022</v>
      </c>
    </row>
    <row r="477" spans="1:16" x14ac:dyDescent="0.4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Row],[QUANTITY]]*(1-InputData[[#This Row],[DISCOUNT %]])</f>
        <v>486</v>
      </c>
      <c r="N477">
        <f>DAY(InputData[[#This Row],[DATE]])</f>
        <v>30</v>
      </c>
      <c r="O477" t="str">
        <f>TEXT(InputData[[#This Row],[DATE]],"mmm")</f>
        <v>Oct</v>
      </c>
      <c r="P477">
        <f>YEAR(InputData[[#This Row],[DATE]])</f>
        <v>2022</v>
      </c>
    </row>
    <row r="478" spans="1:16" x14ac:dyDescent="0.4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Row],[QUANTITY]]*(1-InputData[[#This Row],[DISCOUNT %]])</f>
        <v>639.36</v>
      </c>
      <c r="N478">
        <f>DAY(InputData[[#This Row],[DATE]])</f>
        <v>31</v>
      </c>
      <c r="O478" t="str">
        <f>TEXT(InputData[[#This Row],[DATE]],"mmm")</f>
        <v>Oct</v>
      </c>
      <c r="P478">
        <f>YEAR(InputData[[#This Row],[DATE]])</f>
        <v>2022</v>
      </c>
    </row>
    <row r="479" spans="1:16" x14ac:dyDescent="0.4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Row],[QUANTITY]]*(1-InputData[[#This Row],[DISCOUNT %]])</f>
        <v>1412.55</v>
      </c>
      <c r="N479">
        <f>DAY(InputData[[#This Row],[DATE]])</f>
        <v>1</v>
      </c>
      <c r="O479" t="str">
        <f>TEXT(InputData[[#This Row],[DATE]],"mmm")</f>
        <v>Nov</v>
      </c>
      <c r="P479">
        <f>YEAR(InputData[[#This Row],[DATE]])</f>
        <v>2022</v>
      </c>
    </row>
    <row r="480" spans="1:16" x14ac:dyDescent="0.4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4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Row],[QUANTITY]]*(1-InputData[[#This Row],[DISCOUNT %]])</f>
        <v>3019.2</v>
      </c>
      <c r="N481">
        <f>DAY(InputData[[#This Row],[DATE]])</f>
        <v>2</v>
      </c>
      <c r="O481" t="str">
        <f>TEXT(InputData[[#This Row],[DATE]],"mmm")</f>
        <v>Nov</v>
      </c>
      <c r="P481">
        <f>YEAR(InputData[[#This Row],[DATE]])</f>
        <v>2022</v>
      </c>
    </row>
    <row r="482" spans="1:16" x14ac:dyDescent="0.4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Row],[QUANTITY]]*(1-InputData[[#This Row],[DISCOUNT %]])</f>
        <v>33.5</v>
      </c>
      <c r="N482">
        <f>DAY(InputData[[#This Row],[DATE]])</f>
        <v>2</v>
      </c>
      <c r="O482" t="str">
        <f>TEXT(InputData[[#This Row],[DATE]],"mmm")</f>
        <v>Nov</v>
      </c>
      <c r="P482">
        <f>YEAR(InputData[[#This Row],[DATE]])</f>
        <v>2022</v>
      </c>
    </row>
    <row r="483" spans="1:16" x14ac:dyDescent="0.4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Row],[QUANTITY]]*(1-InputData[[#This Row],[DISCOUNT %]])</f>
        <v>838.75</v>
      </c>
      <c r="N483">
        <f>DAY(InputData[[#This Row],[DATE]])</f>
        <v>3</v>
      </c>
      <c r="O483" t="str">
        <f>TEXT(InputData[[#This Row],[DATE]],"mmm")</f>
        <v>Nov</v>
      </c>
      <c r="P483">
        <f>YEAR(InputData[[#This Row],[DATE]])</f>
        <v>2022</v>
      </c>
    </row>
    <row r="484" spans="1:16" x14ac:dyDescent="0.4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Row],[QUANTITY]]*(1-InputData[[#This Row],[DISCOUNT %]])</f>
        <v>946.2</v>
      </c>
      <c r="N484">
        <f>DAY(InputData[[#This Row],[DATE]])</f>
        <v>4</v>
      </c>
      <c r="O484" t="str">
        <f>TEXT(InputData[[#This Row],[DATE]],"mmm")</f>
        <v>Nov</v>
      </c>
      <c r="P484">
        <f>YEAR(InputData[[#This Row],[DATE]])</f>
        <v>2022</v>
      </c>
    </row>
    <row r="485" spans="1:16" x14ac:dyDescent="0.4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Row],[QUANTITY]]*(1-InputData[[#This Row],[DISCOUNT %]])</f>
        <v>3150</v>
      </c>
      <c r="N485">
        <f>DAY(InputData[[#This Row],[DATE]])</f>
        <v>5</v>
      </c>
      <c r="O485" t="str">
        <f>TEXT(InputData[[#This Row],[DATE]],"mmm")</f>
        <v>Nov</v>
      </c>
      <c r="P485">
        <f>YEAR(InputData[[#This Row],[DATE]])</f>
        <v>2022</v>
      </c>
    </row>
    <row r="486" spans="1:16" x14ac:dyDescent="0.4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Row],[QUANTITY]]*(1-InputData[[#This Row],[DISCOUNT %]])</f>
        <v>1080.04</v>
      </c>
      <c r="N486">
        <f>DAY(InputData[[#This Row],[DATE]])</f>
        <v>6</v>
      </c>
      <c r="O486" t="str">
        <f>TEXT(InputData[[#This Row],[DATE]],"mmm")</f>
        <v>Nov</v>
      </c>
      <c r="P486">
        <f>YEAR(InputData[[#This Row],[DATE]])</f>
        <v>2022</v>
      </c>
    </row>
    <row r="487" spans="1:16" x14ac:dyDescent="0.4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4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Row],[QUANTITY]]*(1-InputData[[#This Row],[DISCOUNT %]])</f>
        <v>2106</v>
      </c>
      <c r="N488">
        <f>DAY(InputData[[#This Row],[DATE]])</f>
        <v>6</v>
      </c>
      <c r="O488" t="str">
        <f>TEXT(InputData[[#This Row],[DATE]],"mmm")</f>
        <v>Nov</v>
      </c>
      <c r="P488">
        <f>YEAR(InputData[[#This Row],[DATE]])</f>
        <v>2022</v>
      </c>
    </row>
    <row r="489" spans="1:16" x14ac:dyDescent="0.4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4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Row],[QUANTITY]]*(1-InputData[[#This Row],[DISCOUNT %]])</f>
        <v>1059.3</v>
      </c>
      <c r="N490">
        <f>DAY(InputData[[#This Row],[DATE]])</f>
        <v>8</v>
      </c>
      <c r="O490" t="str">
        <f>TEXT(InputData[[#This Row],[DATE]],"mmm")</f>
        <v>Nov</v>
      </c>
      <c r="P490">
        <f>YEAR(InputData[[#This Row],[DATE]])</f>
        <v>2022</v>
      </c>
    </row>
    <row r="491" spans="1:16" x14ac:dyDescent="0.4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Row],[QUANTITY]]*(1-InputData[[#This Row],[DISCOUNT %]])</f>
        <v>2100</v>
      </c>
      <c r="N491">
        <f>DAY(InputData[[#This Row],[DATE]])</f>
        <v>8</v>
      </c>
      <c r="O491" t="str">
        <f>TEXT(InputData[[#This Row],[DATE]],"mmm")</f>
        <v>Nov</v>
      </c>
      <c r="P491">
        <f>YEAR(InputData[[#This Row],[DATE]])</f>
        <v>2022</v>
      </c>
    </row>
    <row r="492" spans="1:16" x14ac:dyDescent="0.4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4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Row],[QUANTITY]]*(1-InputData[[#This Row],[DISCOUNT %]])</f>
        <v>344.47</v>
      </c>
      <c r="N493">
        <f>DAY(InputData[[#This Row],[DATE]])</f>
        <v>10</v>
      </c>
      <c r="O493" t="str">
        <f>TEXT(InputData[[#This Row],[DATE]],"mmm")</f>
        <v>Nov</v>
      </c>
      <c r="P493">
        <f>YEAR(InputData[[#This Row],[DATE]])</f>
        <v>2022</v>
      </c>
    </row>
    <row r="494" spans="1:16" x14ac:dyDescent="0.4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4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4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Row],[QUANTITY]]*(1-InputData[[#This Row],[DISCOUNT %]])</f>
        <v>1318.38</v>
      </c>
      <c r="N496">
        <f>DAY(InputData[[#This Row],[DATE]])</f>
        <v>15</v>
      </c>
      <c r="O496" t="str">
        <f>TEXT(InputData[[#This Row],[DATE]],"mmm")</f>
        <v>Nov</v>
      </c>
      <c r="P496">
        <f>YEAR(InputData[[#This Row],[DATE]])</f>
        <v>2022</v>
      </c>
    </row>
    <row r="497" spans="1:16" x14ac:dyDescent="0.4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Row],[QUANTITY]]*(1-InputData[[#This Row],[DISCOUNT %]])</f>
        <v>1254.24</v>
      </c>
      <c r="N497">
        <f>DAY(InputData[[#This Row],[DATE]])</f>
        <v>16</v>
      </c>
      <c r="O497" t="str">
        <f>TEXT(InputData[[#This Row],[DATE]],"mmm")</f>
        <v>Nov</v>
      </c>
      <c r="P497">
        <f>YEAR(InputData[[#This Row],[DATE]])</f>
        <v>2022</v>
      </c>
    </row>
    <row r="498" spans="1:16" x14ac:dyDescent="0.4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Row],[QUANTITY]]*(1-InputData[[#This Row],[DISCOUNT %]])</f>
        <v>466.4</v>
      </c>
      <c r="N498">
        <f>DAY(InputData[[#This Row],[DATE]])</f>
        <v>18</v>
      </c>
      <c r="O498" t="str">
        <f>TEXT(InputData[[#This Row],[DATE]],"mmm")</f>
        <v>Nov</v>
      </c>
      <c r="P498">
        <f>YEAR(InputData[[#This Row],[DATE]])</f>
        <v>2022</v>
      </c>
    </row>
    <row r="499" spans="1:16" x14ac:dyDescent="0.4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Row],[QUANTITY]]*(1-InputData[[#This Row],[DISCOUNT %]])</f>
        <v>457.5</v>
      </c>
      <c r="N499">
        <f>DAY(InputData[[#This Row],[DATE]])</f>
        <v>21</v>
      </c>
      <c r="O499" t="str">
        <f>TEXT(InputData[[#This Row],[DATE]],"mmm")</f>
        <v>Nov</v>
      </c>
      <c r="P499">
        <f>YEAR(InputData[[#This Row],[DATE]])</f>
        <v>2022</v>
      </c>
    </row>
    <row r="500" spans="1:16" x14ac:dyDescent="0.4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4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4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Row],[QUANTITY]]*(1-InputData[[#This Row],[DISCOUNT %]])</f>
        <v>587.4</v>
      </c>
      <c r="N502">
        <f>DAY(InputData[[#This Row],[DATE]])</f>
        <v>26</v>
      </c>
      <c r="O502" t="str">
        <f>TEXT(InputData[[#This Row],[DATE]],"mmm")</f>
        <v>Nov</v>
      </c>
      <c r="P502">
        <f>YEAR(InputData[[#This Row],[DATE]])</f>
        <v>2022</v>
      </c>
    </row>
    <row r="503" spans="1:16" x14ac:dyDescent="0.4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Row],[QUANTITY]]*(1-InputData[[#This Row],[DISCOUNT %]])</f>
        <v>874.5</v>
      </c>
      <c r="N503">
        <f>DAY(InputData[[#This Row],[DATE]])</f>
        <v>27</v>
      </c>
      <c r="O503" t="str">
        <f>TEXT(InputData[[#This Row],[DATE]],"mmm")</f>
        <v>Nov</v>
      </c>
      <c r="P503">
        <f>YEAR(InputData[[#This Row],[DATE]])</f>
        <v>2022</v>
      </c>
    </row>
    <row r="504" spans="1:16" x14ac:dyDescent="0.4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Row],[QUANTITY]]*(1-InputData[[#This Row],[DISCOUNT %]])</f>
        <v>833.28</v>
      </c>
      <c r="N504">
        <f>DAY(InputData[[#This Row],[DATE]])</f>
        <v>28</v>
      </c>
      <c r="O504" t="str">
        <f>TEXT(InputData[[#This Row],[DATE]],"mmm")</f>
        <v>Nov</v>
      </c>
      <c r="P504">
        <f>YEAR(InputData[[#This Row],[DATE]])</f>
        <v>2022</v>
      </c>
    </row>
    <row r="505" spans="1:16" x14ac:dyDescent="0.4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4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Row],[QUANTITY]]*(1-InputData[[#This Row],[DISCOUNT %]])</f>
        <v>209.05</v>
      </c>
      <c r="N506">
        <f>DAY(InputData[[#This Row],[DATE]])</f>
        <v>3</v>
      </c>
      <c r="O506" t="str">
        <f>TEXT(InputData[[#This Row],[DATE]],"mmm")</f>
        <v>Dec</v>
      </c>
      <c r="P506">
        <f>YEAR(InputData[[#This Row],[DATE]])</f>
        <v>2022</v>
      </c>
    </row>
    <row r="507" spans="1:16" x14ac:dyDescent="0.4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Row],[QUANTITY]]*(1-InputData[[#This Row],[DISCOUNT %]])</f>
        <v>246.6</v>
      </c>
      <c r="N507">
        <f>DAY(InputData[[#This Row],[DATE]])</f>
        <v>4</v>
      </c>
      <c r="O507" t="str">
        <f>TEXT(InputData[[#This Row],[DATE]],"mmm")</f>
        <v>Dec</v>
      </c>
      <c r="P507">
        <f>YEAR(InputData[[#This Row],[DATE]])</f>
        <v>2022</v>
      </c>
    </row>
    <row r="508" spans="1:16" x14ac:dyDescent="0.4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Row],[QUANTITY]]*(1-InputData[[#This Row],[DISCOUNT %]])</f>
        <v>1231.2</v>
      </c>
      <c r="N508">
        <f>DAY(InputData[[#This Row],[DATE]])</f>
        <v>4</v>
      </c>
      <c r="O508" t="str">
        <f>TEXT(InputData[[#This Row],[DATE]],"mmm")</f>
        <v>Dec</v>
      </c>
      <c r="P508">
        <f>YEAR(InputData[[#This Row],[DATE]])</f>
        <v>2022</v>
      </c>
    </row>
    <row r="509" spans="1:16" x14ac:dyDescent="0.4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Row],[QUANTITY]]*(1-InputData[[#This Row],[DISCOUNT %]])</f>
        <v>959.04</v>
      </c>
      <c r="N509">
        <f>DAY(InputData[[#This Row],[DATE]])</f>
        <v>7</v>
      </c>
      <c r="O509" t="str">
        <f>TEXT(InputData[[#This Row],[DATE]],"mmm")</f>
        <v>Dec</v>
      </c>
      <c r="P509">
        <f>YEAR(InputData[[#This Row],[DATE]])</f>
        <v>2022</v>
      </c>
    </row>
    <row r="510" spans="1:16" x14ac:dyDescent="0.4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Row],[QUANTITY]]*(1-InputData[[#This Row],[DISCOUNT %]])</f>
        <v>216.32</v>
      </c>
      <c r="N510">
        <f>DAY(InputData[[#This Row],[DATE]])</f>
        <v>7</v>
      </c>
      <c r="O510" t="str">
        <f>TEXT(InputData[[#This Row],[DATE]],"mmm")</f>
        <v>Dec</v>
      </c>
      <c r="P510">
        <f>YEAR(InputData[[#This Row],[DATE]])</f>
        <v>2022</v>
      </c>
    </row>
    <row r="511" spans="1:16" x14ac:dyDescent="0.4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Row],[QUANTITY]]*(1-InputData[[#This Row],[DISCOUNT %]])</f>
        <v>399.6</v>
      </c>
      <c r="N511">
        <f>DAY(InputData[[#This Row],[DATE]])</f>
        <v>7</v>
      </c>
      <c r="O511" t="str">
        <f>TEXT(InputData[[#This Row],[DATE]],"mmm")</f>
        <v>Dec</v>
      </c>
      <c r="P511">
        <f>YEAR(InputData[[#This Row],[DATE]])</f>
        <v>2022</v>
      </c>
    </row>
    <row r="512" spans="1:16" x14ac:dyDescent="0.4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4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Row],[QUANTITY]]*(1-InputData[[#This Row],[DISCOUNT %]])</f>
        <v>1098.72</v>
      </c>
      <c r="N513">
        <f>DAY(InputData[[#This Row],[DATE]])</f>
        <v>11</v>
      </c>
      <c r="O513" t="str">
        <f>TEXT(InputData[[#This Row],[DATE]],"mmm")</f>
        <v>Dec</v>
      </c>
      <c r="P513">
        <f>YEAR(InputData[[#This Row],[DATE]])</f>
        <v>2022</v>
      </c>
    </row>
    <row r="514" spans="1:16" x14ac:dyDescent="0.4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Row],[QUANTITY]]*(1-InputData[[#This Row],[DISCOUNT %]])</f>
        <v>1467.2</v>
      </c>
      <c r="N514">
        <f>DAY(InputData[[#This Row],[DATE]])</f>
        <v>11</v>
      </c>
      <c r="O514" t="str">
        <f>TEXT(InputData[[#This Row],[DATE]],"mmm")</f>
        <v>Dec</v>
      </c>
      <c r="P514">
        <f>YEAR(InputData[[#This Row],[DATE]])</f>
        <v>2022</v>
      </c>
    </row>
    <row r="515" spans="1:16" x14ac:dyDescent="0.4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Row],[QUANTITY]]*(1-InputData[[#This Row],[DISCOUNT %]])</f>
        <v>1811.52</v>
      </c>
      <c r="N515">
        <f>DAY(InputData[[#This Row],[DATE]])</f>
        <v>12</v>
      </c>
      <c r="O515" t="str">
        <f>TEXT(InputData[[#This Row],[DATE]],"mmm")</f>
        <v>Dec</v>
      </c>
      <c r="P515">
        <f>YEAR(InputData[[#This Row],[DATE]])</f>
        <v>2022</v>
      </c>
    </row>
    <row r="516" spans="1:16" x14ac:dyDescent="0.4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Row],[QUANTITY]]*(1-InputData[[#This Row],[DISCOUNT %]])</f>
        <v>1738.8</v>
      </c>
      <c r="N516">
        <f>DAY(InputData[[#This Row],[DATE]])</f>
        <v>12</v>
      </c>
      <c r="O516" t="str">
        <f>TEXT(InputData[[#This Row],[DATE]],"mmm")</f>
        <v>Dec</v>
      </c>
      <c r="P516">
        <f>YEAR(InputData[[#This Row],[DATE]])</f>
        <v>2022</v>
      </c>
    </row>
    <row r="517" spans="1:16" x14ac:dyDescent="0.4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4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4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4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Row],[QUANTITY]]*(1-InputData[[#This Row],[DISCOUNT %]])</f>
        <v>677.6</v>
      </c>
      <c r="N520">
        <f>DAY(InputData[[#This Row],[DATE]])</f>
        <v>19</v>
      </c>
      <c r="O520" t="str">
        <f>TEXT(InputData[[#This Row],[DATE]],"mmm")</f>
        <v>Dec</v>
      </c>
      <c r="P520">
        <f>YEAR(InputData[[#This Row],[DATE]])</f>
        <v>2022</v>
      </c>
    </row>
    <row r="521" spans="1:16" x14ac:dyDescent="0.4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Row],[QUANTITY]]*(1-InputData[[#This Row],[DISCOUNT %]])</f>
        <v>86.46</v>
      </c>
      <c r="N521">
        <f>DAY(InputData[[#This Row],[DATE]])</f>
        <v>19</v>
      </c>
      <c r="O521" t="str">
        <f>TEXT(InputData[[#This Row],[DATE]],"mmm")</f>
        <v>Dec</v>
      </c>
      <c r="P521">
        <f>YEAR(InputData[[#This Row],[DATE]])</f>
        <v>2022</v>
      </c>
    </row>
    <row r="522" spans="1:16" x14ac:dyDescent="0.4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Row],[QUANTITY]]*(1-InputData[[#This Row],[DISCOUNT %]])</f>
        <v>855</v>
      </c>
      <c r="N522">
        <f>DAY(InputData[[#This Row],[DATE]])</f>
        <v>21</v>
      </c>
      <c r="O522" t="str">
        <f>TEXT(InputData[[#This Row],[DATE]],"mmm")</f>
        <v>Dec</v>
      </c>
      <c r="P522">
        <f>YEAR(InputData[[#This Row],[DATE]])</f>
        <v>2022</v>
      </c>
    </row>
    <row r="523" spans="1:16" x14ac:dyDescent="0.4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4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Row],[QUANTITY]]*(1-InputData[[#This Row],[DISCOUNT %]])</f>
        <v>162</v>
      </c>
      <c r="N524">
        <f>DAY(InputData[[#This Row],[DATE]])</f>
        <v>29</v>
      </c>
      <c r="O524" t="str">
        <f>TEXT(InputData[[#This Row],[DATE]],"mmm")</f>
        <v>Dec</v>
      </c>
      <c r="P524">
        <f>YEAR(InputData[[#This Row],[DATE]])</f>
        <v>2022</v>
      </c>
    </row>
    <row r="525" spans="1:16" x14ac:dyDescent="0.4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4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Row],[QUANTITY]]*(1-InputData[[#This Row],[DISCOUNT %]])</f>
        <v>1436.4</v>
      </c>
      <c r="N526">
        <f>DAY(InputData[[#This Row],[DATE]])</f>
        <v>31</v>
      </c>
      <c r="O526" t="str">
        <f>TEXT(InputData[[#This Row],[DATE]],"mmm")</f>
        <v>Dec</v>
      </c>
      <c r="P526">
        <f>YEAR(InputData[[#This Row],[DATE]])</f>
        <v>2022</v>
      </c>
    </row>
    <row r="527" spans="1:16" x14ac:dyDescent="0.4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45">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Row],[QUANTITY]]*(1-InputData[[#This Row],[DISCOUNT %]])</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G1" sqref="A1:G1"/>
    </sheetView>
  </sheetViews>
  <sheetFormatPr defaultRowHeight="14.25" x14ac:dyDescent="0.45"/>
  <cols>
    <col min="1" max="1" width="15.86328125" bestFit="1" customWidth="1"/>
    <col min="2" max="2" width="13.6640625" bestFit="1" customWidth="1"/>
    <col min="3" max="3" width="14.46484375" bestFit="1" customWidth="1"/>
    <col min="4" max="4" width="9.86328125" bestFit="1" customWidth="1"/>
    <col min="5" max="5" width="17.19921875" bestFit="1" customWidth="1"/>
    <col min="6" max="6" width="17.796875" bestFit="1" customWidth="1"/>
  </cols>
  <sheetData>
    <row r="1" spans="1:6" ht="14.65" thickBot="1" x14ac:dyDescent="0.5">
      <c r="A1" s="1" t="s">
        <v>0</v>
      </c>
      <c r="B1" s="1" t="s">
        <v>1</v>
      </c>
      <c r="C1" s="1" t="s">
        <v>2</v>
      </c>
      <c r="D1" s="1" t="s">
        <v>3</v>
      </c>
      <c r="E1" s="1" t="s">
        <v>4</v>
      </c>
      <c r="F1" s="1" t="s">
        <v>5</v>
      </c>
    </row>
    <row r="2" spans="1:6" x14ac:dyDescent="0.45">
      <c r="A2" t="s">
        <v>6</v>
      </c>
      <c r="B2" t="s">
        <v>7</v>
      </c>
      <c r="C2" t="s">
        <v>8</v>
      </c>
      <c r="D2" t="s">
        <v>9</v>
      </c>
      <c r="E2">
        <v>98</v>
      </c>
      <c r="F2">
        <v>103.88</v>
      </c>
    </row>
    <row r="3" spans="1:6" x14ac:dyDescent="0.45">
      <c r="A3" t="s">
        <v>10</v>
      </c>
      <c r="B3" t="s">
        <v>11</v>
      </c>
      <c r="C3" t="s">
        <v>8</v>
      </c>
      <c r="D3" t="s">
        <v>9</v>
      </c>
      <c r="E3">
        <v>105</v>
      </c>
      <c r="F3">
        <v>142.80000000000001</v>
      </c>
    </row>
    <row r="4" spans="1:6" x14ac:dyDescent="0.45">
      <c r="A4" t="s">
        <v>12</v>
      </c>
      <c r="B4" t="s">
        <v>13</v>
      </c>
      <c r="C4" t="s">
        <v>8</v>
      </c>
      <c r="D4" t="s">
        <v>9</v>
      </c>
      <c r="E4">
        <v>71</v>
      </c>
      <c r="F4">
        <v>80.94</v>
      </c>
    </row>
    <row r="5" spans="1:6" x14ac:dyDescent="0.45">
      <c r="A5" t="s">
        <v>14</v>
      </c>
      <c r="B5" t="s">
        <v>15</v>
      </c>
      <c r="C5" t="s">
        <v>8</v>
      </c>
      <c r="D5" t="s">
        <v>109</v>
      </c>
      <c r="E5">
        <v>44</v>
      </c>
      <c r="F5">
        <v>48.84</v>
      </c>
    </row>
    <row r="6" spans="1:6" x14ac:dyDescent="0.45">
      <c r="A6" t="s">
        <v>16</v>
      </c>
      <c r="B6" t="s">
        <v>17</v>
      </c>
      <c r="C6" t="s">
        <v>8</v>
      </c>
      <c r="D6" t="s">
        <v>110</v>
      </c>
      <c r="E6">
        <v>133</v>
      </c>
      <c r="F6">
        <v>155.61000000000001</v>
      </c>
    </row>
    <row r="7" spans="1:6" x14ac:dyDescent="0.45">
      <c r="A7" t="s">
        <v>18</v>
      </c>
      <c r="B7" t="s">
        <v>19</v>
      </c>
      <c r="C7" t="s">
        <v>8</v>
      </c>
      <c r="D7" t="s">
        <v>9</v>
      </c>
      <c r="E7">
        <v>75</v>
      </c>
      <c r="F7">
        <v>85.5</v>
      </c>
    </row>
    <row r="8" spans="1:6" x14ac:dyDescent="0.45">
      <c r="A8" t="s">
        <v>20</v>
      </c>
      <c r="B8" t="s">
        <v>21</v>
      </c>
      <c r="C8" t="s">
        <v>8</v>
      </c>
      <c r="D8" t="s">
        <v>109</v>
      </c>
      <c r="E8">
        <v>43</v>
      </c>
      <c r="F8">
        <v>47.730000000000004</v>
      </c>
    </row>
    <row r="9" spans="1:6" x14ac:dyDescent="0.45">
      <c r="A9" t="s">
        <v>22</v>
      </c>
      <c r="B9" t="s">
        <v>23</v>
      </c>
      <c r="C9" t="s">
        <v>8</v>
      </c>
      <c r="D9" t="s">
        <v>9</v>
      </c>
      <c r="E9">
        <v>83</v>
      </c>
      <c r="F9">
        <v>94.62</v>
      </c>
    </row>
    <row r="10" spans="1:6" x14ac:dyDescent="0.45">
      <c r="A10" t="s">
        <v>24</v>
      </c>
      <c r="B10" t="s">
        <v>25</v>
      </c>
      <c r="C10" t="s">
        <v>8</v>
      </c>
      <c r="D10" t="s">
        <v>111</v>
      </c>
      <c r="E10">
        <v>6</v>
      </c>
      <c r="F10">
        <v>7.8599999999999994</v>
      </c>
    </row>
    <row r="11" spans="1:6" x14ac:dyDescent="0.45">
      <c r="A11" t="s">
        <v>26</v>
      </c>
      <c r="B11" t="s">
        <v>27</v>
      </c>
      <c r="C11" t="s">
        <v>28</v>
      </c>
      <c r="D11" t="s">
        <v>110</v>
      </c>
      <c r="E11">
        <v>148</v>
      </c>
      <c r="F11">
        <v>164.28</v>
      </c>
    </row>
    <row r="12" spans="1:6" x14ac:dyDescent="0.45">
      <c r="A12" t="s">
        <v>29</v>
      </c>
      <c r="B12" t="s">
        <v>30</v>
      </c>
      <c r="C12" t="s">
        <v>28</v>
      </c>
      <c r="D12" t="s">
        <v>109</v>
      </c>
      <c r="E12">
        <v>44</v>
      </c>
      <c r="F12">
        <v>48.4</v>
      </c>
    </row>
    <row r="13" spans="1:6" x14ac:dyDescent="0.45">
      <c r="A13" t="s">
        <v>31</v>
      </c>
      <c r="B13" t="s">
        <v>32</v>
      </c>
      <c r="C13" t="s">
        <v>28</v>
      </c>
      <c r="D13" t="s">
        <v>9</v>
      </c>
      <c r="E13">
        <v>73</v>
      </c>
      <c r="F13">
        <v>94.17</v>
      </c>
    </row>
    <row r="14" spans="1:6" x14ac:dyDescent="0.45">
      <c r="A14" t="s">
        <v>33</v>
      </c>
      <c r="B14" t="s">
        <v>34</v>
      </c>
      <c r="C14" t="s">
        <v>28</v>
      </c>
      <c r="D14" t="s">
        <v>9</v>
      </c>
      <c r="E14">
        <v>112</v>
      </c>
      <c r="F14">
        <v>122.08</v>
      </c>
    </row>
    <row r="15" spans="1:6" x14ac:dyDescent="0.45">
      <c r="A15" t="s">
        <v>35</v>
      </c>
      <c r="B15" t="s">
        <v>36</v>
      </c>
      <c r="C15" t="s">
        <v>28</v>
      </c>
      <c r="D15" t="s">
        <v>9</v>
      </c>
      <c r="E15">
        <v>112</v>
      </c>
      <c r="F15">
        <v>146.72</v>
      </c>
    </row>
    <row r="16" spans="1:6" x14ac:dyDescent="0.45">
      <c r="A16" t="s">
        <v>37</v>
      </c>
      <c r="B16" t="s">
        <v>38</v>
      </c>
      <c r="C16" t="s">
        <v>28</v>
      </c>
      <c r="D16" t="s">
        <v>111</v>
      </c>
      <c r="E16">
        <v>12</v>
      </c>
      <c r="F16">
        <v>15.719999999999999</v>
      </c>
    </row>
    <row r="17" spans="1:6" x14ac:dyDescent="0.45">
      <c r="A17" t="s">
        <v>39</v>
      </c>
      <c r="B17" t="s">
        <v>40</v>
      </c>
      <c r="C17" t="s">
        <v>28</v>
      </c>
      <c r="D17" t="s">
        <v>111</v>
      </c>
      <c r="E17">
        <v>13</v>
      </c>
      <c r="F17">
        <v>16.64</v>
      </c>
    </row>
    <row r="18" spans="1:6" x14ac:dyDescent="0.45">
      <c r="A18" t="s">
        <v>41</v>
      </c>
      <c r="B18" t="s">
        <v>42</v>
      </c>
      <c r="C18" t="s">
        <v>28</v>
      </c>
      <c r="D18" t="s">
        <v>110</v>
      </c>
      <c r="E18">
        <v>134</v>
      </c>
      <c r="F18">
        <v>156.78</v>
      </c>
    </row>
    <row r="19" spans="1:6" x14ac:dyDescent="0.45">
      <c r="A19" t="s">
        <v>43</v>
      </c>
      <c r="B19" t="s">
        <v>44</v>
      </c>
      <c r="C19" t="s">
        <v>28</v>
      </c>
      <c r="D19" t="s">
        <v>111</v>
      </c>
      <c r="E19">
        <v>37</v>
      </c>
      <c r="F19">
        <v>49.21</v>
      </c>
    </row>
    <row r="20" spans="1:6" x14ac:dyDescent="0.45">
      <c r="A20" t="s">
        <v>45</v>
      </c>
      <c r="B20" t="s">
        <v>46</v>
      </c>
      <c r="C20" t="s">
        <v>28</v>
      </c>
      <c r="D20" t="s">
        <v>110</v>
      </c>
      <c r="E20">
        <v>150</v>
      </c>
      <c r="F20">
        <v>210</v>
      </c>
    </row>
    <row r="21" spans="1:6" x14ac:dyDescent="0.45">
      <c r="A21" t="s">
        <v>47</v>
      </c>
      <c r="B21" t="s">
        <v>48</v>
      </c>
      <c r="C21" t="s">
        <v>49</v>
      </c>
      <c r="D21" t="s">
        <v>109</v>
      </c>
      <c r="E21">
        <v>61</v>
      </c>
      <c r="F21">
        <v>76.25</v>
      </c>
    </row>
    <row r="22" spans="1:6" x14ac:dyDescent="0.45">
      <c r="A22" t="s">
        <v>50</v>
      </c>
      <c r="B22" t="s">
        <v>51</v>
      </c>
      <c r="C22" t="s">
        <v>49</v>
      </c>
      <c r="D22" t="s">
        <v>110</v>
      </c>
      <c r="E22">
        <v>126</v>
      </c>
      <c r="F22">
        <v>162.54</v>
      </c>
    </row>
    <row r="23" spans="1:6" x14ac:dyDescent="0.45">
      <c r="A23" t="s">
        <v>52</v>
      </c>
      <c r="B23" t="s">
        <v>53</v>
      </c>
      <c r="C23" t="s">
        <v>49</v>
      </c>
      <c r="D23" t="s">
        <v>110</v>
      </c>
      <c r="E23">
        <v>121</v>
      </c>
      <c r="F23">
        <v>141.57</v>
      </c>
    </row>
    <row r="24" spans="1:6" x14ac:dyDescent="0.45">
      <c r="A24" t="s">
        <v>54</v>
      </c>
      <c r="B24" t="s">
        <v>55</v>
      </c>
      <c r="C24" t="s">
        <v>49</v>
      </c>
      <c r="D24" t="s">
        <v>110</v>
      </c>
      <c r="E24">
        <v>141</v>
      </c>
      <c r="F24">
        <v>149.46</v>
      </c>
    </row>
    <row r="25" spans="1:6" x14ac:dyDescent="0.45">
      <c r="A25" t="s">
        <v>56</v>
      </c>
      <c r="B25" t="s">
        <v>57</v>
      </c>
      <c r="C25" t="s">
        <v>49</v>
      </c>
      <c r="D25" t="s">
        <v>110</v>
      </c>
      <c r="E25">
        <v>144</v>
      </c>
      <c r="F25">
        <v>156.96</v>
      </c>
    </row>
    <row r="26" spans="1:6" x14ac:dyDescent="0.45">
      <c r="A26" t="s">
        <v>58</v>
      </c>
      <c r="B26" t="s">
        <v>59</v>
      </c>
      <c r="C26" t="s">
        <v>49</v>
      </c>
      <c r="D26" t="s">
        <v>111</v>
      </c>
      <c r="E26">
        <v>7</v>
      </c>
      <c r="F26">
        <v>8.33</v>
      </c>
    </row>
    <row r="27" spans="1:6" x14ac:dyDescent="0.45">
      <c r="A27" t="s">
        <v>60</v>
      </c>
      <c r="B27" t="s">
        <v>61</v>
      </c>
      <c r="C27" t="s">
        <v>62</v>
      </c>
      <c r="D27" t="s">
        <v>111</v>
      </c>
      <c r="E27">
        <v>18</v>
      </c>
      <c r="F27">
        <v>24.66</v>
      </c>
    </row>
    <row r="28" spans="1:6" x14ac:dyDescent="0.45">
      <c r="A28" t="s">
        <v>63</v>
      </c>
      <c r="B28" t="s">
        <v>64</v>
      </c>
      <c r="C28" t="s">
        <v>62</v>
      </c>
      <c r="D28" t="s">
        <v>109</v>
      </c>
      <c r="E28">
        <v>48</v>
      </c>
      <c r="F28">
        <v>57.120000000000005</v>
      </c>
    </row>
    <row r="29" spans="1:6" x14ac:dyDescent="0.45">
      <c r="A29" t="s">
        <v>65</v>
      </c>
      <c r="B29" t="s">
        <v>66</v>
      </c>
      <c r="C29" t="s">
        <v>62</v>
      </c>
      <c r="D29" t="s">
        <v>111</v>
      </c>
      <c r="E29">
        <v>37</v>
      </c>
      <c r="F29">
        <v>41.81</v>
      </c>
    </row>
    <row r="30" spans="1:6" x14ac:dyDescent="0.45">
      <c r="A30" t="s">
        <v>67</v>
      </c>
      <c r="B30" t="s">
        <v>68</v>
      </c>
      <c r="C30" t="s">
        <v>62</v>
      </c>
      <c r="D30" t="s">
        <v>109</v>
      </c>
      <c r="E30">
        <v>47</v>
      </c>
      <c r="F30">
        <v>53.11</v>
      </c>
    </row>
    <row r="31" spans="1:6" x14ac:dyDescent="0.45">
      <c r="A31" t="s">
        <v>69</v>
      </c>
      <c r="B31" t="s">
        <v>70</v>
      </c>
      <c r="C31" t="s">
        <v>62</v>
      </c>
      <c r="D31" t="s">
        <v>110</v>
      </c>
      <c r="E31">
        <v>148</v>
      </c>
      <c r="F31">
        <v>201.28</v>
      </c>
    </row>
    <row r="32" spans="1:6" x14ac:dyDescent="0.45">
      <c r="A32" t="s">
        <v>71</v>
      </c>
      <c r="B32" t="s">
        <v>72</v>
      </c>
      <c r="C32" t="s">
        <v>62</v>
      </c>
      <c r="D32" t="s">
        <v>9</v>
      </c>
      <c r="E32">
        <v>93</v>
      </c>
      <c r="F32">
        <v>104.16</v>
      </c>
    </row>
    <row r="33" spans="1:6" x14ac:dyDescent="0.45">
      <c r="A33" t="s">
        <v>73</v>
      </c>
      <c r="B33" t="s">
        <v>74</v>
      </c>
      <c r="C33" t="s">
        <v>62</v>
      </c>
      <c r="D33" t="s">
        <v>9</v>
      </c>
      <c r="E33">
        <v>89</v>
      </c>
      <c r="F33">
        <v>117.48</v>
      </c>
    </row>
    <row r="34" spans="1:6" x14ac:dyDescent="0.45">
      <c r="A34" t="s">
        <v>75</v>
      </c>
      <c r="B34" t="s">
        <v>76</v>
      </c>
      <c r="C34" t="s">
        <v>62</v>
      </c>
      <c r="D34" t="s">
        <v>9</v>
      </c>
      <c r="E34">
        <v>95</v>
      </c>
      <c r="F34">
        <v>119.7</v>
      </c>
    </row>
    <row r="35" spans="1:6" x14ac:dyDescent="0.45">
      <c r="A35" t="s">
        <v>77</v>
      </c>
      <c r="B35" t="s">
        <v>78</v>
      </c>
      <c r="C35" t="s">
        <v>62</v>
      </c>
      <c r="D35" t="s">
        <v>109</v>
      </c>
      <c r="E35">
        <v>55</v>
      </c>
      <c r="F35">
        <v>58.3</v>
      </c>
    </row>
    <row r="36" spans="1:6" x14ac:dyDescent="0.45">
      <c r="A36" t="s">
        <v>79</v>
      </c>
      <c r="B36" t="s">
        <v>80</v>
      </c>
      <c r="C36" t="s">
        <v>62</v>
      </c>
      <c r="D36" t="s">
        <v>111</v>
      </c>
      <c r="E36">
        <v>5</v>
      </c>
      <c r="F36">
        <v>6.7</v>
      </c>
    </row>
    <row r="37" spans="1:6" x14ac:dyDescent="0.45">
      <c r="A37" t="s">
        <v>81</v>
      </c>
      <c r="B37" t="s">
        <v>82</v>
      </c>
      <c r="C37" t="s">
        <v>62</v>
      </c>
      <c r="D37" t="s">
        <v>9</v>
      </c>
      <c r="E37">
        <v>90</v>
      </c>
      <c r="F37">
        <v>96.3</v>
      </c>
    </row>
    <row r="38" spans="1:6" x14ac:dyDescent="0.45">
      <c r="A38" t="s">
        <v>83</v>
      </c>
      <c r="B38" t="s">
        <v>84</v>
      </c>
      <c r="C38" t="s">
        <v>85</v>
      </c>
      <c r="D38" t="s">
        <v>9</v>
      </c>
      <c r="E38">
        <v>67</v>
      </c>
      <c r="F38">
        <v>85.76</v>
      </c>
    </row>
    <row r="39" spans="1:6" x14ac:dyDescent="0.45">
      <c r="A39" t="s">
        <v>86</v>
      </c>
      <c r="B39" t="s">
        <v>87</v>
      </c>
      <c r="C39" t="s">
        <v>85</v>
      </c>
      <c r="D39" t="s">
        <v>9</v>
      </c>
      <c r="E39">
        <v>72</v>
      </c>
      <c r="F39">
        <v>79.92</v>
      </c>
    </row>
    <row r="40" spans="1:6" x14ac:dyDescent="0.45">
      <c r="A40" t="s">
        <v>88</v>
      </c>
      <c r="B40" t="s">
        <v>89</v>
      </c>
      <c r="C40" t="s">
        <v>85</v>
      </c>
      <c r="D40" t="s">
        <v>111</v>
      </c>
      <c r="E40">
        <v>37</v>
      </c>
      <c r="F40">
        <v>42.55</v>
      </c>
    </row>
    <row r="41" spans="1:6" x14ac:dyDescent="0.45">
      <c r="A41" t="s">
        <v>90</v>
      </c>
      <c r="B41" t="s">
        <v>91</v>
      </c>
      <c r="C41" t="s">
        <v>85</v>
      </c>
      <c r="D41" t="s">
        <v>9</v>
      </c>
      <c r="E41">
        <v>90</v>
      </c>
      <c r="F41">
        <v>115.2</v>
      </c>
    </row>
    <row r="42" spans="1:6" x14ac:dyDescent="0.45">
      <c r="A42" t="s">
        <v>92</v>
      </c>
      <c r="B42" t="s">
        <v>93</v>
      </c>
      <c r="C42" t="s">
        <v>85</v>
      </c>
      <c r="D42" t="s">
        <v>110</v>
      </c>
      <c r="E42">
        <v>138</v>
      </c>
      <c r="F42">
        <v>173.88</v>
      </c>
    </row>
    <row r="43" spans="1:6" x14ac:dyDescent="0.45">
      <c r="A43" t="s">
        <v>94</v>
      </c>
      <c r="B43" t="s">
        <v>95</v>
      </c>
      <c r="C43" t="s">
        <v>85</v>
      </c>
      <c r="D43" t="s">
        <v>110</v>
      </c>
      <c r="E43">
        <v>120</v>
      </c>
      <c r="F43">
        <v>162</v>
      </c>
    </row>
    <row r="44" spans="1:6" x14ac:dyDescent="0.45">
      <c r="A44" t="s">
        <v>96</v>
      </c>
      <c r="B44" t="s">
        <v>97</v>
      </c>
      <c r="C44" t="s">
        <v>85</v>
      </c>
      <c r="D44" t="s">
        <v>9</v>
      </c>
      <c r="E44">
        <v>67</v>
      </c>
      <c r="F44">
        <v>83.08</v>
      </c>
    </row>
    <row r="45" spans="1:6" x14ac:dyDescent="0.45">
      <c r="A45" t="s">
        <v>98</v>
      </c>
      <c r="B45" t="s">
        <v>99</v>
      </c>
      <c r="C45" t="s">
        <v>85</v>
      </c>
      <c r="D45" t="s">
        <v>9</v>
      </c>
      <c r="E45">
        <v>76</v>
      </c>
      <c r="F45">
        <v>82.08</v>
      </c>
    </row>
    <row r="46" spans="1:6" x14ac:dyDescent="0.4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FBBD3-63ED-4209-A750-94AD17103A44}">
  <dimension ref="A1"/>
  <sheetViews>
    <sheetView workbookViewId="0">
      <selection activeCell="D6" sqref="D6"/>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E68AF-A489-4EA9-BC74-C949BCF80A2A}">
  <dimension ref="A1:AE46"/>
  <sheetViews>
    <sheetView topLeftCell="S1" workbookViewId="0">
      <selection activeCell="V2" sqref="V2"/>
    </sheetView>
  </sheetViews>
  <sheetFormatPr defaultRowHeight="14.25" x14ac:dyDescent="0.45"/>
  <cols>
    <col min="1" max="1" width="6.33203125" bestFit="1" customWidth="1"/>
    <col min="2" max="2" width="25.1328125" style="8" bestFit="1" customWidth="1"/>
    <col min="4" max="4" width="25" bestFit="1" customWidth="1"/>
    <col min="5" max="5" width="25.1328125" bestFit="1" customWidth="1"/>
    <col min="7" max="7" width="8.46484375" bestFit="1" customWidth="1"/>
    <col min="8" max="8" width="25" bestFit="1" customWidth="1"/>
    <col min="9" max="9" width="25.1328125" bestFit="1" customWidth="1"/>
    <col min="10" max="10" width="25.1328125" customWidth="1"/>
    <col min="11" max="11" width="14.86328125" customWidth="1"/>
    <col min="12" max="12" width="7.06640625" bestFit="1" customWidth="1"/>
    <col min="13" max="13" width="9.6640625" bestFit="1" customWidth="1"/>
    <col min="14" max="14" width="8.6640625" bestFit="1" customWidth="1"/>
    <col min="15" max="15" width="7.73046875" style="11" bestFit="1" customWidth="1"/>
    <col min="16" max="16" width="7.73046875" style="11" customWidth="1"/>
    <col min="17" max="17" width="9.06640625" customWidth="1"/>
    <col min="18" max="18" width="11.6640625" bestFit="1" customWidth="1"/>
    <col min="19" max="19" width="7.19921875" bestFit="1" customWidth="1"/>
    <col min="20" max="20" width="25.1328125" bestFit="1" customWidth="1"/>
    <col min="21" max="21" width="25.1328125" customWidth="1"/>
    <col min="24" max="24" width="9.6640625" style="8" bestFit="1" customWidth="1"/>
    <col min="26" max="26" width="11.59765625" bestFit="1" customWidth="1"/>
    <col min="27" max="27" width="25.1328125" bestFit="1" customWidth="1"/>
    <col min="29" max="29" width="11.1328125" bestFit="1" customWidth="1"/>
    <col min="30" max="30" width="25.1328125" bestFit="1" customWidth="1"/>
    <col min="32" max="32" width="16.59765625" bestFit="1" customWidth="1"/>
    <col min="33" max="33" width="25.1328125" bestFit="1" customWidth="1"/>
  </cols>
  <sheetData>
    <row r="1" spans="1:31" x14ac:dyDescent="0.45">
      <c r="M1" t="b">
        <v>1</v>
      </c>
      <c r="N1" t="b">
        <v>1</v>
      </c>
      <c r="O1" s="11" t="b">
        <v>1</v>
      </c>
      <c r="T1">
        <f ca="1">COUNT(T:T)</f>
        <v>45</v>
      </c>
      <c r="W1">
        <v>11</v>
      </c>
      <c r="X1" s="12">
        <f ca="1">COUNT(T:T)</f>
        <v>45</v>
      </c>
      <c r="Y1">
        <f ca="1">MIN(W1:X1)</f>
        <v>11</v>
      </c>
    </row>
    <row r="2" spans="1:31" x14ac:dyDescent="0.45">
      <c r="A2" s="9" t="s">
        <v>117</v>
      </c>
      <c r="B2" s="8" t="s">
        <v>120</v>
      </c>
      <c r="D2" t="s">
        <v>121</v>
      </c>
      <c r="E2" t="s">
        <v>120</v>
      </c>
      <c r="H2" s="9" t="s">
        <v>135</v>
      </c>
      <c r="I2" t="s">
        <v>121</v>
      </c>
      <c r="J2" t="s">
        <v>120</v>
      </c>
      <c r="L2" t="s">
        <v>119</v>
      </c>
      <c r="M2" t="s">
        <v>139</v>
      </c>
      <c r="N2" t="s">
        <v>140</v>
      </c>
      <c r="O2" s="11" t="s">
        <v>141</v>
      </c>
      <c r="Q2" s="9" t="s">
        <v>114</v>
      </c>
      <c r="R2" s="9" t="s">
        <v>3</v>
      </c>
      <c r="S2" t="s">
        <v>120</v>
      </c>
      <c r="T2" t="s">
        <v>134</v>
      </c>
      <c r="X2"/>
    </row>
    <row r="3" spans="1:31" x14ac:dyDescent="0.45">
      <c r="A3" s="10">
        <v>1</v>
      </c>
      <c r="B3" s="8">
        <v>13167.810000000001</v>
      </c>
      <c r="D3">
        <v>332504</v>
      </c>
      <c r="E3">
        <v>401411.91999999969</v>
      </c>
      <c r="H3" s="10" t="s">
        <v>122</v>
      </c>
      <c r="I3" s="8">
        <v>34290</v>
      </c>
      <c r="J3" s="8">
        <v>41346.959999999992</v>
      </c>
      <c r="L3" s="10" t="s">
        <v>122</v>
      </c>
      <c r="M3" s="8">
        <f>IF($M$1=TRUE,VLOOKUP(L3,H:J,3,0),NA())</f>
        <v>41346.959999999992</v>
      </c>
      <c r="N3" s="8">
        <f>IF($N$1=TRUE,VLOOKUP(L3,H:J,3,0)-VLOOKUP(L3,H:J,2,0),NA())</f>
        <v>7056.9599999999919</v>
      </c>
      <c r="O3" s="11">
        <f>IF($O$1=TRUE,N3/VLOOKUP(L3,H:J,2,0),"")</f>
        <v>0.20580227471566032</v>
      </c>
      <c r="Q3" t="s">
        <v>7</v>
      </c>
      <c r="R3" t="s">
        <v>9</v>
      </c>
      <c r="S3" s="12">
        <v>9764.7199999999993</v>
      </c>
      <c r="T3" s="12">
        <v>94</v>
      </c>
      <c r="U3" s="12"/>
      <c r="X3" s="9" t="s">
        <v>2</v>
      </c>
      <c r="Y3" t="s">
        <v>120</v>
      </c>
      <c r="AA3" s="9" t="s">
        <v>102</v>
      </c>
      <c r="AB3" t="s">
        <v>120</v>
      </c>
      <c r="AD3" s="9" t="s">
        <v>103</v>
      </c>
      <c r="AE3" t="s">
        <v>120</v>
      </c>
    </row>
    <row r="4" spans="1:31" x14ac:dyDescent="0.45">
      <c r="A4" s="10">
        <v>2</v>
      </c>
      <c r="B4" s="8">
        <v>13210.220000000001</v>
      </c>
      <c r="H4" s="10" t="s">
        <v>123</v>
      </c>
      <c r="I4" s="8">
        <v>25341</v>
      </c>
      <c r="J4" s="8">
        <v>30857.300000000003</v>
      </c>
      <c r="L4" s="10" t="s">
        <v>123</v>
      </c>
      <c r="M4" s="8">
        <f t="shared" ref="M4:M14" si="0">IF($M$1=TRUE,VLOOKUP(L4,H:J,3,0),NA())</f>
        <v>30857.300000000003</v>
      </c>
      <c r="N4" s="8">
        <f t="shared" ref="N4:N14" si="1">IF($N$1=TRUE,VLOOKUP(L4,H:J,3,0)-VLOOKUP(L4,H:J,2,0),NA())</f>
        <v>5516.3000000000029</v>
      </c>
      <c r="O4" s="11">
        <f t="shared" ref="O4:O14" si="2">IF($O$1=TRUE,N4/VLOOKUP(L4,H:J,2,0),"")</f>
        <v>0.21768280651907987</v>
      </c>
      <c r="Q4" t="s">
        <v>11</v>
      </c>
      <c r="R4" t="s">
        <v>9</v>
      </c>
      <c r="S4" s="12">
        <v>13423.199999999999</v>
      </c>
      <c r="T4" s="12">
        <v>94</v>
      </c>
      <c r="U4" s="12"/>
      <c r="X4" s="10" t="s">
        <v>8</v>
      </c>
      <c r="Y4">
        <v>69261.950000000012</v>
      </c>
      <c r="AA4" s="10" t="s">
        <v>108</v>
      </c>
      <c r="AB4">
        <v>208140.15000000005</v>
      </c>
      <c r="AD4" s="10" t="s">
        <v>107</v>
      </c>
      <c r="AE4">
        <v>199516.90000000008</v>
      </c>
    </row>
    <row r="5" spans="1:31" x14ac:dyDescent="0.45">
      <c r="A5" s="10">
        <v>3</v>
      </c>
      <c r="B5" s="8">
        <v>20202.099999999995</v>
      </c>
      <c r="D5" t="s">
        <v>136</v>
      </c>
      <c r="E5">
        <f>GETPIVOTDATA("Sum of TOTAL SELLING VALUE",$D$2)</f>
        <v>401411.91999999969</v>
      </c>
      <c r="H5" s="10" t="s">
        <v>124</v>
      </c>
      <c r="I5" s="8">
        <v>23437</v>
      </c>
      <c r="J5" s="8">
        <v>28616.65</v>
      </c>
      <c r="L5" s="10" t="s">
        <v>124</v>
      </c>
      <c r="M5" s="8">
        <f t="shared" si="0"/>
        <v>28616.65</v>
      </c>
      <c r="N5" s="8">
        <f t="shared" si="1"/>
        <v>5179.6500000000015</v>
      </c>
      <c r="O5" s="11">
        <f t="shared" si="2"/>
        <v>0.22100311473311438</v>
      </c>
      <c r="Q5" t="s">
        <v>13</v>
      </c>
      <c r="R5" t="s">
        <v>9</v>
      </c>
      <c r="S5" s="12">
        <v>6394.2599999999993</v>
      </c>
      <c r="T5" s="12">
        <v>79</v>
      </c>
      <c r="U5" s="12"/>
      <c r="X5" s="10" t="s">
        <v>28</v>
      </c>
      <c r="Y5">
        <v>92963.87</v>
      </c>
      <c r="AA5" s="10" t="s">
        <v>106</v>
      </c>
      <c r="AB5">
        <v>133923.87000000002</v>
      </c>
      <c r="AD5" s="10" t="s">
        <v>106</v>
      </c>
      <c r="AE5">
        <v>201895.01999999993</v>
      </c>
    </row>
    <row r="6" spans="1:31" x14ac:dyDescent="0.45">
      <c r="A6" s="10">
        <v>4</v>
      </c>
      <c r="B6" s="8">
        <v>11312.2</v>
      </c>
      <c r="D6" t="s">
        <v>137</v>
      </c>
      <c r="E6">
        <f>GETPIVOTDATA("Sum of TOTAL SELLING VALUE",$D$2)-GETPIVOTDATA("Sum of TOTAL BUYING VALUE",$D$2)</f>
        <v>68907.919999999693</v>
      </c>
      <c r="H6" s="10" t="s">
        <v>125</v>
      </c>
      <c r="I6" s="8">
        <v>21282</v>
      </c>
      <c r="J6" s="8">
        <v>26579.11</v>
      </c>
      <c r="L6" s="10" t="s">
        <v>125</v>
      </c>
      <c r="M6" s="8">
        <f t="shared" si="0"/>
        <v>26579.11</v>
      </c>
      <c r="N6" s="8">
        <f t="shared" si="1"/>
        <v>5297.1100000000006</v>
      </c>
      <c r="O6" s="11">
        <f t="shared" si="2"/>
        <v>0.24890094915891367</v>
      </c>
      <c r="Q6" t="s">
        <v>15</v>
      </c>
      <c r="R6" t="s">
        <v>109</v>
      </c>
      <c r="S6" s="12">
        <v>6056.1600000000008</v>
      </c>
      <c r="T6" s="12">
        <v>124</v>
      </c>
      <c r="U6" s="12"/>
      <c r="X6" s="10" t="s">
        <v>49</v>
      </c>
      <c r="Y6">
        <v>52299.509999999995</v>
      </c>
      <c r="AA6" s="10" t="s">
        <v>105</v>
      </c>
      <c r="AB6">
        <v>59347.900000000009</v>
      </c>
    </row>
    <row r="7" spans="1:31" x14ac:dyDescent="0.45">
      <c r="A7" s="10">
        <v>5</v>
      </c>
      <c r="B7" s="8">
        <v>11711.449999999999</v>
      </c>
      <c r="D7" t="s">
        <v>138</v>
      </c>
      <c r="E7">
        <f>E6/GETPIVOTDATA("Sum of TOTAL BUYING VALUE",$D$2)</f>
        <v>0.20723937155643149</v>
      </c>
      <c r="H7" s="10" t="s">
        <v>126</v>
      </c>
      <c r="I7" s="8">
        <v>26526</v>
      </c>
      <c r="J7" s="8">
        <v>30910.45</v>
      </c>
      <c r="L7" s="10" t="s">
        <v>126</v>
      </c>
      <c r="M7" s="8">
        <f t="shared" si="0"/>
        <v>30910.45</v>
      </c>
      <c r="N7" s="8">
        <f t="shared" si="1"/>
        <v>4384.4500000000007</v>
      </c>
      <c r="O7" s="11">
        <f t="shared" si="2"/>
        <v>0.16528877327904701</v>
      </c>
      <c r="Q7" t="s">
        <v>17</v>
      </c>
      <c r="R7" t="s">
        <v>110</v>
      </c>
      <c r="S7" s="12">
        <v>15716.61</v>
      </c>
      <c r="T7" s="12">
        <v>101</v>
      </c>
      <c r="U7" s="12"/>
      <c r="X7" s="10" t="s">
        <v>62</v>
      </c>
      <c r="Y7">
        <v>95269.4</v>
      </c>
    </row>
    <row r="8" spans="1:31" x14ac:dyDescent="0.45">
      <c r="A8" s="10">
        <v>6</v>
      </c>
      <c r="B8" s="8">
        <v>14365.540000000005</v>
      </c>
      <c r="H8" s="10" t="s">
        <v>127</v>
      </c>
      <c r="I8" s="8">
        <v>24879</v>
      </c>
      <c r="J8" s="8">
        <v>30533.710000000003</v>
      </c>
      <c r="L8" s="10" t="s">
        <v>127</v>
      </c>
      <c r="M8" s="8">
        <f t="shared" si="0"/>
        <v>30533.710000000003</v>
      </c>
      <c r="N8" s="8">
        <f t="shared" si="1"/>
        <v>5654.7100000000028</v>
      </c>
      <c r="O8" s="11">
        <f t="shared" si="2"/>
        <v>0.22728847622492876</v>
      </c>
      <c r="Q8" t="s">
        <v>19</v>
      </c>
      <c r="R8" t="s">
        <v>9</v>
      </c>
      <c r="S8" s="12">
        <v>4531.5</v>
      </c>
      <c r="T8" s="12">
        <v>53</v>
      </c>
      <c r="U8" s="12"/>
      <c r="X8" s="10" t="s">
        <v>85</v>
      </c>
      <c r="Y8">
        <v>91617.19</v>
      </c>
    </row>
    <row r="9" spans="1:31" x14ac:dyDescent="0.45">
      <c r="A9" s="10">
        <v>7</v>
      </c>
      <c r="B9" s="8">
        <v>7132.79</v>
      </c>
      <c r="H9" s="10" t="s">
        <v>128</v>
      </c>
      <c r="I9" s="8">
        <v>29878</v>
      </c>
      <c r="J9" s="8">
        <v>35251.79</v>
      </c>
      <c r="L9" s="10" t="s">
        <v>128</v>
      </c>
      <c r="M9" s="8">
        <f t="shared" si="0"/>
        <v>35251.79</v>
      </c>
      <c r="N9" s="8">
        <f t="shared" si="1"/>
        <v>5373.7900000000009</v>
      </c>
      <c r="O9" s="11">
        <f t="shared" si="2"/>
        <v>0.1798577548698039</v>
      </c>
      <c r="Q9" t="s">
        <v>21</v>
      </c>
      <c r="R9" t="s">
        <v>109</v>
      </c>
      <c r="S9" s="12">
        <v>2291.04</v>
      </c>
      <c r="T9" s="12">
        <v>48</v>
      </c>
      <c r="U9" s="12"/>
      <c r="X9"/>
    </row>
    <row r="10" spans="1:31" x14ac:dyDescent="0.45">
      <c r="A10" s="10">
        <v>8</v>
      </c>
      <c r="B10" s="8">
        <v>14262.46</v>
      </c>
      <c r="H10" s="10" t="s">
        <v>129</v>
      </c>
      <c r="I10" s="8">
        <v>29831</v>
      </c>
      <c r="J10" s="8">
        <v>35350.400000000016</v>
      </c>
      <c r="L10" s="10" t="s">
        <v>129</v>
      </c>
      <c r="M10" s="8">
        <f t="shared" si="0"/>
        <v>35350.400000000016</v>
      </c>
      <c r="N10" s="8">
        <f t="shared" si="1"/>
        <v>5519.400000000016</v>
      </c>
      <c r="O10" s="11">
        <f t="shared" si="2"/>
        <v>0.18502229224632147</v>
      </c>
      <c r="Q10" t="s">
        <v>23</v>
      </c>
      <c r="R10" t="s">
        <v>9</v>
      </c>
      <c r="S10" s="12">
        <v>10502.82</v>
      </c>
      <c r="T10" s="12">
        <v>111</v>
      </c>
      <c r="U10" s="12"/>
      <c r="X10"/>
    </row>
    <row r="11" spans="1:31" x14ac:dyDescent="0.45">
      <c r="A11" s="10">
        <v>9</v>
      </c>
      <c r="B11" s="8">
        <v>16824.670000000002</v>
      </c>
      <c r="H11" s="10" t="s">
        <v>130</v>
      </c>
      <c r="I11" s="8">
        <v>28758</v>
      </c>
      <c r="J11" s="8">
        <v>35242.810000000005</v>
      </c>
      <c r="L11" s="10" t="s">
        <v>130</v>
      </c>
      <c r="M11" s="8">
        <f t="shared" si="0"/>
        <v>35242.810000000005</v>
      </c>
      <c r="N11" s="8">
        <f t="shared" si="1"/>
        <v>6484.8100000000049</v>
      </c>
      <c r="O11" s="11">
        <f t="shared" si="2"/>
        <v>0.22549586202100302</v>
      </c>
      <c r="Q11" t="s">
        <v>25</v>
      </c>
      <c r="R11" t="s">
        <v>111</v>
      </c>
      <c r="S11" s="12">
        <v>581.64</v>
      </c>
      <c r="T11" s="12">
        <v>74</v>
      </c>
      <c r="U11" s="12"/>
      <c r="X11"/>
    </row>
    <row r="12" spans="1:31" x14ac:dyDescent="0.45">
      <c r="A12" s="10">
        <v>10</v>
      </c>
      <c r="B12" s="8">
        <v>15229.35</v>
      </c>
      <c r="H12" s="10" t="s">
        <v>131</v>
      </c>
      <c r="I12" s="8">
        <v>27842</v>
      </c>
      <c r="J12" s="8">
        <v>33500.69000000001</v>
      </c>
      <c r="L12" s="10" t="s">
        <v>131</v>
      </c>
      <c r="M12" s="8">
        <f t="shared" si="0"/>
        <v>33500.69000000001</v>
      </c>
      <c r="N12" s="8">
        <f t="shared" si="1"/>
        <v>5658.6900000000096</v>
      </c>
      <c r="O12" s="11">
        <f t="shared" si="2"/>
        <v>0.20324294231736259</v>
      </c>
      <c r="Q12" t="s">
        <v>27</v>
      </c>
      <c r="R12" t="s">
        <v>110</v>
      </c>
      <c r="S12" s="12">
        <v>16428</v>
      </c>
      <c r="T12" s="12">
        <v>100</v>
      </c>
      <c r="U12" s="12"/>
      <c r="X12"/>
    </row>
    <row r="13" spans="1:31" x14ac:dyDescent="0.45">
      <c r="A13" s="10">
        <v>11</v>
      </c>
      <c r="B13" s="8">
        <v>11915.58</v>
      </c>
      <c r="H13" s="10" t="s">
        <v>132</v>
      </c>
      <c r="I13" s="8">
        <v>29306</v>
      </c>
      <c r="J13" s="8">
        <v>36124.07</v>
      </c>
      <c r="L13" s="10" t="s">
        <v>132</v>
      </c>
      <c r="M13" s="8">
        <f t="shared" si="0"/>
        <v>36124.07</v>
      </c>
      <c r="N13" s="8">
        <f t="shared" si="1"/>
        <v>6818.07</v>
      </c>
      <c r="O13" s="11">
        <f t="shared" si="2"/>
        <v>0.2326509929707227</v>
      </c>
      <c r="Q13" t="s">
        <v>30</v>
      </c>
      <c r="R13" t="s">
        <v>109</v>
      </c>
      <c r="S13" s="12">
        <v>5856.4</v>
      </c>
      <c r="T13" s="12">
        <v>121</v>
      </c>
      <c r="U13" s="12"/>
    </row>
    <row r="14" spans="1:31" x14ac:dyDescent="0.45">
      <c r="A14" s="10">
        <v>12</v>
      </c>
      <c r="B14" s="8">
        <v>14837.359999999999</v>
      </c>
      <c r="H14" s="10" t="s">
        <v>133</v>
      </c>
      <c r="I14" s="8">
        <v>31134</v>
      </c>
      <c r="J14" s="8">
        <v>37097.979999999996</v>
      </c>
      <c r="L14" s="10" t="s">
        <v>133</v>
      </c>
      <c r="M14" s="8">
        <f t="shared" si="0"/>
        <v>37097.979999999996</v>
      </c>
      <c r="N14" s="8">
        <f t="shared" si="1"/>
        <v>5963.9799999999959</v>
      </c>
      <c r="O14" s="11">
        <f t="shared" si="2"/>
        <v>0.19155842487312894</v>
      </c>
      <c r="Q14" t="s">
        <v>32</v>
      </c>
      <c r="R14" t="s">
        <v>9</v>
      </c>
      <c r="S14" s="12">
        <v>11582.910000000003</v>
      </c>
      <c r="T14" s="12">
        <v>123</v>
      </c>
      <c r="U14" s="12"/>
    </row>
    <row r="15" spans="1:31" x14ac:dyDescent="0.45">
      <c r="A15" s="10">
        <v>13</v>
      </c>
      <c r="B15" s="8">
        <v>8084.26</v>
      </c>
      <c r="Q15" t="s">
        <v>34</v>
      </c>
      <c r="R15" t="s">
        <v>9</v>
      </c>
      <c r="S15" s="12">
        <v>8423.52</v>
      </c>
      <c r="T15" s="12">
        <v>69</v>
      </c>
      <c r="U15" s="12"/>
    </row>
    <row r="16" spans="1:31" x14ac:dyDescent="0.45">
      <c r="A16" s="10">
        <v>14</v>
      </c>
      <c r="B16" s="8">
        <v>9461.1400000000012</v>
      </c>
      <c r="Q16" t="s">
        <v>36</v>
      </c>
      <c r="R16" t="s">
        <v>9</v>
      </c>
      <c r="S16" s="12">
        <v>12764.640000000001</v>
      </c>
      <c r="T16" s="12">
        <v>87</v>
      </c>
      <c r="U16" s="12"/>
    </row>
    <row r="17" spans="1:21" x14ac:dyDescent="0.45">
      <c r="A17" s="10">
        <v>15</v>
      </c>
      <c r="B17" s="8">
        <v>12189.7</v>
      </c>
      <c r="Q17" t="s">
        <v>38</v>
      </c>
      <c r="R17" t="s">
        <v>111</v>
      </c>
      <c r="S17" s="12">
        <v>1839.2399999999998</v>
      </c>
      <c r="T17" s="12">
        <v>117</v>
      </c>
      <c r="U17" s="12"/>
    </row>
    <row r="18" spans="1:21" x14ac:dyDescent="0.45">
      <c r="A18" s="10">
        <v>16</v>
      </c>
      <c r="B18" s="8">
        <v>12762.63</v>
      </c>
      <c r="Q18" t="s">
        <v>40</v>
      </c>
      <c r="R18" t="s">
        <v>111</v>
      </c>
      <c r="S18" s="12">
        <v>1996.8</v>
      </c>
      <c r="T18" s="12">
        <v>120</v>
      </c>
      <c r="U18" s="12"/>
    </row>
    <row r="19" spans="1:21" x14ac:dyDescent="0.45">
      <c r="A19" s="10">
        <v>17</v>
      </c>
      <c r="B19" s="8">
        <v>3659.24</v>
      </c>
      <c r="Q19" t="s">
        <v>42</v>
      </c>
      <c r="R19" t="s">
        <v>110</v>
      </c>
      <c r="S19" s="12">
        <v>9877.1400000000012</v>
      </c>
      <c r="T19" s="12">
        <v>63</v>
      </c>
      <c r="U19" s="12"/>
    </row>
    <row r="20" spans="1:21" x14ac:dyDescent="0.45">
      <c r="A20" s="10">
        <v>18</v>
      </c>
      <c r="B20" s="8">
        <v>18582.390000000003</v>
      </c>
      <c r="Q20" t="s">
        <v>44</v>
      </c>
      <c r="R20" t="s">
        <v>111</v>
      </c>
      <c r="S20" s="12">
        <v>4035.2200000000003</v>
      </c>
      <c r="T20" s="12">
        <v>82</v>
      </c>
      <c r="U20" s="12"/>
    </row>
    <row r="21" spans="1:21" x14ac:dyDescent="0.45">
      <c r="A21" s="10">
        <v>19</v>
      </c>
      <c r="B21" s="8">
        <v>10204.229999999998</v>
      </c>
      <c r="Q21" t="s">
        <v>46</v>
      </c>
      <c r="R21" t="s">
        <v>110</v>
      </c>
      <c r="S21" s="12">
        <v>20160</v>
      </c>
      <c r="T21" s="12">
        <v>96</v>
      </c>
      <c r="U21" s="12"/>
    </row>
    <row r="22" spans="1:21" x14ac:dyDescent="0.45">
      <c r="A22" s="10">
        <v>20</v>
      </c>
      <c r="B22" s="8">
        <v>20482.78</v>
      </c>
      <c r="Q22" t="s">
        <v>48</v>
      </c>
      <c r="R22" t="s">
        <v>109</v>
      </c>
      <c r="S22" s="12">
        <v>8006.25</v>
      </c>
      <c r="T22" s="12">
        <v>105</v>
      </c>
      <c r="U22" s="12"/>
    </row>
    <row r="23" spans="1:21" x14ac:dyDescent="0.45">
      <c r="A23" s="10">
        <v>21</v>
      </c>
      <c r="B23" s="8">
        <v>10665.4</v>
      </c>
      <c r="Q23" t="s">
        <v>51</v>
      </c>
      <c r="R23" t="s">
        <v>110</v>
      </c>
      <c r="S23" s="12">
        <v>10727.64</v>
      </c>
      <c r="T23" s="12">
        <v>66</v>
      </c>
      <c r="U23" s="12"/>
    </row>
    <row r="24" spans="1:21" x14ac:dyDescent="0.45">
      <c r="A24" s="10">
        <v>22</v>
      </c>
      <c r="B24" s="8">
        <v>11315.839999999997</v>
      </c>
      <c r="Q24" t="s">
        <v>53</v>
      </c>
      <c r="R24" t="s">
        <v>110</v>
      </c>
      <c r="S24" s="12">
        <v>9909.9</v>
      </c>
      <c r="T24" s="12">
        <v>70</v>
      </c>
      <c r="U24" s="12"/>
    </row>
    <row r="25" spans="1:21" x14ac:dyDescent="0.45">
      <c r="A25" s="10">
        <v>23</v>
      </c>
      <c r="B25" s="8">
        <v>18818.189999999999</v>
      </c>
      <c r="Q25" t="s">
        <v>55</v>
      </c>
      <c r="R25" t="s">
        <v>110</v>
      </c>
      <c r="S25" s="12">
        <v>12853.560000000001</v>
      </c>
      <c r="T25" s="12">
        <v>86</v>
      </c>
      <c r="U25" s="12"/>
    </row>
    <row r="26" spans="1:21" x14ac:dyDescent="0.45">
      <c r="A26" s="10">
        <v>24</v>
      </c>
      <c r="B26" s="8">
        <v>11488.4</v>
      </c>
      <c r="Q26" t="s">
        <v>57</v>
      </c>
      <c r="R26" t="s">
        <v>110</v>
      </c>
      <c r="S26" s="12">
        <v>10202.400000000001</v>
      </c>
      <c r="T26" s="12">
        <v>65</v>
      </c>
      <c r="U26" s="12"/>
    </row>
    <row r="27" spans="1:21" x14ac:dyDescent="0.45">
      <c r="A27" s="10">
        <v>25</v>
      </c>
      <c r="B27" s="8">
        <v>18688.430000000004</v>
      </c>
      <c r="Q27" t="s">
        <v>59</v>
      </c>
      <c r="R27" t="s">
        <v>111</v>
      </c>
      <c r="S27" s="12">
        <v>599.7600000000001</v>
      </c>
      <c r="T27" s="12">
        <v>72</v>
      </c>
      <c r="U27" s="12"/>
    </row>
    <row r="28" spans="1:21" x14ac:dyDescent="0.45">
      <c r="A28" s="10">
        <v>26</v>
      </c>
      <c r="B28" s="8">
        <v>13710.079999999998</v>
      </c>
      <c r="Q28" t="s">
        <v>61</v>
      </c>
      <c r="R28" t="s">
        <v>111</v>
      </c>
      <c r="S28" s="12">
        <v>2761.9200000000005</v>
      </c>
      <c r="T28" s="12">
        <v>112</v>
      </c>
      <c r="U28" s="12"/>
    </row>
    <row r="29" spans="1:21" x14ac:dyDescent="0.45">
      <c r="A29" s="10">
        <v>27</v>
      </c>
      <c r="B29" s="8">
        <v>11440.67</v>
      </c>
      <c r="Q29" t="s">
        <v>64</v>
      </c>
      <c r="R29" t="s">
        <v>109</v>
      </c>
      <c r="S29" s="12">
        <v>6226.0800000000008</v>
      </c>
      <c r="T29" s="12">
        <v>109</v>
      </c>
      <c r="U29" s="12"/>
    </row>
    <row r="30" spans="1:21" x14ac:dyDescent="0.45">
      <c r="A30" s="10">
        <v>28</v>
      </c>
      <c r="B30" s="8">
        <v>13306.16</v>
      </c>
      <c r="Q30" t="s">
        <v>66</v>
      </c>
      <c r="R30" t="s">
        <v>111</v>
      </c>
      <c r="S30" s="12">
        <v>4682.72</v>
      </c>
      <c r="T30" s="12">
        <v>112</v>
      </c>
      <c r="U30" s="12"/>
    </row>
    <row r="31" spans="1:21" x14ac:dyDescent="0.45">
      <c r="A31" s="10">
        <v>29</v>
      </c>
      <c r="B31" s="8">
        <v>8794.48</v>
      </c>
      <c r="Q31" t="s">
        <v>68</v>
      </c>
      <c r="R31" t="s">
        <v>109</v>
      </c>
      <c r="S31" s="12">
        <v>5523.44</v>
      </c>
      <c r="T31" s="12">
        <v>104</v>
      </c>
      <c r="U31" s="12"/>
    </row>
    <row r="32" spans="1:21" x14ac:dyDescent="0.45">
      <c r="A32" s="10">
        <v>30</v>
      </c>
      <c r="B32" s="8">
        <v>16666.269999999997</v>
      </c>
      <c r="Q32" t="s">
        <v>70</v>
      </c>
      <c r="R32" t="s">
        <v>110</v>
      </c>
      <c r="S32" s="12">
        <v>22945.919999999998</v>
      </c>
      <c r="T32" s="12">
        <v>114</v>
      </c>
      <c r="U32" s="12"/>
    </row>
    <row r="33" spans="1:21" x14ac:dyDescent="0.45">
      <c r="A33" s="10">
        <v>31</v>
      </c>
      <c r="B33" s="8">
        <v>6920.0999999999995</v>
      </c>
      <c r="Q33" t="s">
        <v>72</v>
      </c>
      <c r="R33" t="s">
        <v>9</v>
      </c>
      <c r="S33" s="12">
        <v>6249.5999999999995</v>
      </c>
      <c r="T33" s="12">
        <v>60</v>
      </c>
      <c r="U33" s="12"/>
    </row>
    <row r="34" spans="1:21" x14ac:dyDescent="0.45">
      <c r="Q34" t="s">
        <v>74</v>
      </c>
      <c r="R34" t="s">
        <v>9</v>
      </c>
      <c r="S34" s="12">
        <v>16329.72</v>
      </c>
      <c r="T34" s="12">
        <v>139</v>
      </c>
      <c r="U34" s="12"/>
    </row>
    <row r="35" spans="1:21" x14ac:dyDescent="0.45">
      <c r="Q35" t="s">
        <v>76</v>
      </c>
      <c r="R35" t="s">
        <v>9</v>
      </c>
      <c r="S35" s="12">
        <v>13645.800000000001</v>
      </c>
      <c r="T35" s="12">
        <v>114</v>
      </c>
      <c r="U35" s="12"/>
    </row>
    <row r="36" spans="1:21" x14ac:dyDescent="0.45">
      <c r="Q36" t="s">
        <v>78</v>
      </c>
      <c r="R36" t="s">
        <v>109</v>
      </c>
      <c r="S36" s="12">
        <v>8978.2000000000007</v>
      </c>
      <c r="T36" s="12">
        <v>154</v>
      </c>
      <c r="U36" s="12"/>
    </row>
    <row r="37" spans="1:21" x14ac:dyDescent="0.45">
      <c r="Q37" t="s">
        <v>80</v>
      </c>
      <c r="R37" t="s">
        <v>111</v>
      </c>
      <c r="S37" s="12">
        <v>703.5</v>
      </c>
      <c r="T37" s="12">
        <v>105</v>
      </c>
      <c r="U37" s="12"/>
    </row>
    <row r="38" spans="1:21" x14ac:dyDescent="0.45">
      <c r="Q38" t="s">
        <v>82</v>
      </c>
      <c r="R38" t="s">
        <v>9</v>
      </c>
      <c r="S38" s="12">
        <v>7222.5</v>
      </c>
      <c r="T38" s="12">
        <v>75</v>
      </c>
      <c r="U38" s="12"/>
    </row>
    <row r="39" spans="1:21" x14ac:dyDescent="0.45">
      <c r="Q39" t="s">
        <v>84</v>
      </c>
      <c r="R39" t="s">
        <v>9</v>
      </c>
      <c r="S39" s="12">
        <v>5145.6000000000004</v>
      </c>
      <c r="T39" s="12">
        <v>60</v>
      </c>
      <c r="U39" s="12"/>
    </row>
    <row r="40" spans="1:21" x14ac:dyDescent="0.45">
      <c r="Q40" t="s">
        <v>87</v>
      </c>
      <c r="R40" t="s">
        <v>9</v>
      </c>
      <c r="S40" s="12">
        <v>8871.1200000000008</v>
      </c>
      <c r="T40" s="12">
        <v>111</v>
      </c>
      <c r="U40" s="12"/>
    </row>
    <row r="41" spans="1:21" x14ac:dyDescent="0.45">
      <c r="Q41" t="s">
        <v>89</v>
      </c>
      <c r="R41" t="s">
        <v>111</v>
      </c>
      <c r="S41" s="12">
        <v>3957.15</v>
      </c>
      <c r="T41" s="12">
        <v>93</v>
      </c>
      <c r="U41" s="12"/>
    </row>
    <row r="42" spans="1:21" x14ac:dyDescent="0.45">
      <c r="Q42" t="s">
        <v>91</v>
      </c>
      <c r="R42" t="s">
        <v>9</v>
      </c>
      <c r="S42" s="12">
        <v>7718.4000000000005</v>
      </c>
      <c r="T42" s="12">
        <v>67</v>
      </c>
      <c r="U42" s="12"/>
    </row>
    <row r="43" spans="1:21" x14ac:dyDescent="0.45">
      <c r="Q43" t="s">
        <v>93</v>
      </c>
      <c r="R43" t="s">
        <v>110</v>
      </c>
      <c r="S43" s="12">
        <v>22952.16</v>
      </c>
      <c r="T43" s="12">
        <v>132</v>
      </c>
      <c r="U43" s="12"/>
    </row>
    <row r="44" spans="1:21" x14ac:dyDescent="0.45">
      <c r="Q44" t="s">
        <v>95</v>
      </c>
      <c r="R44" t="s">
        <v>110</v>
      </c>
      <c r="S44" s="12">
        <v>20574</v>
      </c>
      <c r="T44" s="12">
        <v>127</v>
      </c>
      <c r="U44" s="12"/>
    </row>
    <row r="45" spans="1:21" x14ac:dyDescent="0.45">
      <c r="Q45" t="s">
        <v>97</v>
      </c>
      <c r="R45" t="s">
        <v>9</v>
      </c>
      <c r="S45" s="12">
        <v>6064.8399999999992</v>
      </c>
      <c r="T45" s="12">
        <v>73</v>
      </c>
      <c r="U45" s="12"/>
    </row>
    <row r="46" spans="1:21" x14ac:dyDescent="0.45">
      <c r="Q46" t="s">
        <v>99</v>
      </c>
      <c r="R46" t="s">
        <v>9</v>
      </c>
      <c r="S46" s="12">
        <v>16333.92</v>
      </c>
      <c r="T46" s="12">
        <v>199</v>
      </c>
      <c r="U46" s="12"/>
    </row>
  </sheetData>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2050" r:id="rId11" name="Check Box 2">
              <controlPr defaultSize="0" autoFill="0" autoLine="0" autoPict="0">
                <anchor moveWithCells="1">
                  <from>
                    <xdr:col>10</xdr:col>
                    <xdr:colOff>109538</xdr:colOff>
                    <xdr:row>15</xdr:row>
                    <xdr:rowOff>133350</xdr:rowOff>
                  </from>
                  <to>
                    <xdr:col>10</xdr:col>
                    <xdr:colOff>328613</xdr:colOff>
                    <xdr:row>16</xdr:row>
                    <xdr:rowOff>152400</xdr:rowOff>
                  </to>
                </anchor>
              </controlPr>
            </control>
          </mc:Choice>
        </mc:AlternateContent>
        <mc:AlternateContent xmlns:mc="http://schemas.openxmlformats.org/markup-compatibility/2006">
          <mc:Choice Requires="x14">
            <control shapeId="2052" r:id="rId12" name="Check Box 4">
              <controlPr defaultSize="0" autoFill="0" autoLine="0" autoPict="0">
                <anchor moveWithCells="1">
                  <from>
                    <xdr:col>10</xdr:col>
                    <xdr:colOff>566738</xdr:colOff>
                    <xdr:row>15</xdr:row>
                    <xdr:rowOff>133350</xdr:rowOff>
                  </from>
                  <to>
                    <xdr:col>10</xdr:col>
                    <xdr:colOff>785813</xdr:colOff>
                    <xdr:row>16</xdr:row>
                    <xdr:rowOff>152400</xdr:rowOff>
                  </to>
                </anchor>
              </controlPr>
            </control>
          </mc:Choice>
        </mc:AlternateContent>
        <mc:AlternateContent xmlns:mc="http://schemas.openxmlformats.org/markup-compatibility/2006">
          <mc:Choice Requires="x14">
            <control shapeId="2053" r:id="rId13" name="Check Box 5">
              <controlPr defaultSize="0" autoFill="0" autoLine="0" autoPict="0">
                <anchor moveWithCells="1">
                  <from>
                    <xdr:col>10</xdr:col>
                    <xdr:colOff>881063</xdr:colOff>
                    <xdr:row>15</xdr:row>
                    <xdr:rowOff>142875</xdr:rowOff>
                  </from>
                  <to>
                    <xdr:col>11</xdr:col>
                    <xdr:colOff>38100</xdr:colOff>
                    <xdr:row>16</xdr:row>
                    <xdr:rowOff>161925</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Sheet1</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apple</cp:lastModifiedBy>
  <dcterms:created xsi:type="dcterms:W3CDTF">2021-11-03T11:40:02Z</dcterms:created>
  <dcterms:modified xsi:type="dcterms:W3CDTF">2023-03-11T10:01:33Z</dcterms:modified>
</cp:coreProperties>
</file>