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2.xml" ContentType="application/vnd.openxmlformats-officedocument.drawingml.chart+xml"/>
  <Override PartName="/xl/charts/chart11.xml" ContentType="application/vnd.openxmlformats-officedocument.drawingml.chart+xml"/>
  <Override PartName="/xl/charts/chart10.xml" ContentType="application/vnd.openxmlformats-officedocument.drawingml.chart+xml"/>
  <Override PartName="/xl/charts/chart9.xml" ContentType="application/vnd.openxmlformats-officedocument.drawingml.chart+xml"/>
  <Override PartName="/xl/charts/chart17.xml" ContentType="application/vnd.openxmlformats-officedocument.drawingml.chart+xml"/>
  <Override PartName="/xl/charts/chart5.xml" ContentType="application/vnd.openxmlformats-officedocument.drawingml.chart+xml"/>
  <Override PartName="/xl/charts/chart16.xml" ContentType="application/vnd.openxmlformats-officedocument.drawingml.chart+xml"/>
  <Override PartName="/xl/charts/chart4.xml" ContentType="application/vnd.openxmlformats-officedocument.drawingml.chart+xml"/>
  <Override PartName="/xl/charts/chart15.xml" ContentType="application/vnd.openxmlformats-officedocument.drawingml.chart+xml"/>
  <Override PartName="/xl/charts/chart3.xml" ContentType="application/vnd.openxmlformats-officedocument.drawingml.chart+xml"/>
  <Override PartName="/xl/charts/chart14.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charts/chart13.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_rels/drawing8.xml.rels" ContentType="application/vnd.openxmlformats-package.relationships+xml"/>
  <Override PartName="/xl/drawings/_rels/drawing7.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VALORES" sheetId="1" state="visible" r:id="rId2"/>
    <sheet name="REQUISITOS" sheetId="2" state="visible" r:id="rId3"/>
    <sheet name="ANÁLISIS DATOS GLOBAL" sheetId="3" state="visible" r:id="rId4"/>
    <sheet name="ANÁLISIS 4" sheetId="4" state="visible" r:id="rId5"/>
    <sheet name="ANÁLISIS 5" sheetId="5" state="visible" r:id="rId6"/>
    <sheet name="ANÁLISIS 6" sheetId="6" state="visible" r:id="rId7"/>
    <sheet name="ANÁLISIS 7" sheetId="7" state="visible" r:id="rId8"/>
    <sheet name="ANÁLISIS 8" sheetId="8" state="visible" r:id="rId9"/>
    <sheet name="ANÁLISIS 9" sheetId="9" state="visible" r:id="rId10"/>
    <sheet name="ANÁLISIS 10"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<sst xmlns="http://schemas.openxmlformats.org/spreadsheetml/2006/main" count="812" uniqueCount="506">
  <si>
    <t xml:space="preserve">VALORES DE CUMPLIMIENTO</t>
  </si>
  <si>
    <t xml:space="preserve">% De cumplimiento</t>
  </si>
  <si>
    <t xml:space="preserve">Detalle</t>
  </si>
  <si>
    <t xml:space="preserve">No documentado / No existente</t>
  </si>
  <si>
    <t xml:space="preserve">Aplicado / No documentado</t>
  </si>
  <si>
    <t xml:space="preserve">Documentado / No aplicado</t>
  </si>
  <si>
    <t xml:space="preserve">Aplicado y documentado</t>
  </si>
  <si>
    <t xml:space="preserve">Aplicado, documentado y controlado</t>
  </si>
  <si>
    <t xml:space="preserve">N/A</t>
  </si>
  <si>
    <t xml:space="preserve">No aplica</t>
  </si>
  <si>
    <t xml:space="preserve">ANÁLISIS DEL GRADO DE IMPLEMENTACIÓN DE LA NORMA ISO 9001:2015</t>
  </si>
  <si>
    <t xml:space="preserve">EMPRESA: </t>
  </si>
  <si>
    <t xml:space="preserve">FECHA APLICACIÓN: </t>
  </si>
  <si>
    <t xml:space="preserve">RESPONSABLE: </t>
  </si>
  <si>
    <t xml:space="preserve">Modo de uso: Con el texto de la norma ISO 9001:2015 en mano y para cada punto normativo, responda con total honestidad marcando con una X si cumple totalmente o parcialmente el requisito y de un % conforme a los valores de cumplimiento. Puede agregar un comentario para justificar su evaluación. En las demás hojas de calculo se mostrara la brecha en forma visual y los análisis por numeral de la norma.</t>
  </si>
  <si>
    <t xml:space="preserve">4. Contexto de la organización</t>
  </si>
  <si>
    <t xml:space="preserve">4.1 Comprensión de la organización y su contexto</t>
  </si>
  <si>
    <t xml:space="preserve">La organización Debe:</t>
  </si>
  <si>
    <t xml:space="preserve">Observaciones</t>
  </si>
  <si>
    <t xml:space="preserve">Determinar las cuestiones externas e
internas que son pertinentes para su propósito y su dirección estratégica, y que afectan su capacidad para lograr los resultados previstos de su SGC.</t>
  </si>
  <si>
    <t xml:space="preserve">Realizar el seguimiento y la revisión de
la información sobre estas cuestiones externas e internas.</t>
  </si>
  <si>
    <t xml:space="preserve">4.2 Comprensión de las necesidades y expectativas de las partes interesadas</t>
  </si>
  <si>
    <t xml:space="preserve">La organización Debe:</t>
  </si>
  <si>
    <t xml:space="preserve">Determinar las partes interesadas que son pertinentes al SGC.</t>
  </si>
  <si>
    <t xml:space="preserve">Determinar los requisitos pertinentes de estas partes interesadas para
el SGC</t>
  </si>
  <si>
    <t xml:space="preserve">Realizar el seguimiento y la revisión de la información sobre estas partes interesadas y sus requisitos pertinentes.</t>
  </si>
  <si>
    <t xml:space="preserve">4.3 Determinación del alcance del SGC</t>
  </si>
  <si>
    <t xml:space="preserve">Determinar los limites y la aplicabilidad del SGC para establecer su alcance.</t>
  </si>
  <si>
    <t xml:space="preserve">Considerar las cuestiones externas e internas indicadas en al apartado 4.1.</t>
  </si>
  <si>
    <t xml:space="preserve">Considerar los requisitos de las partes interesadas pertinentes indicados en el apartado 4.2.</t>
  </si>
  <si>
    <t xml:space="preserve">Considerar los productos y servicios de la organización</t>
  </si>
  <si>
    <r>
      <rPr>
        <sz val="12"/>
        <color rgb="FF000000"/>
        <rFont val="Arial"/>
        <family val="2"/>
        <charset val="1"/>
      </rPr>
      <t xml:space="preserve">Establecer los tipos de productos y servicios cubiertos, y proporcionar una justificación para cualquier requisito de esta Norma Internacional que la organización determine que no es aplicable para el alcance de su SGC,</t>
    </r>
    <r>
      <rPr>
        <sz val="12"/>
        <color rgb="FFFF0000"/>
        <rFont val="Arial"/>
        <family val="2"/>
        <charset val="1"/>
      </rPr>
      <t xml:space="preserve"> </t>
    </r>
    <r>
      <rPr>
        <sz val="12"/>
        <rFont val="Arial"/>
        <family val="2"/>
        <charset val="1"/>
      </rPr>
      <t xml:space="preserve">y debe estar disponible y mantenerse como información documentada</t>
    </r>
  </si>
  <si>
    <t xml:space="preserve">4.4 SGC y sus procesos</t>
  </si>
  <si>
    <t xml:space="preserve">4.4.1 La organización Debe:</t>
  </si>
  <si>
    <t xml:space="preserve">Establecer, implementar, mantener y mejorar continuamente un SGC, incluidos los procesos necesarios y sus interacciones, de acuerdo con los requisitos de esta Norma Internacional.</t>
  </si>
  <si>
    <t xml:space="preserve">Determinar los procesos necesarios para el SGC y su aplicación a través de la organización</t>
  </si>
  <si>
    <t xml:space="preserve">Determinar las entradas requeridas y las salidas esperadas de estos procesos</t>
  </si>
  <si>
    <t xml:space="preserve">Determinar la secuencia e interacción de estos procesos</t>
  </si>
  <si>
    <r>
      <rPr>
        <sz val="12"/>
        <color rgb="FF000000"/>
        <rFont val="Arial"/>
        <family val="2"/>
        <charset val="1"/>
      </rPr>
      <t xml:space="preserve">Determinar y aplicar los criterios y los métodos (incluyendo el seguimiento, las mediciones y los indicadores del desempeño relacionado) </t>
    </r>
    <r>
      <rPr>
        <sz val="12"/>
        <rFont val="Arial"/>
        <family val="2"/>
        <charset val="1"/>
      </rPr>
      <t xml:space="preserve">necesarios para asegurarse de la operación eficaz y el control de estos procesos</t>
    </r>
  </si>
  <si>
    <t xml:space="preserve">Determinar los recursos necesarios para estos procesos y asegurarse de su disponibilidad</t>
  </si>
  <si>
    <t xml:space="preserve">Asignar las responsabilidades y autoridades para estos procesos</t>
  </si>
  <si>
    <t xml:space="preserve">Abordar los riesgos y oportunidades determinados de acuerdo con los requisitos del apartado 6.1</t>
  </si>
  <si>
    <t xml:space="preserve">Evaluar estos procesos e implementar cualquier cambio necesario para asegurarse de que estos procesos logran los resultados previstos</t>
  </si>
  <si>
    <t xml:space="preserve">Mejorar los procesos y el SGC.</t>
  </si>
  <si>
    <t xml:space="preserve">4.4.2 En la medida en que sea necesario la organización debe:</t>
  </si>
  <si>
    <t xml:space="preserve">Mantener información documentada para apoyar la operación de sus procesos</t>
  </si>
  <si>
    <t xml:space="preserve">Conservar la información documentada para tener la confianza de que los procesos se realizan según lo planificado.</t>
  </si>
  <si>
    <t xml:space="preserve">5. Liderazgo</t>
  </si>
  <si>
    <t xml:space="preserve">5.1 Liderazgo y compromiso</t>
  </si>
  <si>
    <t xml:space="preserve">5.1.1 Generalidades. </t>
  </si>
  <si>
    <t xml:space="preserve">La alta dirección Debe:</t>
  </si>
  <si>
    <t xml:space="preserve">Demostrar liderazgo y compromiso con respecto al SGC:</t>
  </si>
  <si>
    <t xml:space="preserve">Asumir la responsabilidad y obligación de rendir cuentas con relación a la eficacia del SGC</t>
  </si>
  <si>
    <t xml:space="preserve">Asegurar que se establezcan la política de calidad y los objetivos de la calidad para el SGC, y que éstos sean compatibles con el contexto y la dirección estratégica de la organización</t>
  </si>
  <si>
    <t xml:space="preserve">Asegurar la integración de los requisitos del SGC en los procesos de negocio de la organización</t>
  </si>
  <si>
    <t xml:space="preserve">Promover el uso del enfoque a procesos y el pensamiento basado en riesgos</t>
  </si>
  <si>
    <t xml:space="preserve">Asegurar de que los recursos necesarios para el SGC estén disponibles</t>
  </si>
  <si>
    <t xml:space="preserve">Comunicar la importancia de una gestión de la calidad eficaz y conforme con los requisitos del SGC</t>
  </si>
  <si>
    <t xml:space="preserve">Asegurar de que el SGC logre los resultados previstos</t>
  </si>
  <si>
    <t xml:space="preserve">Comprometer, dirigir y apoyar a las personas, para contribuir a la eficacia del SGC</t>
  </si>
  <si>
    <t xml:space="preserve">Promover la mejora</t>
  </si>
  <si>
    <t xml:space="preserve">Apoyar a otros roles pertinentes de la dirección, para demostrar su liderazgo en la forma en la que aplique a sus áreas de responsabilidad</t>
  </si>
  <si>
    <t xml:space="preserve">5.1.2 Enfoque al cliente. </t>
  </si>
  <si>
    <t xml:space="preserve">Demostrar liderazgo y compromiso con respecto al enfoque al cliente</t>
  </si>
  <si>
    <t xml:space="preserve">Asegurarse que se determinan, se comprenden y se cumplen regularmente los requisitos del cliente y los legales y reglamentarios aplicables</t>
  </si>
  <si>
    <t xml:space="preserve">Asegurarse que se determinan y se consideran los riesgos y oportunidades que pueden afectar a la conformidad de los productos y servicios y a la capacidad de aumentar la satisfacción del cliente.</t>
  </si>
  <si>
    <t xml:space="preserve">Asegurarse que se mantiene el enfoque en el aumento de la satisfacción del cliente.</t>
  </si>
  <si>
    <t xml:space="preserve">5.2 Política</t>
  </si>
  <si>
    <t xml:space="preserve">5.2.1 Establecimiento de la política de calidad. </t>
  </si>
  <si>
    <t xml:space="preserve">La alta dirección debe:</t>
  </si>
  <si>
    <t xml:space="preserve">Establecer, implementar y mantener una política de la calidad</t>
  </si>
  <si>
    <t xml:space="preserve">Una política de la calidad que sea apropiada al propósito y contexto de la organización y apoye su dirección estratégica</t>
  </si>
  <si>
    <t xml:space="preserve">Una política de la calidad que proporcione un marco de referencia para el establecimiento de los objetivos de la calidad</t>
  </si>
  <si>
    <t xml:space="preserve">Una política de la calidad que incluya un compromiso de cumplir los requisitos aplicables</t>
  </si>
  <si>
    <t xml:space="preserve">Una política de la calidad que incluya un compromiso de mejora continua del SGC.</t>
  </si>
  <si>
    <t xml:space="preserve">5.2.2 Comunicación de la política de calidad. </t>
  </si>
  <si>
    <t xml:space="preserve">La política de calidad Debe:</t>
  </si>
  <si>
    <t xml:space="preserve">Estar disponible y mantenerse como información documentada</t>
  </si>
  <si>
    <t xml:space="preserve">Comunicarse, entenderse y aplicarse dentro de la organización</t>
  </si>
  <si>
    <t xml:space="preserve">Estar disponible para las partes interesadas pertinentes, según corresponda.</t>
  </si>
  <si>
    <t xml:space="preserve">5.3 Roles, responsabilidades y autoridades en la organización</t>
  </si>
  <si>
    <t xml:space="preserve">Asegurarse de que las responsabilidades y autoridades para los roles pertinentes se asignan, se comuniquen y se entiendan en toda la organización.</t>
  </si>
  <si>
    <t xml:space="preserve">Asignar la responsabilidad y autoridad para asegurarse de que el SGC es conforme con los requisitos de esta Norma Internacional</t>
  </si>
  <si>
    <t xml:space="preserve">Asignar la responsabilidad y autoridad para asegurarse de que los procesos están generando y proporcionando las salidas previstas</t>
  </si>
  <si>
    <t xml:space="preserve">Asignar la responsabilidad y autoridad para Informar, en particular, a la alta dirección sobre el desempeño del SGC y sobre las oportunidades de mejora (véase 10.1)</t>
  </si>
  <si>
    <t xml:space="preserve">Asignar la responsabilidad y autoridad para asegurarse de que se promueve el enfoque al cliente en toda la organización</t>
  </si>
  <si>
    <t xml:space="preserve">Asignar la responsabilidad y autoridad para asegurarse de que la integridad del SGC se mantiene cuando se planifican e implementan cambios en el SGC</t>
  </si>
  <si>
    <t xml:space="preserve">6. Planificación</t>
  </si>
  <si>
    <t xml:space="preserve">6.1 Acciones para abordar riesgos y oportunidades</t>
  </si>
  <si>
    <t xml:space="preserve">6.1.1 Al planificar el SGC la organización Debe: </t>
  </si>
  <si>
    <t xml:space="preserve">Considerar las cuestiones referidas en el apartado 4,1 y los requisitos referidos en el apartado 4,2 y determinar los riesgos y oportunidades que es necesario abordar.</t>
  </si>
  <si>
    <t xml:space="preserve">Determinar los riesgos y oportunidades que es necesario abordar con el fin de asegurar que el SGC pueda lograr sus resultados previstos</t>
  </si>
  <si>
    <t xml:space="preserve">Determinar los riesgos y oportunidades que es necesario abordar con el fin de aumentar los efectos deseables</t>
  </si>
  <si>
    <t xml:space="preserve">Determinar los riesgos y oportunidades que es necesario abordar con el fin de prevenir o reducir efectos no deseados</t>
  </si>
  <si>
    <t xml:space="preserve">Determinar los riesgos y oportunidades que es necesario abordar con el fin de lograr la mejora.</t>
  </si>
  <si>
    <t xml:space="preserve">6.1.2 La organización debe planificar: </t>
  </si>
  <si>
    <t xml:space="preserve">Las acciones para abordar estos riesgos y oportunidades</t>
  </si>
  <si>
    <t xml:space="preserve">La manera de integrar e implementar las acciones en sus procesos del SGC (véase 4,4)</t>
  </si>
  <si>
    <t xml:space="preserve">La manera de evaluar la eficacia de estas acciones.</t>
  </si>
  <si>
    <t xml:space="preserve">6.2 Objetivos de la calidad y planificación para lograrlos</t>
  </si>
  <si>
    <t xml:space="preserve">6.2.1 La organización Debe: </t>
  </si>
  <si>
    <t xml:space="preserve">Establecer objetivos de la calidad para las funciones y niveles pertinentes y los procesos necesarios para el SGC.</t>
  </si>
  <si>
    <t xml:space="preserve">Los objetivos de la calidad deben ser coherentes con la política de calidad</t>
  </si>
  <si>
    <t xml:space="preserve">Los objetivos de la calidad deben ser medibles</t>
  </si>
  <si>
    <t xml:space="preserve">Los objetivos de la calidad deben tener en cuenta los requisitos aplicables</t>
  </si>
  <si>
    <t xml:space="preserve">Los objetivos de la calidad deben ser pertinentes para la conformidad de los productos y servicios y para el aumento de la satisfacción del cliente</t>
  </si>
  <si>
    <t xml:space="preserve">Los objetivos de la calidad deben ser objeto de seguimiento</t>
  </si>
  <si>
    <t xml:space="preserve">Los objetivos de la calidad deben comunicarse</t>
  </si>
  <si>
    <t xml:space="preserve">Los objetivos de la calidad deben actualizarse, según corresponda</t>
  </si>
  <si>
    <t xml:space="preserve">Mantener información documentada sobre los objetivos de la calidad.</t>
  </si>
  <si>
    <t xml:space="preserve">6.2.2 Al planificar como lograr sus objetivos de la calidad, la organización debe:</t>
  </si>
  <si>
    <t xml:space="preserve">Determinar qué se va a hacer</t>
  </si>
  <si>
    <t xml:space="preserve">Determinar qué recursos se requerirán</t>
  </si>
  <si>
    <t xml:space="preserve">Determinar quién será responsable</t>
  </si>
  <si>
    <t xml:space="preserve">Determinar cuándo se finalizará</t>
  </si>
  <si>
    <t xml:space="preserve">Determinar cómo se evaluarán los resultados</t>
  </si>
  <si>
    <t xml:space="preserve">6.3 Planificación de los cambios</t>
  </si>
  <si>
    <t xml:space="preserve">La organización Debe: </t>
  </si>
  <si>
    <t xml:space="preserve">Considerar el propósito de los cambios y sus consecuencias potenciales</t>
  </si>
  <si>
    <t xml:space="preserve">Considerar la integridad del SGC</t>
  </si>
  <si>
    <t xml:space="preserve">Considerar la disponibilidad de recursos</t>
  </si>
  <si>
    <t xml:space="preserve">Considerar la asignación o reasignación de responsabilidades y autoridades.</t>
  </si>
  <si>
    <t xml:space="preserve">7. Apoyo</t>
  </si>
  <si>
    <t xml:space="preserve">7.1 Recursos</t>
  </si>
  <si>
    <t xml:space="preserve">7.1.1 Generalidades</t>
  </si>
  <si>
    <t xml:space="preserve">La organización debe:</t>
  </si>
  <si>
    <t xml:space="preserve">Determinar y proporcionar los recursos necesarios para el establecimiento, implementación, mantenimiento y mejora continua del SGC.</t>
  </si>
  <si>
    <t xml:space="preserve">Considerar las capacidades y limitaciones de los recursos internos existentes</t>
  </si>
  <si>
    <t xml:space="preserve">Considerar qué se necesita obtener de los proveedores externos.</t>
  </si>
  <si>
    <t xml:space="preserve">7.1.2 Personas</t>
  </si>
  <si>
    <t xml:space="preserve">Determinar y proporcionar las personas necesarias para la implementación eficaz de su SGC y para la operación y control de sus procesos.</t>
  </si>
  <si>
    <t xml:space="preserve">7.1.3 Infraestructura.   </t>
  </si>
  <si>
    <t xml:space="preserve">Determinar, proporcionar y mantener la infraestructura necesaria para la operación de sus procesos y lograr la conformidad de los productos y servicios.</t>
  </si>
  <si>
    <t xml:space="preserve">7.1.4 Ambiente para la operación de los procesos.   </t>
  </si>
  <si>
    <t xml:space="preserve">Determinar, proporcionar y mantener el ambiente necesario para la operación de sus procesos y para lograr la conformidad de los productos y servicios.</t>
  </si>
  <si>
    <t xml:space="preserve">7.1.5 Recursos de Seguemiento y Medicion. </t>
  </si>
  <si>
    <t xml:space="preserve">7.1.5.1 Generalidades. </t>
  </si>
  <si>
    <t xml:space="preserve">Determinar y proporcionar los recursos necesarios para asegurarse de la validez y fiabilidad de los resultados cuando se realice el seguimiento o la medición para verificar la conformidad de los productos y servicios con los requisitos</t>
  </si>
  <si>
    <t xml:space="preserve">Asegurarse de que los recursos proporcionados son apropiados para el tipo específico de actividades de seguimiento y medición realizadas</t>
  </si>
  <si>
    <t xml:space="preserve">Asegurarse de que los recursos proporcionado se mantienen para asegurarse de la idoneidad continua para su propósito</t>
  </si>
  <si>
    <t xml:space="preserve">Conservar la información documentada apropiada como evidencia de que los recursos de seguimiento y medición son idóneos para su propósito</t>
  </si>
  <si>
    <t xml:space="preserve">7.1.5.2 Trazabilidad de la Medición</t>
  </si>
  <si>
    <t xml:space="preserve">El equipo de medición debe</t>
  </si>
  <si>
    <t xml:space="preserve">Calibrarse o verificarse, o ambas, a intervalos especificados, o antes de su utilización, contra patrones de medición trazables a patrones de medición internacionales o nacionales; cuando no existan tales patrones, debe conservarse como información documentada la base utilizada para la calibración o verificación</t>
  </si>
  <si>
    <t xml:space="preserve">Identificarse para determinar su estado
</t>
  </si>
  <si>
    <t xml:space="preserve">Protegerse contra ajustes, daño o deterioro que pudiera invalidar el estado de calibración y los posteriores resultados de la medición</t>
  </si>
  <si>
    <t xml:space="preserve">La organización debe determinar si la validez de los resultados de medición previos se ha visto afectada de manera adversa cuando el equipo de medición se considere no apto para su propósito previsto, y debe tomar las acciones adecuadas cuando sea necesario.</t>
  </si>
  <si>
    <t xml:space="preserve">7.1.6 Conocimientos de la Organización. </t>
  </si>
  <si>
    <t xml:space="preserve">Determinar los conocimientos necesarios para la operación de sus procesos y para lograr la conformidad de los productos y servicios.</t>
  </si>
  <si>
    <t xml:space="preserve">Mantener y poner estos conocimientos a disposición en la medida que sea necesario</t>
  </si>
  <si>
    <t xml:space="preserve">Considerar sus conocimientos actuales y determinar como adquirir o acceder a los conocimientos adicionales necesarios y a las actualizaciones requeridas</t>
  </si>
  <si>
    <t xml:space="preserve">7.2 Competencia</t>
  </si>
  <si>
    <t xml:space="preserve">Determinar la competencia necesaria de las personas que
realizan, bajo su control, un trabajo que afecta al
desempeño y eficacia del SGC
</t>
  </si>
  <si>
    <t xml:space="preserve">Asegurarse de que estas personas sean competentes,
basándose en la educación, formación o experiencia
apropiadas</t>
  </si>
  <si>
    <t xml:space="preserve">Tomar acciones para adquirir competencia necesaria y evaluar la eficacia de las acciones tomadas, cuando sea aplicable.</t>
  </si>
  <si>
    <t xml:space="preserve">Conservar la Información documentada apropiada como
evidencia de la competencia.</t>
  </si>
  <si>
    <t xml:space="preserve">7.3 Toma de Conciencia</t>
  </si>
  <si>
    <t xml:space="preserve">La organización debe asegurarse de que las personas que realizan el trabajo bajo el control de la organización tomen conciencia de:</t>
  </si>
  <si>
    <t xml:space="preserve">Política de calidad</t>
  </si>
  <si>
    <t xml:space="preserve">Objetivos de la calidad pertinentes</t>
  </si>
  <si>
    <t xml:space="preserve">Su contribución a la eficacia del SGC, incluidos los
beneficios de una mejora del desempeño
</t>
  </si>
  <si>
    <t xml:space="preserve">Las Implicaciones del incumplimiento de los requisitos del
SGC.</t>
  </si>
  <si>
    <t xml:space="preserve">7.4 Comunicación</t>
  </si>
  <si>
    <t xml:space="preserve">La organización debe determinar las comunicaciones internas y externas pertinentes al SGC, que incluyan:</t>
  </si>
  <si>
    <t xml:space="preserve">Observacion</t>
  </si>
  <si>
    <t xml:space="preserve">Qué comunicar</t>
  </si>
  <si>
    <t xml:space="preserve">Cuándo comunicar</t>
  </si>
  <si>
    <t xml:space="preserve">A quién comunicar</t>
  </si>
  <si>
    <t xml:space="preserve">Cómo comunicar</t>
  </si>
  <si>
    <t xml:space="preserve">Quién comunica</t>
  </si>
  <si>
    <t xml:space="preserve">7.5 Informacion Documentada</t>
  </si>
  <si>
    <t xml:space="preserve">7.5.1 Generalidades:                                                                     
</t>
  </si>
  <si>
    <t xml:space="preserve">El SGC de la organización debe incluir:</t>
  </si>
  <si>
    <t xml:space="preserve">La información documentada requerida por esta Norma Internacional</t>
  </si>
  <si>
    <t xml:space="preserve">La información documentada que la organización
determina como necesaria para la eficacia del SGC.</t>
  </si>
  <si>
    <t xml:space="preserve">7.5.2 Creacion y actualizacion</t>
  </si>
  <si>
    <t xml:space="preserve">Al crear y actualizar información documentada, la organización debe asegurarse de que lo siguiente sea apropiado:</t>
  </si>
  <si>
    <t xml:space="preserve">La identificacion y descripción de la informacion (por ejemplo, título, fecha, autor o número de referencia)</t>
  </si>
  <si>
    <t xml:space="preserve">El formato (por ejemplo, idioma, versión del software,gráficos) y los medios de soporte (por ejemplo, papel,electrónico).</t>
  </si>
  <si>
    <t xml:space="preserve">La revisión y aprobación con respecto a la conveniencia y adecuación.</t>
  </si>
  <si>
    <t xml:space="preserve">7.5.3 Control de la Informacion Documentada</t>
  </si>
  <si>
    <t xml:space="preserve">7.5.3.1 La información documentada requerida por el SGC y por esta Norma Internacional se debe controlar para asegurarse de que:</t>
  </si>
  <si>
    <t xml:space="preserve">Esté disponible y sea idónea para su uso, donde y cuando se necesite</t>
  </si>
  <si>
    <t xml:space="preserve">Esté protegida adecuadamente (por ejemplo, contra
pérdida de la confidencialidad, uso inadecuado pérdida de integridad)</t>
  </si>
  <si>
    <t xml:space="preserve">7.5.3.2 Para el control de la información documentada, la
organización debe abordar las siguientes actividades, según corresponda:</t>
  </si>
  <si>
    <t xml:space="preserve">Distribución, acceso, recuperación y uso</t>
  </si>
  <si>
    <t xml:space="preserve">Almacenamiento y preservación, incluida la preservación de la legibilidad</t>
  </si>
  <si>
    <t xml:space="preserve">Control de cambios (por ejemplo, control de versión)</t>
  </si>
  <si>
    <t xml:space="preserve">Conservación y disposición.
</t>
  </si>
  <si>
    <t xml:space="preserve">Identificar y controlar la información documentada de origen externo, que la organización determina como necesaria para la planificación y operación del SGC</t>
  </si>
  <si>
    <t xml:space="preserve">La información documentada conservada como evidencia de la conformidad debe protegerse contra modificaciones no intencionadas.</t>
  </si>
  <si>
    <t xml:space="preserve">8. Operación</t>
  </si>
  <si>
    <t xml:space="preserve">8.1 Planificación y control operacional</t>
  </si>
  <si>
    <t xml:space="preserve">La organización debe</t>
  </si>
  <si>
    <t xml:space="preserve">Planificar, implementar y controlar procesos</t>
  </si>
  <si>
    <t xml:space="preserve">Determinar los requisitos para los productos y servicios</t>
  </si>
  <si>
    <t xml:space="preserve">Establecer criterios para sus procesos</t>
  </si>
  <si>
    <t xml:space="preserve">Establecer criterios para la aceptación de los productos y servicios</t>
  </si>
  <si>
    <t xml:space="preserve">Determinar los recursos necesarios para lograr la conformidad con los requisitos de los productos y servicios</t>
  </si>
  <si>
    <t xml:space="preserve">Implementar el control de los procesos de acuerdo con los criterios</t>
  </si>
  <si>
    <t xml:space="preserve">Determinar, el mantener y la conservar la información documentada en la extensión necesaria para tener confianza en que los procesos se han llevado a cabo según lo planificado
</t>
  </si>
  <si>
    <t xml:space="preserve">Determinar, el mantener y la conservar la información documentada en la extensión necesaria para demostrar la conformidad de los productos y servicios con sus requisitos
</t>
  </si>
  <si>
    <t xml:space="preserve">La salida de esta planificación debe ser adecuada para las operaciones de la organización.</t>
  </si>
  <si>
    <t xml:space="preserve">Controlar los cambios planificados y revisar las consecuencias de los cambios no previstos, tomando acciones para mitigar cualquier efecto adverso, según sea necesario.</t>
  </si>
  <si>
    <t xml:space="preserve">Asegurarse de que los procesos contratados externamente estén controlados (Véase 8.4)</t>
  </si>
  <si>
    <t xml:space="preserve">8.2 Requisitos para los productos y servicios
</t>
  </si>
  <si>
    <t xml:space="preserve">8.2.1 Comunicación con el cliente.</t>
  </si>
  <si>
    <t xml:space="preserve"> La comunicación con los clientes debe incluir:</t>
  </si>
  <si>
    <t xml:space="preserve">Proporcionar la información relativa a los productos y servicios</t>
  </si>
  <si>
    <t xml:space="preserve">Tratar las consultas, los contratos o los pedidos incluyendo los cambios</t>
  </si>
  <si>
    <t xml:space="preserve">Obtener la retroalimentación de los clientes relativa a los productos y servicios, incluyendo las quejas de los clientes</t>
  </si>
  <si>
    <t xml:space="preserve">Manipular o controlar la propiedad del cliente</t>
  </si>
  <si>
    <t xml:space="preserve">Establecer los requisitos específicos para las acciones de contingencia, cuando sea pertinente.</t>
  </si>
  <si>
    <t xml:space="preserve">8.2.2 Determinación de los requisitos para los productos y servicios. </t>
  </si>
  <si>
    <t xml:space="preserve">La organización debe asegurarse de que: </t>
  </si>
  <si>
    <t xml:space="preserve">Los requisitos para los productos y servicios se definen, incluyendo cualquier requisito legal y reglamentario aplicable
</t>
  </si>
  <si>
    <t xml:space="preserve">Los requisitos para los productos y servicios se definen, incluyendo aquellos considerados necesarios por la organización
</t>
  </si>
  <si>
    <t xml:space="preserve">La organización puede cumplir con las declaraciones acerca de los productos y servicios que ofrece.</t>
  </si>
  <si>
    <t xml:space="preserve">8.2.3 Revisión de los requisitos para los productos y servicios</t>
  </si>
  <si>
    <t xml:space="preserve">8.2.3.1 la organización debe:</t>
  </si>
  <si>
    <t xml:space="preserve">Asegurar de que tiene la capacidad de cumplir los requisitos para los productos y servicios que se van a ofrecer a los clientes</t>
  </si>
  <si>
    <t xml:space="preserve">Llevar a cabo una revisión antes de comprometerse a suministrar productos y servicios a un cliente,  para incluir: Los requisitos especificados por el cliente, incluyendo los requisitos para las actividades de entrega y las posteriores a la misma</t>
  </si>
  <si>
    <t xml:space="preserve">Llevar a cabo una revisión antes de comprometerse a suministrar productos y servicios a un cliente,  para incluir: Los requisitos no establecidos por el cliente, pero necesarios para el uso especificado o previsto cuando sea conocido.</t>
  </si>
  <si>
    <t xml:space="preserve">Llevar a cabo una revisión antes de comprometerse a suministrar productos y servicios a un cliente,  para incluir: Los requisitos especificados por la organización</t>
  </si>
  <si>
    <t xml:space="preserve">Llevar a cabo una revisión antes de comprometerse a suministrar productos y servicios a un cliente,  para incluir: Los requisitos legales y reglamentarios aplicables a los productos y servicios</t>
  </si>
  <si>
    <t xml:space="preserve">Llevar a cabo una revisión antes de comprometerse a suministrar productos y servicios a un cliente,  para incluir: Las diferencias existentes entre los requisitos del contrato o pedido y los expresados previamente</t>
  </si>
  <si>
    <t xml:space="preserve">La organización debe asegurarse de que se resuelven las diferencias existentes entre los requisitos del contrato o pedido y los expresados previamente</t>
  </si>
  <si>
    <t xml:space="preserve">La organización debe confirmar los requisitos del cliente antes de la aceptación, cuando el cliente no proporcione una declaración documentada de sus requisitos.</t>
  </si>
  <si>
    <t xml:space="preserve">8.2.3.2 La organización debe conservar la información documentada, cuando sea aplicable:</t>
  </si>
  <si>
    <t xml:space="preserve">Sobre los resultados de la revisión</t>
  </si>
  <si>
    <t xml:space="preserve">Sobre cualquier requisito nuevo para los productos y servicios</t>
  </si>
  <si>
    <t xml:space="preserve">8.2.4 Cambios en los requisitos para los productos y servicios. </t>
  </si>
  <si>
    <t xml:space="preserve">La organización debe asegurarse de que, cuando se cambien los requisitos para los productos y servicios, la información documentada pertinente sea modificada, y de que las personas pertinentes sean conscientes de los requisitos modificados.</t>
  </si>
  <si>
    <t xml:space="preserve">8.3 Diseño y desarrollo de los productos y servicios</t>
  </si>
  <si>
    <t xml:space="preserve">8.3.1 Generalidades. </t>
  </si>
  <si>
    <t xml:space="preserve">La organización debe establecer, implementar y mantener un proceso de diseño y desarrollo que sea adecuado para asegurarse de la posterior de productos y servicios</t>
  </si>
  <si>
    <t xml:space="preserve">8.3.2 Planificación del diseño y desarrollo
</t>
  </si>
  <si>
    <t xml:space="preserve">Al determinar las etapas del diseño y desarrollo se debe considerar:</t>
  </si>
  <si>
    <t xml:space="preserve">La naturaleza, duración y complejidad de las actividades de diseño y desarrollo </t>
  </si>
  <si>
    <t xml:space="preserve">Las etapas del proceso requeridas, incluyendo las revisiones del diseño y desarrollo aplicables</t>
  </si>
  <si>
    <t xml:space="preserve">Las actividades requeridas de verificación y validación del diseño y desarrollo </t>
  </si>
  <si>
    <t xml:space="preserve">Las responsabilidades y autoridades involucradas en el proceso de diseño y desarrollo</t>
  </si>
  <si>
    <t xml:space="preserve">Las necesidades de recursos internos y externos para el diseño y desarrollo de los productos y servicios.</t>
  </si>
  <si>
    <t xml:space="preserve">La necesidad de controlar las interfaces entre las personas que participan activamente en el proceso de diseño y desarrollo</t>
  </si>
  <si>
    <t xml:space="preserve">La necesidad de la participación activa de los clientes y usuarios en el proceso de diseño y desarrollo</t>
  </si>
  <si>
    <t xml:space="preserve">Los requisitos para la posterior provisión de productos y servicios </t>
  </si>
  <si>
    <t xml:space="preserve">El nivel de control de proceso de diseño y desarrollo esperado por los clientes y otras partes interesadas pertinentes.</t>
  </si>
  <si>
    <t xml:space="preserve">La información documentada necesaria para demostrar que se han cumplido los requisitos de diseño y desarrollo</t>
  </si>
  <si>
    <t xml:space="preserve">8.3.3 Entradas para diseño y desarrollo 
</t>
  </si>
  <si>
    <t xml:space="preserve">Determinar los requisitos esenciales para los tipos específicos de productos y servicios a diseñar y desarrollar.</t>
  </si>
  <si>
    <t xml:space="preserve">Considerar los requisitos funcionales y de desempeño.</t>
  </si>
  <si>
    <t xml:space="preserve">Considerar la información proveniente de actividades previas de diseño y desarrollo similares</t>
  </si>
  <si>
    <t xml:space="preserve">Considerar los requisitos legales y reglamentarios</t>
  </si>
  <si>
    <t xml:space="preserve">Considerar normas y códigos de prácticas que la organización se ha comprometido a implementar</t>
  </si>
  <si>
    <t xml:space="preserve">Considerar las consecuencias potenciales de fallar debido a la naturaleza de los productos y sevicios </t>
  </si>
  <si>
    <t xml:space="preserve">Verificar que las entradas son adecuadas para los fines del diseño y desarrollo, que están completas y no presentan ambiguedades</t>
  </si>
  <si>
    <t xml:space="preserve">Resolver las entradas de diseño y desarrollo contradictorias</t>
  </si>
  <si>
    <t xml:space="preserve">Conservar la información documentada sobre las entradas de diseño y desarrollo</t>
  </si>
  <si>
    <t xml:space="preserve">8.3.4 Controles del diseño y desarrollo
</t>
  </si>
  <si>
    <t xml:space="preserve">La organización debe aplicar controles al diseño y desarrollo para asegurarse de que:</t>
  </si>
  <si>
    <t xml:space="preserve">Se definen los resultados a lograr</t>
  </si>
  <si>
    <t xml:space="preserve">Se realizan las revisiones para evaluar la capacidad de los resultados del diseño y desarrollo para cumplir los requisitos </t>
  </si>
  <si>
    <t xml:space="preserve">Se realizan actividades de verificación para asegurarse de que las salidas del diseño y desarrollo cumplen los requisitos de las entradas</t>
  </si>
  <si>
    <t xml:space="preserve">Se realizan actividades de validación para asegurarse de que los productos y servicios resultantes satisfacen los requisitos para su aplicación especificada o uso previsto </t>
  </si>
  <si>
    <t xml:space="preserve">Se toma cualquier acción necesaria sobre los problemas determinados durante las revisiones, o las actividades de verificación y validación</t>
  </si>
  <si>
    <t xml:space="preserve">Se conserva la infomración documentada de estas actividades</t>
  </si>
  <si>
    <t xml:space="preserve">8.3.5 Salidas del diseño y desarrollo
</t>
  </si>
  <si>
    <t xml:space="preserve">La organización debe asegurarse de que las salidas del diseño y desarrollo</t>
  </si>
  <si>
    <t xml:space="preserve">Cumplen los requisitos de las entradas</t>
  </si>
  <si>
    <t xml:space="preserve">Son adecuadas para los procesos posteriores para la reisión de productos y servicios </t>
  </si>
  <si>
    <t xml:space="preserve">Incluyen o hacen referencia a los requisitos de seguimiento y medición, cuando sea apropiado, y a los criterios de aceptación</t>
  </si>
  <si>
    <t xml:space="preserve">Especifican las características de los productos y servicios que son esenciales para su propósito previsto y su provisión segura y correcta</t>
  </si>
  <si>
    <t xml:space="preserve">Conservar información documentada sobre las salidas del diseño y desarrollo</t>
  </si>
  <si>
    <t xml:space="preserve">8.3.6 Cambios del diseño y desarrollo
</t>
  </si>
  <si>
    <t xml:space="preserve">Identificar, revisar y controlar los cambios hechos durante el diseño y desarrollo de productos y servicios, o posteriormente en la medida necesaria para asegurarse que no haya un impacto adverso en la conformidad de los requisitos </t>
  </si>
  <si>
    <t xml:space="preserve">Conservar informacion documentada sobre cambios de diseño y desarrollo</t>
  </si>
  <si>
    <t xml:space="preserve">Conservar información documentada sobre el resultado de las revisiones</t>
  </si>
  <si>
    <t xml:space="preserve">Conservar información documentada sobre la autorización de los cambios</t>
  </si>
  <si>
    <t xml:space="preserve">Consevar información documentada de las acciones tomadas para prevenir los impactos adversos</t>
  </si>
  <si>
    <t xml:space="preserve">8.4 Control de los procesos, productos y servicios suministrados externamente
</t>
  </si>
  <si>
    <t xml:space="preserve">8.4.1 Generalidades</t>
  </si>
  <si>
    <t xml:space="preserve">Asegurarse que los procesos, productos y servicios suministrados externamente son conformes a los requisitos.</t>
  </si>
  <si>
    <t xml:space="preserve">Determinar los controles a aplicar a los procesos, productos y servicios suministrados externamente cuando Los productos y servicios de proveedores externos están destinados a incorporarse dentro de los propios productos y servicios de la organización;
</t>
  </si>
  <si>
    <t xml:space="preserve">Determinar los controles a aplicar a los procesos, productos y servicios suministrados externamente cuando los productos y servicios son proporcionados directamente a los clientes por proveedores externos en nombre de la organización</t>
  </si>
  <si>
    <t xml:space="preserve">Determinar los controles a aplicar a los procesos, productos y servicios suministrados externamente cuando un proceso, o una parte de un proceso, es proporcionado por un proveedor externo como resultado de una decisión de la organización</t>
  </si>
  <si>
    <t xml:space="preserve">Determinar y aplicar criterios para la evaluación, la selección, el seguimiento del desempeño y la reevaluación de los proveedores externos, basándose en su capacidad para proporcionar procesos o productos y servicios de acuerdo con los requisitos</t>
  </si>
  <si>
    <t xml:space="preserve">Conservar la información documentada de estas actividades y de cualquier acción necesario que surja de las evaluaciones.</t>
  </si>
  <si>
    <t xml:space="preserve">8.4.2 Tipo y alcance del control</t>
  </si>
  <si>
    <t xml:space="preserve">Asegurarse de que los procesos, productos y servicios suministrados externamente no afectan de manera adversa a la capacidad de la organización de entregar productos y servicios conformes de manera coherente a sus clientes.</t>
  </si>
  <si>
    <t xml:space="preserve">Asegurarse de que los procesos suministrados externamente permanecen dentro del control de su SGC</t>
  </si>
  <si>
    <t xml:space="preserve">Definir los controles que pretende aplicar a un proveedor externo y los que pretende aplicar a las salidas resultantes</t>
  </si>
  <si>
    <t xml:space="preserve">Tener en consideración el impacto potencial de los procesos, productos y servicios suministrados externamente en la capacidad de la organización de cumplir regularmente los requisitos del cliente y los legales y reglamentarios aplicables</t>
  </si>
  <si>
    <t xml:space="preserve">Tener en consideración la eficacia de los controles aplicados por el proveedor externo</t>
  </si>
  <si>
    <t xml:space="preserve">Determinar la verificación, u otras actividades necesarias para asegurarse de que los procesos, productos y servicios suministrados externamente cumplen los requisitos</t>
  </si>
  <si>
    <t xml:space="preserve">8.4.3 Información para los proveedores externos</t>
  </si>
  <si>
    <t xml:space="preserve">Asegurarse de la adecuación de los requisitos antes de su comunicación al proveedor externo</t>
  </si>
  <si>
    <t xml:space="preserve">Comunicar a los proveedores externos sus requisitos para Los procesos, productos y servicios a proporcionar
</t>
  </si>
  <si>
    <t xml:space="preserve">Comunicar a los proveedores externos sus requisitos para  la aprobación de Productos y servicios
</t>
  </si>
  <si>
    <t xml:space="preserve">Comunicar a los proveedores externos sus requisitos para  la aprobación de Métodos, procesos y equipos</t>
  </si>
  <si>
    <t xml:space="preserve">Comunicar a los proveedores externos sus requisitos para  la aprobación de la liberación de productos y servicios
</t>
  </si>
  <si>
    <t xml:space="preserve">Comunicar a los proveedores externos sus requisitos para la competencia, incluyendo cualquier calificación requerida de las personas</t>
  </si>
  <si>
    <t xml:space="preserve">Comunicar a los proveedores externos sus requisitos para las interacciones del proveedor externo con la organización</t>
  </si>
  <si>
    <t xml:space="preserve">Comunicar a los proveedores externos sus requisitos para el control y el seguimiento del desempeño del proveedor externo a aplicar por parte de la organización</t>
  </si>
  <si>
    <t xml:space="preserve">Comunicar a los proveedores externos sus requisitos para las actividades de verificación o validación que la organización, o su cliente, pretende llevar a cabo en las instalaciones del proveedor externo.</t>
  </si>
  <si>
    <t xml:space="preserve">8.5 producción y provisión del servicio</t>
  </si>
  <si>
    <t xml:space="preserve">8.5.1 Control de la producción y de la provisión del servicio</t>
  </si>
  <si>
    <t xml:space="preserve">La organización debe implementar la producción y provisión del servicio bajo condiciones controladas</t>
  </si>
  <si>
    <t xml:space="preserve">La disponibilidad de información documentada que defina las características de los productos a producir, los servicios a prestar, o las actividades a desempeñar
</t>
  </si>
  <si>
    <t xml:space="preserve">La disponibilidad de información documentada que defina los resultados a alcanzar
</t>
  </si>
  <si>
    <t xml:space="preserve">La disponibilidad y el uso de los recursos de seguimiento y medición adecuados</t>
  </si>
  <si>
    <t xml:space="preserve">La implementación de actividades de seguimiento y medición en las etapas apropiadas para verificar que se cumplen los criterios para el control de los procesos o sus salidas, y los criterios de aceptación para los productos y servicios</t>
  </si>
  <si>
    <t xml:space="preserve">El uso de la infraestructura y el entorno adecuados para la operación de los procesos</t>
  </si>
  <si>
    <t xml:space="preserve">La designación de personas competentes incluyendo cualquier calificación requerida</t>
  </si>
  <si>
    <t xml:space="preserve">La validación y re validación periódica de la capacidad para alcanzar los resultados planificados de los procesos de producción y de prestación del servicio, cuando las salidas resultantes no puedan verificarse mediante actividades de seguimiento o medición posteriores</t>
  </si>
  <si>
    <t xml:space="preserve">La implementación de acciones para prevenir los errores humanos</t>
  </si>
  <si>
    <t xml:space="preserve">La implementación de actividades de liberación, entrega y posteriores a la entrega.</t>
  </si>
  <si>
    <t xml:space="preserve">8.5.2 Identificación y trazabilidad</t>
  </si>
  <si>
    <t xml:space="preserve">Utilizar los medios apropiados para identificar las salidas, cuando sea necesario, para asegurar la conformidad de los productos y servicios.</t>
  </si>
  <si>
    <t xml:space="preserve">Identificar el estado de las salidas con respecto a los requisitos de seguimiento y medición a través de la producción y prestación del servicio.</t>
  </si>
  <si>
    <t xml:space="preserve">Controlar la identificación única de las salidas cuando la trazabilidad sea un requisito, y debe conservar la información necesaria para permitir la trazabilidad.</t>
  </si>
  <si>
    <t xml:space="preserve">8.5.3 Propiedad perteneciente a los clientes o proveedores externos</t>
  </si>
  <si>
    <t xml:space="preserve">Cuidar la propiedad perteneciente a los clientes o a proveedores externos mientras esté bajo el control de la organización o esté siendo utilizado por la misma.</t>
  </si>
  <si>
    <t xml:space="preserve">Identificar, verificar, proteger y salvaguardar la propiedad de los clientes o de los proveedores externos suministrada para su utilización o incorporación dentro de los productos y servicios.</t>
  </si>
  <si>
    <t xml:space="preserve">Cuando la propiedad de un cliente o de un proveedor externo se pierda, deteriore o de algún otro modo se considere inadecada para su uso. informar al cliente o proveedor externo y conservar la información documentada sobre lo ocurrido.</t>
  </si>
  <si>
    <t xml:space="preserve">8.5.4 Preservación</t>
  </si>
  <si>
    <t xml:space="preserve">La organización debe preservar las salidas durante la producción y prestación del servicio, en la medida necesaria para asegurarse de la conformidad con los requisitos.</t>
  </si>
  <si>
    <t xml:space="preserve">8.5.5 Actividades posteriores a la entrega</t>
  </si>
  <si>
    <t xml:space="preserve">La organización debe cumplir los requisitos para las actividades posteriores a la entrega asociadas con los productos y servicios.</t>
  </si>
  <si>
    <t xml:space="preserve">Al determinar el alcance de las actividades posteriores a la entrega que se requieren, la organización debe considerar los requisitos legales y reglamentarios
</t>
  </si>
  <si>
    <t xml:space="preserve">Al determinar el alcance de las actividades posteriores a la entrega que se requieren, la organización debe considerar las consecuencias potenciales no deseabas asociadas a sus productos y servicios
</t>
  </si>
  <si>
    <t xml:space="preserve">Al determinar el alcance de las actividades posteriores a la entrega que se requieren, la organización debe considerar los requisitos del cliente</t>
  </si>
  <si>
    <t xml:space="preserve">Al determinar el alcance de las actividades posteriores a la entrega que se requieren, la organización debe considerar la retroalimentación del cliente</t>
  </si>
  <si>
    <t xml:space="preserve">8.5.6 Control de los cambios</t>
  </si>
  <si>
    <t xml:space="preserve">Revisar y controlar los cambios para la producción o la prestación del servicio, en la extensión necesaria para asegurarse de la continuidad en la conformidad con los requisitos.</t>
  </si>
  <si>
    <t xml:space="preserve">Conservar información documentada que describa los resultados de la revisión de los cambios, las personas que autorizan el cambio y de cualquier acción necesaria que surja de la revisión.</t>
  </si>
  <si>
    <t xml:space="preserve">8.6 Liberación de los productos y servicios</t>
  </si>
  <si>
    <t xml:space="preserve">Implementar las disposiciones planificadas, en las etapas adecuadas, para verificar que se cumplen los requisitos de los productos y servicios.</t>
  </si>
  <si>
    <t xml:space="preserve">La liberación no debe llevarse a cabo hasta que se haya completado satisfactoriamente las disposiciones planificadas, a menos que sea aprobado de otra manera por una autoridad pertinente y, cuando sea aplicable por el cliente.</t>
  </si>
  <si>
    <t xml:space="preserve">Conservar la información documentada sobre la liberación de los productos y servicios</t>
  </si>
  <si>
    <t xml:space="preserve">La información documentada debe incluir: Evidencia de la conformidad con los criterios de aceptación</t>
  </si>
  <si>
    <t xml:space="preserve">La información documentada debe incluir: Trazabilidad a las personas que autorizan la liberación.</t>
  </si>
  <si>
    <t xml:space="preserve">8.7 Control de las salidas no conformes</t>
  </si>
  <si>
    <t xml:space="preserve">8.7.1 La organización debe </t>
  </si>
  <si>
    <t xml:space="preserve">Asegurarse de que las salidas que no sean conformes con sus requisitos se identifican y se controlan para prevenir su uso o entrega no intencionada.</t>
  </si>
  <si>
    <t xml:space="preserve">Tomar las acciones adecuadas basándose en la naturaleza de la no conformidad y en su efecto sobre la conformidad de los productos y servicios.</t>
  </si>
  <si>
    <t xml:space="preserve">Tratar las salidas no conformes a través de corrección</t>
  </si>
  <si>
    <t xml:space="preserve">Tratar las salidas no conformes a través de Separación, contención, devolución o suspensión de provisión de productos y servicios</t>
  </si>
  <si>
    <t xml:space="preserve">Tratar las salidas no conformes a través de información al cliente</t>
  </si>
  <si>
    <t xml:space="preserve">Tratar las salidas no conformes a través de obtención de autorización para su aceptación bajo concesión</t>
  </si>
  <si>
    <t xml:space="preserve"> Verificar la conformidad con los requisitos cuando se corrigen las salidas no conformes.</t>
  </si>
  <si>
    <t xml:space="preserve">8.7.2 La organización debe conservar la información documentada que:</t>
  </si>
  <si>
    <t xml:space="preserve">Describa la no conformidad</t>
  </si>
  <si>
    <t xml:space="preserve">Describa las acciones tomadas</t>
  </si>
  <si>
    <t xml:space="preserve">Describa todas las concesiones obtenidas</t>
  </si>
  <si>
    <t xml:space="preserve">Identifique la autoridad que decide la acción con respecto a la no conformidad.</t>
  </si>
  <si>
    <t xml:space="preserve">9 Evaluación del desempeño</t>
  </si>
  <si>
    <t xml:space="preserve">9.1 Seguimiento, medición, análisis y evaluación</t>
  </si>
  <si>
    <t xml:space="preserve">9.1.1 Generalidades </t>
  </si>
  <si>
    <t xml:space="preserve">Determinar qué necesita seguimiento y medición</t>
  </si>
  <si>
    <t xml:space="preserve">Determinar los métodos de seguimiento, medición, análisis y evaluación necesarios para asegurar resultados válidos</t>
  </si>
  <si>
    <t xml:space="preserve">Determinar cuando se deben llevar a cabo el seguimiento y la medición</t>
  </si>
  <si>
    <t xml:space="preserve">Determinar cuando se debe analizar y evaluar los resultados del seguimiento y la medición.</t>
  </si>
  <si>
    <t xml:space="preserve">Evaluar el desempeño y la eficacia del SGC.</t>
  </si>
  <si>
    <t xml:space="preserve">Conservar información documentada apropiada como evidencia de los resultados.</t>
  </si>
  <si>
    <t xml:space="preserve">9.1.2 Satisfacción del cliente</t>
  </si>
  <si>
    <t xml:space="preserve">Realizar el seguimiento de las percepciones de los clientes del grado en que se cumplen sus necesidades y expectativas.</t>
  </si>
  <si>
    <t xml:space="preserve">Determinar los métodos para obtener, realizar el seguimiento y revisar esta información.</t>
  </si>
  <si>
    <t xml:space="preserve">9.1.3 Análisis y evaluación</t>
  </si>
  <si>
    <t xml:space="preserve">Analizar y evaluar los datos y la información apropiados que surgen por el seguimiento y la medición.</t>
  </si>
  <si>
    <t xml:space="preserve">Los resultados del análisis deben utilizarse para evaluar: La conformidad de los productos y servicios</t>
  </si>
  <si>
    <t xml:space="preserve">Los resultados del análisis deben utilizarse para evaluar: El grado de satisfacción del cliente</t>
  </si>
  <si>
    <t xml:space="preserve">Los resultados del análisis deben utilizarse para evaluar:  El desempeño y la eficacia del SGC</t>
  </si>
  <si>
    <t xml:space="preserve">Los resultados del análisis deben utilizarse para evaluar:  Si lo planificado se ha implementado de forma eficaz</t>
  </si>
  <si>
    <t xml:space="preserve">Los resultados del análisis deben utilizarse para evaluar:  La eficacia de las acciones tomadas para abordar los riesgos y oportunidades</t>
  </si>
  <si>
    <t xml:space="preserve">Los resultados del análisis deben utilizarse para evaluar:  El desempeño de los proveedores externos</t>
  </si>
  <si>
    <t xml:space="preserve">Los resultados del análisis deben utilizarse para evaluar:  La necesidad de mejoras en el SGC</t>
  </si>
  <si>
    <t xml:space="preserve">9.2 Auditoría interna</t>
  </si>
  <si>
    <t xml:space="preserve">9.2.1 La organización debe </t>
  </si>
  <si>
    <t xml:space="preserve">Llevar a cabo auditorías internas a intervalos planificados</t>
  </si>
  <si>
    <t xml:space="preserve">Verificar si el SGC es conforme con los requisitos propios de la organización para su sistema de gestión de la calidad</t>
  </si>
  <si>
    <t xml:space="preserve">Verificar si el SGC es conforme con los requisitos de esta Norma Internacional</t>
  </si>
  <si>
    <t xml:space="preserve">Se implementa y mantiene eficazmente</t>
  </si>
  <si>
    <t xml:space="preserve">9.2.2 La organización debe:</t>
  </si>
  <si>
    <t xml:space="preserve">Planificar, establecer, implementar y mantener uno o varios programas de auditoría que incluyan la frecuencia, los métodos, las responsabilidades, los requisitos de planificación y la elaboración de informes, que deben tener en consideración la importancia de los procesos involucrados, los cambios que afecten a la organización y los resultados de las auditorías previas.</t>
  </si>
  <si>
    <t xml:space="preserve">Definir los criterios de la auditoría y el alcance para cada auditoría</t>
  </si>
  <si>
    <t xml:space="preserve">Seleccionar los auditores y llevar a cabo auditorias para asegurarse de la objetividad y la imparcialidad del proceso de auditoría</t>
  </si>
  <si>
    <t xml:space="preserve">Asegurarse de que los resultados de las auditorías se informen a la dirección pertinente</t>
  </si>
  <si>
    <t xml:space="preserve">Realizar las correcciones y tomar las acciones correctivas adecuadas sin demora injustificada</t>
  </si>
  <si>
    <t xml:space="preserve">Conservar información documentada como evidencia de la implementación del programa de auditoría y de los resultados de las auditorías</t>
  </si>
  <si>
    <t xml:space="preserve">9.3 Revisión por la dirección</t>
  </si>
  <si>
    <t xml:space="preserve">9.3.1 Generalidades</t>
  </si>
  <si>
    <t xml:space="preserve">La alta dirección debe revisar el SGC de la organización a intervalos planificados, para asegurarse de su conveniencia, adecuación, eficacia y alineación continuas con la dirección estratégica de la organización</t>
  </si>
  <si>
    <t xml:space="preserve">9.3.2 Entradas de la revisión por la dirección</t>
  </si>
  <si>
    <t xml:space="preserve">La revisión por la dirección debe planificarse</t>
  </si>
  <si>
    <t xml:space="preserve">Debe incluir el estado de las acciones de las revisiones por la dirección previas
</t>
  </si>
  <si>
    <t xml:space="preserve">Debe incluir los cambios en las cuestiones externas e internas que sean pertinentes al SGC</t>
  </si>
  <si>
    <t xml:space="preserve">Debe incluir la información sobre el desempeño y la eficacia del SGC, incluidas las tendencias relativas a: La satisfacción del cliente y la retroalimentación de las partes interesadas pertinentes.</t>
  </si>
  <si>
    <t xml:space="preserve">Debe incluir la información sobre el desempeño y la eficacia del SGC, incluidas las tendencias relativas a: El grado en que se han logrado los objetivos de calidad</t>
  </si>
  <si>
    <t xml:space="preserve">Debe incluir la información sobre el desempeño y la eficacia del SGC, incluidas las tendencias relativas a: Las no conformidades y acciones correctivas</t>
  </si>
  <si>
    <t xml:space="preserve">Debe incluir la información sobre el desempeño y la eficacia del SGC, incluidas las tendencias relativas a: Los resultados de seguimiento y medición</t>
  </si>
  <si>
    <t xml:space="preserve">Debe incluir la información sobre el desempeño y la eficacia del SGC, incluidas las tendencias relativas a: Los resultados de las auditorías</t>
  </si>
  <si>
    <t xml:space="preserve">Debe incluir la información sobre el desempeño y la eficacia del SGC, incluidas las tendencias relativas a: El desempeño de los proveedores externos</t>
  </si>
  <si>
    <t xml:space="preserve">Debe incluir la adecuación de los recursos</t>
  </si>
  <si>
    <t xml:space="preserve">Debe incluir la eficacia de las acciones tomadas para abordar los riesgos y oportunidades (6.1)</t>
  </si>
  <si>
    <t xml:space="preserve">Debe incluir las oportunidades de mejora</t>
  </si>
  <si>
    <t xml:space="preserve">9.3.3 Las salidas de la revisión por la dirección </t>
  </si>
  <si>
    <t xml:space="preserve">Deben incluir las decisiones y acciones relacionadas con oportunidades de mejora</t>
  </si>
  <si>
    <t xml:space="preserve">Deben incluir las decisiones y acciones relacionadas con cualquier necesidad de cambio en el SGC</t>
  </si>
  <si>
    <t xml:space="preserve">Deben incluir las decisiones y acciones relacionadas con las necesidades de recursos</t>
  </si>
  <si>
    <t xml:space="preserve">Conservar la información documentada como evidencia de los resultados de las revisiones por la dirección</t>
  </si>
  <si>
    <t xml:space="preserve">10 Mejora</t>
  </si>
  <si>
    <t xml:space="preserve">10.1 Generalidades</t>
  </si>
  <si>
    <t xml:space="preserve">Determinar y seleccionar las oportunidades de mejora e implementar cualquier acción para cumplir los requisitos del cliente y aumentar la satisfacción del cliente.</t>
  </si>
  <si>
    <t xml:space="preserve">Mejorar los productos y servicios para cumplir los requisitos, así como considerar las necesidades y expectativas futuras</t>
  </si>
  <si>
    <t xml:space="preserve">Corregir, prevenir o reducir los efectos no deseados</t>
  </si>
  <si>
    <t xml:space="preserve">Mejorar el desempeño y la eficacia del SGC</t>
  </si>
  <si>
    <t xml:space="preserve">10.2 No conformidad y acción correctiva</t>
  </si>
  <si>
    <t xml:space="preserve">10.2.1 Cuando ocurra una no conformidad, incluida cualquiera originada por quejas, la organización debe:</t>
  </si>
  <si>
    <t xml:space="preserve">Reaccionar ante la no conformidad y, cuando sea aplicable Tomar acciones para controlarla y corregirla</t>
  </si>
  <si>
    <t xml:space="preserve">Reaccionar ante la no conformidad y, cuando sea aplicable Hacer frente a las consecuencias</t>
  </si>
  <si>
    <t xml:space="preserve">Evaluar la necesidad de acciones para eliminar las causas de la no conformidad, con el fin de que no vuelva a ocurrir en otra parte, mediante la revisión y el análisis de la no conformidad</t>
  </si>
  <si>
    <t xml:space="preserve">Evaluar la necesidad de acciones para eliminar las causas de la no conformidad, con el fin de que no vuelva a ocurrir en otra parte, mediante la determinación de las causas de la no conformidad</t>
  </si>
  <si>
    <t xml:space="preserve">Evaluar la necesidad de acciones para eliminar las causas de la no conformidad, con el fin de que no vuelva a ocurrir en otra parte, mediante la determinación de si existen no conformidad similares,  que potencialmente puedan ocurrir</t>
  </si>
  <si>
    <t xml:space="preserve">Implementar cualquier acción necesaria</t>
  </si>
  <si>
    <t xml:space="preserve">Revisar la eficacia de cualquier acción correctiva tomada</t>
  </si>
  <si>
    <t xml:space="preserve">Si fuera necesario, actualizar los riesgos y oportunidades determinados durante la planificación</t>
  </si>
  <si>
    <t xml:space="preserve">Si fuera necesario, hacer cambios al SGC</t>
  </si>
  <si>
    <t xml:space="preserve">Las acciones correctivas deben ser apropiadas a los efectos de las no conformidades encontradas</t>
  </si>
  <si>
    <t xml:space="preserve">10.2.2 La organización debe conservar información documentada como evidencia de</t>
  </si>
  <si>
    <t xml:space="preserve">La naturaleza de las no conformidades y cualquier acción tomada posteriormente</t>
  </si>
  <si>
    <t xml:space="preserve">Los resultados de cualquier acción correctiva</t>
  </si>
  <si>
    <t xml:space="preserve">10.3 Mejora continua</t>
  </si>
  <si>
    <t xml:space="preserve">Mejorar continuamente la conveniencia, adecuación y eficacia del SGC</t>
  </si>
  <si>
    <t xml:space="preserve">Considerar los resultados del análisis y la evaluación, y las salidas de la revisión por la dirección, para determinar si hay necesidades u oportunidades que deben considerarse como parte de la mejora continua</t>
  </si>
  <si>
    <t xml:space="preserve">ANÁLISIS DE INFORMACIÓN</t>
  </si>
  <si>
    <t xml:space="preserve">4. CONTEXTO DE LA ORGANIZACIÓN</t>
  </si>
  <si>
    <t xml:space="preserve">% IMPLEMENTACIÓN POR CLÁUSULA</t>
  </si>
  <si>
    <t xml:space="preserve">NUMERAL</t>
  </si>
  <si>
    <t xml:space="preserve">TOTALES</t>
  </si>
  <si>
    <t xml:space="preserve">4.1</t>
  </si>
  <si>
    <t xml:space="preserve">4.2</t>
  </si>
  <si>
    <t xml:space="preserve">4.3</t>
  </si>
  <si>
    <t xml:space="preserve">4.4</t>
  </si>
  <si>
    <t xml:space="preserve">PORCENTAJE DE IMPLEMENTACIÓN</t>
  </si>
  <si>
    <t xml:space="preserve">5. LIDERAZGO</t>
  </si>
  <si>
    <t xml:space="preserve">5.1</t>
  </si>
  <si>
    <t xml:space="preserve">5.2</t>
  </si>
  <si>
    <t xml:space="preserve">5.3</t>
  </si>
  <si>
    <t xml:space="preserve">6. PLANIFICACIÓN</t>
  </si>
  <si>
    <t xml:space="preserve">6.1</t>
  </si>
  <si>
    <t xml:space="preserve">6.2</t>
  </si>
  <si>
    <t xml:space="preserve">6.3</t>
  </si>
  <si>
    <t xml:space="preserve">7. SOPORTE</t>
  </si>
  <si>
    <t xml:space="preserve">7.1</t>
  </si>
  <si>
    <t xml:space="preserve">%IMPLEMENTACIÓN SGC</t>
  </si>
  <si>
    <t xml:space="preserve">7.2</t>
  </si>
  <si>
    <t xml:space="preserve">PORCENTAJE OBTENIDO</t>
  </si>
  <si>
    <t xml:space="preserve">7.3</t>
  </si>
  <si>
    <t xml:space="preserve">MINIMO NORMA</t>
  </si>
  <si>
    <t xml:space="preserve">7.4</t>
  </si>
  <si>
    <t xml:space="preserve">BRECHA</t>
  </si>
  <si>
    <t xml:space="preserve">7.5</t>
  </si>
  <si>
    <t xml:space="preserve">7.5.2</t>
  </si>
  <si>
    <t xml:space="preserve">7.5.3</t>
  </si>
  <si>
    <t xml:space="preserve">8. OPERACIÓN</t>
  </si>
  <si>
    <t xml:space="preserve">8.1</t>
  </si>
  <si>
    <t xml:space="preserve">8.2</t>
  </si>
  <si>
    <t xml:space="preserve">8.3</t>
  </si>
  <si>
    <t xml:space="preserve">8.4</t>
  </si>
  <si>
    <t xml:space="preserve">8.5</t>
  </si>
  <si>
    <t xml:space="preserve">8.6</t>
  </si>
  <si>
    <t xml:space="preserve">8.7</t>
  </si>
  <si>
    <t xml:space="preserve">9. EVALUACIÓN DEL DESEMPEÑO</t>
  </si>
  <si>
    <t xml:space="preserve">Interpretación: </t>
  </si>
  <si>
    <t xml:space="preserve">9.1</t>
  </si>
  <si>
    <t xml:space="preserve">9.2</t>
  </si>
  <si>
    <t xml:space="preserve">Según el diagnóstico realizado y análisis de la situación actual de la empresa conforme a los requisitos de la norma ISO 9001:2015 se ha obtenido los siguientes resultados: La tabla "TOTAL DE IMPLEMENTACIÓN SGC" muestra que se ha obtenido un porcentaje de implementación de </t>
  </si>
  <si>
    <t xml:space="preserve">9.3</t>
  </si>
  <si>
    <t xml:space="preserve"> con respecto a los 296 "DEBES" que la norma contempla en su totalidad dentro de cada uno de sus requisitos, asi mismo la imagen "PORCENTAJE DE IMPLEMENTACIÓN DEL SGC" muestra que existe una brecha de implementación de </t>
  </si>
  <si>
    <t xml:space="preserve"> para el cumplimiento del 100% de la norma.</t>
  </si>
  <si>
    <t xml:space="preserve">10. MEJORA</t>
  </si>
  <si>
    <t xml:space="preserve">10.1</t>
  </si>
  <si>
    <t xml:space="preserve">10.2</t>
  </si>
  <si>
    <t xml:space="preserve">10.3</t>
  </si>
  <si>
    <t xml:space="preserve">TOTAL DE IMPLEMENTACIÓN SGC</t>
  </si>
  <si>
    <t xml:space="preserve">SGC</t>
  </si>
  <si>
    <t xml:space="preserve">TOTAL</t>
  </si>
  <si>
    <t xml:space="preserve">A continuación se muestra los análisis por cláusula:</t>
  </si>
  <si>
    <t xml:space="preserve">&gt;&gt;&gt;&gt;&gt;&gt;</t>
  </si>
  <si>
    <t xml:space="preserve">0% -No documentado / No existente</t>
  </si>
  <si>
    <t xml:space="preserve">25% - Aplicado / No documentado</t>
  </si>
  <si>
    <t xml:space="preserve">50%  - Documentado / No aplicado</t>
  </si>
  <si>
    <t xml:space="preserve">75% - Aplicado y documentado</t>
  </si>
  <si>
    <t xml:space="preserve">100% - Aplicado, documentado y controlado</t>
  </si>
  <si>
    <t xml:space="preserve">PORCENTAJE DE IMPLEMENTACIÓN CLÁUSULA 4</t>
  </si>
  <si>
    <t xml:space="preserve"> </t>
  </si>
  <si>
    <t xml:space="preserve">PORCENTAJE DE IMPLEMENTACIÓN CLÁUSULA 5</t>
  </si>
  <si>
    <t xml:space="preserve">6. PLANIFICACION</t>
  </si>
  <si>
    <t xml:space="preserve">PORCENTAJE DE IMPLEMENTACIÓN CLÁUSULA 6</t>
  </si>
  <si>
    <t xml:space="preserve">7.SOPORTE</t>
  </si>
  <si>
    <t xml:space="preserve">PORCENTAJE DE IMPLEMENTACIÓN CLÁUSULA 7</t>
  </si>
  <si>
    <t xml:space="preserve">PORCENTAJE DE IMPLEMENTACIÓN CLÁUSULA 8</t>
  </si>
  <si>
    <t xml:space="preserve">9. EVALUACION DEL DESEMPEÑO</t>
  </si>
  <si>
    <t xml:space="preserve">PORCENTAJE DE IMPLEMENTACIÓN CLÁUSULA 9</t>
  </si>
  <si>
    <t xml:space="preserve">PORCENTAJE DE IMPLEMENTACIÓN CLÁUSULA 10</t>
  </si>
  <si>
    <t xml:space="preserve">|</t>
  </si>
</sst>
</file>

<file path=xl/styles.xml><?xml version="1.0" encoding="utf-8"?>
<styleSheet xmlns="http://schemas.openxmlformats.org/spreadsheetml/2006/main">
  <numFmts count="9">
    <numFmt numFmtId="164" formatCode="General"/>
    <numFmt numFmtId="165" formatCode="0%"/>
    <numFmt numFmtId="166" formatCode="dd/mm/yyyy;@"/>
    <numFmt numFmtId="167" formatCode="#,##0"/>
    <numFmt numFmtId="168" formatCode="0.00%"/>
    <numFmt numFmtId="169" formatCode="0"/>
    <numFmt numFmtId="170" formatCode="0.00"/>
    <numFmt numFmtId="171" formatCode="General"/>
    <numFmt numFmtId="172" formatCode="0.0%"/>
  </numFmts>
  <fonts count="36">
    <font>
      <sz val="11"/>
      <color rgb="FF000000"/>
      <name val="Calibri"/>
      <family val="2"/>
      <charset val="1"/>
    </font>
    <font>
      <sz val="10"/>
      <name val="Arial"/>
      <family val="0"/>
    </font>
    <font>
      <sz val="10"/>
      <name val="Arial"/>
      <family val="0"/>
    </font>
    <font>
      <sz val="10"/>
      <name val="Arial"/>
      <family val="0"/>
    </font>
    <font>
      <b val="true"/>
      <sz val="15"/>
      <color rgb="FF3E3D2D"/>
      <name val="Arial"/>
      <family val="2"/>
      <charset val="1"/>
    </font>
    <font>
      <b val="true"/>
      <sz val="15"/>
      <color rgb="FF3E3D2D"/>
      <name val="Calibri"/>
      <family val="2"/>
      <charset val="1"/>
    </font>
    <font>
      <b val="true"/>
      <sz val="13"/>
      <color rgb="FF3E3D2D"/>
      <name val="Arial"/>
      <family val="2"/>
      <charset val="1"/>
    </font>
    <font>
      <b val="true"/>
      <sz val="13"/>
      <color rgb="FF3E3D2D"/>
      <name val="Calibri"/>
      <family val="2"/>
      <charset val="1"/>
    </font>
    <font>
      <b val="true"/>
      <sz val="12"/>
      <color rgb="FF000000"/>
      <name val="Arial"/>
      <family val="2"/>
      <charset val="1"/>
    </font>
    <font>
      <sz val="12"/>
      <color rgb="FF000000"/>
      <name val="Arial"/>
      <family val="2"/>
      <charset val="1"/>
    </font>
    <font>
      <b val="true"/>
      <sz val="14"/>
      <name val="Arial"/>
      <family val="2"/>
      <charset val="1"/>
    </font>
    <font>
      <sz val="11"/>
      <color rgb="FFFA7D00"/>
      <name val="Calibri"/>
      <family val="2"/>
      <charset val="1"/>
    </font>
    <font>
      <b val="true"/>
      <sz val="16"/>
      <color rgb="FFFFFFFF"/>
      <name val="Arial"/>
      <family val="2"/>
      <charset val="1"/>
    </font>
    <font>
      <sz val="12"/>
      <color rgb="FFFF0000"/>
      <name val="Arial"/>
      <family val="2"/>
      <charset val="1"/>
    </font>
    <font>
      <sz val="12"/>
      <name val="Arial"/>
      <family val="2"/>
      <charset val="1"/>
    </font>
    <font>
      <b val="true"/>
      <sz val="12"/>
      <color rgb="FFFF0000"/>
      <name val="Arial"/>
      <family val="2"/>
      <charset val="1"/>
    </font>
    <font>
      <b val="true"/>
      <sz val="10"/>
      <name val="Arial"/>
      <family val="2"/>
      <charset val="1"/>
    </font>
    <font>
      <sz val="9"/>
      <name val="Arial"/>
      <family val="2"/>
      <charset val="1"/>
    </font>
    <font>
      <b val="true"/>
      <sz val="11"/>
      <name val="Arial"/>
      <family val="2"/>
      <charset val="1"/>
    </font>
    <font>
      <b val="true"/>
      <sz val="9"/>
      <name val="Arial"/>
      <family val="2"/>
      <charset val="1"/>
    </font>
    <font>
      <sz val="10"/>
      <name val="Arial"/>
      <family val="2"/>
      <charset val="1"/>
    </font>
    <font>
      <b val="true"/>
      <sz val="11"/>
      <color rgb="FFFFFFFF"/>
      <name val="Arial"/>
      <family val="2"/>
      <charset val="1"/>
    </font>
    <font>
      <b val="true"/>
      <sz val="12"/>
      <color rgb="FF000080"/>
      <name val="Arial"/>
      <family val="2"/>
      <charset val="1"/>
    </font>
    <font>
      <sz val="12"/>
      <color rgb="FF000000"/>
      <name val="Times New Roman"/>
      <family val="1"/>
      <charset val="1"/>
    </font>
    <font>
      <b val="true"/>
      <sz val="18"/>
      <color rgb="FF000000"/>
      <name val="Calibri"/>
      <family val="2"/>
    </font>
    <font>
      <sz val="10"/>
      <color rgb="FF000000"/>
      <name val="Calibri"/>
      <family val="2"/>
    </font>
    <font>
      <sz val="9"/>
      <color rgb="FF000000"/>
      <name val="Calibri"/>
      <family val="2"/>
    </font>
    <font>
      <b val="true"/>
      <sz val="10"/>
      <color rgb="FF000000"/>
      <name val="Times New Roman"/>
      <family val="2"/>
    </font>
    <font>
      <sz val="14"/>
      <color rgb="FF595959"/>
      <name val="Calibri"/>
      <family val="2"/>
    </font>
    <font>
      <b val="true"/>
      <sz val="9"/>
      <color rgb="FF595959"/>
      <name val="Calibri"/>
      <family val="2"/>
    </font>
    <font>
      <sz val="7"/>
      <color rgb="FF000000"/>
      <name val="Arial"/>
      <family val="2"/>
      <charset val="1"/>
    </font>
    <font>
      <b val="true"/>
      <sz val="10"/>
      <color rgb="FF404040"/>
      <name val="Times New Roman"/>
      <family val="2"/>
    </font>
    <font>
      <b val="true"/>
      <sz val="10"/>
      <color rgb="FFFFFFFF"/>
      <name val="Calibri"/>
      <family val="2"/>
    </font>
    <font>
      <sz val="9"/>
      <color rgb="FF404040"/>
      <name val="Calibri"/>
      <family val="2"/>
    </font>
    <font>
      <b val="true"/>
      <sz val="10"/>
      <color rgb="FF303030"/>
      <name val="Times New Roman"/>
      <family val="2"/>
    </font>
    <font>
      <b val="true"/>
      <sz val="11"/>
      <color rgb="FF000000"/>
      <name val="Times New Roman"/>
      <family val="2"/>
    </font>
  </fonts>
  <fills count="10">
    <fill>
      <patternFill patternType="none"/>
    </fill>
    <fill>
      <patternFill patternType="gray125"/>
    </fill>
    <fill>
      <patternFill patternType="solid">
        <fgColor rgb="FFEFFFC1"/>
        <bgColor rgb="FFEAFAC9"/>
      </patternFill>
    </fill>
    <fill>
      <patternFill patternType="solid">
        <fgColor rgb="FF92D050"/>
        <bgColor rgb="FFB4D587"/>
      </patternFill>
    </fill>
    <fill>
      <patternFill patternType="solid">
        <fgColor rgb="FFEAFAC9"/>
        <bgColor rgb="FFEFFFC1"/>
      </patternFill>
    </fill>
    <fill>
      <patternFill patternType="solid">
        <fgColor rgb="FFA0A0A0"/>
        <bgColor rgb="FF999773"/>
      </patternFill>
    </fill>
    <fill>
      <patternFill patternType="solid">
        <fgColor rgb="FFEEEEEE"/>
        <bgColor rgb="FFF2F2F2"/>
      </patternFill>
    </fill>
    <fill>
      <patternFill patternType="solid">
        <fgColor rgb="FFDFF7AE"/>
        <bgColor rgb="FFEAFAC9"/>
      </patternFill>
    </fill>
    <fill>
      <patternFill patternType="solid">
        <fgColor rgb="FFAAEA25"/>
        <bgColor rgb="FF92D050"/>
      </patternFill>
    </fill>
    <fill>
      <patternFill patternType="solid">
        <fgColor rgb="FF808080"/>
        <bgColor rgb="FF8B8B8B"/>
      </patternFill>
    </fill>
  </fills>
  <borders count="52">
    <border diagonalUp="false" diagonalDown="false">
      <left/>
      <right/>
      <top/>
      <bottom/>
      <diagonal/>
    </border>
    <border diagonalUp="false" diagonalDown="false">
      <left/>
      <right/>
      <top/>
      <bottom style="thick">
        <color rgb="FF94C600"/>
      </bottom>
      <diagonal/>
    </border>
    <border diagonalUp="false" diagonalDown="false">
      <left/>
      <right/>
      <top/>
      <bottom style="thick">
        <color rgb="FFD8FF63"/>
      </bottom>
      <diagonal/>
    </border>
    <border diagonalUp="false" diagonalDown="false">
      <left/>
      <right/>
      <top/>
      <bottom style="double">
        <color rgb="FFFF8001"/>
      </bottom>
      <diagonal/>
    </border>
    <border diagonalUp="false" diagonalDown="false">
      <left style="thin">
        <color rgb="FF94C600"/>
      </left>
      <right style="thin">
        <color rgb="FF94C600"/>
      </right>
      <top/>
      <bottom style="thick">
        <color rgb="FF94C600"/>
      </bottom>
      <diagonal/>
    </border>
    <border diagonalUp="false" diagonalDown="false">
      <left style="thin">
        <color rgb="FF94C600"/>
      </left>
      <right/>
      <top style="thick">
        <color rgb="FF94C600"/>
      </top>
      <bottom style="thick">
        <color rgb="FFD8FF63"/>
      </bottom>
      <diagonal/>
    </border>
    <border diagonalUp="false" diagonalDown="false">
      <left style="thick">
        <color rgb="FF94C600"/>
      </left>
      <right style="thin">
        <color rgb="FF94C600"/>
      </right>
      <top style="thick">
        <color rgb="FF94C600"/>
      </top>
      <bottom style="thick">
        <color rgb="FFD8FF63"/>
      </bottom>
      <diagonal/>
    </border>
    <border diagonalUp="false" diagonalDown="false">
      <left style="thin">
        <color rgb="FF94C600"/>
      </left>
      <right/>
      <top style="thin">
        <color rgb="FF74A510"/>
      </top>
      <bottom style="thin">
        <color rgb="FF74A510"/>
      </bottom>
      <diagonal/>
    </border>
    <border diagonalUp="false" diagonalDown="false">
      <left style="thick">
        <color rgb="FF94C600"/>
      </left>
      <right style="thin">
        <color rgb="FF94C600"/>
      </right>
      <top style="thin">
        <color rgb="FF74A510"/>
      </top>
      <bottom style="thin">
        <color rgb="FF74A510"/>
      </bottom>
      <diagonal/>
    </border>
    <border diagonalUp="false" diagonalDown="false">
      <left/>
      <right/>
      <top/>
      <bottom style="double"/>
      <diagonal/>
    </border>
    <border diagonalUp="false" diagonalDown="false">
      <left/>
      <right/>
      <top style="double">
        <color rgb="FFFF8001"/>
      </top>
      <bottom style="thin">
        <color rgb="FF999773"/>
      </bottom>
      <diagonal/>
    </border>
    <border diagonalUp="false" diagonalDown="false">
      <left style="thin">
        <color rgb="FF999773"/>
      </left>
      <right/>
      <top style="thin">
        <color rgb="FF999773"/>
      </top>
      <bottom style="thin">
        <color rgb="FF999773"/>
      </bottom>
      <diagonal/>
    </border>
    <border diagonalUp="false" diagonalDown="false">
      <left/>
      <right/>
      <top style="thin">
        <color rgb="FF999773"/>
      </top>
      <bottom style="thin">
        <color rgb="FF999773"/>
      </bottom>
      <diagonal/>
    </border>
    <border diagonalUp="false" diagonalDown="false">
      <left/>
      <right style="thin">
        <color rgb="FF999773"/>
      </right>
      <top style="thin">
        <color rgb="FF999773"/>
      </top>
      <bottom style="thin">
        <color rgb="FF999773"/>
      </bottom>
      <diagonal/>
    </border>
    <border diagonalUp="false" diagonalDown="false">
      <left style="thin">
        <color rgb="FF999773"/>
      </left>
      <right style="thin">
        <color rgb="FF999773"/>
      </right>
      <top style="thin">
        <color rgb="FF999773"/>
      </top>
      <bottom style="thin">
        <color rgb="FF999773"/>
      </bottom>
      <diagonal/>
    </border>
    <border diagonalUp="false" diagonalDown="false">
      <left style="thin">
        <color rgb="FF999773"/>
      </left>
      <right/>
      <top style="thin">
        <color rgb="FF999773"/>
      </top>
      <bottom/>
      <diagonal/>
    </border>
    <border diagonalUp="false" diagonalDown="false">
      <left style="thin">
        <color rgb="FF999773"/>
      </left>
      <right style="thin">
        <color rgb="FF999773"/>
      </right>
      <top style="thin">
        <color rgb="FF999773"/>
      </top>
      <bottom/>
      <diagonal/>
    </border>
    <border diagonalUp="false" diagonalDown="false">
      <left style="thin">
        <color rgb="FF999773"/>
      </left>
      <right/>
      <top/>
      <bottom style="thin">
        <color rgb="FF999773"/>
      </bottom>
      <diagonal/>
    </border>
    <border diagonalUp="false" diagonalDown="false">
      <left style="thin">
        <color rgb="FF999773"/>
      </left>
      <right style="thin">
        <color rgb="FF999773"/>
      </right>
      <top/>
      <bottom style="thin">
        <color rgb="FF999773"/>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color rgb="FF999773"/>
      </left>
      <right style="thin">
        <color rgb="FF999773"/>
      </right>
      <top/>
      <bottom/>
      <diagonal/>
    </border>
    <border diagonalUp="false" diagonalDown="false">
      <left/>
      <right/>
      <top/>
      <bottom style="thin">
        <color rgb="FF999773"/>
      </bottom>
      <diagonal/>
    </border>
    <border diagonalUp="false" diagonalDown="false">
      <left/>
      <right style="thin">
        <color rgb="FF999773"/>
      </right>
      <top/>
      <bottom style="thin">
        <color rgb="FF999773"/>
      </bottom>
      <diagonal/>
    </border>
    <border diagonalUp="false" diagonalDown="false">
      <left style="thin">
        <color rgb="FF999773"/>
      </left>
      <right/>
      <top/>
      <botto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top style="medium"/>
      <bottom style="thin"/>
      <diagonal/>
    </border>
    <border diagonalUp="false" diagonalDown="false">
      <left style="thin"/>
      <right style="thin"/>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top style="thin"/>
      <bottom style="thin"/>
      <diagonal/>
    </border>
    <border diagonalUp="false" diagonalDown="false">
      <left style="medium"/>
      <right/>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bottom style="medium"/>
      <diagonal/>
    </border>
    <border diagonalUp="false" diagonalDown="false">
      <left style="thin"/>
      <right style="thin"/>
      <top/>
      <bottom style="thin"/>
      <diagonal/>
    </border>
    <border diagonalUp="false" diagonalDown="false">
      <left style="medium"/>
      <right style="thin"/>
      <top style="medium"/>
      <bottom/>
      <diagonal/>
    </border>
    <border diagonalUp="false" diagonalDown="false">
      <left style="thin"/>
      <right style="medium"/>
      <top style="medium"/>
      <bottom/>
      <diagonal/>
    </border>
    <border diagonalUp="false" diagonalDown="false">
      <left style="medium"/>
      <right/>
      <top style="thin"/>
      <bottom style="medium"/>
      <diagonal/>
    </border>
    <border diagonalUp="false" diagonalDown="false">
      <left style="medium"/>
      <right style="thin"/>
      <top/>
      <bottom style="medium"/>
      <diagonal/>
    </border>
    <border diagonalUp="false" diagonalDown="false">
      <left style="thin"/>
      <right style="medium"/>
      <top/>
      <bottom style="medium"/>
      <diagonal/>
    </border>
    <border diagonalUp="false" diagonalDown="false">
      <left style="medium"/>
      <right/>
      <top/>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style="medium"/>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true" applyAlignment="true" applyProtection="true">
      <alignment horizontal="general" vertical="bottom" textRotation="0" wrapText="false" indent="0" shrinkToFit="false"/>
      <protection locked="true" hidden="false"/>
    </xf>
    <xf numFmtId="164" fontId="5" fillId="0" borderId="1" applyFont="true" applyBorder="true" applyAlignment="true" applyProtection="true">
      <alignment horizontal="general" vertical="bottom" textRotation="0" wrapText="false" indent="0" shrinkToFit="false"/>
      <protection locked="true" hidden="false"/>
    </xf>
    <xf numFmtId="164" fontId="7" fillId="0" borderId="2"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11" fillId="0" borderId="3" applyFont="true" applyBorder="true" applyAlignment="true" applyProtection="true">
      <alignment horizontal="general" vertical="bottom" textRotation="0" wrapText="false" indent="0" shrinkToFit="false"/>
      <protection locked="true" hidden="false"/>
    </xf>
  </cellStyleXfs>
  <cellXfs count="1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3" borderId="4" xfId="20" applyFont="true" applyBorder="true" applyAlignment="true" applyProtection="false">
      <alignment horizontal="center" vertical="center" textRotation="0" wrapText="false" indent="0" shrinkToFit="false"/>
      <protection locked="true" hidden="false"/>
    </xf>
    <xf numFmtId="164" fontId="6" fillId="4" borderId="5" xfId="21" applyFont="true" applyBorder="true" applyAlignment="true" applyProtection="false">
      <alignment horizontal="center" vertical="center" textRotation="0" wrapText="false" indent="0" shrinkToFit="false"/>
      <protection locked="true" hidden="false"/>
    </xf>
    <xf numFmtId="164" fontId="6" fillId="4" borderId="6" xfId="21" applyFont="true" applyBorder="true" applyAlignment="true" applyProtection="false">
      <alignment horizontal="center" vertical="center" textRotation="0" wrapText="false" indent="0" shrinkToFit="false"/>
      <protection locked="true" hidden="false"/>
    </xf>
    <xf numFmtId="165" fontId="8" fillId="4" borderId="7" xfId="22" applyFont="true" applyBorder="true" applyAlignment="true" applyProtection="false">
      <alignment horizontal="center" vertical="center" textRotation="0" wrapText="false" indent="0" shrinkToFit="false"/>
      <protection locked="true" hidden="false"/>
    </xf>
    <xf numFmtId="164" fontId="9" fillId="4" borderId="8" xfId="22" applyFont="true" applyBorder="true" applyAlignment="true" applyProtection="false">
      <alignment horizontal="center" vertical="center" textRotation="0" wrapText="false" indent="0" shrinkToFit="false"/>
      <protection locked="true" hidden="false"/>
    </xf>
    <xf numFmtId="164" fontId="8" fillId="4" borderId="7" xfId="22"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10" fillId="5" borderId="9" xfId="23" applyFont="true" applyBorder="true" applyAlignment="true" applyProtection="false">
      <alignment horizontal="center" vertical="center" textRotation="0" wrapText="false" indent="0" shrinkToFit="false"/>
      <protection locked="true" hidden="false"/>
    </xf>
    <xf numFmtId="164" fontId="9" fillId="0" borderId="3" xfId="23" applyFont="true" applyBorder="false" applyAlignment="true" applyProtection="false">
      <alignment horizontal="left" vertical="bottom" textRotation="0" wrapText="false" indent="0" shrinkToFit="false"/>
      <protection locked="true" hidden="false"/>
    </xf>
    <xf numFmtId="164" fontId="9" fillId="0" borderId="3" xfId="23"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10" xfId="0" applyFont="true" applyBorder="true" applyAlignment="true" applyProtection="false">
      <alignment horizontal="left" vertical="center" textRotation="0" wrapText="true" indent="0" shrinkToFit="false"/>
      <protection locked="true" hidden="false"/>
    </xf>
    <xf numFmtId="165" fontId="12" fillId="5" borderId="11" xfId="22" applyFont="true" applyBorder="true" applyAlignment="true" applyProtection="false">
      <alignment horizontal="left" vertical="center" textRotation="0" wrapText="true" indent="0" shrinkToFit="false"/>
      <protection locked="true" hidden="false"/>
    </xf>
    <xf numFmtId="165" fontId="12" fillId="5" borderId="12" xfId="22" applyFont="true" applyBorder="true" applyAlignment="true" applyProtection="false">
      <alignment horizontal="center" vertical="center" textRotation="0" wrapText="true" indent="0" shrinkToFit="false"/>
      <protection locked="true" hidden="false"/>
    </xf>
    <xf numFmtId="165" fontId="12" fillId="5" borderId="12" xfId="22" applyFont="true" applyBorder="true" applyAlignment="true" applyProtection="false">
      <alignment horizontal="left" vertical="center" textRotation="0" wrapText="true" indent="0" shrinkToFit="false"/>
      <protection locked="true" hidden="false"/>
    </xf>
    <xf numFmtId="165" fontId="12" fillId="5" borderId="13" xfId="22" applyFont="true" applyBorder="true" applyAlignment="true" applyProtection="false">
      <alignment horizontal="left" vertical="center" textRotation="0" wrapText="true" indent="0" shrinkToFit="false"/>
      <protection locked="true" hidden="false"/>
    </xf>
    <xf numFmtId="165" fontId="8" fillId="6" borderId="11" xfId="22" applyFont="true" applyBorder="true" applyAlignment="true" applyProtection="false">
      <alignment horizontal="left" vertical="center" textRotation="0" wrapText="true" indent="0" shrinkToFit="false"/>
      <protection locked="true" hidden="false"/>
    </xf>
    <xf numFmtId="165" fontId="8" fillId="6" borderId="12" xfId="22" applyFont="true" applyBorder="true" applyAlignment="true" applyProtection="false">
      <alignment horizontal="center" vertical="center" textRotation="0" wrapText="true" indent="0" shrinkToFit="false"/>
      <protection locked="true" hidden="false"/>
    </xf>
    <xf numFmtId="165" fontId="8" fillId="6" borderId="12" xfId="22" applyFont="true" applyBorder="true" applyAlignment="true" applyProtection="false">
      <alignment horizontal="left" vertical="center" textRotation="0" wrapText="true" indent="0" shrinkToFit="false"/>
      <protection locked="true" hidden="false"/>
    </xf>
    <xf numFmtId="165" fontId="8" fillId="6" borderId="13" xfId="22" applyFont="true" applyBorder="true" applyAlignment="true" applyProtection="false">
      <alignment horizontal="left" vertical="center" textRotation="0" wrapText="true" indent="0" shrinkToFit="false"/>
      <protection locked="true" hidden="false"/>
    </xf>
    <xf numFmtId="164" fontId="8" fillId="6" borderId="14" xfId="0" applyFont="true" applyBorder="true" applyAlignment="true" applyProtection="false">
      <alignment horizontal="left" vertical="center" textRotation="0" wrapText="true" indent="0" shrinkToFit="false"/>
      <protection locked="true" hidden="false"/>
    </xf>
    <xf numFmtId="165" fontId="8" fillId="6" borderId="11" xfId="22" applyFont="true" applyBorder="true" applyAlignment="true" applyProtection="false">
      <alignment horizontal="center" vertical="center" textRotation="0" wrapText="true" indent="0" shrinkToFit="false"/>
      <protection locked="true" hidden="false"/>
    </xf>
    <xf numFmtId="165" fontId="8" fillId="6" borderId="14" xfId="22" applyFont="true" applyBorder="true" applyAlignment="true" applyProtection="false">
      <alignment horizontal="center" vertical="center" textRotation="0" wrapText="true" indent="0" shrinkToFit="false"/>
      <protection locked="true" hidden="false"/>
    </xf>
    <xf numFmtId="164" fontId="8" fillId="6" borderId="14" xfId="22" applyFont="true" applyBorder="true" applyAlignment="true" applyProtection="false">
      <alignment horizontal="center" vertical="center" textRotation="0" wrapText="true" indent="0" shrinkToFit="false"/>
      <protection locked="true" hidden="false"/>
    </xf>
    <xf numFmtId="164" fontId="9" fillId="0" borderId="14" xfId="0" applyFont="true" applyBorder="true" applyAlignment="true" applyProtection="false">
      <alignment horizontal="justify" vertical="top" textRotation="0" wrapText="true" indent="0" shrinkToFit="false"/>
      <protection locked="true" hidden="false"/>
    </xf>
    <xf numFmtId="164" fontId="9" fillId="0" borderId="11" xfId="0" applyFont="true" applyBorder="true" applyAlignment="true" applyProtection="false">
      <alignment horizontal="center" vertical="center" textRotation="0" wrapText="false" indent="0" shrinkToFit="false"/>
      <protection locked="true" hidden="false"/>
    </xf>
    <xf numFmtId="164" fontId="9" fillId="0" borderId="14" xfId="0" applyFont="true" applyBorder="true" applyAlignment="true" applyProtection="false">
      <alignment horizontal="center" vertical="center" textRotation="0" wrapText="false" indent="0" shrinkToFit="false"/>
      <protection locked="true" hidden="false"/>
    </xf>
    <xf numFmtId="164" fontId="9" fillId="0" borderId="14" xfId="0" applyFont="true" applyBorder="true" applyAlignment="true" applyProtection="false">
      <alignment horizontal="center" vertical="center"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9" fillId="0" borderId="14" xfId="0" applyFont="true" applyBorder="true" applyAlignment="true" applyProtection="false">
      <alignment horizontal="justify" vertical="center" textRotation="0" wrapText="false" indent="0" shrinkToFit="false"/>
      <protection locked="true" hidden="false"/>
    </xf>
    <xf numFmtId="164" fontId="9" fillId="0" borderId="14" xfId="0" applyFont="true" applyBorder="true" applyAlignment="true" applyProtection="false">
      <alignment horizontal="justify" vertical="center" textRotation="0" wrapText="true" indent="0" shrinkToFit="false"/>
      <protection locked="true" hidden="false"/>
    </xf>
    <xf numFmtId="164" fontId="9" fillId="0" borderId="11" xfId="0" applyFont="true" applyBorder="true" applyAlignment="true" applyProtection="false">
      <alignment horizontal="center" vertical="bottom" textRotation="0" wrapText="false" indent="0" shrinkToFit="false"/>
      <protection locked="true" hidden="false"/>
    </xf>
    <xf numFmtId="164" fontId="9" fillId="0" borderId="14" xfId="0" applyFont="true" applyBorder="true" applyAlignment="false" applyProtection="false">
      <alignment horizontal="general" vertical="bottom" textRotation="0" wrapText="false" indent="0" shrinkToFit="false"/>
      <protection locked="true" hidden="false"/>
    </xf>
    <xf numFmtId="165" fontId="8" fillId="6" borderId="15" xfId="22" applyFont="true" applyBorder="true" applyAlignment="true" applyProtection="false">
      <alignment horizontal="center" vertical="center" textRotation="0" wrapText="true" indent="0" shrinkToFit="false"/>
      <protection locked="true" hidden="false"/>
    </xf>
    <xf numFmtId="165" fontId="8" fillId="6" borderId="16" xfId="22" applyFont="true" applyBorder="true" applyAlignment="true" applyProtection="false">
      <alignment horizontal="center" vertical="center" textRotation="0" wrapText="true" indent="0" shrinkToFit="false"/>
      <protection locked="true" hidden="false"/>
    </xf>
    <xf numFmtId="164" fontId="8" fillId="6" borderId="16" xfId="22"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6" borderId="11" xfId="0" applyFont="true" applyBorder="true" applyAlignment="true" applyProtection="false">
      <alignment horizontal="left" vertical="center" textRotation="0" wrapText="true" indent="0" shrinkToFit="false"/>
      <protection locked="true" hidden="false"/>
    </xf>
    <xf numFmtId="164" fontId="9" fillId="6" borderId="11" xfId="0" applyFont="true" applyBorder="true" applyAlignment="true" applyProtection="false">
      <alignment horizontal="center" vertical="center" textRotation="0" wrapText="false" indent="0" shrinkToFit="false"/>
      <protection locked="true" hidden="false"/>
    </xf>
    <xf numFmtId="164" fontId="9" fillId="6" borderId="14" xfId="0" applyFont="true" applyBorder="true" applyAlignment="true" applyProtection="false">
      <alignment horizontal="center" vertical="center" textRotation="0" wrapText="false" indent="0" shrinkToFit="false"/>
      <protection locked="true" hidden="false"/>
    </xf>
    <xf numFmtId="164" fontId="9" fillId="0" borderId="11" xfId="0" applyFont="true" applyBorder="true" applyAlignment="true" applyProtection="false">
      <alignment horizontal="justify" vertical="top" textRotation="0" wrapText="true" indent="0" shrinkToFit="false"/>
      <protection locked="true" hidden="false"/>
    </xf>
    <xf numFmtId="165" fontId="8" fillId="6" borderId="17" xfId="22" applyFont="true" applyBorder="true" applyAlignment="true" applyProtection="false">
      <alignment horizontal="center" vertical="center" textRotation="0" wrapText="true" indent="0" shrinkToFit="false"/>
      <protection locked="true" hidden="false"/>
    </xf>
    <xf numFmtId="165" fontId="8" fillId="6" borderId="18" xfId="22" applyFont="true" applyBorder="true" applyAlignment="true" applyProtection="false">
      <alignment horizontal="center" vertical="center" textRotation="0" wrapText="true" indent="0" shrinkToFit="false"/>
      <protection locked="true" hidden="false"/>
    </xf>
    <xf numFmtId="164" fontId="8" fillId="6" borderId="18" xfId="22" applyFont="true" applyBorder="true" applyAlignment="true" applyProtection="false">
      <alignment horizontal="center" vertical="center" textRotation="0" wrapText="true" indent="0" shrinkToFit="false"/>
      <protection locked="true" hidden="false"/>
    </xf>
    <xf numFmtId="164" fontId="8" fillId="6" borderId="14" xfId="0" applyFont="true" applyBorder="true" applyAlignment="true" applyProtection="false">
      <alignment horizontal="justify" vertical="center" textRotation="0" wrapText="true" indent="0" shrinkToFit="false"/>
      <protection locked="true" hidden="false"/>
    </xf>
    <xf numFmtId="164" fontId="8" fillId="6" borderId="14" xfId="0" applyFont="true" applyBorder="true" applyAlignment="true" applyProtection="false">
      <alignment horizontal="justify" vertical="center" textRotation="0" wrapText="false" indent="0" shrinkToFit="false"/>
      <protection locked="true" hidden="false"/>
    </xf>
    <xf numFmtId="164" fontId="8" fillId="6" borderId="14" xfId="0" applyFont="true" applyBorder="true" applyAlignment="true" applyProtection="false">
      <alignment horizontal="justify" vertical="top" textRotation="0" wrapText="true" indent="0" shrinkToFit="false"/>
      <protection locked="true" hidden="false"/>
    </xf>
    <xf numFmtId="164" fontId="9" fillId="0" borderId="14" xfId="0" applyFont="true" applyBorder="true" applyAlignment="true" applyProtection="false">
      <alignment horizontal="left" vertical="center" textRotation="0" wrapText="true" indent="0" shrinkToFit="false"/>
      <protection locked="true" hidden="false"/>
    </xf>
    <xf numFmtId="165" fontId="8" fillId="6" borderId="15" xfId="22" applyFont="true" applyBorder="true" applyAlignment="true" applyProtection="false">
      <alignment horizontal="left" vertical="center" textRotation="0" wrapText="true" indent="0" shrinkToFit="false"/>
      <protection locked="true" hidden="false"/>
    </xf>
    <xf numFmtId="164" fontId="9" fillId="0" borderId="19" xfId="0" applyFont="true" applyBorder="true" applyAlignment="true" applyProtection="false">
      <alignment horizontal="general" vertical="top" textRotation="0" wrapText="false" indent="0" shrinkToFit="false"/>
      <protection locked="true" hidden="false"/>
    </xf>
    <xf numFmtId="164" fontId="9" fillId="0" borderId="19" xfId="0" applyFont="true" applyBorder="true" applyAlignment="true" applyProtection="false">
      <alignment horizontal="general" vertical="top" textRotation="0" wrapText="true" indent="0" shrinkToFit="false"/>
      <protection locked="true" hidden="false"/>
    </xf>
    <xf numFmtId="164" fontId="8" fillId="6" borderId="19" xfId="0" applyFont="true" applyBorder="true" applyAlignment="true" applyProtection="false">
      <alignment horizontal="general" vertical="top" textRotation="0" wrapText="true" indent="0" shrinkToFit="false"/>
      <protection locked="true" hidden="false"/>
    </xf>
    <xf numFmtId="165" fontId="8" fillId="6" borderId="11" xfId="22" applyFont="true" applyBorder="true" applyAlignment="true" applyProtection="false">
      <alignment horizontal="left" vertical="top" textRotation="0" wrapText="true" indent="0" shrinkToFit="false"/>
      <protection locked="true" hidden="false"/>
    </xf>
    <xf numFmtId="165" fontId="8" fillId="6" borderId="0" xfId="22" applyFont="true" applyBorder="true" applyAlignment="true" applyProtection="false">
      <alignment horizontal="left" vertical="top" textRotation="0" wrapText="true" indent="0" shrinkToFit="false"/>
      <protection locked="true" hidden="false"/>
    </xf>
    <xf numFmtId="164" fontId="9" fillId="0" borderId="20" xfId="0" applyFont="true" applyBorder="true" applyAlignment="true" applyProtection="false">
      <alignment horizontal="general" vertical="top" textRotation="0" wrapText="true" indent="0" shrinkToFit="false"/>
      <protection locked="true" hidden="false"/>
    </xf>
    <xf numFmtId="165" fontId="8" fillId="6" borderId="21" xfId="22" applyFont="true" applyBorder="true" applyAlignment="true" applyProtection="false">
      <alignment horizontal="left" vertical="top" textRotation="0" wrapText="true" indent="0" shrinkToFit="false"/>
      <protection locked="true" hidden="false"/>
    </xf>
    <xf numFmtId="165" fontId="8" fillId="0" borderId="22" xfId="22" applyFont="true" applyBorder="true" applyAlignment="true" applyProtection="false">
      <alignment horizontal="center" vertical="center" textRotation="0" wrapText="true" indent="0" shrinkToFit="false"/>
      <protection locked="true" hidden="false"/>
    </xf>
    <xf numFmtId="165" fontId="9" fillId="0" borderId="22" xfId="22" applyFont="true" applyBorder="true" applyAlignment="true" applyProtection="false">
      <alignment horizontal="center" vertical="center" textRotation="0" wrapText="true" indent="0" shrinkToFit="false"/>
      <protection locked="true" hidden="false"/>
    </xf>
    <xf numFmtId="164" fontId="9" fillId="0" borderId="22" xfId="22" applyFont="true" applyBorder="true" applyAlignment="true" applyProtection="false">
      <alignment horizontal="center" vertical="center" textRotation="0" wrapText="true" indent="0" shrinkToFit="false"/>
      <protection locked="true" hidden="false"/>
    </xf>
    <xf numFmtId="164" fontId="8" fillId="0" borderId="23" xfId="22" applyFont="true" applyBorder="true" applyAlignment="true" applyProtection="false">
      <alignment horizontal="center" vertical="center" textRotation="0" wrapText="true" indent="0" shrinkToFit="false"/>
      <protection locked="true" hidden="false"/>
    </xf>
    <xf numFmtId="164" fontId="8" fillId="6" borderId="0" xfId="0" applyFont="true" applyBorder="true" applyAlignment="true" applyProtection="false">
      <alignment horizontal="general" vertical="top" textRotation="0" wrapText="true" indent="0" shrinkToFit="false"/>
      <protection locked="true" hidden="false"/>
    </xf>
    <xf numFmtId="165" fontId="8" fillId="6" borderId="22" xfId="22" applyFont="true" applyBorder="true" applyAlignment="true" applyProtection="false">
      <alignment horizontal="center" vertical="center" textRotation="0" wrapText="true" indent="0" shrinkToFit="false"/>
      <protection locked="true" hidden="false"/>
    </xf>
    <xf numFmtId="164" fontId="8" fillId="6" borderId="22" xfId="22" applyFont="true" applyBorder="true" applyAlignment="true" applyProtection="false">
      <alignment horizontal="center" vertical="center" textRotation="0" wrapText="true" indent="0" shrinkToFit="false"/>
      <protection locked="true" hidden="false"/>
    </xf>
    <xf numFmtId="164" fontId="8" fillId="6" borderId="23" xfId="22"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5" fontId="15" fillId="0" borderId="22" xfId="22" applyFont="true" applyBorder="true" applyAlignment="true" applyProtection="false">
      <alignment horizontal="center" vertical="center" textRotation="0" wrapText="true" indent="0" shrinkToFit="false"/>
      <protection locked="true" hidden="false"/>
    </xf>
    <xf numFmtId="165" fontId="14" fillId="0" borderId="22" xfId="22" applyFont="true" applyBorder="true" applyAlignment="true" applyProtection="false">
      <alignment horizontal="center" vertical="center" textRotation="0" wrapText="true" indent="0" shrinkToFit="false"/>
      <protection locked="true" hidden="false"/>
    </xf>
    <xf numFmtId="164" fontId="13" fillId="0" borderId="22" xfId="22" applyFont="true" applyBorder="true" applyAlignment="true" applyProtection="false">
      <alignment horizontal="center" vertical="center" textRotation="0" wrapText="true" indent="0" shrinkToFit="false"/>
      <protection locked="true" hidden="false"/>
    </xf>
    <xf numFmtId="164" fontId="15" fillId="0" borderId="23" xfId="22" applyFont="true" applyBorder="true" applyAlignment="true" applyProtection="false">
      <alignment horizontal="center" vertical="center" textRotation="0" wrapText="true" indent="0" shrinkToFit="false"/>
      <protection locked="true" hidden="false"/>
    </xf>
    <xf numFmtId="164" fontId="8" fillId="6" borderId="19" xfId="0" applyFont="true" applyBorder="true" applyAlignment="true" applyProtection="false">
      <alignment horizontal="general" vertical="center" textRotation="0" wrapText="true" indent="0" shrinkToFit="false"/>
      <protection locked="true" hidden="false"/>
    </xf>
    <xf numFmtId="164" fontId="9" fillId="6"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true" applyAlignment="true" applyProtection="false">
      <alignment horizontal="general" vertical="center" textRotation="0" wrapText="true" indent="0" shrinkToFit="false"/>
      <protection locked="true" hidden="false"/>
    </xf>
    <xf numFmtId="164" fontId="8" fillId="6" borderId="0" xfId="0" applyFont="true" applyBorder="true" applyAlignment="true" applyProtection="false">
      <alignment horizontal="general" vertical="center" textRotation="0" wrapText="false" indent="0" shrinkToFit="false"/>
      <protection locked="true" hidden="false"/>
    </xf>
    <xf numFmtId="165" fontId="12" fillId="5" borderId="11" xfId="22" applyFont="true" applyBorder="true" applyAlignment="true" applyProtection="false">
      <alignment horizontal="left" vertical="top" textRotation="0" wrapText="true" indent="0" shrinkToFit="false"/>
      <protection locked="true" hidden="false"/>
    </xf>
    <xf numFmtId="165" fontId="8" fillId="6" borderId="15" xfId="22" applyFont="true" applyBorder="true" applyAlignment="true" applyProtection="false">
      <alignment horizontal="left" vertical="top" textRotation="0" wrapText="true" indent="0" shrinkToFit="false"/>
      <protection locked="true" hidden="false"/>
    </xf>
    <xf numFmtId="165" fontId="8" fillId="6" borderId="24" xfId="22" applyFont="true" applyBorder="true" applyAlignment="true" applyProtection="false">
      <alignment horizontal="center" vertical="center" textRotation="0" wrapText="true" indent="0" shrinkToFit="false"/>
      <protection locked="true" hidden="false"/>
    </xf>
    <xf numFmtId="165" fontId="8" fillId="6" borderId="21" xfId="22" applyFont="true" applyBorder="true" applyAlignment="true" applyProtection="false">
      <alignment horizontal="center" vertical="center" textRotation="0" wrapText="true" indent="0" shrinkToFit="false"/>
      <protection locked="true" hidden="false"/>
    </xf>
    <xf numFmtId="164" fontId="8" fillId="6" borderId="21" xfId="22"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true"/>
    </xf>
    <xf numFmtId="164" fontId="16" fillId="0" borderId="0" xfId="0" applyFont="true" applyBorder="true" applyAlignment="true" applyProtection="true">
      <alignment horizontal="center" vertical="bottom" textRotation="0" wrapText="false" indent="0" shrinkToFit="false"/>
      <protection locked="true" hidden="true"/>
    </xf>
    <xf numFmtId="164" fontId="16" fillId="0" borderId="0" xfId="0" applyFont="true" applyBorder="false" applyAlignment="false" applyProtection="true">
      <alignment horizontal="general" vertical="bottom" textRotation="0" wrapText="false" indent="0" shrinkToFit="false"/>
      <protection locked="true" hidden="true"/>
    </xf>
    <xf numFmtId="166" fontId="16" fillId="0" borderId="0" xfId="0" applyFont="true" applyBorder="false" applyAlignment="false" applyProtection="true">
      <alignment horizontal="general" vertical="bottom" textRotation="0" wrapText="false" indent="0" shrinkToFit="false"/>
      <protection locked="true" hidden="true"/>
    </xf>
    <xf numFmtId="164" fontId="17" fillId="0" borderId="0" xfId="0" applyFont="true" applyBorder="false" applyAlignment="false" applyProtection="true">
      <alignment horizontal="general" vertical="bottom" textRotation="0" wrapText="false" indent="0" shrinkToFit="false"/>
      <protection locked="true" hidden="true"/>
    </xf>
    <xf numFmtId="165" fontId="18" fillId="7" borderId="25" xfId="0" applyFont="true" applyBorder="true" applyAlignment="true" applyProtection="true">
      <alignment horizontal="center" vertical="bottom" textRotation="0" wrapText="false" indent="0" shrinkToFit="false"/>
      <protection locked="true" hidden="true"/>
    </xf>
    <xf numFmtId="164" fontId="16" fillId="8" borderId="26" xfId="0" applyFont="true" applyBorder="true" applyAlignment="true" applyProtection="true">
      <alignment horizontal="center" vertical="bottom" textRotation="0" wrapText="false" indent="0" shrinkToFit="false"/>
      <protection locked="true" hidden="true"/>
    </xf>
    <xf numFmtId="167" fontId="0" fillId="0" borderId="0" xfId="0" applyFont="false" applyBorder="false" applyAlignment="false" applyProtection="true">
      <alignment horizontal="general" vertical="bottom" textRotation="0" wrapText="false" indent="0" shrinkToFit="false"/>
      <protection locked="true" hidden="true"/>
    </xf>
    <xf numFmtId="168" fontId="0" fillId="0" borderId="0" xfId="0" applyFont="false" applyBorder="false" applyAlignment="false" applyProtection="true">
      <alignment horizontal="general" vertical="bottom" textRotation="0" wrapText="false" indent="0" shrinkToFit="false"/>
      <protection locked="true" hidden="true"/>
    </xf>
    <xf numFmtId="165" fontId="19" fillId="0" borderId="26" xfId="0" applyFont="true" applyBorder="true" applyAlignment="true" applyProtection="true">
      <alignment horizontal="center" vertical="bottom" textRotation="0" wrapText="false" indent="0" shrinkToFit="false"/>
      <protection locked="true" hidden="true"/>
    </xf>
    <xf numFmtId="164" fontId="19" fillId="0" borderId="26" xfId="0" applyFont="true" applyBorder="true" applyAlignment="true" applyProtection="true">
      <alignment horizontal="center" vertical="bottom" textRotation="0" wrapText="false" indent="0" shrinkToFit="false"/>
      <protection locked="true" hidden="true"/>
    </xf>
    <xf numFmtId="164" fontId="16" fillId="0" borderId="26" xfId="0" applyFont="true" applyBorder="true" applyAlignment="true" applyProtection="true">
      <alignment horizontal="center" vertical="bottom" textRotation="0" wrapText="false" indent="0" shrinkToFit="false"/>
      <protection locked="true" hidden="true"/>
    </xf>
    <xf numFmtId="164" fontId="16" fillId="0" borderId="0" xfId="0" applyFont="true" applyBorder="false" applyAlignment="true" applyProtection="true">
      <alignment horizontal="center" vertical="bottom" textRotation="0" wrapText="false" indent="0" shrinkToFit="false"/>
      <protection locked="true" hidden="true"/>
    </xf>
    <xf numFmtId="167" fontId="20" fillId="0" borderId="27" xfId="0" applyFont="true" applyBorder="true" applyAlignment="false" applyProtection="true">
      <alignment horizontal="general" vertical="bottom" textRotation="0" wrapText="false" indent="0" shrinkToFit="false"/>
      <protection locked="true" hidden="true"/>
    </xf>
    <xf numFmtId="168" fontId="0" fillId="0" borderId="28" xfId="0" applyFont="false" applyBorder="true" applyAlignment="false" applyProtection="true">
      <alignment horizontal="general" vertical="bottom" textRotation="0" wrapText="false" indent="0" shrinkToFit="false"/>
      <protection locked="true" hidden="true"/>
    </xf>
    <xf numFmtId="165" fontId="20" fillId="0" borderId="29" xfId="0" applyFont="true" applyBorder="true" applyAlignment="false" applyProtection="true">
      <alignment horizontal="general" vertical="bottom" textRotation="0" wrapText="false" indent="0" shrinkToFit="false"/>
      <protection locked="true" hidden="true"/>
    </xf>
    <xf numFmtId="167" fontId="20" fillId="0" borderId="30" xfId="0" applyFont="true" applyBorder="true" applyAlignment="false" applyProtection="true">
      <alignment horizontal="general" vertical="bottom" textRotation="0" wrapText="false" indent="0" shrinkToFit="false"/>
      <protection locked="true" hidden="true"/>
    </xf>
    <xf numFmtId="167" fontId="20" fillId="0" borderId="28" xfId="0" applyFont="true" applyBorder="true" applyAlignment="false" applyProtection="true">
      <alignment horizontal="general" vertical="bottom" textRotation="0" wrapText="false" indent="0" shrinkToFit="false"/>
      <protection locked="true" hidden="true"/>
    </xf>
    <xf numFmtId="165" fontId="20" fillId="0" borderId="31" xfId="0" applyFont="true" applyBorder="true" applyAlignment="false" applyProtection="true">
      <alignment horizontal="general" vertical="bottom" textRotation="0" wrapText="false" indent="0" shrinkToFit="false"/>
      <protection locked="true" hidden="true"/>
    </xf>
    <xf numFmtId="168" fontId="0" fillId="0" borderId="32" xfId="0" applyFont="false" applyBorder="true" applyAlignment="false" applyProtection="true">
      <alignment horizontal="general" vertical="bottom" textRotation="0" wrapText="false" indent="0" shrinkToFit="false"/>
      <protection locked="true" hidden="true"/>
    </xf>
    <xf numFmtId="169" fontId="20" fillId="0" borderId="33" xfId="0" applyFont="true" applyBorder="true" applyAlignment="false" applyProtection="true">
      <alignment horizontal="general" vertical="bottom" textRotation="0" wrapText="false" indent="0" shrinkToFit="false"/>
      <protection locked="true" hidden="true"/>
    </xf>
    <xf numFmtId="167" fontId="20" fillId="0" borderId="31" xfId="0" applyFont="true" applyBorder="true" applyAlignment="false" applyProtection="true">
      <alignment horizontal="general" vertical="bottom" textRotation="0" wrapText="false" indent="0" shrinkToFit="false"/>
      <protection locked="true" hidden="true"/>
    </xf>
    <xf numFmtId="167" fontId="20" fillId="0" borderId="19" xfId="0" applyFont="true" applyBorder="true" applyAlignment="false" applyProtection="true">
      <alignment horizontal="general" vertical="bottom" textRotation="0" wrapText="false" indent="0" shrinkToFit="false"/>
      <protection locked="true" hidden="true"/>
    </xf>
    <xf numFmtId="167" fontId="20" fillId="0" borderId="32" xfId="0" applyFont="true" applyBorder="true" applyAlignment="false" applyProtection="true">
      <alignment horizontal="general" vertical="bottom" textRotation="0" wrapText="false" indent="0" shrinkToFit="false"/>
      <protection locked="true" hidden="true"/>
    </xf>
    <xf numFmtId="169" fontId="20" fillId="0" borderId="34" xfId="0" applyFont="true" applyBorder="true" applyAlignment="false" applyProtection="true">
      <alignment horizontal="general" vertical="bottom" textRotation="0" wrapText="false" indent="0" shrinkToFit="false"/>
      <protection locked="true" hidden="true"/>
    </xf>
    <xf numFmtId="167" fontId="20" fillId="0" borderId="35" xfId="0" applyFont="true" applyBorder="true" applyAlignment="false" applyProtection="true">
      <alignment horizontal="general" vertical="bottom" textRotation="0" wrapText="false" indent="0" shrinkToFit="false"/>
      <protection locked="true" hidden="true"/>
    </xf>
    <xf numFmtId="167" fontId="20" fillId="0" borderId="36" xfId="0" applyFont="true" applyBorder="true" applyAlignment="false" applyProtection="true">
      <alignment horizontal="general" vertical="bottom" textRotation="0" wrapText="false" indent="0" shrinkToFit="false"/>
      <protection locked="true" hidden="true"/>
    </xf>
    <xf numFmtId="167" fontId="20" fillId="0" borderId="37" xfId="0" applyFont="true" applyBorder="true" applyAlignment="false" applyProtection="true">
      <alignment horizontal="general" vertical="bottom" textRotation="0" wrapText="false" indent="0" shrinkToFit="false"/>
      <protection locked="true" hidden="true"/>
    </xf>
    <xf numFmtId="164" fontId="17" fillId="0" borderId="0" xfId="0" applyFont="true" applyBorder="false" applyAlignment="true" applyProtection="true">
      <alignment horizontal="general" vertical="bottom" textRotation="0" wrapText="true" indent="0" shrinkToFit="false"/>
      <protection locked="true" hidden="true"/>
    </xf>
    <xf numFmtId="169" fontId="20" fillId="0" borderId="25" xfId="0" applyFont="true" applyBorder="true" applyAlignment="false" applyProtection="true">
      <alignment horizontal="general" vertical="bottom" textRotation="0" wrapText="false" indent="0" shrinkToFit="false"/>
      <protection locked="true" hidden="true"/>
    </xf>
    <xf numFmtId="167" fontId="20" fillId="0" borderId="38" xfId="0" applyFont="true" applyBorder="true" applyAlignment="false" applyProtection="true">
      <alignment horizontal="general" vertical="bottom" textRotation="0" wrapText="false" indent="0" shrinkToFit="false"/>
      <protection locked="true" hidden="true"/>
    </xf>
    <xf numFmtId="167" fontId="0" fillId="0" borderId="38" xfId="0" applyFont="false" applyBorder="true" applyAlignment="false" applyProtection="true">
      <alignment horizontal="general" vertical="bottom" textRotation="0" wrapText="false" indent="0" shrinkToFit="false"/>
      <protection locked="true" hidden="true"/>
    </xf>
    <xf numFmtId="169" fontId="16" fillId="0" borderId="25" xfId="0" applyFont="true" applyBorder="true" applyAlignment="true" applyProtection="true">
      <alignment horizontal="center" vertical="bottom" textRotation="0" wrapText="false" indent="0" shrinkToFit="false"/>
      <protection locked="true" hidden="true"/>
    </xf>
    <xf numFmtId="165" fontId="20" fillId="0" borderId="35" xfId="0" applyFont="true" applyBorder="true" applyAlignment="false" applyProtection="true">
      <alignment horizontal="general" vertical="bottom" textRotation="0" wrapText="false" indent="0" shrinkToFit="false"/>
      <protection locked="true" hidden="true"/>
    </xf>
    <xf numFmtId="168" fontId="0" fillId="0" borderId="37" xfId="0" applyFont="false" applyBorder="true" applyAlignment="false" applyProtection="true">
      <alignment horizontal="general" vertical="bottom" textRotation="0" wrapText="false" indent="0" shrinkToFit="false"/>
      <protection locked="true" hidden="true"/>
    </xf>
    <xf numFmtId="165" fontId="21" fillId="9" borderId="25" xfId="0" applyFont="true" applyBorder="true" applyAlignment="true" applyProtection="true">
      <alignment horizontal="center" vertical="bottom" textRotation="0" wrapText="false" indent="0" shrinkToFit="false"/>
      <protection locked="true" hidden="true"/>
    </xf>
    <xf numFmtId="169" fontId="20" fillId="0" borderId="0" xfId="0" applyFont="true" applyBorder="false" applyAlignment="false" applyProtection="true">
      <alignment horizontal="general" vertical="bottom" textRotation="0" wrapText="false" indent="0" shrinkToFit="false"/>
      <protection locked="true" hidden="true"/>
    </xf>
    <xf numFmtId="167" fontId="20" fillId="0" borderId="0" xfId="0" applyFont="true" applyBorder="false" applyAlignment="false" applyProtection="true">
      <alignment horizontal="general" vertical="bottom" textRotation="0" wrapText="false" indent="0" shrinkToFit="false"/>
      <protection locked="true" hidden="true"/>
    </xf>
    <xf numFmtId="164" fontId="19" fillId="0" borderId="0" xfId="0" applyFont="true" applyBorder="false" applyAlignment="false" applyProtection="true">
      <alignment horizontal="general" vertical="bottom" textRotation="0" wrapText="false" indent="0" shrinkToFit="false"/>
      <protection locked="true" hidden="true"/>
    </xf>
    <xf numFmtId="169" fontId="20" fillId="0" borderId="29" xfId="0" applyFont="true" applyBorder="true" applyAlignment="false" applyProtection="true">
      <alignment horizontal="general" vertical="bottom" textRotation="0" wrapText="false" indent="0" shrinkToFit="false"/>
      <protection locked="true" hidden="true"/>
    </xf>
    <xf numFmtId="170" fontId="0" fillId="0" borderId="0" xfId="0" applyFont="false" applyBorder="false" applyAlignment="false" applyProtection="true">
      <alignment horizontal="general" vertical="bottom" textRotation="0" wrapText="false" indent="0" shrinkToFit="false"/>
      <protection locked="true" hidden="true"/>
    </xf>
    <xf numFmtId="167" fontId="20" fillId="0" borderId="39" xfId="0" applyFont="true" applyBorder="true" applyAlignment="false" applyProtection="true">
      <alignment horizontal="general" vertical="bottom" textRotation="0" wrapText="false" indent="0" shrinkToFit="false"/>
      <protection locked="true" hidden="true"/>
    </xf>
    <xf numFmtId="165" fontId="20" fillId="0" borderId="0" xfId="0" applyFont="true" applyBorder="false" applyAlignment="false" applyProtection="true">
      <alignment horizontal="general" vertical="bottom" textRotation="0" wrapText="false" indent="0" shrinkToFit="false"/>
      <protection locked="true" hidden="true"/>
    </xf>
    <xf numFmtId="167" fontId="20" fillId="0" borderId="40" xfId="0" applyFont="true" applyBorder="true" applyAlignment="false" applyProtection="true">
      <alignment horizontal="general" vertical="bottom" textRotation="0" wrapText="false" indent="0" shrinkToFit="false"/>
      <protection locked="true" hidden="true"/>
    </xf>
    <xf numFmtId="167" fontId="20" fillId="0" borderId="41" xfId="0" applyFont="true" applyBorder="true" applyAlignment="false" applyProtection="true">
      <alignment horizontal="general" vertical="bottom" textRotation="0" wrapText="false" indent="0" shrinkToFit="false"/>
      <protection locked="true" hidden="true"/>
    </xf>
    <xf numFmtId="169" fontId="20" fillId="0" borderId="42" xfId="0" applyFont="true" applyBorder="true" applyAlignment="false" applyProtection="true">
      <alignment horizontal="general" vertical="bottom" textRotation="0" wrapText="false" indent="0" shrinkToFit="false"/>
      <protection locked="true" hidden="true"/>
    </xf>
    <xf numFmtId="167" fontId="20" fillId="0" borderId="43" xfId="0" applyFont="true" applyBorder="true" applyAlignment="false" applyProtection="true">
      <alignment horizontal="general" vertical="bottom" textRotation="0" wrapText="false" indent="0" shrinkToFit="false"/>
      <protection locked="true" hidden="true"/>
    </xf>
    <xf numFmtId="167" fontId="20" fillId="0" borderId="44" xfId="0" applyFont="true" applyBorder="true" applyAlignment="false" applyProtection="true">
      <alignment horizontal="general" vertical="bottom" textRotation="0" wrapText="false" indent="0" shrinkToFit="false"/>
      <protection locked="true" hidden="true"/>
    </xf>
    <xf numFmtId="169" fontId="20" fillId="0" borderId="38" xfId="0" applyFont="true" applyBorder="true" applyAlignment="false" applyProtection="true">
      <alignment horizontal="general" vertical="bottom" textRotation="0" wrapText="false" indent="0" shrinkToFit="false"/>
      <protection locked="true" hidden="true"/>
    </xf>
    <xf numFmtId="164" fontId="22" fillId="0" borderId="0" xfId="0" applyFont="true" applyBorder="false" applyAlignment="true" applyProtection="true">
      <alignment horizontal="center" vertical="bottom" textRotation="0" wrapText="false" indent="0" shrinkToFit="false"/>
      <protection locked="true" hidden="true"/>
    </xf>
    <xf numFmtId="167" fontId="20" fillId="0" borderId="29" xfId="0" applyFont="true" applyBorder="true" applyAlignment="false" applyProtection="true">
      <alignment horizontal="general" vertical="bottom" textRotation="0" wrapText="false" indent="0" shrinkToFit="false"/>
      <protection locked="true" hidden="true"/>
    </xf>
    <xf numFmtId="164" fontId="20" fillId="0" borderId="27" xfId="0" applyFont="true" applyBorder="true" applyAlignment="false" applyProtection="true">
      <alignment horizontal="general" vertical="bottom" textRotation="0" wrapText="false" indent="0" shrinkToFit="false"/>
      <protection locked="true" hidden="true"/>
    </xf>
    <xf numFmtId="165" fontId="0" fillId="0" borderId="0" xfId="0" applyFont="false" applyBorder="false" applyAlignment="false" applyProtection="true">
      <alignment horizontal="general" vertical="bottom" textRotation="0" wrapText="false" indent="0" shrinkToFit="false"/>
      <protection locked="true" hidden="true"/>
    </xf>
    <xf numFmtId="164" fontId="20" fillId="0" borderId="31" xfId="0" applyFont="true" applyBorder="true" applyAlignment="false" applyProtection="true">
      <alignment horizontal="general" vertical="bottom" textRotation="0" wrapText="false" indent="0" shrinkToFit="false"/>
      <protection locked="true" hidden="true"/>
    </xf>
    <xf numFmtId="165" fontId="0" fillId="0" borderId="32" xfId="0" applyFont="false" applyBorder="true" applyAlignment="false" applyProtection="true">
      <alignment horizontal="general" vertical="bottom" textRotation="0" wrapText="false" indent="0" shrinkToFit="false"/>
      <protection locked="true" hidden="true"/>
    </xf>
    <xf numFmtId="164" fontId="16" fillId="0" borderId="35" xfId="0" applyFont="true" applyBorder="true" applyAlignment="false" applyProtection="true">
      <alignment horizontal="general" vertical="bottom" textRotation="0" wrapText="false" indent="0" shrinkToFit="false"/>
      <protection locked="true" hidden="true"/>
    </xf>
    <xf numFmtId="168" fontId="16" fillId="0" borderId="37" xfId="0" applyFont="true" applyBorder="true" applyAlignment="false" applyProtection="true">
      <alignment horizontal="general" vertical="bottom" textRotation="0" wrapText="false" indent="0" shrinkToFit="false"/>
      <protection locked="true" hidden="true"/>
    </xf>
    <xf numFmtId="167" fontId="0" fillId="0" borderId="28" xfId="0" applyFont="false" applyBorder="true" applyAlignment="false" applyProtection="true">
      <alignment horizontal="general" vertical="bottom" textRotation="0" wrapText="false" indent="0" shrinkToFit="false"/>
      <protection locked="true" hidden="true"/>
    </xf>
    <xf numFmtId="167" fontId="0" fillId="0" borderId="32" xfId="0" applyFont="false" applyBorder="true" applyAlignment="false" applyProtection="true">
      <alignment horizontal="general" vertical="bottom" textRotation="0" wrapText="false" indent="0" shrinkToFit="false"/>
      <protection locked="true" hidden="true"/>
    </xf>
    <xf numFmtId="164" fontId="23" fillId="0" borderId="0" xfId="0" applyFont="true" applyBorder="false" applyAlignment="false" applyProtection="true">
      <alignment horizontal="general" vertical="bottom" textRotation="0" wrapText="false" indent="0" shrinkToFit="false"/>
      <protection locked="true" hidden="true"/>
    </xf>
    <xf numFmtId="171" fontId="23" fillId="0" borderId="0" xfId="0" applyFont="true" applyBorder="true" applyAlignment="true" applyProtection="true">
      <alignment horizontal="left" vertical="center" textRotation="0" wrapText="true" indent="0" shrinkToFit="false"/>
      <protection locked="true" hidden="true"/>
    </xf>
    <xf numFmtId="167" fontId="0" fillId="0" borderId="37" xfId="0" applyFont="false" applyBorder="true" applyAlignment="false" applyProtection="true">
      <alignment horizontal="general" vertical="bottom" textRotation="0" wrapText="false" indent="0" shrinkToFit="false"/>
      <protection locked="true" hidden="true"/>
    </xf>
    <xf numFmtId="167" fontId="20" fillId="0" borderId="25" xfId="0" applyFont="true" applyBorder="true" applyAlignment="false" applyProtection="true">
      <alignment horizontal="general" vertical="bottom" textRotation="0" wrapText="false" indent="0" shrinkToFit="false"/>
      <protection locked="true" hidden="true"/>
    </xf>
    <xf numFmtId="167" fontId="0" fillId="0" borderId="25" xfId="0" applyFont="false" applyBorder="true" applyAlignment="false" applyProtection="true">
      <alignment horizontal="general" vertical="bottom" textRotation="0" wrapText="false" indent="0" shrinkToFit="false"/>
      <protection locked="true" hidden="true"/>
    </xf>
    <xf numFmtId="164" fontId="0" fillId="0" borderId="0" xfId="0" applyFont="false" applyBorder="false" applyAlignment="true" applyProtection="true">
      <alignment horizontal="general" vertical="bottom" textRotation="0" wrapText="true" indent="0" shrinkToFit="false"/>
      <protection locked="true" hidden="true"/>
    </xf>
    <xf numFmtId="169" fontId="20" fillId="0" borderId="45" xfId="0" applyFont="true" applyBorder="true" applyAlignment="false" applyProtection="true">
      <alignment horizontal="general" vertical="bottom" textRotation="0" wrapText="false" indent="0" shrinkToFit="false"/>
      <protection locked="true" hidden="true"/>
    </xf>
    <xf numFmtId="165" fontId="16" fillId="0" borderId="26" xfId="0" applyFont="true" applyBorder="true" applyAlignment="true" applyProtection="true">
      <alignment horizontal="center" vertical="bottom" textRotation="0" wrapText="false" indent="0" shrinkToFit="false"/>
      <protection locked="true" hidden="true"/>
    </xf>
    <xf numFmtId="164" fontId="20" fillId="0" borderId="46" xfId="0" applyFont="true" applyBorder="true" applyAlignment="false" applyProtection="true">
      <alignment horizontal="general" vertical="bottom" textRotation="0" wrapText="false" indent="0" shrinkToFit="false"/>
      <protection locked="true" hidden="true"/>
    </xf>
    <xf numFmtId="167" fontId="0" fillId="0" borderId="47" xfId="0" applyFont="false" applyBorder="true" applyAlignment="false" applyProtection="true">
      <alignment horizontal="general" vertical="bottom" textRotation="0" wrapText="false" indent="0" shrinkToFit="false"/>
      <protection locked="true" hidden="true"/>
    </xf>
    <xf numFmtId="167" fontId="0" fillId="0" borderId="48" xfId="0" applyFont="false" applyBorder="true" applyAlignment="false" applyProtection="true">
      <alignment horizontal="general" vertical="bottom" textRotation="0" wrapText="false" indent="0" shrinkToFit="false"/>
      <protection locked="true" hidden="true"/>
    </xf>
    <xf numFmtId="165" fontId="0" fillId="0" borderId="0" xfId="19" applyFont="true" applyBorder="false" applyAlignment="false" applyProtection="true">
      <alignment horizontal="general" vertical="bottom" textRotation="0" wrapText="false" indent="0" shrinkToFit="false"/>
      <protection locked="true" hidden="true"/>
    </xf>
    <xf numFmtId="165" fontId="18" fillId="7" borderId="49" xfId="0" applyFont="true" applyBorder="true" applyAlignment="true" applyProtection="true">
      <alignment horizontal="center" vertical="bottom" textRotation="0" wrapText="false" indent="0" shrinkToFit="false"/>
      <protection locked="true" hidden="true"/>
    </xf>
    <xf numFmtId="164" fontId="30" fillId="4" borderId="46" xfId="22" applyFont="true" applyBorder="true" applyAlignment="true" applyProtection="false">
      <alignment horizontal="left" vertical="center" textRotation="0" wrapText="true" indent="0" shrinkToFit="false"/>
      <protection locked="true" hidden="false"/>
    </xf>
    <xf numFmtId="164" fontId="30" fillId="4" borderId="47" xfId="22" applyFont="true" applyBorder="true" applyAlignment="true" applyProtection="false">
      <alignment horizontal="left" vertical="center" textRotation="0" wrapText="true" indent="0" shrinkToFit="false"/>
      <protection locked="true" hidden="false"/>
    </xf>
    <xf numFmtId="164" fontId="30" fillId="4" borderId="47" xfId="22" applyFont="true" applyBorder="true" applyAlignment="true" applyProtection="false">
      <alignment horizontal="center" vertical="center" textRotation="0" wrapText="true" indent="0" shrinkToFit="false"/>
      <protection locked="true" hidden="false"/>
    </xf>
    <xf numFmtId="164" fontId="30" fillId="4" borderId="48" xfId="22" applyFont="true" applyBorder="true" applyAlignment="true" applyProtection="false">
      <alignment horizontal="center" vertical="center" textRotation="0" wrapText="true" indent="0" shrinkToFit="false"/>
      <protection locked="true" hidden="false"/>
    </xf>
    <xf numFmtId="165" fontId="18" fillId="7" borderId="50" xfId="0" applyFont="true" applyBorder="true" applyAlignment="true" applyProtection="true">
      <alignment horizontal="center" vertical="bottom" textRotation="0" wrapText="false" indent="0" shrinkToFit="false"/>
      <protection locked="true" hidden="true"/>
    </xf>
    <xf numFmtId="165" fontId="19" fillId="0" borderId="51" xfId="0" applyFont="true" applyBorder="true" applyAlignment="true" applyProtection="true">
      <alignment horizontal="center" vertical="bottom" textRotation="0" wrapText="false" indent="0" shrinkToFit="false"/>
      <protection locked="true" hidden="true"/>
    </xf>
    <xf numFmtId="164" fontId="19" fillId="0" borderId="51" xfId="0" applyFont="true" applyBorder="true" applyAlignment="true" applyProtection="true">
      <alignment horizontal="center" vertical="bottom" textRotation="0" wrapText="false" indent="0" shrinkToFit="false"/>
      <protection locked="true" hidden="true"/>
    </xf>
    <xf numFmtId="172" fontId="0" fillId="0" borderId="0" xfId="19" applyFont="true" applyBorder="false" applyAlignment="false" applyProtection="true">
      <alignment horizontal="general" vertical="bottom" textRotation="0" wrapText="false" indent="0" shrinkToFit="false"/>
      <protection locked="true" hidden="true"/>
    </xf>
    <xf numFmtId="171" fontId="23" fillId="0" borderId="0" xfId="0" applyFont="true" applyBorder="true" applyAlignment="true" applyProtection="true">
      <alignment horizontal="left" vertical="top" textRotation="0" wrapText="true" indent="0" shrinkToFit="false"/>
      <protection locked="true" hidden="tru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cel Built-in Heading 1" xfId="20"/>
    <cellStyle name="Excel Built-in Heading 2" xfId="21"/>
    <cellStyle name="Excel Built-in 20% - Accent1" xfId="22"/>
    <cellStyle name="Excel Built-in Linked Cell" xfId="23"/>
  </cellStyles>
  <dxfs count="5">
    <dxf>
      <fill>
        <patternFill>
          <bgColor rgb="FF00B050"/>
        </patternFill>
      </fill>
    </dxf>
    <dxf>
      <fill>
        <patternFill>
          <bgColor rgb="FF0070C0"/>
        </patternFill>
      </fill>
    </dxf>
    <dxf>
      <font>
        <color rgb="FFFFFFFF"/>
      </font>
      <fill>
        <patternFill>
          <bgColor rgb="FFFFFF00"/>
        </patternFill>
      </fill>
    </dxf>
    <dxf>
      <fill>
        <patternFill>
          <bgColor rgb="FFFFC000"/>
        </patternFill>
      </fill>
    </dxf>
    <dxf>
      <font>
        <color rgb="FFFFFFFF"/>
      </font>
      <fill>
        <patternFill>
          <bgColor rgb="FFFF0000"/>
        </patternFill>
      </fill>
    </dxf>
  </dxfs>
  <colors>
    <indexedColors>
      <rgbColor rgb="FF000000"/>
      <rgbColor rgb="FFFFFFFF"/>
      <rgbColor rgb="FFFF0000"/>
      <rgbColor rgb="FF00FF00"/>
      <rgbColor rgb="FF0000FF"/>
      <rgbColor rgb="FFFFFF00"/>
      <rgbColor rgb="FFFF00FF"/>
      <rgbColor rgb="FF00FFFF"/>
      <rgbColor rgb="FFE35B00"/>
      <rgbColor rgb="FF74A510"/>
      <rgbColor rgb="FF000080"/>
      <rgbColor rgb="FF808359"/>
      <rgbColor rgb="FF800080"/>
      <rgbColor rgb="FF008080"/>
      <rgbColor rgb="FFB4D587"/>
      <rgbColor rgb="FF808080"/>
      <rgbColor rgb="FF8B8B8B"/>
      <rgbColor rgb="FF845F3B"/>
      <rgbColor rgb="FFEFFFC1"/>
      <rgbColor rgb="FFEEEEEE"/>
      <rgbColor rgb="FF660066"/>
      <rgbColor rgb="FFE28E1E"/>
      <rgbColor rgb="FF0070C0"/>
      <rgbColor rgb="FFD9D9D9"/>
      <rgbColor rgb="FF000080"/>
      <rgbColor rgb="FFFF00FF"/>
      <rgbColor rgb="FFD8FF63"/>
      <rgbColor rgb="FF00FFFF"/>
      <rgbColor rgb="FF800080"/>
      <rgbColor rgb="FFFA7D00"/>
      <rgbColor rgb="FF008080"/>
      <rgbColor rgb="FF0000FF"/>
      <rgbColor rgb="FF00CCFF"/>
      <rgbColor rgb="FFF2F2F2"/>
      <rgbColor rgb="FFDFF7AE"/>
      <rgbColor rgb="FFEAFAC9"/>
      <rgbColor rgb="FF92D050"/>
      <rgbColor rgb="FF909465"/>
      <rgbColor rgb="FF999773"/>
      <rgbColor rgb="FFAAEA25"/>
      <rgbColor rgb="FF3366FF"/>
      <rgbColor rgb="FF83B000"/>
      <rgbColor rgb="FF94C600"/>
      <rgbColor rgb="FFFFC000"/>
      <rgbColor rgb="FFFF8001"/>
      <rgbColor rgb="FFFF6700"/>
      <rgbColor rgb="FF71685A"/>
      <rgbColor rgb="FFA0A0A0"/>
      <rgbColor rgb="FF595959"/>
      <rgbColor rgb="FF00B050"/>
      <rgbColor rgb="FF003300"/>
      <rgbColor rgb="FF3E3D2D"/>
      <rgbColor rgb="FF956B43"/>
      <rgbColor rgb="FF645C50"/>
      <rgbColor rgb="FF404040"/>
      <rgbColor rgb="FF3030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CLÁUSULAS</a:t>
            </a:r>
          </a:p>
        </c:rich>
      </c:tx>
      <c:overlay val="0"/>
      <c:spPr>
        <a:noFill/>
        <a:ln>
          <a:noFill/>
        </a:ln>
      </c:spPr>
    </c:title>
    <c:autoTitleDeleted val="0"/>
    <c:plotArea>
      <c:layout>
        <c:manualLayout>
          <c:layoutTarget val="inner"/>
          <c:xMode val="edge"/>
          <c:yMode val="edge"/>
          <c:x val="0.194965802449499"/>
          <c:y val="0.139850327408793"/>
          <c:w val="0.678702083664705"/>
          <c:h val="0.452385406922357"/>
        </c:manualLayout>
      </c:layout>
      <c:barChart>
        <c:barDir val="col"/>
        <c:grouping val="clustered"/>
        <c:varyColors val="0"/>
        <c:ser>
          <c:idx val="0"/>
          <c:order val="0"/>
          <c:tx>
            <c:strRef>
              <c:f>"CLÁUSULAS"</c:f>
              <c:strCache>
                <c:ptCount val="1"/>
                <c:pt idx="0">
                  <c:v>CLÁUSULAS</c:v>
                </c:pt>
              </c:strCache>
            </c:strRef>
          </c:tx>
          <c:spPr>
            <a:solidFill>
              <a:srgbClr val="94c6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'ANÁLISIS DATOS GLOBAL'!$K$8:$K$14</c:f>
              <c:strCache>
                <c:ptCount val="7"/>
                <c:pt idx="0">
                  <c:v>4. CONTEXTO DE LA ORGANIZACIÓN</c:v>
                </c:pt>
                <c:pt idx="1">
                  <c:v>5. LIDERAZGO</c:v>
                </c:pt>
                <c:pt idx="2">
                  <c:v>6. PLANIFICACIÓN</c:v>
                </c:pt>
                <c:pt idx="3">
                  <c:v>7. SOPORTE</c:v>
                </c:pt>
                <c:pt idx="4">
                  <c:v>8. OPERACIÓN</c:v>
                </c:pt>
                <c:pt idx="5">
                  <c:v>9. EVALUACIÓN DEL DESEMPEÑO</c:v>
                </c:pt>
                <c:pt idx="6">
                  <c:v>10. MEJORA</c:v>
                </c:pt>
              </c:strCache>
            </c:strRef>
          </c:cat>
          <c:val>
            <c:numRef>
              <c:f>'ANÁLISIS DATOS GLOBAL'!$L$8:$L$14</c:f>
              <c:numCache>
                <c:formatCode>General</c:formatCode>
                <c:ptCount val="7"/>
                <c:pt idx="0">
                  <c:v>0</c:v>
                </c:pt>
                <c:pt idx="1">
                  <c:v>0</c:v>
                </c:pt>
                <c:pt idx="2">
                  <c:v>0</c:v>
                </c:pt>
                <c:pt idx="3">
                  <c:v>0</c:v>
                </c:pt>
                <c:pt idx="4">
                  <c:v>0</c:v>
                </c:pt>
                <c:pt idx="5">
                  <c:v>0</c:v>
                </c:pt>
                <c:pt idx="6">
                  <c:v>0</c:v>
                </c:pt>
              </c:numCache>
            </c:numRef>
          </c:val>
        </c:ser>
        <c:gapWidth val="150"/>
        <c:overlap val="0"/>
        <c:axId val="64292492"/>
        <c:axId val="15337587"/>
      </c:barChart>
      <c:catAx>
        <c:axId val="64292492"/>
        <c:scaling>
          <c:orientation val="minMax"/>
        </c:scaling>
        <c:delete val="0"/>
        <c:axPos val="b"/>
        <c:numFmt formatCode="General"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15337587"/>
        <c:crosses val="autoZero"/>
        <c:auto val="1"/>
        <c:lblAlgn val="ctr"/>
        <c:lblOffset val="100"/>
        <c:noMultiLvlLbl val="0"/>
      </c:catAx>
      <c:valAx>
        <c:axId val="15337587"/>
        <c:scaling>
          <c:orientation val="minMax"/>
        </c:scaling>
        <c:delete val="0"/>
        <c:axPos val="l"/>
        <c:majorGridlines>
          <c:spPr>
            <a:ln w="6480">
              <a:solidFill>
                <a:srgbClr val="8b8b8b"/>
              </a:solidFill>
              <a:round/>
            </a:ln>
          </c:spPr>
        </c:majorGridlines>
        <c:numFmt formatCode="0.0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64292492"/>
        <c:crosses val="autoZero"/>
        <c:crossBetween val="between"/>
      </c:valAx>
      <c:spPr>
        <a:solidFill>
          <a:srgbClr val="ffffff"/>
        </a:solidFill>
        <a:ln>
          <a:noFill/>
        </a:ln>
      </c:spPr>
    </c:plotArea>
    <c:legend>
      <c:legendPos val="r"/>
      <c:layout>
        <c:manualLayout>
          <c:xMode val="edge"/>
          <c:yMode val="edge"/>
          <c:x val="0.878881864090023"/>
          <c:y val="0.394724534655317"/>
          <c:w val="0.10998886591379"/>
          <c:h val="0.0622076707202993"/>
        </c:manualLayout>
      </c:layout>
      <c:overlay val="0"/>
      <c:spPr>
        <a:noFill/>
        <a:ln>
          <a:noFill/>
        </a:ln>
      </c:spPr>
      <c:txPr>
        <a:bodyPr/>
        <a:lstStyle/>
        <a:p>
          <a:pPr>
            <a:defRPr b="0"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000" spc="-1" strike="noStrike">
                <a:solidFill>
                  <a:srgbClr val="000000"/>
                </a:solidFill>
                <a:latin typeface="Times New Roman"/>
              </a:defRPr>
            </a:pPr>
            <a:r>
              <a:rPr b="1" lang="en-US" sz="1000" spc="-1" strike="noStrike">
                <a:solidFill>
                  <a:srgbClr val="000000"/>
                </a:solidFill>
                <a:latin typeface="Times New Roman"/>
              </a:rPr>
              <a:t>Porcentaje de representatividad - Requisitos de Soporte</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94c600"/>
              </a:solidFill>
              <a:ln>
                <a:noFill/>
              </a:ln>
            </c:spPr>
          </c:dPt>
          <c:dPt>
            <c:idx val="1"/>
            <c:spPr>
              <a:solidFill>
                <a:srgbClr val="71685a"/>
              </a:solidFill>
              <a:ln>
                <a:noFill/>
              </a:ln>
            </c:spPr>
          </c:dPt>
          <c:dPt>
            <c:idx val="2"/>
            <c:spPr>
              <a:solidFill>
                <a:srgbClr val="ff6700"/>
              </a:solidFill>
              <a:ln>
                <a:noFill/>
              </a:ln>
            </c:spPr>
          </c:dPt>
          <c:dPt>
            <c:idx val="3"/>
            <c:spPr>
              <a:solidFill>
                <a:srgbClr val="909465"/>
              </a:solidFill>
              <a:ln>
                <a:noFill/>
              </a:ln>
            </c:spPr>
          </c:dPt>
          <c:dPt>
            <c:idx val="4"/>
            <c:spPr>
              <a:solidFill>
                <a:srgbClr val="956b43"/>
              </a:solidFill>
              <a:ln>
                <a:noFill/>
              </a:ln>
            </c:spPr>
          </c:dPt>
          <c:dLbls>
            <c:dLbl>
              <c:idx val="0"/>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1"/>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2"/>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3"/>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4"/>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showLeaderLines val="0"/>
          </c:dLbls>
          <c:cat>
            <c:strRef>
              <c:f>'ANÁLISIS 7'!$B$12:$B$16</c:f>
              <c:strCache>
                <c:ptCount val="5"/>
                <c:pt idx="0">
                  <c:v>7.1</c:v>
                </c:pt>
                <c:pt idx="1">
                  <c:v>7.2</c:v>
                </c:pt>
                <c:pt idx="2">
                  <c:v>7.3</c:v>
                </c:pt>
                <c:pt idx="3">
                  <c:v>7.4</c:v>
                </c:pt>
                <c:pt idx="4">
                  <c:v>7.5</c:v>
                </c:pt>
              </c:strCache>
            </c:strRef>
          </c:cat>
          <c:val>
            <c:numRef>
              <c:f>'ANÁLISIS 7'!$I$12:$I$16</c:f>
              <c:numCache>
                <c:formatCode>General</c:formatCode>
                <c:ptCount val="5"/>
                <c:pt idx="0">
                  <c:v>0</c:v>
                </c:pt>
                <c:pt idx="1">
                  <c:v>0</c:v>
                </c:pt>
                <c:pt idx="2">
                  <c:v>0</c:v>
                </c:pt>
                <c:pt idx="3">
                  <c:v>0</c:v>
                </c:pt>
                <c:pt idx="4">
                  <c:v>0</c:v>
                </c:pt>
              </c:numCache>
            </c:numRef>
          </c:val>
        </c:ser>
        <c:firstSliceAng val="0"/>
      </c:pieChart>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PE" sz="1000" spc="-1" strike="noStrike">
                <a:solidFill>
                  <a:srgbClr val="303030"/>
                </a:solidFill>
                <a:latin typeface="Times New Roman"/>
              </a:defRPr>
            </a:pPr>
            <a:r>
              <a:rPr b="1" lang="es-PE" sz="1000" spc="-1" strike="noStrike">
                <a:solidFill>
                  <a:srgbClr val="303030"/>
                </a:solidFill>
                <a:latin typeface="Times New Roman"/>
              </a:rPr>
              <a:t>Porcentaje de valores de cumplimiento y numerales de CLÁUSULA 7
 </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94c600"/>
              </a:solidFill>
              <a:ln>
                <a:noFill/>
              </a:ln>
            </c:spPr>
          </c:dPt>
          <c:dPt>
            <c:idx val="1"/>
            <c:spPr>
              <a:solidFill>
                <a:srgbClr val="71685a"/>
              </a:solidFill>
              <a:ln>
                <a:noFill/>
              </a:ln>
            </c:spPr>
          </c:dPt>
          <c:dPt>
            <c:idx val="2"/>
            <c:spPr>
              <a:solidFill>
                <a:srgbClr val="ff6700"/>
              </a:solidFill>
              <a:ln>
                <a:noFill/>
              </a:ln>
            </c:spPr>
          </c:dPt>
          <c:dPt>
            <c:idx val="3"/>
            <c:spPr>
              <a:solidFill>
                <a:srgbClr val="909465"/>
              </a:solidFill>
              <a:ln>
                <a:noFill/>
              </a:ln>
            </c:spPr>
          </c:dPt>
          <c:dPt>
            <c:idx val="4"/>
            <c:spPr>
              <a:solidFill>
                <a:srgbClr val="956b43"/>
              </a:solidFill>
              <a:ln>
                <a:noFill/>
              </a:ln>
            </c:spPr>
          </c:dPt>
          <c:dLbls>
            <c:dLbl>
              <c:idx val="0"/>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1"/>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2"/>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3"/>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4"/>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showLeaderLines val="0"/>
          </c:dLbls>
          <c:cat>
            <c:strRef>
              <c:f>'ANÁLISIS 7'!$C$10:$G$10</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7'!$C$17:$G$17</c:f>
              <c:numCache>
                <c:formatCode>General</c:formatCode>
                <c:ptCount val="5"/>
                <c:pt idx="0">
                  <c:v>0</c:v>
                </c:pt>
                <c:pt idx="1">
                  <c:v>0</c:v>
                </c:pt>
                <c:pt idx="2">
                  <c:v>0</c:v>
                </c:pt>
                <c:pt idx="3">
                  <c:v>0</c:v>
                </c:pt>
                <c:pt idx="4">
                  <c:v>0</c:v>
                </c:pt>
              </c:numCache>
            </c:numRef>
          </c:val>
        </c:ser>
        <c:firstSliceAng val="0"/>
      </c:pieChart>
      <c:spPr>
        <a:solidFill>
          <a:srgbClr val="ffffff"/>
        </a:solidFill>
        <a:ln>
          <a:noFill/>
        </a:ln>
      </c:spPr>
    </c:plotArea>
    <c:legend>
      <c:legendPos val="r"/>
      <c:overlay val="0"/>
      <c:spPr>
        <a:solidFill>
          <a:srgbClr val="f2f2f2">
            <a:alpha val="39000"/>
          </a:srgbClr>
        </a:solidFill>
        <a:ln>
          <a:noFill/>
        </a:ln>
      </c:spPr>
      <c:txPr>
        <a:bodyPr/>
        <a:lstStyle/>
        <a:p>
          <a:pPr>
            <a:defRPr b="0" sz="900" spc="-1" strike="noStrike">
              <a:solidFill>
                <a:srgbClr val="404040"/>
              </a:solidFill>
              <a:latin typeface="Calibri"/>
            </a:defRPr>
          </a:pPr>
        </a:p>
      </c:txPr>
    </c:legend>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000" spc="-1" strike="noStrike">
                <a:solidFill>
                  <a:srgbClr val="000000"/>
                </a:solidFill>
                <a:latin typeface="Times New Roman"/>
              </a:defRPr>
            </a:pPr>
            <a:r>
              <a:rPr b="1" lang="en-US" sz="1000" spc="-1" strike="noStrike">
                <a:solidFill>
                  <a:srgbClr val="000000"/>
                </a:solidFill>
                <a:latin typeface="Times New Roman"/>
              </a:rPr>
              <a:t>Porcentaje de representatividad - Requisitos de Operación</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83b000"/>
              </a:solidFill>
              <a:ln>
                <a:noFill/>
              </a:ln>
            </c:spPr>
          </c:dPt>
          <c:dPt>
            <c:idx val="1"/>
            <c:spPr>
              <a:solidFill>
                <a:srgbClr val="645c50"/>
              </a:solidFill>
              <a:ln>
                <a:noFill/>
              </a:ln>
            </c:spPr>
          </c:dPt>
          <c:dPt>
            <c:idx val="2"/>
            <c:spPr>
              <a:solidFill>
                <a:srgbClr val="e35b00"/>
              </a:solidFill>
              <a:ln>
                <a:noFill/>
              </a:ln>
            </c:spPr>
          </c:dPt>
          <c:dPt>
            <c:idx val="3"/>
            <c:spPr>
              <a:solidFill>
                <a:srgbClr val="808359"/>
              </a:solidFill>
              <a:ln>
                <a:noFill/>
              </a:ln>
            </c:spPr>
          </c:dPt>
          <c:dPt>
            <c:idx val="4"/>
            <c:spPr>
              <a:solidFill>
                <a:srgbClr val="845f3b"/>
              </a:solidFill>
              <a:ln>
                <a:noFill/>
              </a:ln>
            </c:spPr>
          </c:dPt>
          <c:dPt>
            <c:idx val="5"/>
            <c:spPr>
              <a:solidFill>
                <a:srgbClr val="e28e1e"/>
              </a:solidFill>
              <a:ln>
                <a:noFill/>
              </a:ln>
            </c:spPr>
          </c:dPt>
          <c:dPt>
            <c:idx val="6"/>
            <c:spPr>
              <a:solidFill>
                <a:srgbClr val="b4d587"/>
              </a:solidFill>
              <a:ln>
                <a:noFill/>
              </a:ln>
            </c:spPr>
          </c:dPt>
          <c:dLbls>
            <c:dLbl>
              <c:idx val="0"/>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1"/>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2"/>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3"/>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4"/>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5"/>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6"/>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showLeaderLines val="0"/>
          </c:dLbls>
          <c:cat>
            <c:strRef>
              <c:f>'ANÁLISIS 8'!$B$11:$B$17</c:f>
              <c:strCache>
                <c:ptCount val="7"/>
                <c:pt idx="0">
                  <c:v>8.1</c:v>
                </c:pt>
                <c:pt idx="1">
                  <c:v>8.2</c:v>
                </c:pt>
                <c:pt idx="2">
                  <c:v>8.3</c:v>
                </c:pt>
                <c:pt idx="3">
                  <c:v>8.4</c:v>
                </c:pt>
                <c:pt idx="4">
                  <c:v>8.5</c:v>
                </c:pt>
                <c:pt idx="5">
                  <c:v>8.6</c:v>
                </c:pt>
                <c:pt idx="6">
                  <c:v>8.7</c:v>
                </c:pt>
              </c:strCache>
            </c:strRef>
          </c:cat>
          <c:val>
            <c:numRef>
              <c:f>'ANÁLISIS 8'!$I$11:$I$17</c:f>
              <c:numCache>
                <c:formatCode>General</c:formatCode>
                <c:ptCount val="7"/>
                <c:pt idx="0">
                  <c:v>0</c:v>
                </c:pt>
                <c:pt idx="1">
                  <c:v>0</c:v>
                </c:pt>
                <c:pt idx="2">
                  <c:v>0</c:v>
                </c:pt>
                <c:pt idx="3">
                  <c:v>0</c:v>
                </c:pt>
                <c:pt idx="4">
                  <c:v>0</c:v>
                </c:pt>
                <c:pt idx="5">
                  <c:v>0</c:v>
                </c:pt>
                <c:pt idx="6">
                  <c:v>0</c:v>
                </c:pt>
              </c:numCache>
            </c:numRef>
          </c:val>
        </c:ser>
        <c:firstSliceAng val="0"/>
      </c:pieChart>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PE" sz="1000" spc="-1" strike="noStrike">
                <a:solidFill>
                  <a:srgbClr val="303030"/>
                </a:solidFill>
                <a:latin typeface="Times New Roman"/>
              </a:defRPr>
            </a:pPr>
            <a:r>
              <a:rPr b="1" lang="es-PE" sz="1000" spc="-1" strike="noStrike">
                <a:solidFill>
                  <a:srgbClr val="303030"/>
                </a:solidFill>
                <a:latin typeface="Times New Roman"/>
              </a:rPr>
              <a:t>Porcentaje de valores de cumplimiento y numerales de CLÁUSULA 8
 </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94c600"/>
              </a:solidFill>
              <a:ln>
                <a:noFill/>
              </a:ln>
            </c:spPr>
          </c:dPt>
          <c:dPt>
            <c:idx val="1"/>
            <c:spPr>
              <a:solidFill>
                <a:srgbClr val="71685a"/>
              </a:solidFill>
              <a:ln>
                <a:noFill/>
              </a:ln>
            </c:spPr>
          </c:dPt>
          <c:dPt>
            <c:idx val="2"/>
            <c:spPr>
              <a:solidFill>
                <a:srgbClr val="ff6700"/>
              </a:solidFill>
              <a:ln>
                <a:noFill/>
              </a:ln>
            </c:spPr>
          </c:dPt>
          <c:dPt>
            <c:idx val="3"/>
            <c:spPr>
              <a:solidFill>
                <a:srgbClr val="909465"/>
              </a:solidFill>
              <a:ln>
                <a:noFill/>
              </a:ln>
            </c:spPr>
          </c:dPt>
          <c:dPt>
            <c:idx val="4"/>
            <c:spPr>
              <a:solidFill>
                <a:srgbClr val="956b43"/>
              </a:solidFill>
              <a:ln>
                <a:noFill/>
              </a:ln>
            </c:spPr>
          </c:dPt>
          <c:dLbls>
            <c:dLbl>
              <c:idx val="0"/>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1"/>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2"/>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3"/>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4"/>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showLeaderLines val="0"/>
          </c:dLbls>
          <c:cat>
            <c:strRef>
              <c:f>'ANÁLISIS 8'!$C$9:$G$9</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8'!$C$18:$G$18</c:f>
              <c:numCache>
                <c:formatCode>General</c:formatCode>
                <c:ptCount val="5"/>
                <c:pt idx="0">
                  <c:v>0</c:v>
                </c:pt>
                <c:pt idx="1">
                  <c:v>0</c:v>
                </c:pt>
                <c:pt idx="2">
                  <c:v>0</c:v>
                </c:pt>
                <c:pt idx="3">
                  <c:v>0</c:v>
                </c:pt>
                <c:pt idx="4">
                  <c:v>0</c:v>
                </c:pt>
              </c:numCache>
            </c:numRef>
          </c:val>
        </c:ser>
        <c:firstSliceAng val="0"/>
      </c:pieChart>
      <c:spPr>
        <a:solidFill>
          <a:srgbClr val="ffffff"/>
        </a:solidFill>
        <a:ln>
          <a:noFill/>
        </a:ln>
      </c:spPr>
    </c:plotArea>
    <c:legend>
      <c:legendPos val="r"/>
      <c:overlay val="0"/>
      <c:spPr>
        <a:solidFill>
          <a:srgbClr val="f2f2f2">
            <a:alpha val="39000"/>
          </a:srgbClr>
        </a:solidFill>
        <a:ln>
          <a:noFill/>
        </a:ln>
      </c:spPr>
      <c:txPr>
        <a:bodyPr/>
        <a:lstStyle/>
        <a:p>
          <a:pPr>
            <a:defRPr b="0" sz="900" spc="-1" strike="noStrike">
              <a:solidFill>
                <a:srgbClr val="404040"/>
              </a:solidFill>
              <a:latin typeface="Calibri"/>
            </a:defRPr>
          </a:pPr>
        </a:p>
      </c:txPr>
    </c:legend>
    <c:plotVisOnly val="1"/>
    <c:dispBlanksAs val="gap"/>
  </c:chart>
  <c:spPr>
    <a:solidFill>
      <a:srgbClr val="ffffff"/>
    </a:solidFill>
    <a:ln w="9360">
      <a:solidFill>
        <a:srgbClr val="d9d9d9"/>
      </a:solidFill>
      <a:round/>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000" spc="-1" strike="noStrike">
                <a:solidFill>
                  <a:srgbClr val="000000"/>
                </a:solidFill>
                <a:latin typeface="Times New Roman"/>
              </a:defRPr>
            </a:pPr>
            <a:r>
              <a:rPr b="1" lang="en-US" sz="1000" spc="-1" strike="noStrike">
                <a:solidFill>
                  <a:srgbClr val="000000"/>
                </a:solidFill>
                <a:latin typeface="Times New Roman"/>
              </a:rPr>
              <a:t>Porcentaje de representatividad-Requisitos de Evaluación de Desempeño</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94c600"/>
              </a:solidFill>
              <a:ln>
                <a:noFill/>
              </a:ln>
            </c:spPr>
          </c:dPt>
          <c:dPt>
            <c:idx val="1"/>
            <c:spPr>
              <a:solidFill>
                <a:srgbClr val="71685a"/>
              </a:solidFill>
              <a:ln>
                <a:noFill/>
              </a:ln>
            </c:spPr>
          </c:dPt>
          <c:dPt>
            <c:idx val="2"/>
            <c:spPr>
              <a:solidFill>
                <a:srgbClr val="ff6700"/>
              </a:solidFill>
              <a:ln>
                <a:noFill/>
              </a:ln>
            </c:spPr>
          </c:dPt>
          <c:dLbls>
            <c:dLbl>
              <c:idx val="0"/>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1"/>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2"/>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showLeaderLines val="0"/>
          </c:dLbls>
          <c:cat>
            <c:strRef>
              <c:f>'ANÁLISIS 9'!$B$13:$B$15</c:f>
              <c:strCache>
                <c:ptCount val="3"/>
                <c:pt idx="0">
                  <c:v>9.1</c:v>
                </c:pt>
                <c:pt idx="1">
                  <c:v>9.2</c:v>
                </c:pt>
                <c:pt idx="2">
                  <c:v>9.3</c:v>
                </c:pt>
              </c:strCache>
            </c:strRef>
          </c:cat>
          <c:val>
            <c:numRef>
              <c:f>'ANÁLISIS 9'!$I$13:$I$15</c:f>
              <c:numCache>
                <c:formatCode>General</c:formatCode>
                <c:ptCount val="3"/>
                <c:pt idx="0">
                  <c:v>0</c:v>
                </c:pt>
                <c:pt idx="1">
                  <c:v>0</c:v>
                </c:pt>
                <c:pt idx="2">
                  <c:v>0</c:v>
                </c:pt>
              </c:numCache>
            </c:numRef>
          </c:val>
        </c:ser>
        <c:firstSliceAng val="0"/>
      </c:pieChart>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PE" sz="1000" spc="-1" strike="noStrike">
                <a:solidFill>
                  <a:srgbClr val="303030"/>
                </a:solidFill>
                <a:latin typeface="Times New Roman"/>
              </a:defRPr>
            </a:pPr>
            <a:r>
              <a:rPr b="1" lang="es-PE" sz="1000" spc="-1" strike="noStrike">
                <a:solidFill>
                  <a:srgbClr val="303030"/>
                </a:solidFill>
                <a:latin typeface="Times New Roman"/>
              </a:rPr>
              <a:t>Porcentaje de valores de cumplimiento y numerales de CLÁUSULA 9
 </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94c600"/>
              </a:solidFill>
              <a:ln>
                <a:noFill/>
              </a:ln>
            </c:spPr>
          </c:dPt>
          <c:dPt>
            <c:idx val="1"/>
            <c:spPr>
              <a:solidFill>
                <a:srgbClr val="71685a"/>
              </a:solidFill>
              <a:ln>
                <a:noFill/>
              </a:ln>
            </c:spPr>
          </c:dPt>
          <c:dPt>
            <c:idx val="2"/>
            <c:spPr>
              <a:solidFill>
                <a:srgbClr val="ff6700"/>
              </a:solidFill>
              <a:ln>
                <a:noFill/>
              </a:ln>
            </c:spPr>
          </c:dPt>
          <c:dPt>
            <c:idx val="3"/>
            <c:spPr>
              <a:solidFill>
                <a:srgbClr val="909465"/>
              </a:solidFill>
              <a:ln>
                <a:noFill/>
              </a:ln>
            </c:spPr>
          </c:dPt>
          <c:dPt>
            <c:idx val="4"/>
            <c:spPr>
              <a:solidFill>
                <a:srgbClr val="956b43"/>
              </a:solidFill>
              <a:ln>
                <a:noFill/>
              </a:ln>
            </c:spPr>
          </c:dPt>
          <c:dLbls>
            <c:dLbl>
              <c:idx val="0"/>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1"/>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2"/>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3"/>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4"/>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showLeaderLines val="0"/>
          </c:dLbls>
          <c:cat>
            <c:strRef>
              <c:f>'ANÁLISIS 9'!$C$11:$G$11</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9'!$C$16:$G$16</c:f>
              <c:numCache>
                <c:formatCode>General</c:formatCode>
                <c:ptCount val="5"/>
                <c:pt idx="0">
                  <c:v>0</c:v>
                </c:pt>
                <c:pt idx="1">
                  <c:v>0</c:v>
                </c:pt>
                <c:pt idx="2">
                  <c:v>0</c:v>
                </c:pt>
                <c:pt idx="3">
                  <c:v>0</c:v>
                </c:pt>
                <c:pt idx="4">
                  <c:v>0</c:v>
                </c:pt>
              </c:numCache>
            </c:numRef>
          </c:val>
        </c:ser>
        <c:firstSliceAng val="0"/>
      </c:pieChart>
      <c:spPr>
        <a:solidFill>
          <a:srgbClr val="ffffff"/>
        </a:solidFill>
        <a:ln>
          <a:noFill/>
        </a:ln>
      </c:spPr>
    </c:plotArea>
    <c:legend>
      <c:legendPos val="r"/>
      <c:overlay val="0"/>
      <c:spPr>
        <a:solidFill>
          <a:srgbClr val="f2f2f2">
            <a:alpha val="39000"/>
          </a:srgbClr>
        </a:solidFill>
        <a:ln>
          <a:noFill/>
        </a:ln>
      </c:spPr>
      <c:txPr>
        <a:bodyPr/>
        <a:lstStyle/>
        <a:p>
          <a:pPr>
            <a:defRPr b="0" sz="900" spc="-1" strike="noStrike">
              <a:solidFill>
                <a:srgbClr val="404040"/>
              </a:solidFill>
              <a:latin typeface="Calibri"/>
            </a:defRPr>
          </a:pPr>
        </a:p>
      </c:txPr>
    </c:legend>
    <c:plotVisOnly val="1"/>
    <c:dispBlanksAs val="gap"/>
  </c:chart>
  <c:spPr>
    <a:solidFill>
      <a:srgbClr val="ffffff"/>
    </a:solidFill>
    <a:ln w="9360">
      <a:solidFill>
        <a:srgbClr val="d9d9d9"/>
      </a:solidFill>
      <a:round/>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PE" sz="1100" spc="-1" strike="noStrike">
                <a:solidFill>
                  <a:srgbClr val="000000"/>
                </a:solidFill>
                <a:latin typeface="Times New Roman"/>
              </a:defRPr>
            </a:pPr>
            <a:r>
              <a:rPr b="1" lang="es-PE" sz="1100" spc="-1" strike="noStrike">
                <a:solidFill>
                  <a:srgbClr val="000000"/>
                </a:solidFill>
                <a:latin typeface="Times New Roman"/>
              </a:rPr>
              <a:t>Porcentaje de representatividad - Requisitos de Mejora</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94c600"/>
              </a:solidFill>
              <a:ln>
                <a:noFill/>
              </a:ln>
            </c:spPr>
          </c:dPt>
          <c:dPt>
            <c:idx val="1"/>
            <c:spPr>
              <a:solidFill>
                <a:srgbClr val="71685a"/>
              </a:solidFill>
              <a:ln>
                <a:noFill/>
              </a:ln>
            </c:spPr>
          </c:dPt>
          <c:dPt>
            <c:idx val="2"/>
            <c:spPr>
              <a:solidFill>
                <a:srgbClr val="ff6700"/>
              </a:solidFill>
              <a:ln>
                <a:noFill/>
              </a:ln>
            </c:spPr>
          </c:dPt>
          <c:dLbls>
            <c:dLbl>
              <c:idx val="0"/>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1"/>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2"/>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showLeaderLines val="0"/>
          </c:dLbls>
          <c:cat>
            <c:strRef>
              <c:f>'ANÁLISIS 10'!$B$12:$B$14</c:f>
              <c:strCache>
                <c:ptCount val="3"/>
                <c:pt idx="0">
                  <c:v>10.1</c:v>
                </c:pt>
                <c:pt idx="1">
                  <c:v>10.2</c:v>
                </c:pt>
                <c:pt idx="2">
                  <c:v>10.3</c:v>
                </c:pt>
              </c:strCache>
            </c:strRef>
          </c:cat>
          <c:val>
            <c:numRef>
              <c:f>'ANÁLISIS 10'!$I$12:$I$14</c:f>
              <c:numCache>
                <c:formatCode>General</c:formatCode>
                <c:ptCount val="3"/>
                <c:pt idx="0">
                  <c:v>0</c:v>
                </c:pt>
                <c:pt idx="1">
                  <c:v>0</c:v>
                </c:pt>
                <c:pt idx="2">
                  <c:v>0</c:v>
                </c:pt>
              </c:numCache>
            </c:numRef>
          </c:val>
        </c:ser>
        <c:firstSliceAng val="0"/>
      </c:pieChart>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PE" sz="1000" spc="-1" strike="noStrike">
                <a:solidFill>
                  <a:srgbClr val="303030"/>
                </a:solidFill>
                <a:latin typeface="Times New Roman"/>
              </a:defRPr>
            </a:pPr>
            <a:r>
              <a:rPr b="1" lang="es-PE" sz="1000" spc="-1" strike="noStrike">
                <a:solidFill>
                  <a:srgbClr val="303030"/>
                </a:solidFill>
                <a:latin typeface="Times New Roman"/>
              </a:rPr>
              <a:t>Porcentaje de valores de cumplimiento y numerales de CLÁUSULA 10
 </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94c600"/>
              </a:solidFill>
              <a:ln>
                <a:noFill/>
              </a:ln>
            </c:spPr>
          </c:dPt>
          <c:dPt>
            <c:idx val="1"/>
            <c:spPr>
              <a:solidFill>
                <a:srgbClr val="71685a"/>
              </a:solidFill>
              <a:ln>
                <a:noFill/>
              </a:ln>
            </c:spPr>
          </c:dPt>
          <c:dPt>
            <c:idx val="2"/>
            <c:spPr>
              <a:solidFill>
                <a:srgbClr val="ff6700"/>
              </a:solidFill>
              <a:ln>
                <a:noFill/>
              </a:ln>
            </c:spPr>
          </c:dPt>
          <c:dPt>
            <c:idx val="3"/>
            <c:spPr>
              <a:solidFill>
                <a:srgbClr val="909465"/>
              </a:solidFill>
              <a:ln>
                <a:noFill/>
              </a:ln>
            </c:spPr>
          </c:dPt>
          <c:dPt>
            <c:idx val="4"/>
            <c:spPr>
              <a:solidFill>
                <a:srgbClr val="956b43"/>
              </a:solidFill>
              <a:ln>
                <a:noFill/>
              </a:ln>
            </c:spPr>
          </c:dPt>
          <c:dLbls>
            <c:dLbl>
              <c:idx val="0"/>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1"/>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2"/>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3"/>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4"/>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showLeaderLines val="0"/>
          </c:dLbls>
          <c:cat>
            <c:strRef>
              <c:f>'ANÁLISIS 10'!$C$10:$G$10</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10'!$C$15:$G$15</c:f>
              <c:numCache>
                <c:formatCode>General</c:formatCode>
                <c:ptCount val="5"/>
                <c:pt idx="0">
                  <c:v>0</c:v>
                </c:pt>
                <c:pt idx="1">
                  <c:v>0</c:v>
                </c:pt>
                <c:pt idx="2">
                  <c:v>0</c:v>
                </c:pt>
                <c:pt idx="3">
                  <c:v>0</c:v>
                </c:pt>
                <c:pt idx="4">
                  <c:v>0</c:v>
                </c:pt>
              </c:numCache>
            </c:numRef>
          </c:val>
        </c:ser>
        <c:firstSliceAng val="0"/>
      </c:pieChart>
      <c:spPr>
        <a:solidFill>
          <a:srgbClr val="ffffff"/>
        </a:solidFill>
        <a:ln>
          <a:noFill/>
        </a:ln>
      </c:spPr>
    </c:plotArea>
    <c:legend>
      <c:legendPos val="r"/>
      <c:overlay val="0"/>
      <c:spPr>
        <a:solidFill>
          <a:srgbClr val="f2f2f2">
            <a:alpha val="39000"/>
          </a:srgbClr>
        </a:solidFill>
        <a:ln>
          <a:noFill/>
        </a:ln>
      </c:spPr>
      <c:txPr>
        <a:bodyPr/>
        <a:lstStyle/>
        <a:p>
          <a:pPr>
            <a:defRPr b="0" sz="900" spc="-1" strike="noStrike">
              <a:solidFill>
                <a:srgbClr val="404040"/>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000" spc="-1" strike="noStrike">
                <a:solidFill>
                  <a:srgbClr val="000000"/>
                </a:solidFill>
                <a:latin typeface="Times New Roman"/>
              </a:defRPr>
            </a:pPr>
            <a:r>
              <a:rPr b="1" lang="en-US" sz="1000" spc="-1" strike="noStrike">
                <a:solidFill>
                  <a:srgbClr val="000000"/>
                </a:solidFill>
                <a:latin typeface="Times New Roman"/>
              </a:rPr>
              <a:t>Porcentaje de Implementación del SGC</a:t>
            </a:r>
          </a:p>
        </c:rich>
      </c:tx>
      <c:overlay val="0"/>
      <c:spPr>
        <a:noFill/>
        <a:ln>
          <a:noFill/>
        </a:ln>
      </c:spPr>
    </c:title>
    <c:autoTitleDeleted val="0"/>
    <c:plotArea>
      <c:barChart>
        <c:barDir val="col"/>
        <c:grouping val="percentStacked"/>
        <c:varyColors val="0"/>
        <c:ser>
          <c:idx val="0"/>
          <c:order val="0"/>
          <c:tx>
            <c:strRef>
              <c:f>'ANÁLISIS DATOS GLOBAL'!$K$38</c:f>
              <c:strCache>
                <c:ptCount val="1"/>
                <c:pt idx="0">
                  <c:v>PORCENTAJE OBTENIDO</c:v>
                </c:pt>
              </c:strCache>
            </c:strRef>
          </c:tx>
          <c:spPr>
            <a:solidFill>
              <a:srgbClr val="94c600"/>
            </a:solidFill>
            <a:ln>
              <a:noFill/>
            </a:ln>
          </c:spPr>
          <c:invertIfNegative val="0"/>
          <c:dLbls>
            <c:numFmt formatCode="0.00%" sourceLinked="1"/>
            <c:txPr>
              <a:bodyPr/>
              <a:lstStyle/>
              <a:p>
                <a:pPr>
                  <a:defRPr b="0" sz="1000" spc="-1" strike="noStrike">
                    <a:solidFill>
                      <a:srgbClr val="000000"/>
                    </a:solidFill>
                    <a:latin typeface="Calibri"/>
                  </a:defRPr>
                </a:pPr>
              </a:p>
            </c:txPr>
            <c:dLblPos val="ctr"/>
            <c:showLegendKey val="0"/>
            <c:showVal val="1"/>
            <c:showCatName val="0"/>
            <c:showSerName val="0"/>
            <c:showPercent val="0"/>
            <c:separator>; </c:separator>
            <c:showLeaderLines val="0"/>
          </c:dLbls>
          <c:cat>
            <c:strRef>
              <c:f>'ANÁLISIS DATOS GLOBAL'!$L$41</c:f>
              <c:strCache>
                <c:ptCount val="1"/>
                <c:pt idx="0">
                  <c:v/>
                </c:pt>
              </c:strCache>
            </c:strRef>
          </c:cat>
          <c:val>
            <c:numRef>
              <c:f>'ANÁLISIS DATOS GLOBAL'!$L$38</c:f>
              <c:numCache>
                <c:formatCode>General</c:formatCode>
                <c:ptCount val="1"/>
                <c:pt idx="0">
                  <c:v>0</c:v>
                </c:pt>
              </c:numCache>
            </c:numRef>
          </c:val>
        </c:ser>
        <c:ser>
          <c:idx val="1"/>
          <c:order val="1"/>
          <c:tx>
            <c:strRef>
              <c:f>'ANÁLISIS DATOS GLOBAL'!$K$40</c:f>
              <c:strCache>
                <c:ptCount val="1"/>
                <c:pt idx="0">
                  <c:v>BRECHA</c:v>
                </c:pt>
              </c:strCache>
            </c:strRef>
          </c:tx>
          <c:spPr>
            <a:solidFill>
              <a:srgbClr val="71685a"/>
            </a:solidFill>
            <a:ln>
              <a:noFill/>
            </a:ln>
          </c:spPr>
          <c:invertIfNegative val="0"/>
          <c:dLbls>
            <c:numFmt formatCode="0.00%" sourceLinked="1"/>
            <c:txPr>
              <a:bodyPr/>
              <a:lstStyle/>
              <a:p>
                <a:pPr>
                  <a:defRPr b="0" sz="1000" spc="-1" strike="noStrike">
                    <a:solidFill>
                      <a:srgbClr val="000000"/>
                    </a:solidFill>
                    <a:latin typeface="Calibri"/>
                  </a:defRPr>
                </a:pPr>
              </a:p>
            </c:txPr>
            <c:dLblPos val="ctr"/>
            <c:showLegendKey val="0"/>
            <c:showVal val="1"/>
            <c:showCatName val="0"/>
            <c:showSerName val="0"/>
            <c:showPercent val="0"/>
            <c:separator>; </c:separator>
            <c:showLeaderLines val="0"/>
          </c:dLbls>
          <c:cat>
            <c:strRef>
              <c:f>'ANÁLISIS DATOS GLOBAL'!$L$41</c:f>
              <c:strCache>
                <c:ptCount val="1"/>
                <c:pt idx="0">
                  <c:v/>
                </c:pt>
              </c:strCache>
            </c:strRef>
          </c:cat>
          <c:val>
            <c:numRef>
              <c:f>'ANÁLISIS DATOS GLOBAL'!$L$40</c:f>
              <c:numCache>
                <c:formatCode>General</c:formatCode>
                <c:ptCount val="1"/>
                <c:pt idx="0">
                  <c:v>1</c:v>
                </c:pt>
              </c:numCache>
            </c:numRef>
          </c:val>
        </c:ser>
        <c:gapWidth val="150"/>
        <c:overlap val="100"/>
        <c:axId val="78873637"/>
        <c:axId val="27710453"/>
      </c:barChart>
      <c:catAx>
        <c:axId val="78873637"/>
        <c:scaling>
          <c:orientation val="minMax"/>
        </c:scaling>
        <c:delete val="0"/>
        <c:axPos val="b"/>
        <c:numFmt formatCode="General"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27710453"/>
        <c:crosses val="autoZero"/>
        <c:auto val="1"/>
        <c:lblAlgn val="ctr"/>
        <c:lblOffset val="100"/>
        <c:noMultiLvlLbl val="0"/>
      </c:catAx>
      <c:valAx>
        <c:axId val="27710453"/>
        <c:scaling>
          <c:orientation val="minMax"/>
        </c:scaling>
        <c:delete val="0"/>
        <c:axPos val="l"/>
        <c:majorGridlines>
          <c:spPr>
            <a:ln w="6480">
              <a:solidFill>
                <a:srgbClr val="8b8b8b"/>
              </a:solidFill>
              <a:round/>
            </a:ln>
          </c:spPr>
        </c:majorGridlines>
        <c:numFmt formatCode="0%"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78873637"/>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PE" sz="1400" spc="-1" strike="noStrike">
                <a:solidFill>
                  <a:srgbClr val="595959"/>
                </a:solidFill>
                <a:latin typeface="Calibri"/>
              </a:defRPr>
            </a:pPr>
            <a:r>
              <a:rPr b="0" lang="es-PE" sz="1400" spc="-1" strike="noStrike">
                <a:solidFill>
                  <a:srgbClr val="595959"/>
                </a:solidFill>
                <a:latin typeface="Calibri"/>
              </a:rPr>
              <a:t>LINEA BASE</a:t>
            </a:r>
          </a:p>
        </c:rich>
      </c:tx>
      <c:overlay val="0"/>
      <c:spPr>
        <a:noFill/>
        <a:ln>
          <a:noFill/>
        </a:ln>
      </c:spPr>
    </c:title>
    <c:autoTitleDeleted val="0"/>
    <c:plotArea>
      <c:radarChart>
        <c:radarStyle val="filled"/>
        <c:varyColors val="0"/>
        <c:ser>
          <c:idx val="0"/>
          <c:order val="0"/>
          <c:spPr>
            <a:solidFill>
              <a:srgbClr val="94c600"/>
            </a:solidFill>
            <a:ln>
              <a:noFill/>
            </a:ln>
          </c:spPr>
          <c:dLbls>
            <c:txPr>
              <a:bodyPr/>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cat>
            <c:strRef>
              <c:f>'ANÁLISIS DATOS GLOBAL'!$K$8:$K$14</c:f>
              <c:strCache>
                <c:ptCount val="7"/>
                <c:pt idx="0">
                  <c:v>4. CONTEXTO DE LA ORGANIZACIÓN</c:v>
                </c:pt>
                <c:pt idx="1">
                  <c:v>5. LIDERAZGO</c:v>
                </c:pt>
                <c:pt idx="2">
                  <c:v>6. PLANIFICACIÓN</c:v>
                </c:pt>
                <c:pt idx="3">
                  <c:v>7. SOPORTE</c:v>
                </c:pt>
                <c:pt idx="4">
                  <c:v>8. OPERACIÓN</c:v>
                </c:pt>
                <c:pt idx="5">
                  <c:v>9. EVALUACIÓN DEL DESEMPEÑO</c:v>
                </c:pt>
                <c:pt idx="6">
                  <c:v>10. MEJORA</c:v>
                </c:pt>
              </c:strCache>
            </c:strRef>
          </c:cat>
          <c:val>
            <c:numRef>
              <c:f>'ANÁLISIS DATOS GLOBAL'!$L$8:$L$14</c:f>
              <c:numCache>
                <c:formatCode>General</c:formatCode>
                <c:ptCount val="7"/>
                <c:pt idx="0">
                  <c:v>0</c:v>
                </c:pt>
                <c:pt idx="1">
                  <c:v>0</c:v>
                </c:pt>
                <c:pt idx="2">
                  <c:v>0</c:v>
                </c:pt>
                <c:pt idx="3">
                  <c:v>0</c:v>
                </c:pt>
                <c:pt idx="4">
                  <c:v>0</c:v>
                </c:pt>
                <c:pt idx="5">
                  <c:v>0</c:v>
                </c:pt>
                <c:pt idx="6">
                  <c:v>0</c:v>
                </c:pt>
              </c:numCache>
            </c:numRef>
          </c:val>
        </c:ser>
        <c:axId val="21406806"/>
        <c:axId val="25370963"/>
      </c:radarChart>
      <c:catAx>
        <c:axId val="21406806"/>
        <c:scaling>
          <c:orientation val="minMax"/>
        </c:scaling>
        <c:delete val="0"/>
        <c:axPos val="b"/>
        <c:numFmt formatCode="General" sourceLinked="1"/>
        <c:majorTickMark val="none"/>
        <c:minorTickMark val="none"/>
        <c:tickLblPos val="nextTo"/>
        <c:spPr>
          <a:ln w="9360">
            <a:noFill/>
          </a:ln>
        </c:spPr>
        <c:txPr>
          <a:bodyPr/>
          <a:lstStyle/>
          <a:p>
            <a:pPr>
              <a:defRPr b="1" sz="900" spc="-1" strike="noStrike">
                <a:solidFill>
                  <a:srgbClr val="595959"/>
                </a:solidFill>
                <a:latin typeface="Calibri"/>
              </a:defRPr>
            </a:pPr>
          </a:p>
        </c:txPr>
        <c:crossAx val="25370963"/>
        <c:crosses val="autoZero"/>
        <c:auto val="1"/>
        <c:lblAlgn val="ctr"/>
        <c:lblOffset val="100"/>
        <c:noMultiLvlLbl val="0"/>
      </c:catAx>
      <c:valAx>
        <c:axId val="25370963"/>
        <c:scaling>
          <c:orientation val="minMax"/>
        </c:scaling>
        <c:delete val="1"/>
        <c:axPos val="l"/>
        <c:majorGridlines>
          <c:spPr>
            <a:ln w="9360">
              <a:solidFill>
                <a:srgbClr val="d9d9d9"/>
              </a:solidFill>
              <a:round/>
            </a:ln>
          </c:spPr>
        </c:majorGridlines>
        <c:numFmt formatCode="0.00%"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21406806"/>
        <c:crossBetween val="midCat"/>
      </c:valAx>
      <c:spPr>
        <a:solidFill>
          <a:srgbClr val="ffffff"/>
        </a:solidFill>
        <a:ln>
          <a:noFill/>
        </a:ln>
      </c:spPr>
    </c:plotArea>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000" spc="-1" strike="noStrike">
                <a:solidFill>
                  <a:srgbClr val="000000"/>
                </a:solidFill>
                <a:latin typeface="Times New Roman"/>
              </a:defRPr>
            </a:pPr>
            <a:r>
              <a:rPr b="1" lang="en-US" sz="1000" spc="-1" strike="noStrike">
                <a:solidFill>
                  <a:srgbClr val="000000"/>
                </a:solidFill>
                <a:latin typeface="Times New Roman"/>
              </a:rPr>
              <a:t>Porcentaje de representatividad - Requisitos de Contexto de la organización</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94c600"/>
              </a:solidFill>
              <a:ln>
                <a:noFill/>
              </a:ln>
            </c:spPr>
          </c:dPt>
          <c:dPt>
            <c:idx val="1"/>
            <c:spPr>
              <a:solidFill>
                <a:srgbClr val="71685a"/>
              </a:solidFill>
              <a:ln>
                <a:noFill/>
              </a:ln>
            </c:spPr>
          </c:dPt>
          <c:dPt>
            <c:idx val="2"/>
            <c:spPr>
              <a:solidFill>
                <a:srgbClr val="ff6700"/>
              </a:solidFill>
              <a:ln>
                <a:noFill/>
              </a:ln>
            </c:spPr>
          </c:dPt>
          <c:dPt>
            <c:idx val="3"/>
            <c:spPr>
              <a:solidFill>
                <a:srgbClr val="909465"/>
              </a:solidFill>
              <a:ln>
                <a:noFill/>
              </a:ln>
            </c:spPr>
          </c:dPt>
          <c:dLbls>
            <c:dLbl>
              <c:idx val="0"/>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1"/>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2"/>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3"/>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showLeaderLines val="0"/>
          </c:dLbls>
          <c:cat>
            <c:strRef>
              <c:f>'ANÁLISIS 4'!$B$12:$B$15</c:f>
              <c:strCache>
                <c:ptCount val="4"/>
                <c:pt idx="0">
                  <c:v>4.1</c:v>
                </c:pt>
                <c:pt idx="1">
                  <c:v>4.2</c:v>
                </c:pt>
                <c:pt idx="2">
                  <c:v>4.3</c:v>
                </c:pt>
                <c:pt idx="3">
                  <c:v>4.4</c:v>
                </c:pt>
              </c:strCache>
            </c:strRef>
          </c:cat>
          <c:val>
            <c:numRef>
              <c:f>'ANÁLISIS 4'!$I$12:$I$15</c:f>
              <c:numCache>
                <c:formatCode>General</c:formatCode>
                <c:ptCount val="4"/>
                <c:pt idx="0">
                  <c:v>0</c:v>
                </c:pt>
                <c:pt idx="1">
                  <c:v>0</c:v>
                </c:pt>
                <c:pt idx="2">
                  <c:v>0</c:v>
                </c:pt>
                <c:pt idx="3">
                  <c:v>0</c:v>
                </c:pt>
              </c:numCache>
            </c:numRef>
          </c:val>
        </c:ser>
        <c:firstSliceAng val="0"/>
      </c:pieChart>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PE" sz="1000" spc="-1" strike="noStrike">
                <a:solidFill>
                  <a:srgbClr val="404040"/>
                </a:solidFill>
                <a:latin typeface="Times New Roman"/>
              </a:defRPr>
            </a:pPr>
            <a:r>
              <a:rPr b="1" lang="es-PE" sz="1000" spc="-1" strike="noStrike">
                <a:solidFill>
                  <a:srgbClr val="404040"/>
                </a:solidFill>
                <a:latin typeface="Times New Roman"/>
              </a:rPr>
              <a:t>Porcentaje de valores de cumplimiento y numerales de CLÁUSULA 4</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94c600"/>
              </a:solidFill>
              <a:ln>
                <a:noFill/>
              </a:ln>
            </c:spPr>
          </c:dPt>
          <c:dPt>
            <c:idx val="1"/>
            <c:spPr>
              <a:solidFill>
                <a:srgbClr val="71685a"/>
              </a:solidFill>
              <a:ln>
                <a:noFill/>
              </a:ln>
            </c:spPr>
          </c:dPt>
          <c:dPt>
            <c:idx val="2"/>
            <c:spPr>
              <a:solidFill>
                <a:srgbClr val="ff6700"/>
              </a:solidFill>
              <a:ln>
                <a:noFill/>
              </a:ln>
            </c:spPr>
          </c:dPt>
          <c:dPt>
            <c:idx val="3"/>
            <c:spPr>
              <a:solidFill>
                <a:srgbClr val="909465"/>
              </a:solidFill>
              <a:ln>
                <a:noFill/>
              </a:ln>
            </c:spPr>
          </c:dPt>
          <c:dPt>
            <c:idx val="4"/>
            <c:spPr>
              <a:solidFill>
                <a:srgbClr val="956b43"/>
              </a:solidFill>
              <a:ln>
                <a:noFill/>
              </a:ln>
            </c:spPr>
          </c:dPt>
          <c:dLbls>
            <c:numFmt formatCode="#,##0" sourceLinked="1"/>
            <c:dLbl>
              <c:idx val="0"/>
              <c:numFmt formatCode="#,##0" sourceLinked="1"/>
              <c:txPr>
                <a:bodyPr/>
                <a:lstStyle/>
                <a:p>
                  <a:pPr>
                    <a:defRPr b="1" sz="1000" spc="-1" strike="noStrike">
                      <a:solidFill>
                        <a:srgbClr val="ffffff"/>
                      </a:solidFill>
                      <a:latin typeface="Calibri"/>
                    </a:defRPr>
                  </a:pPr>
                </a:p>
              </c:txPr>
              <c:dLblPos val="ctr"/>
              <c:showLegendKey val="0"/>
              <c:showVal val="1"/>
              <c:showCatName val="1"/>
              <c:showSerName val="0"/>
              <c:showPercent val="1"/>
              <c:separator>; </c:separator>
            </c:dLbl>
            <c:dLbl>
              <c:idx val="1"/>
              <c:numFmt formatCode="#,##0" sourceLinked="1"/>
              <c:txPr>
                <a:bodyPr/>
                <a:lstStyle/>
                <a:p>
                  <a:pPr>
                    <a:defRPr b="1" sz="1000" spc="-1" strike="noStrike">
                      <a:solidFill>
                        <a:srgbClr val="ffffff"/>
                      </a:solidFill>
                      <a:latin typeface="Calibri"/>
                    </a:defRPr>
                  </a:pPr>
                </a:p>
              </c:txPr>
              <c:dLblPos val="ctr"/>
              <c:showLegendKey val="0"/>
              <c:showVal val="1"/>
              <c:showCatName val="1"/>
              <c:showSerName val="0"/>
              <c:showPercent val="1"/>
              <c:separator>; </c:separator>
            </c:dLbl>
            <c:dLbl>
              <c:idx val="2"/>
              <c:numFmt formatCode="#,##0" sourceLinked="1"/>
              <c:txPr>
                <a:bodyPr/>
                <a:lstStyle/>
                <a:p>
                  <a:pPr>
                    <a:defRPr b="1" sz="1000" spc="-1" strike="noStrike">
                      <a:solidFill>
                        <a:srgbClr val="ffffff"/>
                      </a:solidFill>
                      <a:latin typeface="Calibri"/>
                    </a:defRPr>
                  </a:pPr>
                </a:p>
              </c:txPr>
              <c:dLblPos val="ctr"/>
              <c:showLegendKey val="0"/>
              <c:showVal val="1"/>
              <c:showCatName val="1"/>
              <c:showSerName val="0"/>
              <c:showPercent val="1"/>
              <c:separator>; </c:separator>
            </c:dLbl>
            <c:dLbl>
              <c:idx val="3"/>
              <c:numFmt formatCode="#,##0" sourceLinked="1"/>
              <c:txPr>
                <a:bodyPr/>
                <a:lstStyle/>
                <a:p>
                  <a:pPr>
                    <a:defRPr b="1" sz="1000" spc="-1" strike="noStrike">
                      <a:solidFill>
                        <a:srgbClr val="ffffff"/>
                      </a:solidFill>
                      <a:latin typeface="Calibri"/>
                    </a:defRPr>
                  </a:pPr>
                </a:p>
              </c:txPr>
              <c:dLblPos val="ctr"/>
              <c:showLegendKey val="0"/>
              <c:showVal val="1"/>
              <c:showCatName val="1"/>
              <c:showSerName val="0"/>
              <c:showPercent val="1"/>
              <c:separator>; </c:separator>
            </c:dLbl>
            <c:dLbl>
              <c:idx val="4"/>
              <c:numFmt formatCode="#,##0" sourceLinked="1"/>
              <c:txPr>
                <a:bodyPr/>
                <a:lstStyle/>
                <a:p>
                  <a:pPr>
                    <a:defRPr b="1" sz="1000" spc="-1" strike="noStrike">
                      <a:solidFill>
                        <a:srgbClr val="ffffff"/>
                      </a:solidFill>
                      <a:latin typeface="Calibri"/>
                    </a:defRPr>
                  </a:pPr>
                </a:p>
              </c:txPr>
              <c:dLblPos val="ctr"/>
              <c:showLegendKey val="0"/>
              <c:showVal val="1"/>
              <c:showCatName val="1"/>
              <c:showSerName val="0"/>
              <c:showPercent val="1"/>
              <c:separator>; </c:separator>
            </c:dLbl>
            <c:txPr>
              <a:bodyPr/>
              <a:lstStyle/>
              <a:p>
                <a:pPr>
                  <a:defRPr b="1" sz="1000" spc="-1" strike="noStrike">
                    <a:solidFill>
                      <a:srgbClr val="ffffff"/>
                    </a:solidFill>
                    <a:latin typeface="Calibri"/>
                  </a:defRPr>
                </a:pPr>
              </a:p>
            </c:txPr>
            <c:dLblPos val="ctr"/>
            <c:showLegendKey val="0"/>
            <c:showVal val="1"/>
            <c:showCatName val="1"/>
            <c:showSerName val="0"/>
            <c:showPercent val="1"/>
            <c:separator>; </c:separator>
            <c:showLeaderLines val="0"/>
          </c:dLbls>
          <c:cat>
            <c:strRef>
              <c:f>'ANÁLISIS 4'!$C$10:$G$10</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4'!$C$16:$G$16</c:f>
              <c:numCache>
                <c:formatCode>General</c:formatCode>
                <c:ptCount val="5"/>
                <c:pt idx="0">
                  <c:v>0</c:v>
                </c:pt>
                <c:pt idx="1">
                  <c:v>0</c:v>
                </c:pt>
                <c:pt idx="2">
                  <c:v>0</c:v>
                </c:pt>
                <c:pt idx="3">
                  <c:v>0</c:v>
                </c:pt>
                <c:pt idx="4">
                  <c:v>0</c:v>
                </c:pt>
              </c:numCache>
            </c:numRef>
          </c:val>
        </c:ser>
        <c:firstSliceAng val="0"/>
      </c:pieChart>
      <c:spPr>
        <a:solidFill>
          <a:srgbClr val="ffffff"/>
        </a:solidFill>
        <a:ln>
          <a:noFill/>
        </a:ln>
      </c:spPr>
    </c:plotArea>
    <c:legend>
      <c:legendPos val="r"/>
      <c:overlay val="0"/>
      <c:spPr>
        <a:solidFill>
          <a:srgbClr val="f2f2f2">
            <a:alpha val="39000"/>
          </a:srgbClr>
        </a:solidFill>
        <a:ln>
          <a:noFill/>
        </a:ln>
      </c:spPr>
      <c:txPr>
        <a:bodyPr/>
        <a:lstStyle/>
        <a:p>
          <a:pPr>
            <a:defRPr b="0" sz="900" spc="-1" strike="noStrike">
              <a:solidFill>
                <a:srgbClr val="404040"/>
              </a:solidFill>
              <a:latin typeface="Calibri"/>
            </a:defRPr>
          </a:pPr>
        </a:p>
      </c:tx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000" spc="-1" strike="noStrike">
                <a:solidFill>
                  <a:srgbClr val="000000"/>
                </a:solidFill>
                <a:latin typeface="Times New Roman"/>
              </a:defRPr>
            </a:pPr>
            <a:r>
              <a:rPr b="1" lang="en-US" sz="1000" spc="-1" strike="noStrike">
                <a:solidFill>
                  <a:srgbClr val="000000"/>
                </a:solidFill>
                <a:latin typeface="Times New Roman"/>
              </a:rPr>
              <a:t>Porcentaje de representatividad - Requisitos de Liderazgo</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94c600"/>
              </a:solidFill>
              <a:ln>
                <a:noFill/>
              </a:ln>
            </c:spPr>
          </c:dPt>
          <c:dPt>
            <c:idx val="1"/>
            <c:spPr>
              <a:solidFill>
                <a:srgbClr val="71685a"/>
              </a:solidFill>
              <a:ln>
                <a:noFill/>
              </a:ln>
            </c:spPr>
          </c:dPt>
          <c:dPt>
            <c:idx val="2"/>
            <c:spPr>
              <a:solidFill>
                <a:srgbClr val="ff6700"/>
              </a:solidFill>
              <a:ln>
                <a:noFill/>
              </a:ln>
            </c:spPr>
          </c:dPt>
          <c:dLbls>
            <c:dLbl>
              <c:idx val="0"/>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1"/>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2"/>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showLeaderLines val="0"/>
          </c:dLbls>
          <c:cat>
            <c:strRef>
              <c:f>'ANÁLISIS 5'!$B$12:$B$14</c:f>
              <c:strCache>
                <c:ptCount val="3"/>
                <c:pt idx="0">
                  <c:v>5.1</c:v>
                </c:pt>
                <c:pt idx="1">
                  <c:v>5.2</c:v>
                </c:pt>
                <c:pt idx="2">
                  <c:v>5.3</c:v>
                </c:pt>
              </c:strCache>
            </c:strRef>
          </c:cat>
          <c:val>
            <c:numRef>
              <c:f>'ANÁLISIS 5'!$I$12:$I$14</c:f>
              <c:numCache>
                <c:formatCode>General</c:formatCode>
                <c:ptCount val="3"/>
                <c:pt idx="0">
                  <c:v>0</c:v>
                </c:pt>
                <c:pt idx="1">
                  <c:v>0</c:v>
                </c:pt>
                <c:pt idx="2">
                  <c:v>0</c:v>
                </c:pt>
              </c:numCache>
            </c:numRef>
          </c:val>
        </c:ser>
        <c:firstSliceAng val="0"/>
      </c:pieChart>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PE" sz="1000" spc="-1" strike="noStrike">
                <a:solidFill>
                  <a:srgbClr val="404040"/>
                </a:solidFill>
                <a:latin typeface="Times New Roman"/>
              </a:defRPr>
            </a:pPr>
            <a:r>
              <a:rPr b="1" lang="es-PE" sz="1000" spc="-1" strike="noStrike">
                <a:solidFill>
                  <a:srgbClr val="404040"/>
                </a:solidFill>
                <a:latin typeface="Times New Roman"/>
              </a:rPr>
              <a:t>Porcentaje de valores de cumplimiento y numerales de CLÁUSULA 5</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94c600"/>
              </a:solidFill>
              <a:ln>
                <a:noFill/>
              </a:ln>
            </c:spPr>
          </c:dPt>
          <c:dPt>
            <c:idx val="1"/>
            <c:spPr>
              <a:solidFill>
                <a:srgbClr val="71685a"/>
              </a:solidFill>
              <a:ln>
                <a:noFill/>
              </a:ln>
            </c:spPr>
          </c:dPt>
          <c:dPt>
            <c:idx val="2"/>
            <c:spPr>
              <a:solidFill>
                <a:srgbClr val="ff6700"/>
              </a:solidFill>
              <a:ln>
                <a:noFill/>
              </a:ln>
            </c:spPr>
          </c:dPt>
          <c:dPt>
            <c:idx val="3"/>
            <c:spPr>
              <a:solidFill>
                <a:srgbClr val="909465"/>
              </a:solidFill>
              <a:ln>
                <a:noFill/>
              </a:ln>
            </c:spPr>
          </c:dPt>
          <c:dPt>
            <c:idx val="4"/>
            <c:spPr>
              <a:solidFill>
                <a:srgbClr val="956b43"/>
              </a:solidFill>
              <a:ln>
                <a:noFill/>
              </a:ln>
            </c:spPr>
          </c:dPt>
          <c:dLbls>
            <c:dLbl>
              <c:idx val="0"/>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1"/>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2"/>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3"/>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4"/>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showLeaderLines val="0"/>
          </c:dLbls>
          <c:cat>
            <c:strRef>
              <c:f>'ANÁLISIS 5'!$C$10:$G$10</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5'!$C$15:$G$15</c:f>
              <c:numCache>
                <c:formatCode>General</c:formatCode>
                <c:ptCount val="5"/>
                <c:pt idx="0">
                  <c:v>0</c:v>
                </c:pt>
                <c:pt idx="1">
                  <c:v>0</c:v>
                </c:pt>
                <c:pt idx="2">
                  <c:v>0</c:v>
                </c:pt>
                <c:pt idx="3">
                  <c:v>0</c:v>
                </c:pt>
                <c:pt idx="4">
                  <c:v>0</c:v>
                </c:pt>
              </c:numCache>
            </c:numRef>
          </c:val>
        </c:ser>
        <c:firstSliceAng val="0"/>
      </c:pieChart>
      <c:spPr>
        <a:solidFill>
          <a:srgbClr val="ffffff"/>
        </a:solidFill>
        <a:ln>
          <a:noFill/>
        </a:ln>
      </c:spPr>
    </c:plotArea>
    <c:legend>
      <c:legendPos val="r"/>
      <c:overlay val="0"/>
      <c:spPr>
        <a:solidFill>
          <a:srgbClr val="f2f2f2">
            <a:alpha val="39000"/>
          </a:srgbClr>
        </a:solidFill>
        <a:ln>
          <a:noFill/>
        </a:ln>
      </c:spPr>
      <c:txPr>
        <a:bodyPr/>
        <a:lstStyle/>
        <a:p>
          <a:pPr>
            <a:defRPr b="0" sz="900" spc="-1" strike="noStrike">
              <a:solidFill>
                <a:srgbClr val="404040"/>
              </a:solidFill>
              <a:latin typeface="Calibri"/>
            </a:defRPr>
          </a:pPr>
        </a:p>
      </c:txPr>
    </c:legend>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000" spc="-1" strike="noStrike">
                <a:solidFill>
                  <a:srgbClr val="000000"/>
                </a:solidFill>
                <a:latin typeface="Times New Roman"/>
              </a:defRPr>
            </a:pPr>
            <a:r>
              <a:rPr b="1" lang="en-US" sz="1000" spc="-1" strike="noStrike">
                <a:solidFill>
                  <a:srgbClr val="000000"/>
                </a:solidFill>
                <a:latin typeface="Times New Roman"/>
              </a:rPr>
              <a:t>Porcentaje de representatividad - Requisitos de Planificación</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94c600"/>
              </a:solidFill>
              <a:ln>
                <a:noFill/>
              </a:ln>
            </c:spPr>
          </c:dPt>
          <c:dPt>
            <c:idx val="1"/>
            <c:spPr>
              <a:solidFill>
                <a:srgbClr val="71685a"/>
              </a:solidFill>
              <a:ln>
                <a:noFill/>
              </a:ln>
            </c:spPr>
          </c:dPt>
          <c:dPt>
            <c:idx val="2"/>
            <c:spPr>
              <a:solidFill>
                <a:srgbClr val="ff6700"/>
              </a:solidFill>
              <a:ln>
                <a:noFill/>
              </a:ln>
            </c:spPr>
          </c:dPt>
          <c:dLbls>
            <c:dLbl>
              <c:idx val="0"/>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1"/>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2"/>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showLeaderLines val="0"/>
          </c:dLbls>
          <c:cat>
            <c:strRef>
              <c:f>'ANÁLISIS 6'!$B$12:$B$14</c:f>
              <c:strCache>
                <c:ptCount val="3"/>
                <c:pt idx="0">
                  <c:v>6.1</c:v>
                </c:pt>
                <c:pt idx="1">
                  <c:v>6.2</c:v>
                </c:pt>
                <c:pt idx="2">
                  <c:v>6.3</c:v>
                </c:pt>
              </c:strCache>
            </c:strRef>
          </c:cat>
          <c:val>
            <c:numRef>
              <c:f>'ANÁLISIS 6'!$I$12:$I$14</c:f>
              <c:numCache>
                <c:formatCode>General</c:formatCode>
                <c:ptCount val="3"/>
                <c:pt idx="0">
                  <c:v>0</c:v>
                </c:pt>
                <c:pt idx="1">
                  <c:v>0</c:v>
                </c:pt>
                <c:pt idx="2">
                  <c:v>0</c:v>
                </c:pt>
              </c:numCache>
            </c:numRef>
          </c:val>
        </c:ser>
        <c:firstSliceAng val="0"/>
      </c:pieChart>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PE" sz="1000" spc="-1" strike="noStrike">
                <a:solidFill>
                  <a:srgbClr val="404040"/>
                </a:solidFill>
                <a:latin typeface="Times New Roman"/>
              </a:defRPr>
            </a:pPr>
            <a:r>
              <a:rPr b="1" lang="es-PE" sz="1000" spc="-1" strike="noStrike">
                <a:solidFill>
                  <a:srgbClr val="404040"/>
                </a:solidFill>
                <a:latin typeface="Times New Roman"/>
              </a:rPr>
              <a:t>Porcentaje de valores de cumplimiento y numerales de CLÁUSULA 6 </a:t>
            </a:r>
          </a:p>
        </c:rich>
      </c:tx>
      <c:overlay val="0"/>
      <c:spPr>
        <a:noFill/>
        <a:ln>
          <a:noFill/>
        </a:ln>
      </c:spPr>
    </c:title>
    <c:autoTitleDeleted val="0"/>
    <c:plotArea>
      <c:pieChart>
        <c:varyColors val="1"/>
        <c:ser>
          <c:idx val="0"/>
          <c:order val="0"/>
          <c:spPr>
            <a:solidFill>
              <a:srgbClr val="94c600"/>
            </a:solidFill>
            <a:ln>
              <a:noFill/>
            </a:ln>
          </c:spPr>
          <c:explosion val="0"/>
          <c:dPt>
            <c:idx val="0"/>
            <c:spPr>
              <a:solidFill>
                <a:srgbClr val="94c600"/>
              </a:solidFill>
              <a:ln>
                <a:noFill/>
              </a:ln>
            </c:spPr>
          </c:dPt>
          <c:dPt>
            <c:idx val="1"/>
            <c:spPr>
              <a:solidFill>
                <a:srgbClr val="71685a"/>
              </a:solidFill>
              <a:ln>
                <a:noFill/>
              </a:ln>
            </c:spPr>
          </c:dPt>
          <c:dPt>
            <c:idx val="2"/>
            <c:spPr>
              <a:solidFill>
                <a:srgbClr val="ff6700"/>
              </a:solidFill>
              <a:ln>
                <a:noFill/>
              </a:ln>
            </c:spPr>
          </c:dPt>
          <c:dPt>
            <c:idx val="3"/>
            <c:spPr>
              <a:solidFill>
                <a:srgbClr val="909465"/>
              </a:solidFill>
              <a:ln>
                <a:noFill/>
              </a:ln>
            </c:spPr>
          </c:dPt>
          <c:dPt>
            <c:idx val="4"/>
            <c:spPr>
              <a:solidFill>
                <a:srgbClr val="956b43"/>
              </a:solidFill>
              <a:ln>
                <a:noFill/>
              </a:ln>
            </c:spPr>
          </c:dPt>
          <c:dLbls>
            <c:dLbl>
              <c:idx val="0"/>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1"/>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2"/>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3"/>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dLbl>
              <c:idx val="4"/>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dLbl>
            <c:txPr>
              <a:bodyPr/>
              <a:lstStyle/>
              <a:p>
                <a:pPr>
                  <a:defRPr b="1" sz="1000" spc="-1" strike="noStrike">
                    <a:solidFill>
                      <a:srgbClr val="ffffff"/>
                    </a:solidFill>
                    <a:latin typeface="Calibri"/>
                  </a:defRPr>
                </a:pPr>
              </a:p>
            </c:txPr>
            <c:dLblPos val="ctr"/>
            <c:showLegendKey val="0"/>
            <c:showVal val="0"/>
            <c:showCatName val="0"/>
            <c:showSerName val="0"/>
            <c:showPercent val="1"/>
            <c:separator>
</c:separator>
            <c:showLeaderLines val="0"/>
          </c:dLbls>
          <c:cat>
            <c:strRef>
              <c:f>'ANÁLISIS 6'!$C$10:$G$10</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6'!$C$15:$G$15</c:f>
              <c:numCache>
                <c:formatCode>General</c:formatCode>
                <c:ptCount val="5"/>
                <c:pt idx="0">
                  <c:v>0</c:v>
                </c:pt>
                <c:pt idx="1">
                  <c:v>0</c:v>
                </c:pt>
                <c:pt idx="2">
                  <c:v>0</c:v>
                </c:pt>
                <c:pt idx="3">
                  <c:v>0</c:v>
                </c:pt>
                <c:pt idx="4">
                  <c:v>0</c:v>
                </c:pt>
              </c:numCache>
            </c:numRef>
          </c:val>
        </c:ser>
        <c:firstSliceAng val="0"/>
      </c:pieChart>
      <c:spPr>
        <a:solidFill>
          <a:srgbClr val="ffffff"/>
        </a:solidFill>
        <a:ln>
          <a:noFill/>
        </a:ln>
      </c:spPr>
    </c:plotArea>
    <c:legend>
      <c:legendPos val="r"/>
      <c:overlay val="0"/>
      <c:spPr>
        <a:solidFill>
          <a:srgbClr val="f2f2f2">
            <a:alpha val="39000"/>
          </a:srgbClr>
        </a:solidFill>
        <a:ln>
          <a:noFill/>
        </a:ln>
      </c:spPr>
      <c:txPr>
        <a:bodyPr/>
        <a:lstStyle/>
        <a:p>
          <a:pPr>
            <a:defRPr b="0" sz="900" spc="-1" strike="noStrike">
              <a:solidFill>
                <a:srgbClr val="40404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
</Relationships>
</file>

<file path=xl/drawings/_rels/drawing2.xml.rels><?xml version="1.0" encoding="UTF-8"?>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
</Relationships>
</file>

<file path=xl/drawings/_rels/drawing3.xml.rels><?xml version="1.0" encoding="UTF-8"?>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
</Relationships>
</file>

<file path=xl/drawings/_rels/drawing4.xml.rels><?xml version="1.0" encoding="UTF-8"?>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
</Relationships>
</file>

<file path=xl/drawings/_rels/drawing5.xml.rels><?xml version="1.0" encoding="UTF-8"?>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
</Relationships>
</file>

<file path=xl/drawings/_rels/drawing6.xml.rels><?xml version="1.0" encoding="UTF-8"?>
<Relationships xmlns="http://schemas.openxmlformats.org/package/2006/relationships"><Relationship Id="rId1" Type="http://schemas.openxmlformats.org/officeDocument/2006/relationships/chart" Target="../charts/chart12.xml"/><Relationship Id="rId2" Type="http://schemas.openxmlformats.org/officeDocument/2006/relationships/chart" Target="../charts/chart13.xml"/>
</Relationships>
</file>

<file path=xl/drawings/_rels/drawing7.xml.rels><?xml version="1.0" encoding="UTF-8"?>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
</Relationships>
</file>

<file path=xl/drawings/_rels/drawing8.xml.rels><?xml version="1.0" encoding="UTF-8"?>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12960</xdr:colOff>
      <xdr:row>15</xdr:row>
      <xdr:rowOff>10800</xdr:rowOff>
    </xdr:from>
    <xdr:to>
      <xdr:col>14</xdr:col>
      <xdr:colOff>327600</xdr:colOff>
      <xdr:row>34</xdr:row>
      <xdr:rowOff>86760</xdr:rowOff>
    </xdr:to>
    <xdr:graphicFrame>
      <xdr:nvGraphicFramePr>
        <xdr:cNvPr id="0" name="Chart 1"/>
        <xdr:cNvGraphicFramePr/>
      </xdr:nvGraphicFramePr>
      <xdr:xfrm>
        <a:off x="8445600" y="2934720"/>
        <a:ext cx="9052920" cy="3848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2160</xdr:colOff>
      <xdr:row>42</xdr:row>
      <xdr:rowOff>13320</xdr:rowOff>
    </xdr:from>
    <xdr:to>
      <xdr:col>12</xdr:col>
      <xdr:colOff>907920</xdr:colOff>
      <xdr:row>58</xdr:row>
      <xdr:rowOff>199080</xdr:rowOff>
    </xdr:to>
    <xdr:graphicFrame>
      <xdr:nvGraphicFramePr>
        <xdr:cNvPr id="1" name="Chart 2"/>
        <xdr:cNvGraphicFramePr/>
      </xdr:nvGraphicFramePr>
      <xdr:xfrm>
        <a:off x="8434800" y="8271360"/>
        <a:ext cx="7003080" cy="33386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74880</xdr:colOff>
      <xdr:row>1</xdr:row>
      <xdr:rowOff>2880</xdr:rowOff>
    </xdr:from>
    <xdr:to>
      <xdr:col>18</xdr:col>
      <xdr:colOff>346320</xdr:colOff>
      <xdr:row>14</xdr:row>
      <xdr:rowOff>187200</xdr:rowOff>
    </xdr:to>
    <xdr:graphicFrame>
      <xdr:nvGraphicFramePr>
        <xdr:cNvPr id="2" name="Chart 3"/>
        <xdr:cNvGraphicFramePr/>
      </xdr:nvGraphicFramePr>
      <xdr:xfrm>
        <a:off x="14604840" y="193320"/>
        <a:ext cx="5985000" cy="27180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19080</xdr:colOff>
      <xdr:row>8</xdr:row>
      <xdr:rowOff>4680</xdr:rowOff>
    </xdr:from>
    <xdr:to>
      <xdr:col>16</xdr:col>
      <xdr:colOff>18360</xdr:colOff>
      <xdr:row>23</xdr:row>
      <xdr:rowOff>23040</xdr:rowOff>
    </xdr:to>
    <xdr:graphicFrame>
      <xdr:nvGraphicFramePr>
        <xdr:cNvPr id="3" name="Chart 1"/>
        <xdr:cNvGraphicFramePr/>
      </xdr:nvGraphicFramePr>
      <xdr:xfrm>
        <a:off x="9377640" y="1537920"/>
        <a:ext cx="6095160" cy="314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657360</xdr:colOff>
      <xdr:row>19</xdr:row>
      <xdr:rowOff>76320</xdr:rowOff>
    </xdr:from>
    <xdr:to>
      <xdr:col>8</xdr:col>
      <xdr:colOff>9000</xdr:colOff>
      <xdr:row>33</xdr:row>
      <xdr:rowOff>180360</xdr:rowOff>
    </xdr:to>
    <xdr:graphicFrame>
      <xdr:nvGraphicFramePr>
        <xdr:cNvPr id="4" name="Chart 2"/>
        <xdr:cNvGraphicFramePr/>
      </xdr:nvGraphicFramePr>
      <xdr:xfrm>
        <a:off x="1673280" y="3971880"/>
        <a:ext cx="6437520" cy="36187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438120</xdr:colOff>
      <xdr:row>8</xdr:row>
      <xdr:rowOff>0</xdr:rowOff>
    </xdr:from>
    <xdr:to>
      <xdr:col>15</xdr:col>
      <xdr:colOff>437400</xdr:colOff>
      <xdr:row>22</xdr:row>
      <xdr:rowOff>189720</xdr:rowOff>
    </xdr:to>
    <xdr:graphicFrame>
      <xdr:nvGraphicFramePr>
        <xdr:cNvPr id="5" name="Chart 1"/>
        <xdr:cNvGraphicFramePr/>
      </xdr:nvGraphicFramePr>
      <xdr:xfrm>
        <a:off x="9683640" y="1533240"/>
        <a:ext cx="6095160" cy="3094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18</xdr:row>
      <xdr:rowOff>0</xdr:rowOff>
    </xdr:from>
    <xdr:to>
      <xdr:col>7</xdr:col>
      <xdr:colOff>37440</xdr:colOff>
      <xdr:row>32</xdr:row>
      <xdr:rowOff>104040</xdr:rowOff>
    </xdr:to>
    <xdr:graphicFrame>
      <xdr:nvGraphicFramePr>
        <xdr:cNvPr id="6" name="Chart 2"/>
        <xdr:cNvGraphicFramePr/>
      </xdr:nvGraphicFramePr>
      <xdr:xfrm>
        <a:off x="1015920" y="3676320"/>
        <a:ext cx="6209640" cy="27903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485640</xdr:colOff>
      <xdr:row>8</xdr:row>
      <xdr:rowOff>9360</xdr:rowOff>
    </xdr:from>
    <xdr:to>
      <xdr:col>15</xdr:col>
      <xdr:colOff>484920</xdr:colOff>
      <xdr:row>23</xdr:row>
      <xdr:rowOff>18000</xdr:rowOff>
    </xdr:to>
    <xdr:graphicFrame>
      <xdr:nvGraphicFramePr>
        <xdr:cNvPr id="7" name="Chart 1"/>
        <xdr:cNvGraphicFramePr/>
      </xdr:nvGraphicFramePr>
      <xdr:xfrm>
        <a:off x="9731160" y="1542600"/>
        <a:ext cx="6095160" cy="318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19</xdr:row>
      <xdr:rowOff>0</xdr:rowOff>
    </xdr:from>
    <xdr:to>
      <xdr:col>7</xdr:col>
      <xdr:colOff>37440</xdr:colOff>
      <xdr:row>33</xdr:row>
      <xdr:rowOff>104040</xdr:rowOff>
    </xdr:to>
    <xdr:graphicFrame>
      <xdr:nvGraphicFramePr>
        <xdr:cNvPr id="8" name="Chart 2"/>
        <xdr:cNvGraphicFramePr/>
      </xdr:nvGraphicFramePr>
      <xdr:xfrm>
        <a:off x="1015920" y="3943080"/>
        <a:ext cx="6209640" cy="27806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533520</xdr:colOff>
      <xdr:row>8</xdr:row>
      <xdr:rowOff>19080</xdr:rowOff>
    </xdr:from>
    <xdr:to>
      <xdr:col>15</xdr:col>
      <xdr:colOff>752040</xdr:colOff>
      <xdr:row>22</xdr:row>
      <xdr:rowOff>9000</xdr:rowOff>
    </xdr:to>
    <xdr:graphicFrame>
      <xdr:nvGraphicFramePr>
        <xdr:cNvPr id="9" name="Chart 1"/>
        <xdr:cNvGraphicFramePr/>
      </xdr:nvGraphicFramePr>
      <xdr:xfrm>
        <a:off x="9677520" y="1552320"/>
        <a:ext cx="6314400" cy="2914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21</xdr:row>
      <xdr:rowOff>0</xdr:rowOff>
    </xdr:from>
    <xdr:to>
      <xdr:col>7</xdr:col>
      <xdr:colOff>94680</xdr:colOff>
      <xdr:row>35</xdr:row>
      <xdr:rowOff>104040</xdr:rowOff>
    </xdr:to>
    <xdr:graphicFrame>
      <xdr:nvGraphicFramePr>
        <xdr:cNvPr id="10" name="Chart 2"/>
        <xdr:cNvGraphicFramePr/>
      </xdr:nvGraphicFramePr>
      <xdr:xfrm>
        <a:off x="1015920" y="4267080"/>
        <a:ext cx="6190560" cy="27806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523800</xdr:colOff>
      <xdr:row>7</xdr:row>
      <xdr:rowOff>19080</xdr:rowOff>
    </xdr:from>
    <xdr:to>
      <xdr:col>15</xdr:col>
      <xdr:colOff>523080</xdr:colOff>
      <xdr:row>22</xdr:row>
      <xdr:rowOff>37440</xdr:rowOff>
    </xdr:to>
    <xdr:graphicFrame>
      <xdr:nvGraphicFramePr>
        <xdr:cNvPr id="11" name="Chart 1"/>
        <xdr:cNvGraphicFramePr/>
      </xdr:nvGraphicFramePr>
      <xdr:xfrm>
        <a:off x="9667800" y="1361880"/>
        <a:ext cx="6095160" cy="3152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23</xdr:row>
      <xdr:rowOff>0</xdr:rowOff>
    </xdr:from>
    <xdr:to>
      <xdr:col>7</xdr:col>
      <xdr:colOff>94680</xdr:colOff>
      <xdr:row>37</xdr:row>
      <xdr:rowOff>104040</xdr:rowOff>
    </xdr:to>
    <xdr:graphicFrame>
      <xdr:nvGraphicFramePr>
        <xdr:cNvPr id="12" name="Chart 2"/>
        <xdr:cNvGraphicFramePr/>
      </xdr:nvGraphicFramePr>
      <xdr:xfrm>
        <a:off x="1015920" y="4667040"/>
        <a:ext cx="6190560" cy="27806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457200</xdr:colOff>
      <xdr:row>9</xdr:row>
      <xdr:rowOff>19080</xdr:rowOff>
    </xdr:from>
    <xdr:to>
      <xdr:col>15</xdr:col>
      <xdr:colOff>456480</xdr:colOff>
      <xdr:row>24</xdr:row>
      <xdr:rowOff>37440</xdr:rowOff>
    </xdr:to>
    <xdr:graphicFrame>
      <xdr:nvGraphicFramePr>
        <xdr:cNvPr id="13" name="Chart 1"/>
        <xdr:cNvGraphicFramePr/>
      </xdr:nvGraphicFramePr>
      <xdr:xfrm>
        <a:off x="9601200" y="1742760"/>
        <a:ext cx="6095160" cy="3095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219240</xdr:colOff>
      <xdr:row>19</xdr:row>
      <xdr:rowOff>47520</xdr:rowOff>
    </xdr:from>
    <xdr:to>
      <xdr:col>7</xdr:col>
      <xdr:colOff>313920</xdr:colOff>
      <xdr:row>33</xdr:row>
      <xdr:rowOff>151560</xdr:rowOff>
    </xdr:to>
    <xdr:graphicFrame>
      <xdr:nvGraphicFramePr>
        <xdr:cNvPr id="14" name="Chart 2"/>
        <xdr:cNvGraphicFramePr/>
      </xdr:nvGraphicFramePr>
      <xdr:xfrm>
        <a:off x="1235160" y="3895560"/>
        <a:ext cx="6190560" cy="27802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428760</xdr:colOff>
      <xdr:row>8</xdr:row>
      <xdr:rowOff>0</xdr:rowOff>
    </xdr:from>
    <xdr:to>
      <xdr:col>15</xdr:col>
      <xdr:colOff>761400</xdr:colOff>
      <xdr:row>23</xdr:row>
      <xdr:rowOff>37440</xdr:rowOff>
    </xdr:to>
    <xdr:graphicFrame>
      <xdr:nvGraphicFramePr>
        <xdr:cNvPr id="15" name="Chart 1"/>
        <xdr:cNvGraphicFramePr/>
      </xdr:nvGraphicFramePr>
      <xdr:xfrm>
        <a:off x="9572760" y="1533240"/>
        <a:ext cx="6428520" cy="3133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19</xdr:row>
      <xdr:rowOff>0</xdr:rowOff>
    </xdr:from>
    <xdr:to>
      <xdr:col>7</xdr:col>
      <xdr:colOff>94680</xdr:colOff>
      <xdr:row>33</xdr:row>
      <xdr:rowOff>104040</xdr:rowOff>
    </xdr:to>
    <xdr:graphicFrame>
      <xdr:nvGraphicFramePr>
        <xdr:cNvPr id="16" name="Chart 2"/>
        <xdr:cNvGraphicFramePr/>
      </xdr:nvGraphicFramePr>
      <xdr:xfrm>
        <a:off x="1015920" y="3867120"/>
        <a:ext cx="6190560" cy="27802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0.xml.rels><?xml version="1.0" encoding="UTF-8"?>
<Relationships xmlns="http://schemas.openxmlformats.org/package/2006/relationships"><Relationship Id="rId1" Type="http://schemas.openxmlformats.org/officeDocument/2006/relationships/drawing" Target="../drawings/drawing8.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C10"/>
  <sheetViews>
    <sheetView showFormulas="false" showGridLines="false" showRowColHeaders="true" showZeros="true" rightToLeft="false" tabSelected="false" showOutlineSymbols="true" defaultGridColor="true" view="normal" topLeftCell="A1" colorId="64" zoomScale="82" zoomScaleNormal="82" zoomScalePageLayoutView="100" workbookViewId="0">
      <selection pane="topLeft" activeCell="B5" activeCellId="1" sqref="B304:H312 B5"/>
    </sheetView>
  </sheetViews>
  <sheetFormatPr defaultColWidth="9.15234375" defaultRowHeight="15" zeroHeight="false" outlineLevelRow="0" outlineLevelCol="0"/>
  <cols>
    <col collapsed="false" customWidth="true" hidden="false" outlineLevel="0" max="2" min="2" style="1" width="29.14"/>
    <col collapsed="false" customWidth="true" hidden="false" outlineLevel="0" max="3" min="3" style="1" width="41.85"/>
  </cols>
  <sheetData>
    <row r="3" customFormat="false" ht="30.75" hidden="false" customHeight="true" outlineLevel="0" collapsed="false">
      <c r="B3" s="2" t="s">
        <v>0</v>
      </c>
      <c r="C3" s="2"/>
    </row>
    <row r="4" customFormat="false" ht="30.75" hidden="false" customHeight="true" outlineLevel="0" collapsed="false">
      <c r="B4" s="3" t="s">
        <v>1</v>
      </c>
      <c r="C4" s="4" t="s">
        <v>2</v>
      </c>
    </row>
    <row r="5" customFormat="false" ht="30.75" hidden="false" customHeight="true" outlineLevel="0" collapsed="false">
      <c r="B5" s="5" t="n">
        <v>0</v>
      </c>
      <c r="C5" s="6" t="s">
        <v>3</v>
      </c>
    </row>
    <row r="6" customFormat="false" ht="30.75" hidden="false" customHeight="true" outlineLevel="0" collapsed="false">
      <c r="B6" s="5" t="n">
        <v>0.25</v>
      </c>
      <c r="C6" s="6" t="s">
        <v>4</v>
      </c>
    </row>
    <row r="7" customFormat="false" ht="30.75" hidden="false" customHeight="true" outlineLevel="0" collapsed="false">
      <c r="B7" s="5" t="n">
        <v>0.5</v>
      </c>
      <c r="C7" s="6" t="s">
        <v>5</v>
      </c>
    </row>
    <row r="8" customFormat="false" ht="30.75" hidden="false" customHeight="true" outlineLevel="0" collapsed="false">
      <c r="B8" s="5" t="n">
        <v>0.75</v>
      </c>
      <c r="C8" s="6" t="s">
        <v>6</v>
      </c>
    </row>
    <row r="9" customFormat="false" ht="30.75" hidden="false" customHeight="true" outlineLevel="0" collapsed="false">
      <c r="B9" s="5" t="n">
        <v>1</v>
      </c>
      <c r="C9" s="6" t="s">
        <v>7</v>
      </c>
    </row>
    <row r="10" customFormat="false" ht="30.75" hidden="false" customHeight="true" outlineLevel="0" collapsed="false">
      <c r="B10" s="7" t="s">
        <v>8</v>
      </c>
      <c r="C10" s="6" t="s">
        <v>9</v>
      </c>
    </row>
  </sheetData>
  <mergeCells count="1">
    <mergeCell ref="B3:C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AD50"/>
  <sheetViews>
    <sheetView showFormulas="false" showGridLines="true" showRowColHeaders="true" showZeros="true" rightToLeft="false" tabSelected="false" showOutlineSymbols="true" defaultGridColor="true" view="normal" topLeftCell="A10" colorId="64" zoomScale="82" zoomScaleNormal="82" zoomScalePageLayoutView="100" workbookViewId="0">
      <selection pane="topLeft" activeCell="H21" activeCellId="1" sqref="B304:H312 H21"/>
    </sheetView>
  </sheetViews>
  <sheetFormatPr defaultColWidth="11.4296875" defaultRowHeight="15" zeroHeight="false" outlineLevelRow="0" outlineLevelCol="0"/>
  <cols>
    <col collapsed="false" customWidth="false" hidden="false" outlineLevel="0" max="1024" min="1" style="81" width="11.43"/>
  </cols>
  <sheetData>
    <row r="3" customFormat="false" ht="15" hidden="false" customHeight="false" outlineLevel="0" collapsed="false">
      <c r="B3" s="82" t="s">
        <v>434</v>
      </c>
      <c r="C3" s="82"/>
      <c r="D3" s="82"/>
      <c r="E3" s="82"/>
      <c r="F3" s="82"/>
      <c r="G3" s="82"/>
      <c r="H3" s="82"/>
      <c r="I3" s="82"/>
      <c r="J3" s="82"/>
      <c r="K3" s="82"/>
      <c r="L3" s="82"/>
      <c r="M3" s="82"/>
      <c r="N3" s="82"/>
      <c r="O3" s="82"/>
      <c r="P3" s="82"/>
    </row>
    <row r="4" customFormat="false" ht="15" hidden="false" customHeight="false" outlineLevel="0" collapsed="false">
      <c r="B4" s="83" t="s">
        <v>495</v>
      </c>
      <c r="C4" s="83"/>
      <c r="D4" s="83"/>
      <c r="E4" s="83"/>
      <c r="F4" s="83"/>
      <c r="G4" s="83"/>
      <c r="H4" s="83"/>
      <c r="I4" s="83"/>
      <c r="J4" s="83"/>
      <c r="K4" s="83"/>
      <c r="L4" s="83"/>
      <c r="M4" s="83"/>
    </row>
    <row r="5" customFormat="false" ht="15" hidden="false" customHeight="false" outlineLevel="0" collapsed="false">
      <c r="B5" s="84" t="s">
        <v>495</v>
      </c>
      <c r="C5" s="84"/>
      <c r="D5" s="84"/>
      <c r="E5" s="84"/>
      <c r="F5" s="84"/>
      <c r="G5" s="84"/>
      <c r="H5" s="84"/>
      <c r="I5" s="84"/>
      <c r="J5" s="84"/>
      <c r="K5" s="84"/>
      <c r="L5" s="84"/>
      <c r="M5" s="84"/>
    </row>
    <row r="6" customFormat="false" ht="15" hidden="false" customHeight="false" outlineLevel="0" collapsed="false">
      <c r="B6" s="82"/>
      <c r="C6" s="82"/>
      <c r="D6" s="82"/>
      <c r="E6" s="82"/>
      <c r="F6" s="82"/>
      <c r="G6" s="82"/>
      <c r="H6" s="82"/>
      <c r="I6" s="82"/>
      <c r="J6" s="82"/>
      <c r="K6" s="82"/>
      <c r="L6" s="82"/>
      <c r="M6" s="82"/>
    </row>
    <row r="8" customFormat="false" ht="15.75" hidden="false" customHeight="true" outlineLevel="0" collapsed="false"/>
    <row r="9" customFormat="false" ht="15.75" hidden="false" customHeight="true" outlineLevel="0" collapsed="false">
      <c r="B9" s="86" t="s">
        <v>480</v>
      </c>
      <c r="C9" s="86"/>
      <c r="D9" s="86"/>
      <c r="E9" s="86"/>
      <c r="F9" s="86"/>
      <c r="G9" s="86"/>
      <c r="H9" s="86"/>
      <c r="I9" s="86"/>
    </row>
    <row r="10" customFormat="false" ht="27.75" hidden="false" customHeight="true" outlineLevel="0" collapsed="false">
      <c r="B10" s="152"/>
      <c r="C10" s="153" t="s">
        <v>489</v>
      </c>
      <c r="D10" s="154" t="s">
        <v>490</v>
      </c>
      <c r="E10" s="154" t="s">
        <v>491</v>
      </c>
      <c r="F10" s="155" t="s">
        <v>492</v>
      </c>
      <c r="G10" s="154" t="s">
        <v>493</v>
      </c>
      <c r="H10" s="156" t="s">
        <v>9</v>
      </c>
      <c r="I10" s="157"/>
    </row>
    <row r="11" customFormat="false" ht="15.75" hidden="false" customHeight="true" outlineLevel="0" collapsed="false">
      <c r="B11" s="90" t="s">
        <v>437</v>
      </c>
      <c r="C11" s="90" t="n">
        <v>0</v>
      </c>
      <c r="D11" s="90" t="n">
        <v>0.25</v>
      </c>
      <c r="E11" s="90" t="n">
        <v>0.5</v>
      </c>
      <c r="F11" s="90" t="n">
        <v>0.75</v>
      </c>
      <c r="G11" s="90" t="n">
        <v>1</v>
      </c>
      <c r="H11" s="91" t="s">
        <v>8</v>
      </c>
      <c r="I11" s="92" t="s">
        <v>438</v>
      </c>
      <c r="AB11" s="81" t="n">
        <f aca="false">MAX(I12:I14)</f>
        <v>0</v>
      </c>
      <c r="AC11" s="81" t="e">
        <f aca="false">TEXT(AB11/SUM(I12:I14),"0.00%")</f>
        <v>#DIV/0!</v>
      </c>
      <c r="AD11" s="81" t="str">
        <f aca="false">IF(I12 &gt;= AB11,B12,IF(I13 &gt;= AB11,B13,IF(I14 &gt;= AB11,B14,"Algo está mal en la formula, revisela")))</f>
        <v>10.1</v>
      </c>
    </row>
    <row r="12" customFormat="false" ht="15.75" hidden="false" customHeight="true" outlineLevel="0" collapsed="false">
      <c r="B12" s="110" t="s">
        <v>481</v>
      </c>
      <c r="C12" s="143" t="n">
        <f aca="false">COUNTIF(REQUISITOS!B428:B431,"X")</f>
        <v>0</v>
      </c>
      <c r="D12" s="143" t="n">
        <f aca="false">COUNTIF(REQUISITOS!C428:C431,"X")</f>
        <v>0</v>
      </c>
      <c r="E12" s="143" t="n">
        <f aca="false">COUNTIF(REQUISITOS!D428:D431,"X")</f>
        <v>0</v>
      </c>
      <c r="F12" s="143" t="n">
        <f aca="false">COUNTIF(REQUISITOS!E428:E431,"X")</f>
        <v>0</v>
      </c>
      <c r="G12" s="143" t="n">
        <f aca="false">COUNTIF(REQUISITOS!F428:F431,"X")</f>
        <v>0</v>
      </c>
      <c r="H12" s="143" t="n">
        <f aca="false">COUNTIF(REQUISITOS!G428:G431,"X")</f>
        <v>0</v>
      </c>
      <c r="I12" s="144" t="n">
        <f aca="false">SUM(C12:H12)</f>
        <v>0</v>
      </c>
      <c r="AB12" s="81" t="n">
        <f aca="false">MIN(I12:I14)</f>
        <v>0</v>
      </c>
      <c r="AC12" s="81" t="e">
        <f aca="false">TEXT(AB12/SUM(I12:I14),"0.00%")</f>
        <v>#DIV/0!</v>
      </c>
      <c r="AD12" s="81" t="str">
        <f aca="false">IF(I12 &lt;= AB12,B12,IF(I13 &lt;= AB12,B13,IF(I14 &lt;= AB12,B14,"Algo está mal en la formula, revisela")))</f>
        <v>10.1</v>
      </c>
    </row>
    <row r="13" customFormat="false" ht="15.75" hidden="false" customHeight="true" outlineLevel="0" collapsed="false">
      <c r="B13" s="110" t="s">
        <v>482</v>
      </c>
      <c r="C13" s="143" t="n">
        <f aca="false">COUNTIF(REQUISITOS!B434:B446,"X")</f>
        <v>0</v>
      </c>
      <c r="D13" s="143" t="n">
        <f aca="false">COUNTIF(REQUISITOS!C434:C446,"X")</f>
        <v>0</v>
      </c>
      <c r="E13" s="143" t="n">
        <f aca="false">COUNTIF(REQUISITOS!D434:D446,"X")</f>
        <v>0</v>
      </c>
      <c r="F13" s="143" t="n">
        <f aca="false">COUNTIF(REQUISITOS!E434:E446,"X")</f>
        <v>0</v>
      </c>
      <c r="G13" s="143" t="n">
        <f aca="false">COUNTIF(REQUISITOS!F434:F446,"X")</f>
        <v>0</v>
      </c>
      <c r="H13" s="143" t="n">
        <f aca="false">COUNTIF(REQUISITOS!G434:G446,"X")</f>
        <v>0</v>
      </c>
      <c r="I13" s="144" t="n">
        <f aca="false">SUM(C13:H13)</f>
        <v>0</v>
      </c>
    </row>
    <row r="14" customFormat="false" ht="15.75" hidden="false" customHeight="true" outlineLevel="0" collapsed="false">
      <c r="B14" s="146" t="s">
        <v>483</v>
      </c>
      <c r="C14" s="102" t="n">
        <f aca="false">COUNTIF(REQUISITOS!B449:B450,"X")</f>
        <v>0</v>
      </c>
      <c r="D14" s="102" t="n">
        <f aca="false">COUNTIF(REQUISITOS!C449:C450,"X")</f>
        <v>0</v>
      </c>
      <c r="E14" s="102" t="n">
        <f aca="false">COUNTIF(REQUISITOS!D449:D450,"X")</f>
        <v>0</v>
      </c>
      <c r="F14" s="102" t="n">
        <f aca="false">COUNTIF(REQUISITOS!E449:E450,"X")</f>
        <v>0</v>
      </c>
      <c r="G14" s="102" t="n">
        <f aca="false">COUNTIF(REQUISITOS!F449:F450,"X")</f>
        <v>0</v>
      </c>
      <c r="H14" s="102" t="n">
        <f aca="false">COUNTIF(REQUISITOS!G449:G450,"X")</f>
        <v>0</v>
      </c>
      <c r="I14" s="142" t="n">
        <f aca="false">SUM(C14:H14)</f>
        <v>0</v>
      </c>
      <c r="AC14" s="81" t="n">
        <f aca="false">SUM(C15:G15)</f>
        <v>0</v>
      </c>
    </row>
    <row r="15" customFormat="false" ht="15.75" hidden="false" customHeight="true" outlineLevel="0" collapsed="false">
      <c r="B15" s="110" t="s">
        <v>438</v>
      </c>
      <c r="C15" s="143" t="n">
        <f aca="false">SUM(C12:C14)</f>
        <v>0</v>
      </c>
      <c r="D15" s="143" t="n">
        <f aca="false">SUM(D12:D14)</f>
        <v>0</v>
      </c>
      <c r="E15" s="143" t="n">
        <f aca="false">SUM(E12:E14)</f>
        <v>0</v>
      </c>
      <c r="F15" s="143" t="n">
        <f aca="false">SUM(F12:F14)</f>
        <v>0</v>
      </c>
      <c r="G15" s="143" t="n">
        <f aca="false">SUM(G12:G14)</f>
        <v>0</v>
      </c>
      <c r="H15" s="143" t="n">
        <f aca="false">SUM(H12:H14)</f>
        <v>0</v>
      </c>
      <c r="I15" s="144" t="n">
        <f aca="false">SUM(I12:I14)-H15</f>
        <v>0</v>
      </c>
      <c r="AC15" s="81" t="e">
        <f aca="false">TEXT(C15/AC14,"0.00%")</f>
        <v>#DIV/0!</v>
      </c>
    </row>
    <row r="16" customFormat="false" ht="15.75" hidden="false" customHeight="true" outlineLevel="0" collapsed="false">
      <c r="B16" s="113" t="s">
        <v>504</v>
      </c>
      <c r="C16" s="113"/>
      <c r="D16" s="113"/>
      <c r="E16" s="113"/>
      <c r="F16" s="113"/>
      <c r="G16" s="113"/>
      <c r="H16" s="113"/>
      <c r="I16" s="113"/>
      <c r="AC16" s="81" t="e">
        <f aca="false">TEXT(D15/AC14,"0.00%")</f>
        <v>#DIV/0!</v>
      </c>
    </row>
    <row r="17" customFormat="false" ht="15.75" hidden="false" customHeight="true" outlineLevel="0" collapsed="false">
      <c r="B17" s="116" t="n">
        <f aca="false">IF(I15=0,0,(C15*C11+D15*D11+E15*E11+F15*F11+G15*G11)/I15)</f>
        <v>0</v>
      </c>
      <c r="C17" s="116"/>
      <c r="D17" s="116"/>
      <c r="E17" s="116"/>
      <c r="F17" s="116"/>
      <c r="G17" s="116"/>
      <c r="H17" s="116"/>
      <c r="I17" s="116"/>
      <c r="AC17" s="81" t="e">
        <f aca="false">TEXT(E15/AC14,"0.00%")</f>
        <v>#DIV/0!</v>
      </c>
    </row>
    <row r="18" customFormat="false" ht="15" hidden="false" customHeight="false" outlineLevel="0" collapsed="false">
      <c r="AC18" s="81" t="e">
        <f aca="false">TEXT(F15/AC14,"0.00%")</f>
        <v>#DIV/0!</v>
      </c>
    </row>
    <row r="19" customFormat="false" ht="15" hidden="false" customHeight="false" outlineLevel="0" collapsed="false">
      <c r="D19" s="81" t="s">
        <v>505</v>
      </c>
    </row>
    <row r="25" customFormat="false" ht="15.75" hidden="false" customHeight="true" outlineLevel="0" collapsed="false">
      <c r="I25" s="140" t="s">
        <v>473</v>
      </c>
    </row>
    <row r="27" customFormat="false" ht="15" hidden="false" customHeight="false" outlineLevel="0" collapsed="false">
      <c r="I27" s="161" t="e">
        <f aca="false">"Según se muestra en la Tabla  MEJORA el porcentaje de implementación alcanzado es de " &amp;TEXT(B17,"0.00%")&amp; " con respecto a los 18 DEBES que se contemplan en los requisitos que la norma establece para dicha cláusula." &amp;CHAR(10)&amp;CHAR(10)&amp; "La Ilustración Porcentaje de representatividad - Requisitos de Mejora muestra que el requisito " &amp;AD11&amp; " tiene un " &amp;AC11&amp; " de máxima representatividad en la implementación de la cláusula de Mejora, mientras que el requisito " &amp;AD12&amp; " tiene un " &amp;AC12&amp; " de mínima representatividad" &amp;CHAR(10)&amp;CHAR(10)&amp; "El " &amp;AC15&amp; " de los DEBES se encuentra " &amp;C10&amp; " y " &amp;AC16&amp; " se encuentra " &amp;D10&amp; ", " &amp;AC17&amp; " se encuentra " &amp;E10&amp; ", un " &amp;AC18&amp; " se encuentra " &amp;F10</f>
        <v>#DIV/0!</v>
      </c>
      <c r="J27" s="161"/>
      <c r="K27" s="161"/>
      <c r="L27" s="161"/>
      <c r="M27" s="161"/>
      <c r="N27" s="161"/>
      <c r="O27" s="161"/>
      <c r="P27" s="161"/>
      <c r="Q27" s="161"/>
      <c r="R27" s="161"/>
    </row>
    <row r="28" customFormat="false" ht="15" hidden="false" customHeight="false" outlineLevel="0" collapsed="false">
      <c r="I28" s="161"/>
      <c r="J28" s="161"/>
      <c r="K28" s="161"/>
      <c r="L28" s="161"/>
      <c r="M28" s="161"/>
      <c r="N28" s="161"/>
      <c r="O28" s="161"/>
      <c r="P28" s="161"/>
      <c r="Q28" s="161"/>
      <c r="R28" s="161"/>
    </row>
    <row r="29" customFormat="false" ht="15" hidden="false" customHeight="false" outlineLevel="0" collapsed="false">
      <c r="I29" s="161"/>
      <c r="J29" s="161"/>
      <c r="K29" s="161"/>
      <c r="L29" s="161"/>
      <c r="M29" s="161"/>
      <c r="N29" s="161"/>
      <c r="O29" s="161"/>
      <c r="P29" s="161"/>
      <c r="Q29" s="161"/>
      <c r="R29" s="161"/>
    </row>
    <row r="30" customFormat="false" ht="15" hidden="false" customHeight="false" outlineLevel="0" collapsed="false">
      <c r="I30" s="161"/>
      <c r="J30" s="161"/>
      <c r="K30" s="161"/>
      <c r="L30" s="161"/>
      <c r="M30" s="161"/>
      <c r="N30" s="161"/>
      <c r="O30" s="161"/>
      <c r="P30" s="161"/>
      <c r="Q30" s="161"/>
      <c r="R30" s="161"/>
    </row>
    <row r="31" customFormat="false" ht="15" hidden="false" customHeight="false" outlineLevel="0" collapsed="false">
      <c r="I31" s="161"/>
      <c r="J31" s="161"/>
      <c r="K31" s="161"/>
      <c r="L31" s="161"/>
      <c r="M31" s="161"/>
      <c r="N31" s="161"/>
      <c r="O31" s="161"/>
      <c r="P31" s="161"/>
      <c r="Q31" s="161"/>
      <c r="R31" s="161"/>
    </row>
    <row r="32" customFormat="false" ht="15" hidden="false" customHeight="false" outlineLevel="0" collapsed="false">
      <c r="I32" s="161"/>
      <c r="J32" s="161"/>
      <c r="K32" s="161"/>
      <c r="L32" s="161"/>
      <c r="M32" s="161"/>
      <c r="N32" s="161"/>
      <c r="O32" s="161"/>
      <c r="P32" s="161"/>
      <c r="Q32" s="161"/>
      <c r="R32" s="161"/>
    </row>
    <row r="33" customFormat="false" ht="15" hidden="false" customHeight="false" outlineLevel="0" collapsed="false">
      <c r="I33" s="161"/>
      <c r="J33" s="161"/>
      <c r="K33" s="161"/>
      <c r="L33" s="161"/>
      <c r="M33" s="161"/>
      <c r="N33" s="161"/>
      <c r="O33" s="161"/>
      <c r="P33" s="161"/>
      <c r="Q33" s="161"/>
      <c r="R33" s="161"/>
    </row>
    <row r="34" customFormat="false" ht="15" hidden="false" customHeight="false" outlineLevel="0" collapsed="false">
      <c r="I34" s="161"/>
      <c r="J34" s="161"/>
      <c r="K34" s="161"/>
      <c r="L34" s="161"/>
      <c r="M34" s="161"/>
      <c r="N34" s="161"/>
      <c r="O34" s="161"/>
      <c r="P34" s="161"/>
      <c r="Q34" s="161"/>
      <c r="R34" s="161"/>
    </row>
    <row r="35" customFormat="false" ht="15" hidden="false" customHeight="false" outlineLevel="0" collapsed="false">
      <c r="I35" s="161"/>
      <c r="J35" s="161"/>
      <c r="K35" s="161"/>
      <c r="L35" s="161"/>
      <c r="M35" s="161"/>
      <c r="N35" s="161"/>
      <c r="O35" s="161"/>
      <c r="P35" s="161"/>
      <c r="Q35" s="161"/>
      <c r="R35" s="161"/>
    </row>
    <row r="36" customFormat="false" ht="15" hidden="false" customHeight="false" outlineLevel="0" collapsed="false">
      <c r="I36" s="161"/>
      <c r="J36" s="161"/>
      <c r="K36" s="161"/>
      <c r="L36" s="161"/>
      <c r="M36" s="161"/>
      <c r="N36" s="161"/>
      <c r="O36" s="161"/>
      <c r="P36" s="161"/>
      <c r="Q36" s="161"/>
      <c r="R36" s="161"/>
    </row>
    <row r="37" customFormat="false" ht="15" hidden="false" customHeight="false" outlineLevel="0" collapsed="false">
      <c r="I37" s="161"/>
      <c r="J37" s="161"/>
      <c r="K37" s="161"/>
      <c r="L37" s="161"/>
      <c r="M37" s="161"/>
      <c r="N37" s="161"/>
      <c r="O37" s="161"/>
      <c r="P37" s="161"/>
      <c r="Q37" s="161"/>
      <c r="R37" s="161"/>
    </row>
    <row r="38" customFormat="false" ht="15" hidden="false" customHeight="false" outlineLevel="0" collapsed="false">
      <c r="I38" s="161"/>
      <c r="J38" s="161"/>
      <c r="K38" s="161"/>
      <c r="L38" s="161"/>
      <c r="M38" s="161"/>
      <c r="N38" s="161"/>
      <c r="O38" s="161"/>
      <c r="P38" s="161"/>
      <c r="Q38" s="161"/>
      <c r="R38" s="161"/>
    </row>
    <row r="39" customFormat="false" ht="15" hidden="false" customHeight="false" outlineLevel="0" collapsed="false">
      <c r="I39" s="161"/>
      <c r="J39" s="161"/>
      <c r="K39" s="161"/>
      <c r="L39" s="161"/>
      <c r="M39" s="161"/>
      <c r="N39" s="161"/>
      <c r="O39" s="161"/>
      <c r="P39" s="161"/>
      <c r="Q39" s="161"/>
      <c r="R39" s="161"/>
    </row>
    <row r="40" customFormat="false" ht="15" hidden="false" customHeight="false" outlineLevel="0" collapsed="false">
      <c r="I40" s="161"/>
      <c r="J40" s="161"/>
      <c r="K40" s="161"/>
      <c r="L40" s="161"/>
      <c r="M40" s="161"/>
      <c r="N40" s="161"/>
      <c r="O40" s="161"/>
      <c r="P40" s="161"/>
      <c r="Q40" s="161"/>
      <c r="R40" s="161"/>
    </row>
    <row r="41" customFormat="false" ht="15" hidden="false" customHeight="false" outlineLevel="0" collapsed="false">
      <c r="I41" s="161"/>
      <c r="J41" s="161"/>
      <c r="K41" s="161"/>
      <c r="L41" s="161"/>
      <c r="M41" s="161"/>
      <c r="N41" s="161"/>
      <c r="O41" s="161"/>
      <c r="P41" s="161"/>
      <c r="Q41" s="161"/>
      <c r="R41" s="161"/>
    </row>
    <row r="42" customFormat="false" ht="15" hidden="false" customHeight="false" outlineLevel="0" collapsed="false">
      <c r="I42" s="161"/>
      <c r="J42" s="161"/>
      <c r="K42" s="161"/>
      <c r="L42" s="161"/>
      <c r="M42" s="161"/>
      <c r="N42" s="161"/>
      <c r="O42" s="161"/>
      <c r="P42" s="161"/>
      <c r="Q42" s="161"/>
      <c r="R42" s="161"/>
    </row>
    <row r="43" customFormat="false" ht="15" hidden="false" customHeight="false" outlineLevel="0" collapsed="false">
      <c r="I43" s="161"/>
      <c r="J43" s="161"/>
      <c r="K43" s="161"/>
      <c r="L43" s="161"/>
      <c r="M43" s="161"/>
      <c r="N43" s="161"/>
      <c r="O43" s="161"/>
      <c r="P43" s="161"/>
      <c r="Q43" s="161"/>
      <c r="R43" s="161"/>
    </row>
    <row r="44" customFormat="false" ht="15" hidden="false" customHeight="false" outlineLevel="0" collapsed="false">
      <c r="I44" s="161"/>
      <c r="J44" s="161"/>
      <c r="K44" s="161"/>
      <c r="L44" s="161"/>
      <c r="M44" s="161"/>
      <c r="N44" s="161"/>
      <c r="O44" s="161"/>
      <c r="P44" s="161"/>
      <c r="Q44" s="161"/>
      <c r="R44" s="161"/>
    </row>
    <row r="45" customFormat="false" ht="15" hidden="false" customHeight="false" outlineLevel="0" collapsed="false">
      <c r="I45" s="161"/>
      <c r="J45" s="161"/>
      <c r="K45" s="161"/>
      <c r="L45" s="161"/>
      <c r="M45" s="161"/>
      <c r="N45" s="161"/>
      <c r="O45" s="161"/>
      <c r="P45" s="161"/>
      <c r="Q45" s="161"/>
      <c r="R45" s="161"/>
    </row>
    <row r="46" customFormat="false" ht="15" hidden="false" customHeight="false" outlineLevel="0" collapsed="false">
      <c r="I46" s="161"/>
      <c r="J46" s="161"/>
      <c r="K46" s="161"/>
      <c r="L46" s="161"/>
      <c r="M46" s="161"/>
      <c r="N46" s="161"/>
      <c r="O46" s="161"/>
      <c r="P46" s="161"/>
      <c r="Q46" s="161"/>
      <c r="R46" s="161"/>
    </row>
    <row r="47" customFormat="false" ht="15" hidden="false" customHeight="false" outlineLevel="0" collapsed="false">
      <c r="I47" s="161"/>
      <c r="J47" s="161"/>
      <c r="K47" s="161"/>
      <c r="L47" s="161"/>
      <c r="M47" s="161"/>
      <c r="N47" s="161"/>
      <c r="O47" s="161"/>
      <c r="P47" s="161"/>
      <c r="Q47" s="161"/>
      <c r="R47" s="161"/>
    </row>
    <row r="48" customFormat="false" ht="15" hidden="false" customHeight="false" outlineLevel="0" collapsed="false">
      <c r="I48" s="161"/>
      <c r="J48" s="161"/>
      <c r="K48" s="161"/>
      <c r="L48" s="161"/>
      <c r="M48" s="161"/>
      <c r="N48" s="161"/>
      <c r="O48" s="161"/>
      <c r="P48" s="161"/>
      <c r="Q48" s="161"/>
      <c r="R48" s="161"/>
    </row>
    <row r="49" customFormat="false" ht="15" hidden="false" customHeight="false" outlineLevel="0" collapsed="false">
      <c r="I49" s="161"/>
      <c r="J49" s="161"/>
      <c r="K49" s="161"/>
      <c r="L49" s="161"/>
      <c r="M49" s="161"/>
      <c r="N49" s="161"/>
      <c r="O49" s="161"/>
      <c r="P49" s="161"/>
      <c r="Q49" s="161"/>
      <c r="R49" s="161"/>
    </row>
    <row r="50" customFormat="false" ht="15" hidden="false" customHeight="false" outlineLevel="0" collapsed="false">
      <c r="I50" s="161"/>
      <c r="J50" s="161"/>
      <c r="K50" s="161"/>
      <c r="L50" s="161"/>
      <c r="M50" s="161"/>
      <c r="N50" s="161"/>
      <c r="O50" s="161"/>
      <c r="P50" s="161"/>
      <c r="Q50" s="161"/>
      <c r="R50" s="161"/>
    </row>
  </sheetData>
  <mergeCells count="6">
    <mergeCell ref="B3:P3"/>
    <mergeCell ref="B6:M6"/>
    <mergeCell ref="B9:I9"/>
    <mergeCell ref="B16:I16"/>
    <mergeCell ref="B17:I17"/>
    <mergeCell ref="I27:R5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450"/>
  <sheetViews>
    <sheetView showFormulas="false" showGridLines="true" showRowColHeaders="true" showZeros="true" rightToLeft="false" tabSelected="true" showOutlineSymbols="true" defaultGridColor="true" view="normal" topLeftCell="A445" colorId="64" zoomScale="82" zoomScaleNormal="82" zoomScalePageLayoutView="100" workbookViewId="0">
      <selection pane="topLeft" activeCell="B304" activeCellId="0" sqref="B304:H312"/>
    </sheetView>
  </sheetViews>
  <sheetFormatPr defaultColWidth="11.4296875" defaultRowHeight="15" zeroHeight="false" outlineLevelRow="0" outlineLevelCol="0"/>
  <cols>
    <col collapsed="false" customWidth="true" hidden="false" outlineLevel="0" max="1" min="1" style="8" width="77.43"/>
    <col collapsed="false" customWidth="true" hidden="false" outlineLevel="0" max="2" min="2" style="9" width="10.57"/>
    <col collapsed="false" customWidth="false" hidden="false" outlineLevel="0" max="3" min="3" style="8" width="11.43"/>
    <col collapsed="false" customWidth="true" hidden="false" outlineLevel="0" max="4" min="4" style="8" width="11.14"/>
    <col collapsed="false" customWidth="true" hidden="false" outlineLevel="0" max="5" min="5" style="8" width="10.43"/>
    <col collapsed="false" customWidth="true" hidden="false" outlineLevel="0" max="6" min="6" style="8" width="10.71"/>
    <col collapsed="false" customWidth="false" hidden="false" outlineLevel="0" max="7" min="7" style="8" width="11.43"/>
    <col collapsed="false" customWidth="true" hidden="false" outlineLevel="0" max="8" min="8" style="8" width="25.57"/>
    <col collapsed="false" customWidth="false" hidden="false" outlineLevel="0" max="1024" min="9" style="8" width="11.43"/>
  </cols>
  <sheetData>
    <row r="1" customFormat="false" ht="18.75" hidden="false" customHeight="true" outlineLevel="0" collapsed="false">
      <c r="A1" s="10" t="s">
        <v>10</v>
      </c>
      <c r="B1" s="10"/>
      <c r="C1" s="10"/>
      <c r="D1" s="10"/>
      <c r="E1" s="10"/>
      <c r="F1" s="10"/>
      <c r="G1" s="10"/>
      <c r="H1" s="10"/>
    </row>
    <row r="2" customFormat="false" ht="15.75" hidden="false" customHeight="true" outlineLevel="0" collapsed="false"/>
    <row r="3" customFormat="false" ht="15.75" hidden="false" customHeight="true" outlineLevel="0" collapsed="false">
      <c r="A3" s="11" t="s">
        <v>11</v>
      </c>
      <c r="B3" s="12"/>
      <c r="C3" s="11"/>
      <c r="D3" s="11"/>
      <c r="E3" s="11"/>
      <c r="F3" s="11"/>
      <c r="G3" s="11"/>
      <c r="H3" s="11"/>
    </row>
    <row r="4" customFormat="false" ht="15.75" hidden="false" customHeight="true" outlineLevel="0" collapsed="false">
      <c r="C4" s="9"/>
      <c r="D4" s="9"/>
      <c r="E4" s="9"/>
      <c r="F4" s="9"/>
      <c r="G4" s="9"/>
    </row>
    <row r="5" customFormat="false" ht="16.5" hidden="false" customHeight="true" outlineLevel="0" collapsed="false">
      <c r="A5" s="11" t="s">
        <v>12</v>
      </c>
      <c r="B5" s="12"/>
      <c r="C5" s="11"/>
      <c r="D5" s="11"/>
      <c r="E5" s="11"/>
      <c r="F5" s="11"/>
      <c r="G5" s="11"/>
      <c r="H5" s="11"/>
    </row>
    <row r="6" customFormat="false" ht="15.75" hidden="false" customHeight="true" outlineLevel="0" collapsed="false">
      <c r="A6" s="13"/>
      <c r="C6" s="9"/>
      <c r="D6" s="9"/>
      <c r="E6" s="9"/>
      <c r="F6" s="9"/>
      <c r="G6" s="9"/>
    </row>
    <row r="7" customFormat="false" ht="16.5" hidden="false" customHeight="true" outlineLevel="0" collapsed="false">
      <c r="A7" s="11" t="s">
        <v>13</v>
      </c>
      <c r="B7" s="12"/>
      <c r="C7" s="11"/>
      <c r="D7" s="11"/>
      <c r="E7" s="11"/>
      <c r="F7" s="11"/>
      <c r="G7" s="11"/>
      <c r="H7" s="11"/>
    </row>
    <row r="8" customFormat="false" ht="15" hidden="false" customHeight="true" outlineLevel="0" collapsed="false">
      <c r="A8" s="14" t="s">
        <v>14</v>
      </c>
      <c r="B8" s="14"/>
      <c r="C8" s="14"/>
      <c r="D8" s="14"/>
      <c r="E8" s="14"/>
      <c r="F8" s="14"/>
      <c r="G8" s="14"/>
      <c r="H8" s="14"/>
    </row>
    <row r="9" customFormat="false" ht="15" hidden="false" customHeight="false" outlineLevel="0" collapsed="false">
      <c r="A9" s="14"/>
      <c r="B9" s="14"/>
      <c r="C9" s="14"/>
      <c r="D9" s="14"/>
      <c r="E9" s="14"/>
      <c r="F9" s="14"/>
      <c r="G9" s="14"/>
      <c r="H9" s="14"/>
    </row>
    <row r="10" customFormat="false" ht="15" hidden="false" customHeight="false" outlineLevel="0" collapsed="false">
      <c r="A10" s="14"/>
      <c r="B10" s="14"/>
      <c r="C10" s="14"/>
      <c r="D10" s="14"/>
      <c r="E10" s="14"/>
      <c r="F10" s="14"/>
      <c r="G10" s="14"/>
      <c r="H10" s="14"/>
    </row>
    <row r="11" customFormat="false" ht="67.5" hidden="false" customHeight="true" outlineLevel="0" collapsed="false">
      <c r="A11" s="14"/>
      <c r="B11" s="14"/>
      <c r="C11" s="14"/>
      <c r="D11" s="14"/>
      <c r="E11" s="14"/>
      <c r="F11" s="14"/>
      <c r="G11" s="14"/>
      <c r="H11" s="14"/>
    </row>
    <row r="12" customFormat="false" ht="23.25" hidden="false" customHeight="true" outlineLevel="0" collapsed="false">
      <c r="A12" s="15" t="s">
        <v>15</v>
      </c>
      <c r="B12" s="16"/>
      <c r="C12" s="17"/>
      <c r="D12" s="17"/>
      <c r="E12" s="17"/>
      <c r="F12" s="17"/>
      <c r="G12" s="17"/>
      <c r="H12" s="18"/>
    </row>
    <row r="13" customFormat="false" ht="21.75" hidden="false" customHeight="true" outlineLevel="0" collapsed="false">
      <c r="A13" s="19" t="s">
        <v>16</v>
      </c>
      <c r="B13" s="20"/>
      <c r="C13" s="21"/>
      <c r="D13" s="21"/>
      <c r="E13" s="21"/>
      <c r="F13" s="21"/>
      <c r="G13" s="21"/>
      <c r="H13" s="22"/>
    </row>
    <row r="14" customFormat="false" ht="22.5" hidden="false" customHeight="true" outlineLevel="0" collapsed="false">
      <c r="A14" s="23" t="s">
        <v>17</v>
      </c>
      <c r="B14" s="24" t="n">
        <v>0</v>
      </c>
      <c r="C14" s="25" t="n">
        <v>0.25</v>
      </c>
      <c r="D14" s="25" t="n">
        <v>0.5</v>
      </c>
      <c r="E14" s="25" t="n">
        <v>0.75</v>
      </c>
      <c r="F14" s="25" t="n">
        <v>1</v>
      </c>
      <c r="G14" s="26" t="s">
        <v>8</v>
      </c>
      <c r="H14" s="26" t="s">
        <v>18</v>
      </c>
    </row>
    <row r="15" customFormat="false" ht="69" hidden="false" customHeight="true" outlineLevel="0" collapsed="false">
      <c r="A15" s="27" t="s">
        <v>19</v>
      </c>
      <c r="B15" s="28"/>
      <c r="C15" s="29"/>
      <c r="D15" s="29"/>
      <c r="E15" s="29"/>
      <c r="F15" s="29"/>
      <c r="G15" s="29"/>
      <c r="H15" s="30"/>
    </row>
    <row r="16" customFormat="false" ht="36.75" hidden="false" customHeight="true" outlineLevel="0" collapsed="false">
      <c r="A16" s="27" t="s">
        <v>20</v>
      </c>
      <c r="B16" s="28"/>
      <c r="C16" s="29"/>
      <c r="D16" s="29"/>
      <c r="E16" s="29"/>
      <c r="F16" s="29"/>
      <c r="G16" s="29"/>
      <c r="H16" s="30"/>
    </row>
    <row r="17" customFormat="false" ht="31.5" hidden="false" customHeight="true" outlineLevel="0" collapsed="false">
      <c r="A17" s="19" t="s">
        <v>21</v>
      </c>
      <c r="B17" s="20"/>
      <c r="C17" s="21"/>
      <c r="D17" s="21"/>
      <c r="E17" s="21"/>
      <c r="F17" s="21"/>
      <c r="G17" s="21"/>
      <c r="H17" s="22"/>
    </row>
    <row r="18" customFormat="false" ht="22.5" hidden="false" customHeight="true" outlineLevel="0" collapsed="false">
      <c r="A18" s="23" t="s">
        <v>22</v>
      </c>
      <c r="B18" s="24" t="n">
        <v>0</v>
      </c>
      <c r="C18" s="25" t="n">
        <v>0.25</v>
      </c>
      <c r="D18" s="25" t="n">
        <v>0.5</v>
      </c>
      <c r="E18" s="25" t="n">
        <v>0.75</v>
      </c>
      <c r="F18" s="25" t="n">
        <v>1</v>
      </c>
      <c r="G18" s="26" t="s">
        <v>8</v>
      </c>
      <c r="H18" s="26" t="s">
        <v>18</v>
      </c>
    </row>
    <row r="19" customFormat="false" ht="26.25" hidden="false" customHeight="true" outlineLevel="0" collapsed="false">
      <c r="A19" s="27" t="s">
        <v>23</v>
      </c>
      <c r="B19" s="28"/>
      <c r="C19" s="29"/>
      <c r="D19" s="29"/>
      <c r="E19" s="29"/>
      <c r="F19" s="29"/>
      <c r="G19" s="29"/>
      <c r="H19" s="29"/>
    </row>
    <row r="20" customFormat="false" ht="48.75" hidden="false" customHeight="true" outlineLevel="0" collapsed="false">
      <c r="A20" s="27" t="s">
        <v>24</v>
      </c>
      <c r="B20" s="28"/>
      <c r="C20" s="29"/>
      <c r="D20" s="29"/>
      <c r="E20" s="29"/>
      <c r="F20" s="29"/>
      <c r="G20" s="29"/>
      <c r="H20" s="29"/>
    </row>
    <row r="21" customFormat="false" ht="37.5" hidden="false" customHeight="true" outlineLevel="0" collapsed="false">
      <c r="A21" s="27" t="s">
        <v>25</v>
      </c>
      <c r="B21" s="28"/>
      <c r="C21" s="29"/>
      <c r="D21" s="29"/>
      <c r="E21" s="29"/>
      <c r="F21" s="29"/>
      <c r="G21" s="29"/>
      <c r="H21" s="30"/>
    </row>
    <row r="22" customFormat="false" ht="21.75" hidden="false" customHeight="true" outlineLevel="0" collapsed="false">
      <c r="A22" s="19" t="s">
        <v>26</v>
      </c>
      <c r="B22" s="20"/>
      <c r="C22" s="21"/>
      <c r="D22" s="21"/>
      <c r="E22" s="21"/>
      <c r="F22" s="21"/>
      <c r="G22" s="21"/>
      <c r="H22" s="22"/>
    </row>
    <row r="23" customFormat="false" ht="29.25" hidden="false" customHeight="true" outlineLevel="0" collapsed="false">
      <c r="A23" s="23" t="s">
        <v>22</v>
      </c>
      <c r="B23" s="24" t="n">
        <v>0</v>
      </c>
      <c r="C23" s="25" t="n">
        <v>0.25</v>
      </c>
      <c r="D23" s="25" t="n">
        <v>0.5</v>
      </c>
      <c r="E23" s="25" t="n">
        <v>0.75</v>
      </c>
      <c r="F23" s="25" t="n">
        <v>1</v>
      </c>
      <c r="G23" s="26" t="s">
        <v>8</v>
      </c>
      <c r="H23" s="26" t="s">
        <v>18</v>
      </c>
    </row>
    <row r="24" customFormat="false" ht="37.5" hidden="false" customHeight="true" outlineLevel="0" collapsed="false">
      <c r="A24" s="27" t="s">
        <v>27</v>
      </c>
      <c r="B24" s="28"/>
      <c r="C24" s="29"/>
      <c r="D24" s="29"/>
      <c r="E24" s="29"/>
      <c r="F24" s="29"/>
      <c r="G24" s="29"/>
      <c r="H24" s="29"/>
    </row>
    <row r="25" customFormat="false" ht="36" hidden="false" customHeight="true" outlineLevel="0" collapsed="false">
      <c r="A25" s="27" t="s">
        <v>28</v>
      </c>
      <c r="B25" s="28"/>
      <c r="C25" s="29"/>
      <c r="D25" s="29"/>
      <c r="E25" s="29"/>
      <c r="F25" s="29"/>
      <c r="G25" s="29"/>
      <c r="H25" s="30"/>
    </row>
    <row r="26" customFormat="false" ht="39.75" hidden="false" customHeight="true" outlineLevel="0" collapsed="false">
      <c r="A26" s="27" t="s">
        <v>29</v>
      </c>
      <c r="B26" s="28"/>
      <c r="C26" s="29"/>
      <c r="D26" s="29"/>
      <c r="E26" s="29"/>
      <c r="F26" s="29"/>
      <c r="G26" s="29"/>
      <c r="H26" s="29"/>
    </row>
    <row r="27" customFormat="false" ht="24.75" hidden="false" customHeight="true" outlineLevel="0" collapsed="false">
      <c r="A27" s="27" t="s">
        <v>30</v>
      </c>
      <c r="B27" s="28"/>
      <c r="C27" s="29"/>
      <c r="D27" s="29"/>
      <c r="E27" s="29"/>
      <c r="F27" s="29"/>
      <c r="G27" s="29"/>
      <c r="H27" s="29"/>
    </row>
    <row r="28" customFormat="false" ht="69" hidden="false" customHeight="true" outlineLevel="0" collapsed="false">
      <c r="A28" s="27" t="s">
        <v>31</v>
      </c>
      <c r="B28" s="28"/>
      <c r="C28" s="29"/>
      <c r="D28" s="29"/>
      <c r="F28" s="29"/>
      <c r="G28" s="29"/>
      <c r="H28" s="29"/>
    </row>
    <row r="29" customFormat="false" ht="24.75" hidden="false" customHeight="true" outlineLevel="0" collapsed="false">
      <c r="A29" s="19" t="s">
        <v>32</v>
      </c>
      <c r="B29" s="20"/>
      <c r="C29" s="21"/>
      <c r="D29" s="21"/>
      <c r="E29" s="21"/>
      <c r="F29" s="21"/>
      <c r="G29" s="21"/>
      <c r="H29" s="22"/>
    </row>
    <row r="30" customFormat="false" ht="25.5" hidden="false" customHeight="true" outlineLevel="0" collapsed="false">
      <c r="A30" s="23" t="s">
        <v>33</v>
      </c>
      <c r="B30" s="24" t="n">
        <v>0</v>
      </c>
      <c r="C30" s="25" t="n">
        <v>0.25</v>
      </c>
      <c r="D30" s="25" t="n">
        <v>0.5</v>
      </c>
      <c r="E30" s="25" t="n">
        <v>0.75</v>
      </c>
      <c r="F30" s="25" t="n">
        <v>1</v>
      </c>
      <c r="G30" s="26" t="s">
        <v>8</v>
      </c>
      <c r="H30" s="26" t="s">
        <v>18</v>
      </c>
    </row>
    <row r="31" customFormat="false" ht="58.5" hidden="false" customHeight="true" outlineLevel="0" collapsed="false">
      <c r="A31" s="27" t="s">
        <v>34</v>
      </c>
      <c r="B31" s="28"/>
      <c r="C31" s="29"/>
      <c r="D31" s="29"/>
      <c r="E31" s="29"/>
      <c r="F31" s="29"/>
      <c r="G31" s="29"/>
      <c r="H31" s="30"/>
    </row>
    <row r="32" customFormat="false" ht="39" hidden="false" customHeight="true" outlineLevel="0" collapsed="false">
      <c r="A32" s="27" t="s">
        <v>35</v>
      </c>
      <c r="B32" s="28"/>
      <c r="C32" s="29"/>
      <c r="D32" s="29"/>
      <c r="E32" s="29"/>
      <c r="F32" s="29"/>
      <c r="G32" s="29"/>
      <c r="H32" s="30"/>
    </row>
    <row r="33" customFormat="false" ht="41.25" hidden="false" customHeight="true" outlineLevel="0" collapsed="false">
      <c r="A33" s="27" t="s">
        <v>36</v>
      </c>
      <c r="B33" s="28"/>
      <c r="C33" s="29"/>
      <c r="D33" s="29"/>
      <c r="E33" s="29"/>
      <c r="F33" s="29"/>
      <c r="G33" s="29"/>
      <c r="H33" s="30"/>
    </row>
    <row r="34" customFormat="false" ht="24" hidden="false" customHeight="true" outlineLevel="0" collapsed="false">
      <c r="A34" s="27" t="s">
        <v>37</v>
      </c>
      <c r="B34" s="28"/>
      <c r="C34" s="29"/>
      <c r="D34" s="29"/>
      <c r="E34" s="29"/>
      <c r="F34" s="29"/>
      <c r="G34" s="29"/>
      <c r="H34" s="29"/>
    </row>
    <row r="35" customFormat="false" ht="51.75" hidden="false" customHeight="true" outlineLevel="0" collapsed="false">
      <c r="A35" s="27" t="s">
        <v>38</v>
      </c>
      <c r="B35" s="28"/>
      <c r="C35" s="29"/>
      <c r="D35" s="29"/>
      <c r="E35" s="29"/>
      <c r="F35" s="29"/>
      <c r="G35" s="29"/>
      <c r="H35" s="30"/>
    </row>
    <row r="36" customFormat="false" ht="36.75" hidden="false" customHeight="true" outlineLevel="0" collapsed="false">
      <c r="A36" s="27" t="s">
        <v>39</v>
      </c>
      <c r="B36" s="28"/>
      <c r="C36" s="29"/>
      <c r="D36" s="29"/>
      <c r="E36" s="29"/>
      <c r="F36" s="29"/>
      <c r="G36" s="29"/>
      <c r="H36" s="29"/>
    </row>
    <row r="37" customFormat="false" ht="39" hidden="false" customHeight="true" outlineLevel="0" collapsed="false">
      <c r="A37" s="27" t="s">
        <v>40</v>
      </c>
      <c r="B37" s="28"/>
      <c r="C37" s="29"/>
      <c r="D37" s="29"/>
      <c r="E37" s="29"/>
      <c r="F37" s="29"/>
      <c r="G37" s="29"/>
      <c r="H37" s="29"/>
    </row>
    <row r="38" customFormat="false" ht="39" hidden="false" customHeight="true" outlineLevel="0" collapsed="false">
      <c r="A38" s="27" t="s">
        <v>41</v>
      </c>
      <c r="B38" s="29"/>
      <c r="C38" s="29"/>
      <c r="E38" s="29"/>
      <c r="F38" s="29"/>
      <c r="G38" s="29"/>
      <c r="H38" s="30"/>
    </row>
    <row r="39" customFormat="false" ht="50.25" hidden="false" customHeight="true" outlineLevel="0" collapsed="false">
      <c r="A39" s="27" t="s">
        <v>42</v>
      </c>
      <c r="B39" s="28"/>
      <c r="C39" s="29"/>
      <c r="D39" s="29"/>
      <c r="E39" s="29"/>
      <c r="F39" s="29"/>
      <c r="G39" s="29"/>
      <c r="H39" s="30"/>
    </row>
    <row r="40" customFormat="false" ht="24" hidden="false" customHeight="true" outlineLevel="0" collapsed="false">
      <c r="A40" s="27" t="s">
        <v>43</v>
      </c>
      <c r="B40" s="28"/>
      <c r="C40" s="29"/>
      <c r="D40" s="29"/>
      <c r="E40" s="29"/>
      <c r="F40" s="29"/>
      <c r="G40" s="29"/>
      <c r="H40" s="30"/>
    </row>
    <row r="41" customFormat="false" ht="24.75" hidden="false" customHeight="true" outlineLevel="0" collapsed="false">
      <c r="A41" s="23" t="s">
        <v>44</v>
      </c>
      <c r="B41" s="24" t="n">
        <v>0</v>
      </c>
      <c r="C41" s="25" t="n">
        <v>0.25</v>
      </c>
      <c r="D41" s="25" t="n">
        <v>0.5</v>
      </c>
      <c r="E41" s="25" t="n">
        <v>0.75</v>
      </c>
      <c r="F41" s="25" t="n">
        <v>1</v>
      </c>
      <c r="G41" s="26" t="s">
        <v>8</v>
      </c>
      <c r="H41" s="26" t="s">
        <v>18</v>
      </c>
    </row>
    <row r="42" customFormat="false" ht="38.25" hidden="false" customHeight="true" outlineLevel="0" collapsed="false">
      <c r="A42" s="27" t="s">
        <v>45</v>
      </c>
      <c r="B42" s="28"/>
      <c r="C42" s="29"/>
      <c r="D42" s="29"/>
      <c r="E42" s="29"/>
      <c r="F42" s="29"/>
      <c r="G42" s="29"/>
      <c r="H42" s="30"/>
    </row>
    <row r="43" customFormat="false" ht="53.25" hidden="false" customHeight="true" outlineLevel="0" collapsed="false">
      <c r="A43" s="27" t="s">
        <v>46</v>
      </c>
      <c r="B43" s="28"/>
      <c r="C43" s="29"/>
      <c r="D43" s="29"/>
      <c r="E43" s="29"/>
      <c r="F43" s="29"/>
      <c r="G43" s="29"/>
      <c r="H43" s="30"/>
    </row>
    <row r="44" customFormat="false" ht="31.5" hidden="false" customHeight="true" outlineLevel="0" collapsed="false">
      <c r="A44" s="15" t="s">
        <v>47</v>
      </c>
      <c r="B44" s="16"/>
      <c r="C44" s="17"/>
      <c r="D44" s="17"/>
      <c r="E44" s="17"/>
      <c r="F44" s="17"/>
      <c r="G44" s="17"/>
      <c r="H44" s="18"/>
    </row>
    <row r="45" customFormat="false" ht="30.75" hidden="false" customHeight="true" outlineLevel="0" collapsed="false">
      <c r="A45" s="19" t="s">
        <v>48</v>
      </c>
      <c r="B45" s="20"/>
      <c r="C45" s="21"/>
      <c r="D45" s="21"/>
      <c r="E45" s="21"/>
      <c r="F45" s="21"/>
      <c r="G45" s="21"/>
      <c r="H45" s="22"/>
    </row>
    <row r="46" customFormat="false" ht="28.5" hidden="false" customHeight="true" outlineLevel="0" collapsed="false">
      <c r="A46" s="23" t="s">
        <v>49</v>
      </c>
      <c r="B46" s="31"/>
      <c r="C46" s="31"/>
      <c r="D46" s="31"/>
      <c r="E46" s="31"/>
      <c r="F46" s="31"/>
      <c r="G46" s="31"/>
      <c r="H46" s="31"/>
    </row>
    <row r="47" customFormat="false" ht="28.5" hidden="false" customHeight="true" outlineLevel="0" collapsed="false">
      <c r="A47" s="23" t="s">
        <v>50</v>
      </c>
      <c r="B47" s="24" t="n">
        <v>0</v>
      </c>
      <c r="C47" s="25" t="n">
        <v>0.25</v>
      </c>
      <c r="D47" s="25" t="n">
        <v>0.5</v>
      </c>
      <c r="E47" s="25" t="n">
        <v>0.75</v>
      </c>
      <c r="F47" s="25" t="n">
        <v>1</v>
      </c>
      <c r="G47" s="26" t="s">
        <v>8</v>
      </c>
      <c r="H47" s="26" t="s">
        <v>18</v>
      </c>
    </row>
    <row r="48" customFormat="false" ht="28.5" hidden="false" customHeight="true" outlineLevel="0" collapsed="false">
      <c r="A48" s="27" t="s">
        <v>51</v>
      </c>
      <c r="B48" s="28"/>
      <c r="C48" s="29"/>
      <c r="D48" s="29"/>
      <c r="E48" s="29"/>
      <c r="F48" s="29"/>
      <c r="G48" s="29"/>
      <c r="H48" s="30"/>
    </row>
    <row r="49" customFormat="false" ht="37.5" hidden="false" customHeight="true" outlineLevel="0" collapsed="false">
      <c r="A49" s="27" t="s">
        <v>52</v>
      </c>
      <c r="B49" s="28"/>
      <c r="C49" s="29"/>
      <c r="D49" s="29"/>
      <c r="E49" s="29"/>
      <c r="F49" s="29"/>
      <c r="G49" s="29"/>
      <c r="H49" s="30"/>
    </row>
    <row r="50" customFormat="false" ht="66" hidden="false" customHeight="true" outlineLevel="0" collapsed="false">
      <c r="A50" s="27" t="s">
        <v>53</v>
      </c>
      <c r="B50" s="28"/>
      <c r="C50" s="29"/>
      <c r="D50" s="29"/>
      <c r="E50" s="29"/>
      <c r="F50" s="29"/>
      <c r="G50" s="29"/>
      <c r="H50" s="30"/>
    </row>
    <row r="51" customFormat="false" ht="36.75" hidden="false" customHeight="true" outlineLevel="0" collapsed="false">
      <c r="A51" s="27" t="s">
        <v>54</v>
      </c>
      <c r="B51" s="28"/>
      <c r="C51" s="29"/>
      <c r="D51" s="29"/>
      <c r="E51" s="29"/>
      <c r="F51" s="29"/>
      <c r="G51" s="29"/>
      <c r="H51" s="30"/>
    </row>
    <row r="52" customFormat="false" ht="36.75" hidden="false" customHeight="true" outlineLevel="0" collapsed="false">
      <c r="A52" s="27" t="s">
        <v>55</v>
      </c>
      <c r="B52" s="28"/>
      <c r="C52" s="29"/>
      <c r="D52" s="29"/>
      <c r="E52" s="29"/>
      <c r="F52" s="29"/>
      <c r="G52" s="29"/>
      <c r="H52" s="30"/>
    </row>
    <row r="53" customFormat="false" ht="36" hidden="false" customHeight="true" outlineLevel="0" collapsed="false">
      <c r="A53" s="27" t="s">
        <v>56</v>
      </c>
      <c r="B53" s="28"/>
      <c r="C53" s="29"/>
      <c r="D53" s="29"/>
      <c r="E53" s="29"/>
      <c r="F53" s="29"/>
      <c r="G53" s="29"/>
      <c r="H53" s="30"/>
    </row>
    <row r="54" customFormat="false" ht="36.75" hidden="false" customHeight="true" outlineLevel="0" collapsed="false">
      <c r="A54" s="27" t="s">
        <v>57</v>
      </c>
      <c r="B54" s="28"/>
      <c r="C54" s="29"/>
      <c r="D54" s="29"/>
      <c r="E54" s="29"/>
      <c r="F54" s="29"/>
      <c r="G54" s="29"/>
      <c r="H54" s="30"/>
    </row>
    <row r="55" customFormat="false" ht="24" hidden="false" customHeight="true" outlineLevel="0" collapsed="false">
      <c r="A55" s="27" t="s">
        <v>58</v>
      </c>
      <c r="B55" s="28"/>
      <c r="C55" s="29"/>
      <c r="D55" s="29"/>
      <c r="E55" s="29"/>
      <c r="F55" s="29"/>
      <c r="G55" s="29"/>
      <c r="H55" s="30"/>
    </row>
    <row r="56" customFormat="false" ht="37.5" hidden="false" customHeight="true" outlineLevel="0" collapsed="false">
      <c r="A56" s="27" t="s">
        <v>59</v>
      </c>
      <c r="B56" s="28"/>
      <c r="C56" s="29"/>
      <c r="D56" s="29"/>
      <c r="E56" s="29"/>
      <c r="F56" s="29"/>
      <c r="G56" s="29"/>
      <c r="H56" s="30"/>
    </row>
    <row r="57" customFormat="false" ht="24" hidden="false" customHeight="true" outlineLevel="0" collapsed="false">
      <c r="A57" s="27" t="s">
        <v>60</v>
      </c>
      <c r="B57" s="28"/>
      <c r="C57" s="29"/>
      <c r="D57" s="29"/>
      <c r="E57" s="29"/>
      <c r="F57" s="29"/>
      <c r="G57" s="29"/>
      <c r="H57" s="30"/>
    </row>
    <row r="58" customFormat="false" ht="53.25" hidden="false" customHeight="true" outlineLevel="0" collapsed="false">
      <c r="A58" s="27" t="s">
        <v>61</v>
      </c>
      <c r="B58" s="28"/>
      <c r="C58" s="29"/>
      <c r="D58" s="29"/>
      <c r="E58" s="29"/>
      <c r="F58" s="29"/>
      <c r="G58" s="29"/>
      <c r="H58" s="30"/>
    </row>
    <row r="59" customFormat="false" ht="27.75" hidden="false" customHeight="true" outlineLevel="0" collapsed="false">
      <c r="A59" s="23" t="s">
        <v>62</v>
      </c>
      <c r="B59" s="24"/>
      <c r="C59" s="25"/>
      <c r="D59" s="25"/>
      <c r="E59" s="25"/>
      <c r="F59" s="25"/>
      <c r="G59" s="26"/>
      <c r="H59" s="26"/>
    </row>
    <row r="60" customFormat="false" ht="27.75" hidden="false" customHeight="true" outlineLevel="0" collapsed="false">
      <c r="A60" s="23" t="s">
        <v>50</v>
      </c>
      <c r="B60" s="24" t="n">
        <v>0</v>
      </c>
      <c r="C60" s="25" t="n">
        <v>0.25</v>
      </c>
      <c r="D60" s="25" t="n">
        <v>0.5</v>
      </c>
      <c r="E60" s="25" t="n">
        <v>0.75</v>
      </c>
      <c r="F60" s="25" t="n">
        <v>1</v>
      </c>
      <c r="G60" s="26" t="s">
        <v>8</v>
      </c>
      <c r="H60" s="26" t="s">
        <v>18</v>
      </c>
    </row>
    <row r="61" customFormat="false" ht="40.5" hidden="false" customHeight="true" outlineLevel="0" collapsed="false">
      <c r="A61" s="27" t="s">
        <v>63</v>
      </c>
      <c r="B61" s="28"/>
      <c r="C61" s="29"/>
      <c r="D61" s="29"/>
      <c r="E61" s="29"/>
      <c r="F61" s="29"/>
      <c r="G61" s="29"/>
      <c r="H61" s="30"/>
    </row>
    <row r="62" customFormat="false" ht="52.5" hidden="false" customHeight="true" outlineLevel="0" collapsed="false">
      <c r="A62" s="27" t="s">
        <v>64</v>
      </c>
      <c r="B62" s="28"/>
      <c r="C62" s="29"/>
      <c r="D62" s="29"/>
      <c r="E62" s="29"/>
      <c r="F62" s="29"/>
      <c r="G62" s="29"/>
      <c r="H62" s="30"/>
    </row>
    <row r="63" customFormat="false" ht="54" hidden="false" customHeight="true" outlineLevel="0" collapsed="false">
      <c r="A63" s="27" t="s">
        <v>65</v>
      </c>
      <c r="B63" s="28"/>
      <c r="C63" s="29"/>
      <c r="D63" s="29"/>
      <c r="E63" s="29"/>
      <c r="F63" s="29"/>
      <c r="G63" s="29"/>
      <c r="H63" s="30"/>
    </row>
    <row r="64" customFormat="false" ht="42" hidden="false" customHeight="true" outlineLevel="0" collapsed="false">
      <c r="A64" s="27" t="s">
        <v>66</v>
      </c>
      <c r="B64" s="28"/>
      <c r="C64" s="29"/>
      <c r="D64" s="29"/>
      <c r="E64" s="29"/>
      <c r="F64" s="29"/>
      <c r="G64" s="29"/>
      <c r="H64" s="30"/>
    </row>
    <row r="65" customFormat="false" ht="24" hidden="false" customHeight="true" outlineLevel="0" collapsed="false">
      <c r="A65" s="19" t="s">
        <v>67</v>
      </c>
      <c r="B65" s="20"/>
      <c r="C65" s="21"/>
      <c r="D65" s="21"/>
      <c r="E65" s="21"/>
      <c r="F65" s="21"/>
      <c r="G65" s="21"/>
      <c r="H65" s="22"/>
    </row>
    <row r="66" customFormat="false" ht="38.25" hidden="false" customHeight="true" outlineLevel="0" collapsed="false">
      <c r="A66" s="23" t="s">
        <v>68</v>
      </c>
      <c r="B66" s="24"/>
      <c r="C66" s="25"/>
      <c r="D66" s="25"/>
      <c r="E66" s="25"/>
      <c r="F66" s="25"/>
      <c r="G66" s="26"/>
      <c r="H66" s="26"/>
    </row>
    <row r="67" customFormat="false" ht="38.25" hidden="false" customHeight="true" outlineLevel="0" collapsed="false">
      <c r="A67" s="23" t="s">
        <v>69</v>
      </c>
      <c r="B67" s="24" t="n">
        <v>0</v>
      </c>
      <c r="C67" s="25" t="n">
        <v>0.25</v>
      </c>
      <c r="D67" s="25" t="n">
        <v>0.5</v>
      </c>
      <c r="E67" s="25" t="n">
        <v>0.75</v>
      </c>
      <c r="F67" s="25" t="n">
        <v>1</v>
      </c>
      <c r="G67" s="26" t="s">
        <v>8</v>
      </c>
      <c r="H67" s="26" t="s">
        <v>18</v>
      </c>
    </row>
    <row r="68" customFormat="false" ht="29.25" hidden="false" customHeight="true" outlineLevel="0" collapsed="false">
      <c r="A68" s="27" t="s">
        <v>70</v>
      </c>
      <c r="B68" s="28"/>
      <c r="C68" s="29"/>
      <c r="D68" s="29"/>
      <c r="E68" s="29"/>
      <c r="F68" s="29"/>
      <c r="G68" s="29"/>
      <c r="H68" s="29"/>
    </row>
    <row r="69" customFormat="false" ht="52.5" hidden="false" customHeight="true" outlineLevel="0" collapsed="false">
      <c r="A69" s="27" t="s">
        <v>71</v>
      </c>
      <c r="B69" s="28"/>
      <c r="C69" s="29"/>
      <c r="D69" s="29"/>
      <c r="E69" s="29"/>
      <c r="F69" s="29"/>
      <c r="G69" s="29"/>
      <c r="H69" s="29"/>
    </row>
    <row r="70" customFormat="false" ht="54" hidden="false" customHeight="true" outlineLevel="0" collapsed="false">
      <c r="A70" s="27" t="s">
        <v>72</v>
      </c>
      <c r="B70" s="28"/>
      <c r="C70" s="29"/>
      <c r="D70" s="29"/>
      <c r="E70" s="29"/>
      <c r="F70" s="29"/>
      <c r="G70" s="29"/>
      <c r="H70" s="29"/>
    </row>
    <row r="71" customFormat="false" ht="42.75" hidden="false" customHeight="true" outlineLevel="0" collapsed="false">
      <c r="A71" s="27" t="s">
        <v>73</v>
      </c>
      <c r="B71" s="28"/>
      <c r="C71" s="29"/>
      <c r="D71" s="29"/>
      <c r="E71" s="29"/>
      <c r="F71" s="29"/>
      <c r="G71" s="29"/>
      <c r="H71" s="29"/>
    </row>
    <row r="72" customFormat="false" ht="36.75" hidden="false" customHeight="true" outlineLevel="0" collapsed="false">
      <c r="A72" s="27" t="s">
        <v>74</v>
      </c>
      <c r="B72" s="28"/>
      <c r="C72" s="29"/>
      <c r="D72" s="29"/>
      <c r="E72" s="29"/>
      <c r="F72" s="29"/>
      <c r="G72" s="29"/>
      <c r="H72" s="29"/>
    </row>
    <row r="73" customFormat="false" ht="36.75" hidden="false" customHeight="true" outlineLevel="0" collapsed="false">
      <c r="A73" s="23" t="s">
        <v>75</v>
      </c>
      <c r="B73" s="24"/>
      <c r="C73" s="25"/>
      <c r="D73" s="25"/>
      <c r="E73" s="25"/>
      <c r="F73" s="25"/>
      <c r="G73" s="26"/>
      <c r="H73" s="26"/>
    </row>
    <row r="74" customFormat="false" ht="36.75" hidden="false" customHeight="true" outlineLevel="0" collapsed="false">
      <c r="A74" s="23" t="s">
        <v>76</v>
      </c>
      <c r="B74" s="24" t="n">
        <v>0</v>
      </c>
      <c r="C74" s="25" t="n">
        <v>0.25</v>
      </c>
      <c r="D74" s="25" t="n">
        <v>0.5</v>
      </c>
      <c r="E74" s="25" t="n">
        <v>0.75</v>
      </c>
      <c r="F74" s="25" t="n">
        <v>1</v>
      </c>
      <c r="G74" s="26" t="s">
        <v>8</v>
      </c>
      <c r="H74" s="26" t="s">
        <v>18</v>
      </c>
    </row>
    <row r="75" customFormat="false" ht="30" hidden="false" customHeight="true" outlineLevel="0" collapsed="false">
      <c r="A75" s="32" t="s">
        <v>77</v>
      </c>
      <c r="B75" s="28"/>
      <c r="C75" s="29"/>
      <c r="D75" s="29"/>
      <c r="E75" s="29"/>
      <c r="F75" s="29"/>
      <c r="G75" s="29"/>
      <c r="H75" s="30"/>
    </row>
    <row r="76" customFormat="false" ht="26.25" hidden="false" customHeight="true" outlineLevel="0" collapsed="false">
      <c r="A76" s="32" t="s">
        <v>78</v>
      </c>
      <c r="B76" s="28"/>
      <c r="C76" s="29"/>
      <c r="D76" s="29"/>
      <c r="E76" s="29"/>
      <c r="F76" s="29"/>
      <c r="G76" s="29"/>
      <c r="H76" s="30"/>
    </row>
    <row r="77" customFormat="false" ht="37.5" hidden="false" customHeight="true" outlineLevel="0" collapsed="false">
      <c r="A77" s="32" t="s">
        <v>79</v>
      </c>
      <c r="B77" s="28"/>
      <c r="C77" s="29"/>
      <c r="D77" s="29"/>
      <c r="E77" s="29"/>
      <c r="F77" s="29"/>
      <c r="G77" s="29"/>
      <c r="H77" s="30"/>
    </row>
    <row r="78" customFormat="false" ht="34.5" hidden="false" customHeight="true" outlineLevel="0" collapsed="false">
      <c r="A78" s="19" t="s">
        <v>80</v>
      </c>
      <c r="B78" s="20"/>
      <c r="C78" s="21"/>
      <c r="D78" s="21"/>
      <c r="E78" s="21"/>
      <c r="F78" s="21"/>
      <c r="G78" s="21"/>
      <c r="H78" s="22"/>
    </row>
    <row r="79" customFormat="false" ht="26.25" hidden="false" customHeight="true" outlineLevel="0" collapsed="false">
      <c r="A79" s="23" t="s">
        <v>50</v>
      </c>
      <c r="B79" s="24" t="n">
        <v>0</v>
      </c>
      <c r="C79" s="25" t="n">
        <v>0.25</v>
      </c>
      <c r="D79" s="25" t="n">
        <v>0.5</v>
      </c>
      <c r="E79" s="25" t="n">
        <v>0.75</v>
      </c>
      <c r="F79" s="25" t="n">
        <v>1</v>
      </c>
      <c r="G79" s="26" t="s">
        <v>8</v>
      </c>
      <c r="H79" s="26" t="s">
        <v>18</v>
      </c>
    </row>
    <row r="80" customFormat="false" ht="54.75" hidden="false" customHeight="true" outlineLevel="0" collapsed="false">
      <c r="A80" s="27" t="s">
        <v>81</v>
      </c>
      <c r="B80" s="28"/>
      <c r="C80" s="29"/>
      <c r="D80" s="29"/>
      <c r="E80" s="29"/>
      <c r="F80" s="29"/>
      <c r="G80" s="29"/>
      <c r="H80" s="30"/>
    </row>
    <row r="81" customFormat="false" ht="43.5" hidden="false" customHeight="true" outlineLevel="0" collapsed="false">
      <c r="A81" s="27" t="s">
        <v>82</v>
      </c>
      <c r="B81" s="28"/>
      <c r="C81" s="29"/>
      <c r="D81" s="29"/>
      <c r="E81" s="29"/>
      <c r="F81" s="29"/>
      <c r="G81" s="29"/>
      <c r="H81" s="30"/>
    </row>
    <row r="82" customFormat="false" ht="42" hidden="false" customHeight="true" outlineLevel="0" collapsed="false">
      <c r="A82" s="27" t="s">
        <v>83</v>
      </c>
      <c r="B82" s="28"/>
      <c r="C82" s="29"/>
      <c r="D82" s="29"/>
      <c r="E82" s="29"/>
      <c r="F82" s="29"/>
      <c r="G82" s="29"/>
      <c r="H82" s="30"/>
    </row>
    <row r="83" customFormat="false" ht="53.25" hidden="false" customHeight="true" outlineLevel="0" collapsed="false">
      <c r="A83" s="27" t="s">
        <v>84</v>
      </c>
      <c r="B83" s="28"/>
      <c r="C83" s="29"/>
      <c r="D83" s="29"/>
      <c r="E83" s="29"/>
      <c r="F83" s="29"/>
      <c r="G83" s="29"/>
      <c r="H83" s="30"/>
    </row>
    <row r="84" customFormat="false" ht="45" hidden="false" customHeight="true" outlineLevel="0" collapsed="false">
      <c r="A84" s="27" t="s">
        <v>85</v>
      </c>
      <c r="B84" s="28"/>
      <c r="C84" s="29"/>
      <c r="D84" s="29"/>
      <c r="E84" s="29"/>
      <c r="F84" s="29"/>
      <c r="G84" s="29"/>
      <c r="H84" s="30"/>
    </row>
    <row r="85" customFormat="false" ht="47.25" hidden="false" customHeight="true" outlineLevel="0" collapsed="false">
      <c r="A85" s="27" t="s">
        <v>86</v>
      </c>
      <c r="B85" s="28"/>
      <c r="C85" s="29"/>
      <c r="D85" s="29"/>
      <c r="E85" s="29"/>
      <c r="F85" s="29"/>
      <c r="G85" s="29"/>
      <c r="H85" s="30"/>
    </row>
    <row r="86" customFormat="false" ht="24.75" hidden="false" customHeight="true" outlineLevel="0" collapsed="false">
      <c r="A86" s="15" t="s">
        <v>87</v>
      </c>
      <c r="B86" s="16"/>
      <c r="C86" s="17"/>
      <c r="D86" s="17"/>
      <c r="E86" s="17"/>
      <c r="F86" s="17"/>
      <c r="G86" s="17"/>
      <c r="H86" s="18"/>
    </row>
    <row r="87" customFormat="false" ht="24.75" hidden="false" customHeight="true" outlineLevel="0" collapsed="false">
      <c r="A87" s="19" t="s">
        <v>88</v>
      </c>
      <c r="B87" s="20"/>
      <c r="C87" s="21"/>
      <c r="D87" s="21"/>
      <c r="E87" s="21"/>
      <c r="F87" s="21"/>
      <c r="G87" s="21"/>
      <c r="H87" s="22"/>
    </row>
    <row r="88" customFormat="false" ht="28.5" hidden="false" customHeight="true" outlineLevel="0" collapsed="false">
      <c r="A88" s="23" t="s">
        <v>89</v>
      </c>
      <c r="B88" s="24" t="n">
        <v>0</v>
      </c>
      <c r="C88" s="25" t="n">
        <v>0.25</v>
      </c>
      <c r="D88" s="25" t="n">
        <v>0.5</v>
      </c>
      <c r="E88" s="25" t="n">
        <v>0.75</v>
      </c>
      <c r="F88" s="25" t="n">
        <v>1</v>
      </c>
      <c r="G88" s="26" t="s">
        <v>8</v>
      </c>
      <c r="H88" s="26" t="s">
        <v>18</v>
      </c>
    </row>
    <row r="89" customFormat="false" ht="54.75" hidden="false" customHeight="true" outlineLevel="0" collapsed="false">
      <c r="A89" s="27" t="s">
        <v>90</v>
      </c>
      <c r="B89" s="28"/>
      <c r="C89" s="29"/>
      <c r="D89" s="29"/>
      <c r="E89" s="29"/>
      <c r="F89" s="29"/>
      <c r="G89" s="29"/>
      <c r="H89" s="30"/>
    </row>
    <row r="90" customFormat="false" ht="51.75" hidden="false" customHeight="true" outlineLevel="0" collapsed="false">
      <c r="A90" s="27" t="s">
        <v>91</v>
      </c>
      <c r="B90" s="28"/>
      <c r="C90" s="29"/>
      <c r="D90" s="29"/>
      <c r="E90" s="29"/>
      <c r="F90" s="29"/>
      <c r="G90" s="29"/>
      <c r="H90" s="30"/>
    </row>
    <row r="91" customFormat="false" ht="39" hidden="false" customHeight="true" outlineLevel="0" collapsed="false">
      <c r="A91" s="27" t="s">
        <v>92</v>
      </c>
      <c r="B91" s="28"/>
      <c r="C91" s="29"/>
      <c r="D91" s="29"/>
      <c r="E91" s="29"/>
      <c r="F91" s="29"/>
      <c r="G91" s="29"/>
      <c r="H91" s="30"/>
    </row>
    <row r="92" customFormat="false" ht="36.75" hidden="false" customHeight="true" outlineLevel="0" collapsed="false">
      <c r="A92" s="27" t="s">
        <v>93</v>
      </c>
      <c r="B92" s="28"/>
      <c r="C92" s="29"/>
      <c r="D92" s="29"/>
      <c r="E92" s="29"/>
      <c r="F92" s="29"/>
      <c r="G92" s="29"/>
      <c r="H92" s="30"/>
    </row>
    <row r="93" customFormat="false" ht="34.5" hidden="false" customHeight="true" outlineLevel="0" collapsed="false">
      <c r="A93" s="27" t="s">
        <v>94</v>
      </c>
      <c r="B93" s="28"/>
      <c r="C93" s="29"/>
      <c r="D93" s="29"/>
      <c r="E93" s="29"/>
      <c r="F93" s="29"/>
      <c r="G93" s="29"/>
      <c r="H93" s="30"/>
    </row>
    <row r="94" customFormat="false" ht="32.25" hidden="false" customHeight="true" outlineLevel="0" collapsed="false">
      <c r="A94" s="23" t="s">
        <v>95</v>
      </c>
      <c r="B94" s="24" t="n">
        <v>0</v>
      </c>
      <c r="C94" s="25" t="n">
        <v>0.25</v>
      </c>
      <c r="D94" s="25" t="n">
        <v>0.5</v>
      </c>
      <c r="E94" s="25" t="n">
        <v>0.75</v>
      </c>
      <c r="F94" s="25" t="n">
        <v>1</v>
      </c>
      <c r="G94" s="26" t="s">
        <v>8</v>
      </c>
      <c r="H94" s="26" t="s">
        <v>18</v>
      </c>
    </row>
    <row r="95" customFormat="false" ht="34.5" hidden="false" customHeight="true" outlineLevel="0" collapsed="false">
      <c r="A95" s="27" t="s">
        <v>96</v>
      </c>
      <c r="B95" s="28"/>
      <c r="C95" s="29"/>
      <c r="D95" s="29"/>
      <c r="E95" s="29"/>
      <c r="F95" s="29"/>
      <c r="G95" s="29"/>
      <c r="H95" s="30"/>
    </row>
    <row r="96" customFormat="false" ht="34.5" hidden="false" customHeight="true" outlineLevel="0" collapsed="false">
      <c r="A96" s="27" t="s">
        <v>97</v>
      </c>
      <c r="B96" s="28"/>
      <c r="C96" s="29"/>
      <c r="D96" s="29"/>
      <c r="E96" s="29"/>
      <c r="F96" s="29"/>
      <c r="G96" s="29"/>
      <c r="H96" s="30"/>
    </row>
    <row r="97" customFormat="false" ht="30" hidden="false" customHeight="true" outlineLevel="0" collapsed="false">
      <c r="A97" s="27" t="s">
        <v>98</v>
      </c>
      <c r="B97" s="28"/>
      <c r="C97" s="29"/>
      <c r="D97" s="29"/>
      <c r="E97" s="29"/>
      <c r="F97" s="29"/>
      <c r="G97" s="29"/>
      <c r="H97" s="30"/>
    </row>
    <row r="98" customFormat="false" ht="30.75" hidden="false" customHeight="true" outlineLevel="0" collapsed="false">
      <c r="A98" s="19" t="s">
        <v>99</v>
      </c>
      <c r="B98" s="20"/>
      <c r="C98" s="21"/>
      <c r="D98" s="21"/>
      <c r="E98" s="21"/>
      <c r="F98" s="21"/>
      <c r="G98" s="21"/>
      <c r="H98" s="22"/>
    </row>
    <row r="99" customFormat="false" ht="30.75" hidden="false" customHeight="true" outlineLevel="0" collapsed="false">
      <c r="A99" s="23" t="s">
        <v>100</v>
      </c>
      <c r="B99" s="24" t="n">
        <v>0</v>
      </c>
      <c r="C99" s="25" t="n">
        <v>0.25</v>
      </c>
      <c r="D99" s="25" t="n">
        <v>0.5</v>
      </c>
      <c r="E99" s="25" t="n">
        <v>0.75</v>
      </c>
      <c r="F99" s="25" t="n">
        <v>1</v>
      </c>
      <c r="G99" s="26" t="s">
        <v>8</v>
      </c>
      <c r="H99" s="26" t="s">
        <v>18</v>
      </c>
    </row>
    <row r="100" customFormat="false" ht="39" hidden="false" customHeight="true" outlineLevel="0" collapsed="false">
      <c r="A100" s="27" t="s">
        <v>101</v>
      </c>
      <c r="B100" s="28"/>
      <c r="C100" s="29"/>
      <c r="D100" s="29"/>
      <c r="E100" s="29"/>
      <c r="F100" s="29"/>
      <c r="G100" s="29"/>
      <c r="H100" s="30"/>
    </row>
    <row r="101" customFormat="false" ht="38.25" hidden="false" customHeight="true" outlineLevel="0" collapsed="false">
      <c r="A101" s="27" t="s">
        <v>102</v>
      </c>
      <c r="B101" s="28"/>
      <c r="C101" s="29"/>
      <c r="D101" s="29"/>
      <c r="E101" s="29"/>
      <c r="F101" s="29"/>
      <c r="G101" s="29"/>
      <c r="H101" s="30"/>
    </row>
    <row r="102" customFormat="false" ht="24.75" hidden="false" customHeight="true" outlineLevel="0" collapsed="false">
      <c r="A102" s="27" t="s">
        <v>103</v>
      </c>
      <c r="B102" s="28"/>
      <c r="C102" s="28"/>
      <c r="D102" s="29"/>
      <c r="E102" s="29"/>
      <c r="F102" s="29"/>
      <c r="G102" s="29"/>
      <c r="H102" s="30"/>
    </row>
    <row r="103" customFormat="false" ht="28.5" hidden="false" customHeight="true" outlineLevel="0" collapsed="false">
      <c r="A103" s="27" t="s">
        <v>104</v>
      </c>
      <c r="B103" s="28"/>
      <c r="C103" s="28"/>
      <c r="D103" s="29"/>
      <c r="E103" s="29"/>
      <c r="F103" s="29"/>
      <c r="G103" s="29"/>
      <c r="H103" s="30"/>
    </row>
    <row r="104" customFormat="false" ht="34.5" hidden="false" customHeight="true" outlineLevel="0" collapsed="false">
      <c r="A104" s="27" t="s">
        <v>105</v>
      </c>
      <c r="B104" s="28"/>
      <c r="C104" s="28"/>
      <c r="D104" s="29"/>
      <c r="E104" s="29"/>
      <c r="F104" s="29"/>
      <c r="G104" s="29"/>
      <c r="H104" s="30"/>
    </row>
    <row r="105" customFormat="false" ht="34.5" hidden="false" customHeight="true" outlineLevel="0" collapsed="false">
      <c r="A105" s="27" t="s">
        <v>106</v>
      </c>
      <c r="B105" s="28"/>
      <c r="C105" s="28"/>
      <c r="D105" s="29"/>
      <c r="E105" s="29"/>
      <c r="F105" s="29"/>
      <c r="G105" s="29"/>
      <c r="H105" s="30"/>
    </row>
    <row r="106" customFormat="false" ht="34.5" hidden="false" customHeight="true" outlineLevel="0" collapsed="false">
      <c r="A106" s="27" t="s">
        <v>107</v>
      </c>
      <c r="B106" s="28"/>
      <c r="C106" s="28"/>
      <c r="D106" s="29"/>
      <c r="E106" s="29"/>
      <c r="F106" s="29"/>
      <c r="G106" s="29"/>
      <c r="H106" s="30"/>
    </row>
    <row r="107" customFormat="false" ht="34.5" hidden="false" customHeight="true" outlineLevel="0" collapsed="false">
      <c r="A107" s="27" t="s">
        <v>108</v>
      </c>
      <c r="B107" s="28"/>
      <c r="C107" s="28"/>
      <c r="D107" s="29"/>
      <c r="E107" s="29"/>
      <c r="F107" s="29"/>
      <c r="G107" s="29"/>
      <c r="H107" s="30"/>
    </row>
    <row r="108" customFormat="false" ht="34.5" hidden="false" customHeight="true" outlineLevel="0" collapsed="false">
      <c r="A108" s="27" t="s">
        <v>109</v>
      </c>
      <c r="B108" s="28"/>
      <c r="C108" s="28"/>
      <c r="D108" s="29"/>
      <c r="E108" s="29"/>
      <c r="F108" s="29"/>
      <c r="G108" s="29"/>
      <c r="H108" s="30"/>
    </row>
    <row r="109" customFormat="false" ht="34.5" hidden="false" customHeight="true" outlineLevel="0" collapsed="false">
      <c r="A109" s="23" t="s">
        <v>110</v>
      </c>
      <c r="B109" s="24" t="n">
        <v>0</v>
      </c>
      <c r="C109" s="25" t="n">
        <v>0.25</v>
      </c>
      <c r="D109" s="25" t="n">
        <v>0.5</v>
      </c>
      <c r="E109" s="25" t="n">
        <v>0.75</v>
      </c>
      <c r="F109" s="25" t="n">
        <v>1</v>
      </c>
      <c r="G109" s="26" t="s">
        <v>8</v>
      </c>
      <c r="H109" s="26" t="s">
        <v>18</v>
      </c>
    </row>
    <row r="110" customFormat="false" ht="34.5" hidden="false" customHeight="true" outlineLevel="0" collapsed="false">
      <c r="A110" s="27" t="s">
        <v>111</v>
      </c>
      <c r="B110" s="28"/>
      <c r="C110" s="28"/>
      <c r="D110" s="29"/>
      <c r="E110" s="29"/>
      <c r="F110" s="29"/>
      <c r="G110" s="29"/>
      <c r="H110" s="30"/>
    </row>
    <row r="111" customFormat="false" ht="34.5" hidden="false" customHeight="true" outlineLevel="0" collapsed="false">
      <c r="A111" s="27" t="s">
        <v>112</v>
      </c>
      <c r="B111" s="28"/>
      <c r="C111" s="28"/>
      <c r="D111" s="29"/>
      <c r="E111" s="29"/>
      <c r="F111" s="29"/>
      <c r="G111" s="29"/>
      <c r="H111" s="30"/>
    </row>
    <row r="112" customFormat="false" ht="34.5" hidden="false" customHeight="true" outlineLevel="0" collapsed="false">
      <c r="A112" s="27" t="s">
        <v>113</v>
      </c>
      <c r="B112" s="28"/>
      <c r="C112" s="28"/>
      <c r="D112" s="29"/>
      <c r="E112" s="29"/>
      <c r="F112" s="29"/>
      <c r="G112" s="29"/>
      <c r="H112" s="30"/>
    </row>
    <row r="113" customFormat="false" ht="34.5" hidden="false" customHeight="true" outlineLevel="0" collapsed="false">
      <c r="A113" s="27" t="s">
        <v>114</v>
      </c>
      <c r="B113" s="28"/>
      <c r="C113" s="28"/>
      <c r="D113" s="29"/>
      <c r="E113" s="29"/>
      <c r="F113" s="29"/>
      <c r="G113" s="29"/>
      <c r="H113" s="30"/>
    </row>
    <row r="114" customFormat="false" ht="34.5" hidden="false" customHeight="true" outlineLevel="0" collapsed="false">
      <c r="A114" s="27" t="s">
        <v>115</v>
      </c>
      <c r="B114" s="28"/>
      <c r="C114" s="28"/>
      <c r="D114" s="29"/>
      <c r="E114" s="29"/>
      <c r="F114" s="29"/>
      <c r="G114" s="29"/>
      <c r="H114" s="30"/>
    </row>
    <row r="115" customFormat="false" ht="30" hidden="false" customHeight="true" outlineLevel="0" collapsed="false">
      <c r="A115" s="19" t="s">
        <v>116</v>
      </c>
      <c r="B115" s="20"/>
      <c r="C115" s="21"/>
      <c r="D115" s="21"/>
      <c r="E115" s="21"/>
      <c r="F115" s="21"/>
      <c r="G115" s="21"/>
      <c r="H115" s="22"/>
    </row>
    <row r="116" customFormat="false" ht="30" hidden="false" customHeight="true" outlineLevel="0" collapsed="false">
      <c r="A116" s="23" t="s">
        <v>117</v>
      </c>
      <c r="B116" s="24" t="n">
        <v>0</v>
      </c>
      <c r="C116" s="25" t="n">
        <v>0.25</v>
      </c>
      <c r="D116" s="25" t="n">
        <v>0.5</v>
      </c>
      <c r="E116" s="25" t="n">
        <v>0.75</v>
      </c>
      <c r="F116" s="25" t="n">
        <v>1</v>
      </c>
      <c r="G116" s="26" t="s">
        <v>8</v>
      </c>
      <c r="H116" s="26" t="s">
        <v>18</v>
      </c>
    </row>
    <row r="117" customFormat="false" ht="42" hidden="false" customHeight="true" outlineLevel="0" collapsed="false">
      <c r="A117" s="27" t="s">
        <v>118</v>
      </c>
      <c r="B117" s="28"/>
      <c r="C117" s="29"/>
      <c r="D117" s="29"/>
      <c r="E117" s="29"/>
      <c r="F117" s="29"/>
      <c r="G117" s="29"/>
      <c r="H117" s="29"/>
    </row>
    <row r="118" customFormat="false" ht="34.5" hidden="false" customHeight="true" outlineLevel="0" collapsed="false">
      <c r="A118" s="27" t="s">
        <v>119</v>
      </c>
      <c r="B118" s="28"/>
      <c r="C118" s="29"/>
      <c r="D118" s="29"/>
      <c r="E118" s="29"/>
      <c r="F118" s="29"/>
      <c r="G118" s="29"/>
      <c r="H118" s="29"/>
    </row>
    <row r="119" customFormat="false" ht="39" hidden="false" customHeight="true" outlineLevel="0" collapsed="false">
      <c r="A119" s="27" t="s">
        <v>120</v>
      </c>
      <c r="B119" s="28"/>
      <c r="C119" s="29"/>
      <c r="D119" s="29"/>
      <c r="E119" s="29"/>
      <c r="F119" s="29"/>
      <c r="G119" s="29"/>
      <c r="H119" s="29"/>
    </row>
    <row r="120" customFormat="false" ht="39" hidden="false" customHeight="true" outlineLevel="0" collapsed="false">
      <c r="A120" s="27" t="s">
        <v>121</v>
      </c>
      <c r="B120" s="28"/>
      <c r="C120" s="29"/>
      <c r="D120" s="29"/>
      <c r="E120" s="29"/>
      <c r="F120" s="29"/>
      <c r="G120" s="29"/>
      <c r="H120" s="29"/>
    </row>
    <row r="121" customFormat="false" ht="26.25" hidden="false" customHeight="true" outlineLevel="0" collapsed="false">
      <c r="A121" s="15" t="s">
        <v>122</v>
      </c>
      <c r="B121" s="16"/>
      <c r="C121" s="17"/>
      <c r="D121" s="17"/>
      <c r="E121" s="17"/>
      <c r="F121" s="17"/>
      <c r="G121" s="17"/>
      <c r="H121" s="18"/>
    </row>
    <row r="122" customFormat="false" ht="26.25" hidden="false" customHeight="true" outlineLevel="0" collapsed="false">
      <c r="A122" s="19" t="s">
        <v>123</v>
      </c>
      <c r="B122" s="20"/>
      <c r="C122" s="21"/>
      <c r="D122" s="21"/>
      <c r="E122" s="21"/>
      <c r="F122" s="21"/>
      <c r="G122" s="21"/>
      <c r="H122" s="22"/>
    </row>
    <row r="123" customFormat="false" ht="33" hidden="false" customHeight="true" outlineLevel="0" collapsed="false">
      <c r="A123" s="23" t="s">
        <v>124</v>
      </c>
      <c r="B123" s="24"/>
      <c r="C123" s="25"/>
      <c r="D123" s="25"/>
      <c r="E123" s="25"/>
      <c r="F123" s="25"/>
      <c r="G123" s="26"/>
      <c r="H123" s="26"/>
    </row>
    <row r="124" customFormat="false" ht="33" hidden="false" customHeight="true" outlineLevel="0" collapsed="false">
      <c r="A124" s="23" t="s">
        <v>125</v>
      </c>
      <c r="B124" s="24" t="n">
        <v>0</v>
      </c>
      <c r="C124" s="25" t="n">
        <v>0.25</v>
      </c>
      <c r="D124" s="25" t="n">
        <v>0.5</v>
      </c>
      <c r="E124" s="25" t="n">
        <v>0.75</v>
      </c>
      <c r="F124" s="25" t="n">
        <v>1</v>
      </c>
      <c r="G124" s="26" t="s">
        <v>8</v>
      </c>
      <c r="H124" s="26" t="s">
        <v>18</v>
      </c>
    </row>
    <row r="125" customFormat="false" ht="51" hidden="false" customHeight="true" outlineLevel="0" collapsed="false">
      <c r="A125" s="27" t="s">
        <v>126</v>
      </c>
      <c r="B125" s="28"/>
      <c r="C125" s="29"/>
      <c r="D125" s="29"/>
      <c r="E125" s="29"/>
      <c r="F125" s="29"/>
      <c r="G125" s="29"/>
      <c r="H125" s="29"/>
    </row>
    <row r="126" customFormat="false" ht="41.25" hidden="false" customHeight="true" outlineLevel="0" collapsed="false">
      <c r="A126" s="27" t="s">
        <v>127</v>
      </c>
      <c r="B126" s="28"/>
      <c r="C126" s="29"/>
      <c r="D126" s="29"/>
      <c r="E126" s="29"/>
      <c r="F126" s="29"/>
      <c r="G126" s="29"/>
      <c r="H126" s="29"/>
    </row>
    <row r="127" customFormat="false" ht="35.25" hidden="false" customHeight="true" outlineLevel="0" collapsed="false">
      <c r="A127" s="27" t="s">
        <v>128</v>
      </c>
      <c r="B127" s="28"/>
      <c r="C127" s="29"/>
      <c r="D127" s="29"/>
      <c r="E127" s="29"/>
      <c r="F127" s="29"/>
      <c r="G127" s="29"/>
      <c r="H127" s="29"/>
    </row>
    <row r="128" customFormat="false" ht="27.75" hidden="false" customHeight="true" outlineLevel="0" collapsed="false">
      <c r="A128" s="23" t="s">
        <v>129</v>
      </c>
      <c r="B128" s="24"/>
      <c r="C128" s="25"/>
      <c r="D128" s="25"/>
      <c r="E128" s="25"/>
      <c r="F128" s="25"/>
      <c r="G128" s="26"/>
      <c r="H128" s="26"/>
    </row>
    <row r="129" customFormat="false" ht="27.75" hidden="false" customHeight="true" outlineLevel="0" collapsed="false">
      <c r="A129" s="23" t="s">
        <v>125</v>
      </c>
      <c r="B129" s="24" t="n">
        <v>0</v>
      </c>
      <c r="C129" s="25" t="n">
        <v>0.25</v>
      </c>
      <c r="D129" s="25" t="n">
        <v>0.5</v>
      </c>
      <c r="E129" s="25" t="n">
        <v>0.75</v>
      </c>
      <c r="F129" s="25" t="n">
        <v>1</v>
      </c>
      <c r="G129" s="26" t="s">
        <v>8</v>
      </c>
      <c r="H129" s="26" t="s">
        <v>18</v>
      </c>
    </row>
    <row r="130" customFormat="false" ht="50.25" hidden="false" customHeight="true" outlineLevel="0" collapsed="false">
      <c r="A130" s="33" t="s">
        <v>130</v>
      </c>
      <c r="B130" s="28"/>
      <c r="C130" s="29"/>
      <c r="D130" s="29"/>
      <c r="E130" s="29"/>
      <c r="F130" s="29"/>
      <c r="G130" s="29"/>
      <c r="H130" s="29"/>
    </row>
    <row r="131" customFormat="false" ht="31.5" hidden="false" customHeight="true" outlineLevel="0" collapsed="false">
      <c r="A131" s="23" t="s">
        <v>131</v>
      </c>
      <c r="B131" s="24"/>
      <c r="C131" s="25"/>
      <c r="D131" s="25"/>
      <c r="E131" s="25"/>
      <c r="F131" s="25"/>
      <c r="G131" s="26"/>
      <c r="H131" s="26"/>
    </row>
    <row r="132" customFormat="false" ht="31.5" hidden="false" customHeight="true" outlineLevel="0" collapsed="false">
      <c r="A132" s="23" t="s">
        <v>125</v>
      </c>
      <c r="B132" s="24" t="n">
        <v>0</v>
      </c>
      <c r="C132" s="25" t="n">
        <v>0.25</v>
      </c>
      <c r="D132" s="25" t="n">
        <v>0.5</v>
      </c>
      <c r="E132" s="25" t="n">
        <v>0.75</v>
      </c>
      <c r="F132" s="25" t="n">
        <v>1</v>
      </c>
      <c r="G132" s="26" t="s">
        <v>8</v>
      </c>
      <c r="H132" s="26" t="s">
        <v>18</v>
      </c>
    </row>
    <row r="133" customFormat="false" ht="51.75" hidden="false" customHeight="true" outlineLevel="0" collapsed="false">
      <c r="A133" s="27" t="s">
        <v>132</v>
      </c>
      <c r="B133" s="34"/>
      <c r="C133" s="29"/>
      <c r="D133" s="35"/>
      <c r="E133" s="29"/>
      <c r="F133" s="29"/>
      <c r="G133" s="29"/>
      <c r="H133" s="30"/>
    </row>
    <row r="134" customFormat="false" ht="37.5" hidden="false" customHeight="true" outlineLevel="0" collapsed="false">
      <c r="A134" s="23" t="s">
        <v>133</v>
      </c>
      <c r="B134" s="24"/>
      <c r="C134" s="25"/>
      <c r="D134" s="25"/>
      <c r="E134" s="25"/>
      <c r="F134" s="25"/>
      <c r="G134" s="26"/>
      <c r="H134" s="26"/>
    </row>
    <row r="135" customFormat="false" ht="37.5" hidden="false" customHeight="true" outlineLevel="0" collapsed="false">
      <c r="A135" s="23" t="s">
        <v>125</v>
      </c>
      <c r="B135" s="24" t="n">
        <v>0</v>
      </c>
      <c r="C135" s="25" t="n">
        <v>0.25</v>
      </c>
      <c r="D135" s="25" t="n">
        <v>0.5</v>
      </c>
      <c r="E135" s="25" t="n">
        <v>0.75</v>
      </c>
      <c r="F135" s="25" t="n">
        <v>1</v>
      </c>
      <c r="G135" s="26" t="s">
        <v>8</v>
      </c>
      <c r="H135" s="26" t="s">
        <v>18</v>
      </c>
    </row>
    <row r="136" customFormat="false" ht="59.25" hidden="false" customHeight="true" outlineLevel="0" collapsed="false">
      <c r="A136" s="27" t="s">
        <v>134</v>
      </c>
      <c r="B136" s="28"/>
      <c r="C136" s="29"/>
      <c r="D136" s="29"/>
      <c r="E136" s="29"/>
      <c r="F136" s="29"/>
      <c r="G136" s="29"/>
      <c r="H136" s="29"/>
    </row>
    <row r="137" customFormat="false" ht="15.75" hidden="false" customHeight="true" outlineLevel="0" collapsed="false">
      <c r="A137" s="23" t="s">
        <v>135</v>
      </c>
      <c r="B137" s="36"/>
      <c r="C137" s="37"/>
      <c r="D137" s="37"/>
      <c r="E137" s="37"/>
      <c r="F137" s="37"/>
      <c r="G137" s="38"/>
      <c r="H137" s="26"/>
      <c r="I137" s="39"/>
      <c r="J137" s="39"/>
      <c r="K137" s="39"/>
    </row>
    <row r="138" customFormat="false" ht="31.5" hidden="false" customHeight="true" outlineLevel="0" collapsed="false">
      <c r="A138" s="40" t="s">
        <v>136</v>
      </c>
      <c r="B138" s="41"/>
      <c r="C138" s="42"/>
      <c r="D138" s="42"/>
      <c r="E138" s="42"/>
      <c r="F138" s="42"/>
      <c r="G138" s="42"/>
      <c r="H138" s="42"/>
      <c r="I138" s="39"/>
      <c r="J138" s="39"/>
      <c r="K138" s="39"/>
      <c r="L138" s="39"/>
    </row>
    <row r="139" customFormat="false" ht="31.5" hidden="false" customHeight="true" outlineLevel="0" collapsed="false">
      <c r="A139" s="40" t="s">
        <v>125</v>
      </c>
      <c r="B139" s="36" t="n">
        <v>0</v>
      </c>
      <c r="C139" s="37" t="n">
        <v>0.25</v>
      </c>
      <c r="D139" s="37" t="n">
        <v>0.5</v>
      </c>
      <c r="E139" s="37" t="n">
        <v>0.75</v>
      </c>
      <c r="F139" s="37" t="n">
        <v>1</v>
      </c>
      <c r="G139" s="38" t="s">
        <v>9</v>
      </c>
      <c r="H139" s="26" t="s">
        <v>18</v>
      </c>
      <c r="I139" s="39"/>
      <c r="J139" s="39"/>
      <c r="K139" s="39"/>
      <c r="L139" s="39"/>
    </row>
    <row r="140" customFormat="false" ht="75" hidden="false" customHeight="true" outlineLevel="0" collapsed="false">
      <c r="A140" s="43" t="s">
        <v>137</v>
      </c>
      <c r="B140" s="28"/>
      <c r="C140" s="29"/>
      <c r="D140" s="29"/>
      <c r="E140" s="29"/>
      <c r="F140" s="29"/>
      <c r="G140" s="29"/>
      <c r="H140" s="29"/>
      <c r="I140" s="39"/>
      <c r="J140" s="39"/>
      <c r="K140" s="39"/>
      <c r="L140" s="39"/>
      <c r="M140" s="39"/>
      <c r="N140" s="39"/>
      <c r="O140" s="39"/>
      <c r="P140" s="39"/>
      <c r="Q140" s="39"/>
    </row>
    <row r="141" customFormat="false" ht="54" hidden="false" customHeight="true" outlineLevel="0" collapsed="false">
      <c r="A141" s="43" t="s">
        <v>138</v>
      </c>
      <c r="B141" s="28"/>
      <c r="C141" s="29"/>
      <c r="D141" s="29"/>
      <c r="E141" s="29"/>
      <c r="F141" s="29"/>
      <c r="G141" s="29"/>
      <c r="H141" s="29"/>
      <c r="I141" s="39"/>
      <c r="J141" s="39"/>
      <c r="K141" s="39"/>
      <c r="L141" s="39"/>
    </row>
    <row r="142" customFormat="false" ht="38.25" hidden="false" customHeight="true" outlineLevel="0" collapsed="false">
      <c r="A142" s="43" t="s">
        <v>139</v>
      </c>
      <c r="B142" s="28"/>
      <c r="C142" s="29"/>
      <c r="D142" s="29"/>
      <c r="E142" s="29"/>
      <c r="F142" s="29"/>
      <c r="G142" s="29"/>
      <c r="H142" s="29"/>
      <c r="I142" s="39"/>
      <c r="J142" s="39"/>
      <c r="K142" s="39"/>
      <c r="L142" s="39"/>
    </row>
    <row r="143" customFormat="false" ht="51.75" hidden="false" customHeight="true" outlineLevel="0" collapsed="false">
      <c r="A143" s="43" t="s">
        <v>140</v>
      </c>
      <c r="B143" s="28"/>
      <c r="C143" s="29"/>
      <c r="D143" s="29"/>
      <c r="E143" s="29"/>
      <c r="F143" s="29"/>
      <c r="G143" s="29"/>
      <c r="H143" s="29"/>
      <c r="I143" s="39"/>
      <c r="J143" s="39"/>
      <c r="K143" s="39"/>
      <c r="L143" s="39"/>
    </row>
    <row r="144" customFormat="false" ht="32.25" hidden="false" customHeight="true" outlineLevel="0" collapsed="false">
      <c r="A144" s="23" t="s">
        <v>141</v>
      </c>
      <c r="B144" s="44"/>
      <c r="C144" s="45"/>
      <c r="D144" s="45"/>
      <c r="E144" s="45"/>
      <c r="F144" s="45"/>
      <c r="G144" s="46"/>
      <c r="H144" s="26"/>
      <c r="I144" s="39"/>
      <c r="J144" s="39"/>
      <c r="K144" s="39"/>
      <c r="L144" s="39"/>
    </row>
    <row r="145" customFormat="false" ht="32.25" hidden="false" customHeight="true" outlineLevel="0" collapsed="false">
      <c r="A145" s="23" t="s">
        <v>142</v>
      </c>
      <c r="B145" s="44" t="n">
        <v>0</v>
      </c>
      <c r="C145" s="45" t="n">
        <v>0.25</v>
      </c>
      <c r="D145" s="45" t="n">
        <v>0.5</v>
      </c>
      <c r="E145" s="45" t="n">
        <v>0.75</v>
      </c>
      <c r="F145" s="45" t="n">
        <v>1</v>
      </c>
      <c r="G145" s="46" t="s">
        <v>9</v>
      </c>
      <c r="H145" s="26" t="s">
        <v>18</v>
      </c>
      <c r="I145" s="39"/>
      <c r="J145" s="39"/>
      <c r="K145" s="39"/>
      <c r="L145" s="39"/>
    </row>
    <row r="146" customFormat="false" ht="81.75" hidden="false" customHeight="true" outlineLevel="0" collapsed="false">
      <c r="A146" s="27" t="s">
        <v>143</v>
      </c>
      <c r="B146" s="28"/>
      <c r="C146" s="29"/>
      <c r="D146" s="29"/>
      <c r="E146" s="29"/>
      <c r="F146" s="29"/>
      <c r="G146" s="29"/>
      <c r="H146" s="29"/>
      <c r="I146" s="39"/>
      <c r="J146" s="39"/>
      <c r="K146" s="39"/>
      <c r="L146" s="39"/>
    </row>
    <row r="147" customFormat="false" ht="30" hidden="false" customHeight="true" outlineLevel="0" collapsed="false">
      <c r="A147" s="27" t="s">
        <v>144</v>
      </c>
      <c r="B147" s="28"/>
      <c r="C147" s="29"/>
      <c r="D147" s="29"/>
      <c r="E147" s="29"/>
      <c r="F147" s="29"/>
      <c r="G147" s="29"/>
      <c r="H147" s="29"/>
      <c r="I147" s="39"/>
      <c r="J147" s="39"/>
      <c r="K147" s="39"/>
      <c r="L147" s="39"/>
    </row>
    <row r="148" customFormat="false" ht="39.75" hidden="false" customHeight="true" outlineLevel="0" collapsed="false">
      <c r="A148" s="27" t="s">
        <v>145</v>
      </c>
      <c r="B148" s="28"/>
      <c r="C148" s="29"/>
      <c r="D148" s="29"/>
      <c r="E148" s="29"/>
      <c r="F148" s="29"/>
      <c r="G148" s="29"/>
      <c r="H148" s="29"/>
      <c r="I148" s="39"/>
      <c r="J148" s="39"/>
      <c r="K148" s="39"/>
      <c r="L148" s="39"/>
    </row>
    <row r="149" customFormat="false" ht="66" hidden="false" customHeight="true" outlineLevel="0" collapsed="false">
      <c r="A149" s="27" t="s">
        <v>146</v>
      </c>
      <c r="B149" s="28"/>
      <c r="C149" s="29"/>
      <c r="D149" s="29"/>
      <c r="E149" s="29"/>
      <c r="F149" s="29"/>
      <c r="G149" s="29"/>
      <c r="H149" s="29"/>
      <c r="I149" s="39"/>
      <c r="J149" s="39"/>
      <c r="K149" s="39"/>
      <c r="L149" s="39"/>
    </row>
    <row r="150" customFormat="false" ht="25.5" hidden="false" customHeight="true" outlineLevel="0" collapsed="false">
      <c r="A150" s="23" t="s">
        <v>147</v>
      </c>
      <c r="B150" s="24"/>
      <c r="C150" s="25"/>
      <c r="D150" s="25"/>
      <c r="E150" s="25"/>
      <c r="F150" s="25"/>
      <c r="G150" s="26"/>
      <c r="H150" s="26"/>
      <c r="I150" s="39"/>
      <c r="J150" s="39"/>
      <c r="K150" s="39"/>
      <c r="L150" s="39"/>
    </row>
    <row r="151" customFormat="false" ht="25.5" hidden="false" customHeight="true" outlineLevel="0" collapsed="false">
      <c r="A151" s="23" t="s">
        <v>125</v>
      </c>
      <c r="B151" s="24" t="n">
        <v>0</v>
      </c>
      <c r="C151" s="25" t="n">
        <v>0.25</v>
      </c>
      <c r="D151" s="25" t="n">
        <v>0.5</v>
      </c>
      <c r="E151" s="25" t="n">
        <v>0.75</v>
      </c>
      <c r="F151" s="25" t="n">
        <v>1</v>
      </c>
      <c r="G151" s="26" t="s">
        <v>9</v>
      </c>
      <c r="H151" s="26" t="s">
        <v>18</v>
      </c>
      <c r="I151" s="39"/>
      <c r="J151" s="39"/>
      <c r="K151" s="39"/>
      <c r="L151" s="39"/>
    </row>
    <row r="152" customFormat="false" ht="40.5" hidden="false" customHeight="true" outlineLevel="0" collapsed="false">
      <c r="A152" s="27" t="s">
        <v>148</v>
      </c>
      <c r="B152" s="28"/>
      <c r="C152" s="29"/>
      <c r="D152" s="29"/>
      <c r="E152" s="29"/>
      <c r="F152" s="29"/>
      <c r="G152" s="29"/>
      <c r="H152" s="30"/>
      <c r="I152" s="39"/>
      <c r="J152" s="39"/>
      <c r="K152" s="39"/>
      <c r="L152" s="39"/>
    </row>
    <row r="153" customFormat="false" ht="33.75" hidden="false" customHeight="true" outlineLevel="0" collapsed="false">
      <c r="A153" s="27" t="s">
        <v>149</v>
      </c>
      <c r="B153" s="28"/>
      <c r="C153" s="29"/>
      <c r="D153" s="29"/>
      <c r="E153" s="29"/>
      <c r="F153" s="29"/>
      <c r="G153" s="29"/>
      <c r="H153" s="30"/>
      <c r="I153" s="39"/>
      <c r="J153" s="39"/>
      <c r="K153" s="39"/>
      <c r="L153" s="39"/>
    </row>
    <row r="154" customFormat="false" ht="50.25" hidden="false" customHeight="true" outlineLevel="0" collapsed="false">
      <c r="A154" s="27" t="s">
        <v>150</v>
      </c>
      <c r="B154" s="28"/>
      <c r="C154" s="29"/>
      <c r="D154" s="29"/>
      <c r="E154" s="29"/>
      <c r="F154" s="29"/>
      <c r="G154" s="29"/>
      <c r="H154" s="30"/>
      <c r="I154" s="39"/>
      <c r="J154" s="39"/>
      <c r="K154" s="39"/>
      <c r="L154" s="39"/>
    </row>
    <row r="155" customFormat="false" ht="29.25" hidden="false" customHeight="true" outlineLevel="0" collapsed="false">
      <c r="A155" s="19" t="s">
        <v>151</v>
      </c>
      <c r="B155" s="20"/>
      <c r="C155" s="21"/>
      <c r="D155" s="21"/>
      <c r="E155" s="21"/>
      <c r="F155" s="21"/>
      <c r="G155" s="21"/>
      <c r="H155" s="22"/>
      <c r="I155" s="39"/>
      <c r="J155" s="39"/>
      <c r="K155" s="39"/>
      <c r="L155" s="39"/>
    </row>
    <row r="156" customFormat="false" ht="27.75" hidden="false" customHeight="true" outlineLevel="0" collapsed="false">
      <c r="A156" s="23" t="s">
        <v>125</v>
      </c>
      <c r="B156" s="24" t="n">
        <v>0</v>
      </c>
      <c r="C156" s="25" t="n">
        <v>0.25</v>
      </c>
      <c r="D156" s="25" t="n">
        <v>0.5</v>
      </c>
      <c r="E156" s="25" t="n">
        <v>0.75</v>
      </c>
      <c r="F156" s="25" t="n">
        <v>1</v>
      </c>
      <c r="G156" s="26" t="s">
        <v>9</v>
      </c>
      <c r="H156" s="26" t="s">
        <v>18</v>
      </c>
      <c r="I156" s="39"/>
      <c r="J156" s="39"/>
      <c r="K156" s="39"/>
      <c r="L156" s="39"/>
    </row>
    <row r="157" customFormat="false" ht="56.25" hidden="false" customHeight="true" outlineLevel="0" collapsed="false">
      <c r="A157" s="27" t="s">
        <v>152</v>
      </c>
      <c r="B157" s="28"/>
      <c r="C157" s="29"/>
      <c r="D157" s="29"/>
      <c r="E157" s="29"/>
      <c r="F157" s="29"/>
      <c r="G157" s="29"/>
      <c r="H157" s="29"/>
      <c r="I157" s="39"/>
      <c r="J157" s="39"/>
      <c r="K157" s="39"/>
      <c r="L157" s="39"/>
    </row>
    <row r="158" customFormat="false" ht="45" hidden="false" customHeight="true" outlineLevel="0" collapsed="false">
      <c r="A158" s="27" t="s">
        <v>153</v>
      </c>
      <c r="B158" s="28"/>
      <c r="C158" s="29"/>
      <c r="D158" s="29"/>
      <c r="E158" s="29"/>
      <c r="F158" s="29"/>
      <c r="G158" s="29"/>
      <c r="H158" s="29"/>
      <c r="I158" s="39"/>
      <c r="J158" s="39"/>
      <c r="K158" s="39"/>
      <c r="L158" s="39"/>
    </row>
    <row r="159" customFormat="false" ht="38.25" hidden="false" customHeight="true" outlineLevel="0" collapsed="false">
      <c r="A159" s="27" t="s">
        <v>154</v>
      </c>
      <c r="B159" s="28"/>
      <c r="C159" s="29"/>
      <c r="D159" s="29"/>
      <c r="E159" s="29"/>
      <c r="F159" s="29"/>
      <c r="G159" s="29"/>
      <c r="H159" s="29"/>
      <c r="I159" s="39"/>
      <c r="J159" s="39"/>
      <c r="K159" s="39"/>
      <c r="L159" s="39"/>
    </row>
    <row r="160" customFormat="false" ht="42.75" hidden="false" customHeight="true" outlineLevel="0" collapsed="false">
      <c r="A160" s="27" t="s">
        <v>155</v>
      </c>
      <c r="B160" s="28"/>
      <c r="C160" s="29"/>
      <c r="D160" s="29"/>
      <c r="E160" s="29"/>
      <c r="F160" s="29"/>
      <c r="G160" s="29"/>
      <c r="H160" s="29"/>
      <c r="I160" s="39"/>
      <c r="J160" s="39"/>
      <c r="K160" s="39"/>
      <c r="L160" s="39"/>
    </row>
    <row r="161" customFormat="false" ht="31.5" hidden="false" customHeight="true" outlineLevel="0" collapsed="false">
      <c r="A161" s="19" t="s">
        <v>156</v>
      </c>
      <c r="B161" s="20"/>
      <c r="C161" s="21"/>
      <c r="D161" s="21"/>
      <c r="E161" s="21"/>
      <c r="F161" s="21"/>
      <c r="G161" s="21"/>
      <c r="H161" s="22"/>
      <c r="I161" s="39"/>
      <c r="J161" s="39"/>
      <c r="K161" s="39"/>
      <c r="L161" s="39"/>
    </row>
    <row r="162" customFormat="false" ht="52.5" hidden="false" customHeight="true" outlineLevel="0" collapsed="false">
      <c r="A162" s="23" t="s">
        <v>157</v>
      </c>
      <c r="B162" s="24" t="n">
        <v>0</v>
      </c>
      <c r="C162" s="25" t="n">
        <v>0.25</v>
      </c>
      <c r="D162" s="25" t="n">
        <v>0.5</v>
      </c>
      <c r="E162" s="25" t="n">
        <v>0.75</v>
      </c>
      <c r="F162" s="25" t="n">
        <v>1</v>
      </c>
      <c r="G162" s="26" t="s">
        <v>9</v>
      </c>
      <c r="H162" s="26" t="s">
        <v>18</v>
      </c>
      <c r="I162" s="39"/>
      <c r="J162" s="39"/>
      <c r="K162" s="39"/>
      <c r="L162" s="39"/>
    </row>
    <row r="163" customFormat="false" ht="27" hidden="false" customHeight="true" outlineLevel="0" collapsed="false">
      <c r="A163" s="27" t="s">
        <v>158</v>
      </c>
      <c r="B163" s="28"/>
      <c r="C163" s="29"/>
      <c r="D163" s="29"/>
      <c r="E163" s="29"/>
      <c r="F163" s="29"/>
      <c r="G163" s="29"/>
      <c r="H163" s="29"/>
      <c r="I163" s="39"/>
      <c r="J163" s="39"/>
      <c r="K163" s="39"/>
      <c r="L163" s="39"/>
    </row>
    <row r="164" customFormat="false" ht="27" hidden="false" customHeight="true" outlineLevel="0" collapsed="false">
      <c r="A164" s="27" t="s">
        <v>159</v>
      </c>
      <c r="B164" s="28"/>
      <c r="C164" s="29"/>
      <c r="D164" s="29"/>
      <c r="E164" s="29"/>
      <c r="F164" s="29"/>
      <c r="G164" s="29"/>
      <c r="H164" s="29"/>
      <c r="I164" s="39"/>
      <c r="J164" s="39"/>
      <c r="K164" s="39"/>
      <c r="L164" s="39"/>
    </row>
    <row r="165" customFormat="false" ht="45" hidden="false" customHeight="true" outlineLevel="0" collapsed="false">
      <c r="A165" s="27" t="s">
        <v>160</v>
      </c>
      <c r="B165" s="28"/>
      <c r="C165" s="29"/>
      <c r="D165" s="29"/>
      <c r="E165" s="29"/>
      <c r="F165" s="29"/>
      <c r="G165" s="29"/>
      <c r="H165" s="29"/>
      <c r="I165" s="39"/>
      <c r="J165" s="39"/>
      <c r="K165" s="39"/>
      <c r="L165" s="39"/>
    </row>
    <row r="166" customFormat="false" ht="30" hidden="false" customHeight="true" outlineLevel="0" collapsed="false">
      <c r="A166" s="27" t="s">
        <v>161</v>
      </c>
      <c r="B166" s="28"/>
      <c r="C166" s="29"/>
      <c r="D166" s="29"/>
      <c r="E166" s="29"/>
      <c r="F166" s="29"/>
      <c r="G166" s="29"/>
      <c r="H166" s="29"/>
      <c r="I166" s="39"/>
      <c r="J166" s="39"/>
      <c r="K166" s="39"/>
      <c r="L166" s="39"/>
    </row>
    <row r="167" customFormat="false" ht="27" hidden="false" customHeight="true" outlineLevel="0" collapsed="false">
      <c r="A167" s="19" t="s">
        <v>162</v>
      </c>
      <c r="B167" s="20"/>
      <c r="C167" s="21"/>
      <c r="D167" s="21"/>
      <c r="E167" s="21"/>
      <c r="F167" s="21"/>
      <c r="G167" s="21"/>
      <c r="H167" s="22"/>
      <c r="I167" s="39"/>
      <c r="J167" s="39"/>
      <c r="K167" s="39"/>
      <c r="L167" s="39"/>
    </row>
    <row r="168" customFormat="false" ht="31.5" hidden="false" customHeight="true" outlineLevel="0" collapsed="false">
      <c r="A168" s="23" t="s">
        <v>163</v>
      </c>
      <c r="B168" s="24" t="n">
        <v>0</v>
      </c>
      <c r="C168" s="25" t="n">
        <v>0.25</v>
      </c>
      <c r="D168" s="25" t="n">
        <v>0.5</v>
      </c>
      <c r="E168" s="25" t="n">
        <v>0.75</v>
      </c>
      <c r="F168" s="25" t="n">
        <v>1</v>
      </c>
      <c r="G168" s="26" t="s">
        <v>9</v>
      </c>
      <c r="H168" s="26" t="s">
        <v>164</v>
      </c>
      <c r="I168" s="39"/>
      <c r="J168" s="39"/>
      <c r="K168" s="39"/>
      <c r="L168" s="39"/>
    </row>
    <row r="169" customFormat="false" ht="32.25" hidden="false" customHeight="true" outlineLevel="0" collapsed="false">
      <c r="A169" s="27" t="s">
        <v>165</v>
      </c>
      <c r="B169" s="28"/>
      <c r="C169" s="29"/>
      <c r="D169" s="29"/>
      <c r="E169" s="29"/>
      <c r="F169" s="29"/>
      <c r="G169" s="29"/>
      <c r="H169" s="29"/>
      <c r="I169" s="39"/>
      <c r="J169" s="39"/>
      <c r="K169" s="39"/>
      <c r="L169" s="39"/>
    </row>
    <row r="170" customFormat="false" ht="32.25" hidden="false" customHeight="true" outlineLevel="0" collapsed="false">
      <c r="A170" s="27" t="s">
        <v>166</v>
      </c>
      <c r="B170" s="28"/>
      <c r="C170" s="29"/>
      <c r="D170" s="29"/>
      <c r="E170" s="29"/>
      <c r="F170" s="29"/>
      <c r="G170" s="29"/>
      <c r="H170" s="29"/>
      <c r="I170" s="39"/>
      <c r="J170" s="39"/>
      <c r="K170" s="39"/>
      <c r="L170" s="39"/>
    </row>
    <row r="171" customFormat="false" ht="32.25" hidden="false" customHeight="true" outlineLevel="0" collapsed="false">
      <c r="A171" s="27" t="s">
        <v>167</v>
      </c>
      <c r="B171" s="28"/>
      <c r="C171" s="29"/>
      <c r="D171" s="29"/>
      <c r="E171" s="29"/>
      <c r="F171" s="29"/>
      <c r="G171" s="29"/>
      <c r="H171" s="29"/>
      <c r="I171" s="39"/>
      <c r="J171" s="39"/>
      <c r="K171" s="39"/>
      <c r="L171" s="39"/>
    </row>
    <row r="172" customFormat="false" ht="32.25" hidden="false" customHeight="true" outlineLevel="0" collapsed="false">
      <c r="A172" s="27" t="s">
        <v>168</v>
      </c>
      <c r="B172" s="28"/>
      <c r="C172" s="29"/>
      <c r="D172" s="29"/>
      <c r="E172" s="29"/>
      <c r="F172" s="29"/>
      <c r="G172" s="29"/>
      <c r="H172" s="29"/>
      <c r="I172" s="39"/>
      <c r="J172" s="39"/>
      <c r="K172" s="39"/>
      <c r="L172" s="39"/>
    </row>
    <row r="173" customFormat="false" ht="32.25" hidden="false" customHeight="true" outlineLevel="0" collapsed="false">
      <c r="A173" s="27" t="s">
        <v>169</v>
      </c>
      <c r="B173" s="28"/>
      <c r="C173" s="29"/>
      <c r="D173" s="29"/>
      <c r="E173" s="29"/>
      <c r="F173" s="29"/>
      <c r="G173" s="29"/>
      <c r="H173" s="29"/>
      <c r="I173" s="39"/>
      <c r="J173" s="39"/>
      <c r="K173" s="39"/>
      <c r="L173" s="39"/>
    </row>
    <row r="174" customFormat="false" ht="21.75" hidden="false" customHeight="true" outlineLevel="0" collapsed="false">
      <c r="A174" s="19" t="s">
        <v>170</v>
      </c>
      <c r="B174" s="20"/>
      <c r="C174" s="21"/>
      <c r="D174" s="21"/>
      <c r="E174" s="21"/>
      <c r="F174" s="21"/>
      <c r="G174" s="21"/>
      <c r="H174" s="22"/>
      <c r="I174" s="39"/>
      <c r="J174" s="39"/>
      <c r="K174" s="39"/>
      <c r="L174" s="39"/>
    </row>
    <row r="175" customFormat="false" ht="36" hidden="false" customHeight="true" outlineLevel="0" collapsed="false">
      <c r="A175" s="47" t="s">
        <v>171</v>
      </c>
      <c r="B175" s="24"/>
      <c r="C175" s="25"/>
      <c r="D175" s="25"/>
      <c r="E175" s="25"/>
      <c r="F175" s="25"/>
      <c r="G175" s="26"/>
      <c r="H175" s="26"/>
      <c r="I175" s="39"/>
      <c r="J175" s="39"/>
      <c r="K175" s="39"/>
      <c r="L175" s="39"/>
    </row>
    <row r="176" customFormat="false" ht="36" hidden="false" customHeight="true" outlineLevel="0" collapsed="false">
      <c r="A176" s="48" t="s">
        <v>172</v>
      </c>
      <c r="B176" s="24" t="n">
        <v>0</v>
      </c>
      <c r="C176" s="25" t="n">
        <v>0.25</v>
      </c>
      <c r="D176" s="25" t="n">
        <v>0.5</v>
      </c>
      <c r="E176" s="25" t="n">
        <v>0.75</v>
      </c>
      <c r="F176" s="25" t="n">
        <v>1</v>
      </c>
      <c r="G176" s="26" t="s">
        <v>9</v>
      </c>
      <c r="H176" s="26" t="s">
        <v>164</v>
      </c>
      <c r="I176" s="39"/>
      <c r="J176" s="39"/>
      <c r="K176" s="39"/>
      <c r="L176" s="39"/>
    </row>
    <row r="177" customFormat="false" ht="36" hidden="false" customHeight="true" outlineLevel="0" collapsed="false">
      <c r="A177" s="27" t="s">
        <v>173</v>
      </c>
      <c r="B177" s="29"/>
      <c r="C177" s="29"/>
      <c r="D177" s="29"/>
      <c r="E177" s="29"/>
      <c r="F177" s="29"/>
      <c r="G177" s="29"/>
      <c r="H177" s="29"/>
      <c r="I177" s="39"/>
      <c r="J177" s="39"/>
      <c r="K177" s="39"/>
      <c r="L177" s="39"/>
    </row>
    <row r="178" customFormat="false" ht="40.5" hidden="false" customHeight="true" outlineLevel="0" collapsed="false">
      <c r="A178" s="27" t="s">
        <v>174</v>
      </c>
      <c r="B178" s="29"/>
      <c r="C178" s="29"/>
      <c r="D178" s="29"/>
      <c r="E178" s="29"/>
      <c r="F178" s="29"/>
      <c r="G178" s="29"/>
      <c r="H178" s="29"/>
      <c r="I178" s="39"/>
      <c r="J178" s="39"/>
      <c r="K178" s="39"/>
      <c r="L178" s="39"/>
    </row>
    <row r="179" customFormat="false" ht="27.75" hidden="false" customHeight="true" outlineLevel="0" collapsed="false">
      <c r="A179" s="19" t="s">
        <v>175</v>
      </c>
      <c r="B179" s="20"/>
      <c r="C179" s="21"/>
      <c r="D179" s="21"/>
      <c r="E179" s="21"/>
      <c r="F179" s="21"/>
      <c r="G179" s="21"/>
      <c r="H179" s="22"/>
      <c r="I179" s="39"/>
      <c r="J179" s="39"/>
      <c r="K179" s="39"/>
      <c r="L179" s="39"/>
    </row>
    <row r="180" customFormat="false" ht="42" hidden="false" customHeight="true" outlineLevel="0" collapsed="false">
      <c r="A180" s="49" t="s">
        <v>176</v>
      </c>
      <c r="B180" s="24" t="n">
        <v>0</v>
      </c>
      <c r="C180" s="25" t="n">
        <v>0.25</v>
      </c>
      <c r="D180" s="25" t="n">
        <v>0.5</v>
      </c>
      <c r="E180" s="25" t="n">
        <v>0.75</v>
      </c>
      <c r="F180" s="25" t="n">
        <v>1</v>
      </c>
      <c r="G180" s="26" t="s">
        <v>9</v>
      </c>
      <c r="H180" s="26" t="s">
        <v>164</v>
      </c>
      <c r="I180" s="39"/>
      <c r="J180" s="39"/>
      <c r="K180" s="39"/>
      <c r="L180" s="39"/>
    </row>
    <row r="181" customFormat="false" ht="42" hidden="false" customHeight="true" outlineLevel="0" collapsed="false">
      <c r="A181" s="27" t="s">
        <v>177</v>
      </c>
      <c r="B181" s="29"/>
      <c r="C181" s="29"/>
      <c r="D181" s="29"/>
      <c r="E181" s="29"/>
      <c r="F181" s="29"/>
      <c r="G181" s="29"/>
      <c r="H181" s="29"/>
      <c r="I181" s="39"/>
      <c r="J181" s="39"/>
      <c r="K181" s="39"/>
      <c r="L181" s="39"/>
    </row>
    <row r="182" customFormat="false" ht="49.5" hidden="false" customHeight="true" outlineLevel="0" collapsed="false">
      <c r="A182" s="27" t="s">
        <v>178</v>
      </c>
      <c r="B182" s="29"/>
      <c r="C182" s="29"/>
      <c r="D182" s="29"/>
      <c r="E182" s="29"/>
      <c r="F182" s="29"/>
      <c r="G182" s="29"/>
      <c r="H182" s="29"/>
      <c r="I182" s="39"/>
      <c r="J182" s="39"/>
      <c r="K182" s="39"/>
      <c r="L182" s="39"/>
    </row>
    <row r="183" customFormat="false" ht="42" hidden="false" customHeight="true" outlineLevel="0" collapsed="false">
      <c r="A183" s="27" t="s">
        <v>179</v>
      </c>
      <c r="B183" s="29"/>
      <c r="C183" s="29"/>
      <c r="D183" s="29"/>
      <c r="E183" s="29"/>
      <c r="F183" s="29"/>
      <c r="G183" s="29"/>
      <c r="H183" s="29"/>
      <c r="I183" s="39"/>
      <c r="J183" s="39"/>
      <c r="K183" s="39"/>
      <c r="L183" s="39"/>
    </row>
    <row r="184" customFormat="false" ht="21.75" hidden="false" customHeight="true" outlineLevel="0" collapsed="false">
      <c r="A184" s="19" t="s">
        <v>180</v>
      </c>
      <c r="B184" s="20"/>
      <c r="C184" s="21"/>
      <c r="D184" s="21"/>
      <c r="E184" s="21"/>
      <c r="F184" s="21"/>
      <c r="G184" s="21"/>
      <c r="H184" s="22"/>
      <c r="I184" s="39"/>
      <c r="J184" s="39"/>
      <c r="K184" s="39"/>
      <c r="L184" s="39"/>
    </row>
    <row r="185" customFormat="false" ht="50.25" hidden="false" customHeight="true" outlineLevel="0" collapsed="false">
      <c r="A185" s="49" t="s">
        <v>181</v>
      </c>
      <c r="B185" s="24" t="n">
        <v>0</v>
      </c>
      <c r="C185" s="25" t="n">
        <v>0.25</v>
      </c>
      <c r="D185" s="25" t="n">
        <v>0.5</v>
      </c>
      <c r="E185" s="25" t="n">
        <v>0.75</v>
      </c>
      <c r="F185" s="25" t="n">
        <v>1</v>
      </c>
      <c r="G185" s="26" t="s">
        <v>9</v>
      </c>
      <c r="H185" s="26" t="s">
        <v>164</v>
      </c>
      <c r="I185" s="39"/>
      <c r="J185" s="39"/>
      <c r="K185" s="39"/>
      <c r="L185" s="39"/>
    </row>
    <row r="186" customFormat="false" ht="42" hidden="false" customHeight="true" outlineLevel="0" collapsed="false">
      <c r="A186" s="33" t="s">
        <v>182</v>
      </c>
      <c r="B186" s="29"/>
      <c r="C186" s="29"/>
      <c r="D186" s="29"/>
      <c r="E186" s="29"/>
      <c r="F186" s="29"/>
      <c r="G186" s="29"/>
      <c r="H186" s="29"/>
      <c r="I186" s="39"/>
      <c r="J186" s="39"/>
      <c r="K186" s="39"/>
      <c r="L186" s="39"/>
    </row>
    <row r="187" customFormat="false" ht="47.25" hidden="false" customHeight="true" outlineLevel="0" collapsed="false">
      <c r="A187" s="33" t="s">
        <v>183</v>
      </c>
      <c r="B187" s="29"/>
      <c r="C187" s="29"/>
      <c r="D187" s="29"/>
      <c r="E187" s="29"/>
      <c r="F187" s="29"/>
      <c r="G187" s="29"/>
      <c r="H187" s="30"/>
      <c r="I187" s="39"/>
      <c r="J187" s="39"/>
      <c r="K187" s="39"/>
      <c r="L187" s="39"/>
    </row>
    <row r="188" customFormat="false" ht="49.5" hidden="false" customHeight="true" outlineLevel="0" collapsed="false">
      <c r="A188" s="49" t="s">
        <v>184</v>
      </c>
      <c r="B188" s="24" t="n">
        <v>0</v>
      </c>
      <c r="C188" s="25" t="n">
        <v>0.25</v>
      </c>
      <c r="D188" s="25" t="n">
        <v>0.5</v>
      </c>
      <c r="E188" s="25" t="n">
        <v>0.75</v>
      </c>
      <c r="F188" s="25" t="n">
        <v>1</v>
      </c>
      <c r="G188" s="26" t="s">
        <v>9</v>
      </c>
      <c r="H188" s="26" t="s">
        <v>164</v>
      </c>
      <c r="I188" s="39"/>
      <c r="J188" s="39"/>
      <c r="K188" s="39"/>
      <c r="L188" s="39"/>
    </row>
    <row r="189" customFormat="false" ht="30" hidden="false" customHeight="true" outlineLevel="0" collapsed="false">
      <c r="A189" s="27" t="s">
        <v>185</v>
      </c>
      <c r="B189" s="29"/>
      <c r="C189" s="29"/>
      <c r="D189" s="29"/>
      <c r="E189" s="29"/>
      <c r="F189" s="29"/>
      <c r="G189" s="29"/>
      <c r="H189" s="29"/>
      <c r="I189" s="39"/>
      <c r="J189" s="39"/>
      <c r="K189" s="39"/>
      <c r="L189" s="39"/>
    </row>
    <row r="190" customFormat="false" ht="30" hidden="false" customHeight="true" outlineLevel="0" collapsed="false">
      <c r="A190" s="27" t="s">
        <v>186</v>
      </c>
      <c r="B190" s="29"/>
      <c r="C190" s="29"/>
      <c r="D190" s="29"/>
      <c r="E190" s="29"/>
      <c r="F190" s="29"/>
      <c r="G190" s="29"/>
      <c r="H190" s="29"/>
      <c r="I190" s="39"/>
      <c r="J190" s="39"/>
      <c r="K190" s="39"/>
      <c r="L190" s="39"/>
    </row>
    <row r="191" customFormat="false" ht="30" hidden="false" customHeight="true" outlineLevel="0" collapsed="false">
      <c r="A191" s="33" t="s">
        <v>187</v>
      </c>
      <c r="B191" s="29"/>
      <c r="C191" s="29"/>
      <c r="D191" s="29"/>
      <c r="E191" s="29"/>
      <c r="F191" s="29"/>
      <c r="G191" s="29"/>
      <c r="H191" s="29"/>
      <c r="I191" s="39"/>
      <c r="J191" s="39"/>
      <c r="K191" s="39"/>
      <c r="L191" s="39"/>
    </row>
    <row r="192" customFormat="false" ht="30" hidden="false" customHeight="true" outlineLevel="0" collapsed="false">
      <c r="A192" s="50" t="s">
        <v>188</v>
      </c>
      <c r="B192" s="29"/>
      <c r="C192" s="29"/>
      <c r="D192" s="29"/>
      <c r="E192" s="29"/>
      <c r="F192" s="29"/>
      <c r="G192" s="29"/>
      <c r="H192" s="29"/>
      <c r="I192" s="39"/>
      <c r="J192" s="39"/>
      <c r="K192" s="39"/>
      <c r="L192" s="39"/>
    </row>
    <row r="193" customFormat="false" ht="51" hidden="false" customHeight="true" outlineLevel="0" collapsed="false">
      <c r="A193" s="27" t="s">
        <v>189</v>
      </c>
      <c r="B193" s="29"/>
      <c r="C193" s="29"/>
      <c r="D193" s="29"/>
      <c r="E193" s="29"/>
      <c r="F193" s="29"/>
      <c r="G193" s="29"/>
      <c r="H193" s="29"/>
      <c r="I193" s="39"/>
      <c r="J193" s="39"/>
      <c r="K193" s="39"/>
    </row>
    <row r="194" customFormat="false" ht="51" hidden="false" customHeight="true" outlineLevel="0" collapsed="false">
      <c r="A194" s="27" t="s">
        <v>190</v>
      </c>
      <c r="B194" s="29"/>
      <c r="C194" s="29"/>
      <c r="D194" s="29"/>
      <c r="E194" s="29"/>
      <c r="F194" s="29"/>
      <c r="G194" s="29"/>
      <c r="H194" s="29"/>
      <c r="I194" s="39"/>
      <c r="J194" s="39"/>
      <c r="K194" s="39"/>
    </row>
    <row r="195" customFormat="false" ht="22.5" hidden="false" customHeight="true" outlineLevel="0" collapsed="false">
      <c r="A195" s="15" t="s">
        <v>191</v>
      </c>
      <c r="B195" s="16"/>
      <c r="C195" s="17"/>
      <c r="D195" s="17"/>
      <c r="E195" s="17"/>
      <c r="F195" s="17"/>
      <c r="G195" s="17"/>
      <c r="H195" s="18"/>
    </row>
    <row r="196" customFormat="false" ht="26.25" hidden="false" customHeight="true" outlineLevel="0" collapsed="false">
      <c r="A196" s="51" t="s">
        <v>192</v>
      </c>
      <c r="B196" s="20"/>
      <c r="C196" s="21"/>
      <c r="D196" s="21"/>
      <c r="E196" s="21"/>
      <c r="F196" s="21"/>
      <c r="G196" s="21"/>
      <c r="H196" s="22"/>
    </row>
    <row r="197" customFormat="false" ht="25.5" hidden="false" customHeight="true" outlineLevel="0" collapsed="false">
      <c r="A197" s="49" t="s">
        <v>193</v>
      </c>
      <c r="B197" s="20" t="n">
        <v>0</v>
      </c>
      <c r="C197" s="25" t="n">
        <v>0.25</v>
      </c>
      <c r="D197" s="25" t="n">
        <v>0.5</v>
      </c>
      <c r="E197" s="25" t="n">
        <v>0.75</v>
      </c>
      <c r="F197" s="25" t="n">
        <v>1</v>
      </c>
      <c r="G197" s="26" t="s">
        <v>8</v>
      </c>
      <c r="H197" s="26" t="s">
        <v>18</v>
      </c>
    </row>
    <row r="198" customFormat="false" ht="32.25" hidden="false" customHeight="true" outlineLevel="0" collapsed="false">
      <c r="A198" s="52" t="s">
        <v>194</v>
      </c>
      <c r="B198" s="29"/>
      <c r="C198" s="29"/>
      <c r="D198" s="29"/>
      <c r="E198" s="29"/>
      <c r="F198" s="29"/>
      <c r="G198" s="29"/>
      <c r="H198" s="30"/>
    </row>
    <row r="199" customFormat="false" ht="32.25" hidden="false" customHeight="true" outlineLevel="0" collapsed="false">
      <c r="A199" s="53" t="s">
        <v>195</v>
      </c>
      <c r="B199" s="29"/>
      <c r="C199" s="29"/>
      <c r="D199" s="29"/>
      <c r="E199" s="29"/>
      <c r="F199" s="29"/>
      <c r="G199" s="29"/>
      <c r="H199" s="30"/>
    </row>
    <row r="200" customFormat="false" ht="32.25" hidden="false" customHeight="true" outlineLevel="0" collapsed="false">
      <c r="A200" s="53" t="s">
        <v>196</v>
      </c>
      <c r="B200" s="29"/>
      <c r="C200" s="29"/>
      <c r="D200" s="29"/>
      <c r="E200" s="29"/>
      <c r="F200" s="29"/>
      <c r="G200" s="29"/>
      <c r="H200" s="30"/>
    </row>
    <row r="201" customFormat="false" ht="38.25" hidden="false" customHeight="true" outlineLevel="0" collapsed="false">
      <c r="A201" s="53" t="s">
        <v>197</v>
      </c>
      <c r="B201" s="29"/>
      <c r="C201" s="29"/>
      <c r="D201" s="29"/>
      <c r="E201" s="29"/>
      <c r="F201" s="29"/>
      <c r="G201" s="29"/>
      <c r="H201" s="30"/>
    </row>
    <row r="202" customFormat="false" ht="39" hidden="false" customHeight="true" outlineLevel="0" collapsed="false">
      <c r="A202" s="53" t="s">
        <v>198</v>
      </c>
      <c r="B202" s="29"/>
      <c r="C202" s="29"/>
      <c r="D202" s="29"/>
      <c r="E202" s="29"/>
      <c r="F202" s="29"/>
      <c r="G202" s="29"/>
      <c r="H202" s="30"/>
    </row>
    <row r="203" customFormat="false" ht="30.75" hidden="false" customHeight="true" outlineLevel="0" collapsed="false">
      <c r="A203" s="53" t="s">
        <v>199</v>
      </c>
      <c r="B203" s="29"/>
      <c r="C203" s="29"/>
      <c r="D203" s="29"/>
      <c r="E203" s="29"/>
      <c r="F203" s="29"/>
      <c r="G203" s="29"/>
      <c r="H203" s="30"/>
    </row>
    <row r="204" customFormat="false" ht="59.25" hidden="false" customHeight="true" outlineLevel="0" collapsed="false">
      <c r="A204" s="53" t="s">
        <v>200</v>
      </c>
      <c r="B204" s="29"/>
      <c r="C204" s="29"/>
      <c r="D204" s="29"/>
      <c r="E204" s="29"/>
      <c r="F204" s="29"/>
      <c r="G204" s="29"/>
      <c r="H204" s="30"/>
    </row>
    <row r="205" customFormat="false" ht="60" hidden="false" customHeight="true" outlineLevel="0" collapsed="false">
      <c r="A205" s="53" t="s">
        <v>201</v>
      </c>
      <c r="B205" s="29"/>
      <c r="C205" s="29"/>
      <c r="D205" s="29"/>
      <c r="E205" s="29"/>
      <c r="F205" s="29"/>
      <c r="G205" s="29"/>
      <c r="H205" s="30"/>
    </row>
    <row r="206" customFormat="false" ht="36" hidden="false" customHeight="true" outlineLevel="0" collapsed="false">
      <c r="A206" s="53" t="s">
        <v>202</v>
      </c>
      <c r="B206" s="29"/>
      <c r="C206" s="29"/>
      <c r="D206" s="29"/>
      <c r="E206" s="29"/>
      <c r="F206" s="29"/>
      <c r="G206" s="29"/>
      <c r="H206" s="30"/>
    </row>
    <row r="207" customFormat="false" ht="53.25" hidden="false" customHeight="true" outlineLevel="0" collapsed="false">
      <c r="A207" s="53" t="s">
        <v>203</v>
      </c>
      <c r="B207" s="29"/>
      <c r="C207" s="29"/>
      <c r="D207" s="29"/>
      <c r="E207" s="29"/>
      <c r="F207" s="29"/>
      <c r="G207" s="29"/>
      <c r="H207" s="30"/>
    </row>
    <row r="208" customFormat="false" ht="38.25" hidden="false" customHeight="true" outlineLevel="0" collapsed="false">
      <c r="A208" s="53" t="s">
        <v>204</v>
      </c>
      <c r="B208" s="29"/>
      <c r="C208" s="29"/>
      <c r="D208" s="29"/>
      <c r="E208" s="29"/>
      <c r="F208" s="29"/>
      <c r="G208" s="29"/>
      <c r="H208" s="30"/>
    </row>
    <row r="209" customFormat="false" ht="33" hidden="false" customHeight="true" outlineLevel="0" collapsed="false">
      <c r="A209" s="51" t="s">
        <v>205</v>
      </c>
      <c r="B209" s="20"/>
      <c r="C209" s="21"/>
      <c r="D209" s="21"/>
      <c r="E209" s="21"/>
      <c r="F209" s="21"/>
      <c r="G209" s="21"/>
      <c r="H209" s="22"/>
    </row>
    <row r="210" customFormat="false" ht="36.75" hidden="false" customHeight="true" outlineLevel="0" collapsed="false">
      <c r="A210" s="54" t="s">
        <v>206</v>
      </c>
      <c r="B210" s="24"/>
      <c r="C210" s="25"/>
      <c r="D210" s="25"/>
      <c r="E210" s="25"/>
      <c r="F210" s="25"/>
      <c r="G210" s="26"/>
      <c r="H210" s="26"/>
    </row>
    <row r="211" customFormat="false" ht="36.75" hidden="false" customHeight="true" outlineLevel="0" collapsed="false">
      <c r="A211" s="54" t="s">
        <v>207</v>
      </c>
      <c r="B211" s="24" t="n">
        <v>0</v>
      </c>
      <c r="C211" s="25" t="n">
        <v>0.25</v>
      </c>
      <c r="D211" s="25" t="n">
        <v>0.5</v>
      </c>
      <c r="E211" s="25" t="n">
        <v>0.75</v>
      </c>
      <c r="F211" s="25" t="n">
        <v>1</v>
      </c>
      <c r="G211" s="26" t="s">
        <v>8</v>
      </c>
      <c r="H211" s="26" t="s">
        <v>18</v>
      </c>
    </row>
    <row r="212" customFormat="false" ht="42" hidden="false" customHeight="true" outlineLevel="0" collapsed="false">
      <c r="A212" s="53" t="s">
        <v>208</v>
      </c>
      <c r="B212" s="29"/>
      <c r="C212" s="29"/>
      <c r="D212" s="29"/>
      <c r="E212" s="29"/>
      <c r="F212" s="29"/>
      <c r="G212" s="29"/>
      <c r="H212" s="29"/>
    </row>
    <row r="213" customFormat="false" ht="42" hidden="false" customHeight="true" outlineLevel="0" collapsed="false">
      <c r="A213" s="53" t="s">
        <v>209</v>
      </c>
      <c r="B213" s="29"/>
      <c r="C213" s="29"/>
      <c r="D213" s="29"/>
      <c r="E213" s="29"/>
      <c r="F213" s="29"/>
      <c r="G213" s="29"/>
      <c r="H213" s="29"/>
    </row>
    <row r="214" customFormat="false" ht="42" hidden="false" customHeight="true" outlineLevel="0" collapsed="false">
      <c r="A214" s="53" t="s">
        <v>210</v>
      </c>
      <c r="B214" s="29"/>
      <c r="C214" s="29"/>
      <c r="D214" s="29"/>
      <c r="E214" s="29"/>
      <c r="F214" s="29"/>
      <c r="G214" s="29"/>
      <c r="H214" s="29"/>
    </row>
    <row r="215" customFormat="false" ht="42" hidden="false" customHeight="true" outlineLevel="0" collapsed="false">
      <c r="A215" s="53" t="s">
        <v>211</v>
      </c>
      <c r="B215" s="29"/>
      <c r="C215" s="29"/>
      <c r="D215" s="29"/>
      <c r="E215" s="29"/>
      <c r="F215" s="29"/>
      <c r="G215" s="29"/>
      <c r="H215" s="29"/>
    </row>
    <row r="216" customFormat="false" ht="42" hidden="false" customHeight="true" outlineLevel="0" collapsed="false">
      <c r="A216" s="53" t="s">
        <v>212</v>
      </c>
      <c r="B216" s="29"/>
      <c r="C216" s="29"/>
      <c r="D216" s="29"/>
      <c r="E216" s="29"/>
      <c r="F216" s="29"/>
      <c r="G216" s="29"/>
      <c r="H216" s="29"/>
    </row>
    <row r="217" customFormat="false" ht="33.75" hidden="false" customHeight="true" outlineLevel="0" collapsed="false">
      <c r="A217" s="55" t="s">
        <v>213</v>
      </c>
      <c r="B217" s="36"/>
      <c r="C217" s="37"/>
      <c r="D217" s="37"/>
      <c r="E217" s="37"/>
      <c r="F217" s="37"/>
      <c r="G217" s="38"/>
      <c r="H217" s="38"/>
    </row>
    <row r="218" customFormat="false" ht="33.75" hidden="false" customHeight="true" outlineLevel="0" collapsed="false">
      <c r="A218" s="56" t="s">
        <v>214</v>
      </c>
      <c r="B218" s="36" t="n">
        <v>0</v>
      </c>
      <c r="C218" s="37" t="n">
        <v>0.25</v>
      </c>
      <c r="D218" s="37" t="n">
        <v>0.5</v>
      </c>
      <c r="E218" s="37" t="n">
        <v>0.75</v>
      </c>
      <c r="F218" s="37" t="n">
        <v>1</v>
      </c>
      <c r="G218" s="38" t="s">
        <v>8</v>
      </c>
      <c r="H218" s="38" t="s">
        <v>18</v>
      </c>
    </row>
    <row r="219" customFormat="false" ht="45" hidden="false" customHeight="true" outlineLevel="0" collapsed="false">
      <c r="A219" s="57" t="s">
        <v>215</v>
      </c>
      <c r="B219" s="29"/>
      <c r="C219" s="29"/>
      <c r="D219" s="29"/>
      <c r="E219" s="29"/>
      <c r="F219" s="29"/>
      <c r="G219" s="29"/>
      <c r="H219" s="29"/>
    </row>
    <row r="220" customFormat="false" ht="45" hidden="false" customHeight="true" outlineLevel="0" collapsed="false">
      <c r="A220" s="57" t="s">
        <v>216</v>
      </c>
      <c r="B220" s="29"/>
      <c r="C220" s="29"/>
      <c r="D220" s="29"/>
      <c r="E220" s="29"/>
      <c r="F220" s="29"/>
      <c r="G220" s="29"/>
      <c r="H220" s="29"/>
    </row>
    <row r="221" customFormat="false" ht="39" hidden="false" customHeight="true" outlineLevel="0" collapsed="false">
      <c r="A221" s="57" t="s">
        <v>217</v>
      </c>
      <c r="B221" s="29"/>
      <c r="C221" s="29"/>
      <c r="D221" s="29"/>
      <c r="E221" s="29"/>
      <c r="F221" s="29"/>
      <c r="G221" s="29"/>
      <c r="H221" s="29"/>
    </row>
    <row r="222" customFormat="false" ht="33.75" hidden="false" customHeight="true" outlineLevel="0" collapsed="false">
      <c r="A222" s="55" t="s">
        <v>218</v>
      </c>
      <c r="B222" s="44" t="n">
        <v>0</v>
      </c>
      <c r="C222" s="45" t="n">
        <v>0.25</v>
      </c>
      <c r="D222" s="45" t="n">
        <v>0.5</v>
      </c>
      <c r="E222" s="45" t="n">
        <v>0.75</v>
      </c>
      <c r="F222" s="45" t="n">
        <v>1</v>
      </c>
      <c r="G222" s="46" t="s">
        <v>8</v>
      </c>
      <c r="H222" s="46" t="s">
        <v>18</v>
      </c>
    </row>
    <row r="223" customFormat="false" ht="28.5" hidden="false" customHeight="true" outlineLevel="0" collapsed="false">
      <c r="A223" s="54" t="s">
        <v>219</v>
      </c>
      <c r="B223" s="29"/>
      <c r="C223" s="29"/>
      <c r="D223" s="29"/>
      <c r="E223" s="29"/>
      <c r="F223" s="29"/>
      <c r="G223" s="29"/>
      <c r="H223" s="29"/>
    </row>
    <row r="224" customFormat="false" ht="45" hidden="false" customHeight="true" outlineLevel="0" collapsed="false">
      <c r="A224" s="53" t="s">
        <v>220</v>
      </c>
      <c r="B224" s="29"/>
      <c r="C224" s="29"/>
      <c r="D224" s="29"/>
      <c r="E224" s="29"/>
      <c r="F224" s="29"/>
      <c r="G224" s="29"/>
      <c r="H224" s="29"/>
    </row>
    <row r="225" customFormat="false" ht="67.5" hidden="false" customHeight="true" outlineLevel="0" collapsed="false">
      <c r="A225" s="53" t="s">
        <v>221</v>
      </c>
      <c r="B225" s="29"/>
      <c r="C225" s="29"/>
      <c r="D225" s="29"/>
      <c r="E225" s="29"/>
      <c r="F225" s="29"/>
      <c r="G225" s="29"/>
      <c r="H225" s="29"/>
    </row>
    <row r="226" customFormat="false" ht="45" hidden="false" customHeight="true" outlineLevel="0" collapsed="false">
      <c r="A226" s="53" t="s">
        <v>222</v>
      </c>
      <c r="B226" s="29"/>
      <c r="C226" s="29"/>
      <c r="D226" s="29"/>
      <c r="E226" s="29"/>
      <c r="F226" s="29"/>
      <c r="G226" s="29"/>
      <c r="H226" s="29"/>
    </row>
    <row r="227" customFormat="false" ht="50.25" hidden="false" customHeight="true" outlineLevel="0" collapsed="false">
      <c r="A227" s="53" t="s">
        <v>223</v>
      </c>
      <c r="B227" s="29"/>
      <c r="C227" s="29"/>
      <c r="D227" s="29"/>
      <c r="E227" s="29"/>
      <c r="F227" s="29"/>
      <c r="G227" s="29"/>
      <c r="H227" s="29"/>
    </row>
    <row r="228" customFormat="false" ht="52.5" hidden="false" customHeight="true" outlineLevel="0" collapsed="false">
      <c r="A228" s="53" t="s">
        <v>224</v>
      </c>
      <c r="B228" s="29"/>
      <c r="C228" s="29"/>
      <c r="D228" s="29"/>
      <c r="E228" s="29"/>
      <c r="F228" s="29"/>
      <c r="G228" s="29"/>
      <c r="H228" s="29"/>
    </row>
    <row r="229" customFormat="false" ht="48.75" hidden="false" customHeight="true" outlineLevel="0" collapsed="false">
      <c r="A229" s="53" t="s">
        <v>225</v>
      </c>
      <c r="B229" s="29"/>
      <c r="C229" s="29"/>
      <c r="D229" s="29"/>
      <c r="E229" s="29"/>
      <c r="F229" s="29"/>
      <c r="G229" s="29"/>
      <c r="H229" s="29"/>
    </row>
    <row r="230" customFormat="false" ht="51" hidden="false" customHeight="true" outlineLevel="0" collapsed="false">
      <c r="A230" s="53" t="s">
        <v>226</v>
      </c>
      <c r="B230" s="29"/>
      <c r="C230" s="29"/>
      <c r="D230" s="29"/>
      <c r="E230" s="29"/>
      <c r="F230" s="29"/>
      <c r="G230" s="29"/>
      <c r="H230" s="29"/>
    </row>
    <row r="231" customFormat="false" ht="51" hidden="false" customHeight="true" outlineLevel="0" collapsed="false">
      <c r="A231" s="53" t="s">
        <v>227</v>
      </c>
      <c r="B231" s="29"/>
      <c r="C231" s="29"/>
      <c r="D231" s="29"/>
      <c r="E231" s="29"/>
      <c r="F231" s="29"/>
      <c r="G231" s="29"/>
      <c r="H231" s="29"/>
    </row>
    <row r="232" customFormat="false" ht="39.75" hidden="false" customHeight="true" outlineLevel="0" collapsed="false">
      <c r="A232" s="54" t="s">
        <v>228</v>
      </c>
      <c r="B232" s="44" t="n">
        <v>0</v>
      </c>
      <c r="C232" s="45" t="n">
        <v>0.25</v>
      </c>
      <c r="D232" s="45" t="n">
        <v>0.5</v>
      </c>
      <c r="E232" s="45" t="n">
        <v>0.75</v>
      </c>
      <c r="F232" s="45" t="n">
        <v>1</v>
      </c>
      <c r="G232" s="46" t="s">
        <v>8</v>
      </c>
      <c r="H232" s="46" t="s">
        <v>18</v>
      </c>
    </row>
    <row r="233" customFormat="false" ht="27.75" hidden="false" customHeight="true" outlineLevel="0" collapsed="false">
      <c r="A233" s="53" t="s">
        <v>229</v>
      </c>
      <c r="B233" s="29"/>
      <c r="C233" s="29"/>
      <c r="D233" s="29"/>
      <c r="E233" s="29"/>
      <c r="F233" s="29"/>
      <c r="G233" s="29"/>
      <c r="H233" s="29"/>
    </row>
    <row r="234" customFormat="false" ht="27.75" hidden="false" customHeight="true" outlineLevel="0" collapsed="false">
      <c r="A234" s="53" t="s">
        <v>230</v>
      </c>
      <c r="B234" s="29"/>
      <c r="C234" s="29"/>
      <c r="D234" s="29"/>
      <c r="E234" s="29"/>
      <c r="F234" s="29"/>
      <c r="G234" s="29"/>
      <c r="H234" s="30"/>
    </row>
    <row r="235" customFormat="false" ht="34.5" hidden="false" customHeight="true" outlineLevel="0" collapsed="false">
      <c r="A235" s="54" t="s">
        <v>231</v>
      </c>
      <c r="B235" s="44" t="n">
        <v>0</v>
      </c>
      <c r="C235" s="45" t="n">
        <v>0.25</v>
      </c>
      <c r="D235" s="45" t="n">
        <v>0.5</v>
      </c>
      <c r="E235" s="45" t="n">
        <v>0.75</v>
      </c>
      <c r="F235" s="45" t="n">
        <v>1</v>
      </c>
      <c r="G235" s="46" t="s">
        <v>8</v>
      </c>
      <c r="H235" s="46" t="s">
        <v>18</v>
      </c>
    </row>
    <row r="236" customFormat="false" ht="66.75" hidden="false" customHeight="true" outlineLevel="0" collapsed="false">
      <c r="A236" s="53" t="s">
        <v>232</v>
      </c>
      <c r="B236" s="29"/>
      <c r="C236" s="29"/>
      <c r="D236" s="29"/>
      <c r="E236" s="29"/>
      <c r="F236" s="29"/>
      <c r="G236" s="29"/>
      <c r="H236" s="30"/>
    </row>
    <row r="237" customFormat="false" ht="28.5" hidden="false" customHeight="true" outlineLevel="0" collapsed="false">
      <c r="A237" s="58" t="s">
        <v>233</v>
      </c>
      <c r="B237" s="58"/>
      <c r="C237" s="58"/>
      <c r="D237" s="58"/>
      <c r="E237" s="58"/>
      <c r="F237" s="58"/>
      <c r="G237" s="58"/>
      <c r="H237" s="58"/>
    </row>
    <row r="238" customFormat="false" ht="28.5" hidden="false" customHeight="true" outlineLevel="0" collapsed="false">
      <c r="A238" s="54" t="s">
        <v>234</v>
      </c>
      <c r="B238" s="44" t="n">
        <v>0</v>
      </c>
      <c r="C238" s="45" t="n">
        <v>0.25</v>
      </c>
      <c r="D238" s="45" t="n">
        <v>0.5</v>
      </c>
      <c r="E238" s="45" t="n">
        <v>0.75</v>
      </c>
      <c r="F238" s="45" t="n">
        <v>1</v>
      </c>
      <c r="G238" s="46" t="s">
        <v>8</v>
      </c>
      <c r="H238" s="46" t="s">
        <v>18</v>
      </c>
    </row>
    <row r="239" customFormat="false" ht="54.75" hidden="false" customHeight="true" outlineLevel="0" collapsed="false">
      <c r="A239" s="53" t="s">
        <v>235</v>
      </c>
      <c r="B239" s="59"/>
      <c r="C239" s="60"/>
      <c r="D239" s="59"/>
      <c r="E239" s="59"/>
      <c r="F239" s="59"/>
      <c r="G239" s="61"/>
      <c r="H239" s="62"/>
    </row>
    <row r="240" customFormat="false" ht="29.25" hidden="false" customHeight="true" outlineLevel="0" collapsed="false">
      <c r="A240" s="54" t="s">
        <v>236</v>
      </c>
      <c r="B240" s="44" t="n">
        <v>0</v>
      </c>
      <c r="C240" s="45" t="n">
        <v>0.25</v>
      </c>
      <c r="D240" s="45" t="n">
        <v>0.5</v>
      </c>
      <c r="E240" s="45" t="n">
        <v>0.75</v>
      </c>
      <c r="F240" s="45" t="n">
        <v>1</v>
      </c>
      <c r="G240" s="46" t="s">
        <v>8</v>
      </c>
      <c r="H240" s="46" t="s">
        <v>18</v>
      </c>
    </row>
    <row r="241" customFormat="false" ht="32.25" hidden="false" customHeight="true" outlineLevel="0" collapsed="false">
      <c r="A241" s="63" t="s">
        <v>237</v>
      </c>
      <c r="B241" s="64"/>
      <c r="C241" s="64"/>
      <c r="D241" s="64"/>
      <c r="E241" s="64"/>
      <c r="F241" s="64"/>
      <c r="G241" s="65"/>
      <c r="H241" s="66"/>
    </row>
    <row r="242" customFormat="false" ht="39.75" hidden="false" customHeight="true" outlineLevel="0" collapsed="false">
      <c r="A242" s="67" t="s">
        <v>238</v>
      </c>
      <c r="B242" s="68"/>
      <c r="C242" s="69"/>
      <c r="D242" s="68"/>
      <c r="E242" s="68"/>
      <c r="F242" s="68"/>
      <c r="G242" s="70"/>
      <c r="H242" s="71"/>
    </row>
    <row r="243" customFormat="false" ht="49.5" hidden="false" customHeight="true" outlineLevel="0" collapsed="false">
      <c r="A243" s="67" t="s">
        <v>239</v>
      </c>
      <c r="B243" s="68"/>
      <c r="C243" s="69"/>
      <c r="D243" s="68"/>
      <c r="E243" s="68"/>
      <c r="F243" s="68"/>
      <c r="G243" s="70"/>
      <c r="H243" s="71"/>
    </row>
    <row r="244" customFormat="false" ht="39.75" hidden="false" customHeight="true" outlineLevel="0" collapsed="false">
      <c r="A244" s="67" t="s">
        <v>240</v>
      </c>
      <c r="B244" s="68"/>
      <c r="C244" s="69"/>
      <c r="D244" s="68"/>
      <c r="E244" s="68"/>
      <c r="F244" s="68"/>
      <c r="G244" s="70"/>
      <c r="H244" s="71"/>
    </row>
    <row r="245" customFormat="false" ht="48" hidden="false" customHeight="true" outlineLevel="0" collapsed="false">
      <c r="A245" s="67" t="s">
        <v>241</v>
      </c>
      <c r="B245" s="68"/>
      <c r="C245" s="69"/>
      <c r="D245" s="68"/>
      <c r="E245" s="68"/>
      <c r="F245" s="68"/>
      <c r="G245" s="70"/>
      <c r="H245" s="71"/>
    </row>
    <row r="246" customFormat="false" ht="48" hidden="false" customHeight="true" outlineLevel="0" collapsed="false">
      <c r="A246" s="67" t="s">
        <v>242</v>
      </c>
      <c r="B246" s="68"/>
      <c r="C246" s="69"/>
      <c r="D246" s="68"/>
      <c r="E246" s="68"/>
      <c r="F246" s="68"/>
      <c r="G246" s="70"/>
      <c r="H246" s="71"/>
    </row>
    <row r="247" customFormat="false" ht="51" hidden="false" customHeight="true" outlineLevel="0" collapsed="false">
      <c r="A247" s="67" t="s">
        <v>243</v>
      </c>
      <c r="B247" s="68"/>
      <c r="C247" s="69"/>
      <c r="D247" s="68"/>
      <c r="E247" s="68"/>
      <c r="F247" s="68"/>
      <c r="G247" s="70"/>
      <c r="H247" s="71"/>
    </row>
    <row r="248" customFormat="false" ht="48" hidden="false" customHeight="true" outlineLevel="0" collapsed="false">
      <c r="A248" s="67" t="s">
        <v>244</v>
      </c>
      <c r="B248" s="68"/>
      <c r="C248" s="69"/>
      <c r="D248" s="68"/>
      <c r="E248" s="68"/>
      <c r="F248" s="68"/>
      <c r="G248" s="70"/>
      <c r="H248" s="71"/>
    </row>
    <row r="249" customFormat="false" ht="38.25" hidden="false" customHeight="true" outlineLevel="0" collapsed="false">
      <c r="A249" s="67" t="s">
        <v>245</v>
      </c>
      <c r="B249" s="68"/>
      <c r="C249" s="69"/>
      <c r="D249" s="68"/>
      <c r="E249" s="68"/>
      <c r="F249" s="68"/>
      <c r="G249" s="70"/>
      <c r="H249" s="71"/>
    </row>
    <row r="250" customFormat="false" ht="48.75" hidden="false" customHeight="true" outlineLevel="0" collapsed="false">
      <c r="A250" s="67" t="s">
        <v>246</v>
      </c>
      <c r="B250" s="68"/>
      <c r="C250" s="69"/>
      <c r="D250" s="68"/>
      <c r="E250" s="68"/>
      <c r="F250" s="68"/>
      <c r="G250" s="70"/>
      <c r="H250" s="71"/>
    </row>
    <row r="251" customFormat="false" ht="54.75" hidden="false" customHeight="true" outlineLevel="0" collapsed="false">
      <c r="A251" s="67" t="s">
        <v>247</v>
      </c>
      <c r="B251" s="68"/>
      <c r="C251" s="69"/>
      <c r="D251" s="68"/>
      <c r="E251" s="68"/>
      <c r="F251" s="68"/>
      <c r="G251" s="70"/>
      <c r="H251" s="71"/>
    </row>
    <row r="252" customFormat="false" ht="39" hidden="false" customHeight="true" outlineLevel="0" collapsed="false">
      <c r="A252" s="72" t="s">
        <v>248</v>
      </c>
      <c r="B252" s="44"/>
      <c r="C252" s="45"/>
      <c r="D252" s="45"/>
      <c r="E252" s="45"/>
      <c r="F252" s="45"/>
      <c r="G252" s="46"/>
      <c r="H252" s="46"/>
    </row>
    <row r="253" customFormat="false" ht="45" hidden="false" customHeight="true" outlineLevel="0" collapsed="false">
      <c r="A253" s="72" t="s">
        <v>125</v>
      </c>
      <c r="B253" s="44" t="n">
        <v>0</v>
      </c>
      <c r="C253" s="45" t="n">
        <v>0.25</v>
      </c>
      <c r="D253" s="45" t="n">
        <v>0.5</v>
      </c>
      <c r="E253" s="45" t="n">
        <v>0.75</v>
      </c>
      <c r="F253" s="45" t="n">
        <v>1</v>
      </c>
      <c r="G253" s="46" t="s">
        <v>8</v>
      </c>
      <c r="H253" s="46" t="s">
        <v>18</v>
      </c>
    </row>
    <row r="254" customFormat="false" ht="34.5" hidden="false" customHeight="true" outlineLevel="0" collapsed="false">
      <c r="A254" s="67" t="s">
        <v>249</v>
      </c>
      <c r="B254" s="69"/>
      <c r="C254" s="69"/>
      <c r="D254" s="69"/>
      <c r="E254" s="69"/>
      <c r="F254" s="68"/>
      <c r="G254" s="70"/>
      <c r="H254" s="71"/>
    </row>
    <row r="255" customFormat="false" ht="15.75" hidden="false" customHeight="true" outlineLevel="0" collapsed="false">
      <c r="A255" s="67" t="s">
        <v>250</v>
      </c>
      <c r="B255" s="69"/>
      <c r="C255" s="69"/>
      <c r="D255" s="69"/>
      <c r="E255" s="69"/>
      <c r="F255" s="68"/>
      <c r="G255" s="70"/>
      <c r="H255" s="71"/>
    </row>
    <row r="256" customFormat="false" ht="30" hidden="false" customHeight="true" outlineLevel="0" collapsed="false">
      <c r="A256" s="67" t="s">
        <v>251</v>
      </c>
      <c r="B256" s="69"/>
      <c r="C256" s="69"/>
      <c r="D256" s="69"/>
      <c r="E256" s="69"/>
      <c r="F256" s="68"/>
      <c r="G256" s="70"/>
      <c r="H256" s="71"/>
    </row>
    <row r="257" customFormat="false" ht="15.75" hidden="false" customHeight="true" outlineLevel="0" collapsed="false">
      <c r="A257" s="67" t="s">
        <v>252</v>
      </c>
      <c r="B257" s="69"/>
      <c r="C257" s="69"/>
      <c r="D257" s="69"/>
      <c r="E257" s="69"/>
      <c r="F257" s="68"/>
      <c r="G257" s="70"/>
      <c r="H257" s="71"/>
    </row>
    <row r="258" customFormat="false" ht="30" hidden="false" customHeight="true" outlineLevel="0" collapsed="false">
      <c r="A258" s="67" t="s">
        <v>253</v>
      </c>
      <c r="B258" s="69"/>
      <c r="C258" s="69"/>
      <c r="D258" s="69"/>
      <c r="E258" s="69"/>
      <c r="F258" s="68"/>
      <c r="G258" s="70"/>
      <c r="H258" s="71"/>
    </row>
    <row r="259" customFormat="false" ht="30" hidden="false" customHeight="true" outlineLevel="0" collapsed="false">
      <c r="A259" s="67" t="s">
        <v>254</v>
      </c>
      <c r="B259" s="69"/>
      <c r="C259" s="69"/>
      <c r="D259" s="69"/>
      <c r="E259" s="69"/>
      <c r="F259" s="68"/>
      <c r="G259" s="70"/>
      <c r="H259" s="71"/>
    </row>
    <row r="260" customFormat="false" ht="30" hidden="false" customHeight="true" outlineLevel="0" collapsed="false">
      <c r="A260" s="67" t="s">
        <v>255</v>
      </c>
      <c r="B260" s="69"/>
      <c r="C260" s="69"/>
      <c r="D260" s="69"/>
      <c r="E260" s="69"/>
      <c r="F260" s="68"/>
      <c r="G260" s="70"/>
      <c r="H260" s="71"/>
    </row>
    <row r="261" customFormat="false" ht="15.75" hidden="false" customHeight="true" outlineLevel="0" collapsed="false">
      <c r="A261" s="67" t="s">
        <v>256</v>
      </c>
      <c r="B261" s="69"/>
      <c r="C261" s="69"/>
      <c r="D261" s="69"/>
      <c r="E261" s="69"/>
      <c r="F261" s="68"/>
      <c r="G261" s="70"/>
      <c r="H261" s="71"/>
    </row>
    <row r="262" customFormat="false" ht="30" hidden="false" customHeight="true" outlineLevel="0" collapsed="false">
      <c r="A262" s="67" t="s">
        <v>257</v>
      </c>
      <c r="B262" s="69"/>
      <c r="C262" s="69"/>
      <c r="D262" s="69"/>
      <c r="E262" s="69"/>
      <c r="F262" s="68"/>
      <c r="G262" s="70"/>
      <c r="H262" s="71"/>
    </row>
    <row r="263" customFormat="false" ht="46.5" hidden="false" customHeight="true" outlineLevel="0" collapsed="false">
      <c r="A263" s="72" t="s">
        <v>258</v>
      </c>
      <c r="B263" s="73"/>
      <c r="C263" s="73"/>
      <c r="D263" s="73"/>
      <c r="E263" s="73"/>
      <c r="F263" s="73"/>
      <c r="G263" s="73"/>
      <c r="H263" s="73"/>
    </row>
    <row r="264" customFormat="false" ht="46.5" hidden="false" customHeight="true" outlineLevel="0" collapsed="false">
      <c r="A264" s="63" t="s">
        <v>259</v>
      </c>
      <c r="B264" s="44" t="n">
        <v>0</v>
      </c>
      <c r="C264" s="45" t="n">
        <v>0.25</v>
      </c>
      <c r="D264" s="45" t="n">
        <v>0.5</v>
      </c>
      <c r="E264" s="45" t="n">
        <v>0.75</v>
      </c>
      <c r="F264" s="45" t="n">
        <v>1</v>
      </c>
      <c r="G264" s="46" t="s">
        <v>8</v>
      </c>
      <c r="H264" s="46" t="s">
        <v>18</v>
      </c>
    </row>
    <row r="265" customFormat="false" ht="15.75" hidden="false" customHeight="true" outlineLevel="0" collapsed="false">
      <c r="A265" s="67" t="s">
        <v>260</v>
      </c>
      <c r="B265" s="68"/>
      <c r="C265" s="69"/>
      <c r="D265" s="68"/>
      <c r="E265" s="68"/>
      <c r="F265" s="68"/>
      <c r="G265" s="70"/>
      <c r="H265" s="71"/>
    </row>
    <row r="266" customFormat="false" ht="30" hidden="false" customHeight="true" outlineLevel="0" collapsed="false">
      <c r="A266" s="67" t="s">
        <v>261</v>
      </c>
      <c r="B266" s="68"/>
      <c r="C266" s="69"/>
      <c r="D266" s="68"/>
      <c r="E266" s="68"/>
      <c r="F266" s="68"/>
      <c r="G266" s="70"/>
      <c r="H266" s="71"/>
    </row>
    <row r="267" customFormat="false" ht="30" hidden="false" customHeight="true" outlineLevel="0" collapsed="false">
      <c r="A267" s="67" t="s">
        <v>262</v>
      </c>
      <c r="B267" s="68"/>
      <c r="C267" s="69"/>
      <c r="D267" s="68"/>
      <c r="E267" s="68"/>
      <c r="F267" s="68"/>
      <c r="G267" s="70"/>
      <c r="H267" s="71"/>
    </row>
    <row r="268" customFormat="false" ht="45" hidden="false" customHeight="true" outlineLevel="0" collapsed="false">
      <c r="A268" s="67" t="s">
        <v>263</v>
      </c>
      <c r="B268" s="68"/>
      <c r="C268" s="69"/>
      <c r="D268" s="68"/>
      <c r="E268" s="68"/>
      <c r="F268" s="68"/>
      <c r="G268" s="70"/>
      <c r="H268" s="71"/>
    </row>
    <row r="269" customFormat="false" ht="37.5" hidden="false" customHeight="true" outlineLevel="0" collapsed="false">
      <c r="A269" s="67" t="s">
        <v>264</v>
      </c>
      <c r="B269" s="68"/>
      <c r="C269" s="69"/>
      <c r="D269" s="68"/>
      <c r="E269" s="68"/>
      <c r="F269" s="68"/>
      <c r="G269" s="70"/>
      <c r="H269" s="71"/>
    </row>
    <row r="270" customFormat="false" ht="15.75" hidden="false" customHeight="true" outlineLevel="0" collapsed="false">
      <c r="A270" s="67" t="s">
        <v>265</v>
      </c>
      <c r="B270" s="68"/>
      <c r="C270" s="69"/>
      <c r="D270" s="68"/>
      <c r="E270" s="68"/>
      <c r="F270" s="68"/>
      <c r="G270" s="70"/>
      <c r="H270" s="71"/>
    </row>
    <row r="271" customFormat="false" ht="46.5" hidden="false" customHeight="true" outlineLevel="0" collapsed="false">
      <c r="A271" s="72" t="s">
        <v>266</v>
      </c>
      <c r="B271" s="73"/>
      <c r="C271" s="73"/>
      <c r="D271" s="73"/>
      <c r="E271" s="73"/>
      <c r="F271" s="73"/>
      <c r="G271" s="73"/>
      <c r="H271" s="73"/>
    </row>
    <row r="272" customFormat="false" ht="46.5" hidden="false" customHeight="true" outlineLevel="0" collapsed="false">
      <c r="A272" s="74" t="s">
        <v>267</v>
      </c>
      <c r="B272" s="44" t="n">
        <v>0</v>
      </c>
      <c r="C272" s="45" t="n">
        <v>0.25</v>
      </c>
      <c r="D272" s="45" t="n">
        <v>0.5</v>
      </c>
      <c r="E272" s="45" t="n">
        <v>0.75</v>
      </c>
      <c r="F272" s="45" t="n">
        <v>1</v>
      </c>
      <c r="G272" s="46" t="s">
        <v>8</v>
      </c>
      <c r="H272" s="46" t="s">
        <v>18</v>
      </c>
    </row>
    <row r="273" customFormat="false" ht="15.75" hidden="false" customHeight="true" outlineLevel="0" collapsed="false">
      <c r="A273" s="67" t="s">
        <v>268</v>
      </c>
      <c r="B273" s="68"/>
      <c r="C273" s="69"/>
      <c r="D273" s="68"/>
      <c r="E273" s="68"/>
      <c r="F273" s="68"/>
      <c r="G273" s="70"/>
      <c r="H273" s="71"/>
    </row>
    <row r="274" customFormat="false" ht="30" hidden="false" customHeight="true" outlineLevel="0" collapsed="false">
      <c r="A274" s="67" t="s">
        <v>269</v>
      </c>
      <c r="B274" s="68"/>
      <c r="C274" s="69"/>
      <c r="D274" s="68"/>
      <c r="E274" s="68"/>
      <c r="F274" s="68"/>
      <c r="G274" s="70"/>
      <c r="H274" s="71"/>
    </row>
    <row r="275" customFormat="false" ht="30" hidden="false" customHeight="true" outlineLevel="0" collapsed="false">
      <c r="A275" s="67" t="s">
        <v>270</v>
      </c>
      <c r="B275" s="68"/>
      <c r="C275" s="69"/>
      <c r="D275" s="68"/>
      <c r="E275" s="68"/>
      <c r="F275" s="68"/>
      <c r="G275" s="70"/>
      <c r="H275" s="71"/>
    </row>
    <row r="276" customFormat="false" ht="30" hidden="false" customHeight="true" outlineLevel="0" collapsed="false">
      <c r="A276" s="67" t="s">
        <v>271</v>
      </c>
      <c r="B276" s="68"/>
      <c r="C276" s="69"/>
      <c r="D276" s="68"/>
      <c r="E276" s="68"/>
      <c r="F276" s="68"/>
      <c r="G276" s="70"/>
      <c r="H276" s="71"/>
    </row>
    <row r="277" customFormat="false" ht="30" hidden="false" customHeight="true" outlineLevel="0" collapsed="false">
      <c r="A277" s="67" t="s">
        <v>272</v>
      </c>
      <c r="B277" s="68"/>
      <c r="C277" s="69"/>
      <c r="D277" s="68"/>
      <c r="E277" s="68"/>
      <c r="F277" s="68"/>
      <c r="G277" s="70"/>
      <c r="H277" s="71"/>
    </row>
    <row r="278" customFormat="false" ht="31.5" hidden="false" customHeight="true" outlineLevel="0" collapsed="false">
      <c r="A278" s="72" t="s">
        <v>273</v>
      </c>
      <c r="B278" s="73"/>
      <c r="C278" s="73"/>
      <c r="D278" s="73"/>
      <c r="E278" s="73"/>
      <c r="F278" s="73"/>
      <c r="G278" s="73"/>
      <c r="H278" s="73"/>
    </row>
    <row r="279" customFormat="false" ht="31.5" hidden="false" customHeight="true" outlineLevel="0" collapsed="false">
      <c r="A279" s="75" t="s">
        <v>193</v>
      </c>
      <c r="B279" s="44" t="n">
        <v>0</v>
      </c>
      <c r="C279" s="45" t="n">
        <v>0.25</v>
      </c>
      <c r="D279" s="45" t="n">
        <v>0.5</v>
      </c>
      <c r="E279" s="45" t="n">
        <v>0.75</v>
      </c>
      <c r="F279" s="45" t="n">
        <v>1</v>
      </c>
      <c r="G279" s="46" t="s">
        <v>8</v>
      </c>
      <c r="H279" s="46" t="s">
        <v>18</v>
      </c>
    </row>
    <row r="280" customFormat="false" ht="64.5" hidden="false" customHeight="true" outlineLevel="0" collapsed="false">
      <c r="A280" s="67" t="s">
        <v>274</v>
      </c>
      <c r="B280" s="68"/>
      <c r="C280" s="69"/>
      <c r="D280" s="68"/>
      <c r="E280" s="68"/>
      <c r="F280" s="68"/>
      <c r="G280" s="70"/>
      <c r="H280" s="71"/>
    </row>
    <row r="281" customFormat="false" ht="30" hidden="false" customHeight="true" outlineLevel="0" collapsed="false">
      <c r="A281" s="67" t="s">
        <v>275</v>
      </c>
      <c r="B281" s="68"/>
      <c r="C281" s="69"/>
      <c r="D281" s="68"/>
      <c r="E281" s="68"/>
      <c r="F281" s="68"/>
      <c r="G281" s="70"/>
      <c r="H281" s="71"/>
    </row>
    <row r="282" customFormat="false" ht="15.75" hidden="false" customHeight="true" outlineLevel="0" collapsed="false">
      <c r="A282" s="67" t="s">
        <v>276</v>
      </c>
      <c r="B282" s="68"/>
      <c r="C282" s="69"/>
      <c r="D282" s="68"/>
      <c r="E282" s="68"/>
      <c r="F282" s="68"/>
      <c r="G282" s="70"/>
      <c r="H282" s="71"/>
    </row>
    <row r="283" customFormat="false" ht="15.75" hidden="false" customHeight="true" outlineLevel="0" collapsed="false">
      <c r="A283" s="67" t="s">
        <v>277</v>
      </c>
      <c r="B283" s="68"/>
      <c r="C283" s="69"/>
      <c r="D283" s="68"/>
      <c r="E283" s="68"/>
      <c r="F283" s="68"/>
      <c r="G283" s="70"/>
      <c r="H283" s="71"/>
    </row>
    <row r="284" customFormat="false" ht="30" hidden="false" customHeight="true" outlineLevel="0" collapsed="false">
      <c r="A284" s="67" t="s">
        <v>278</v>
      </c>
      <c r="B284" s="68"/>
      <c r="C284" s="69"/>
      <c r="D284" s="68"/>
      <c r="E284" s="68"/>
      <c r="F284" s="68"/>
      <c r="G284" s="70"/>
      <c r="H284" s="71"/>
    </row>
    <row r="285" customFormat="false" ht="40.5" hidden="false" customHeight="true" outlineLevel="0" collapsed="false">
      <c r="A285" s="55" t="s">
        <v>279</v>
      </c>
      <c r="B285" s="20"/>
      <c r="C285" s="21"/>
      <c r="D285" s="21"/>
      <c r="E285" s="21"/>
      <c r="F285" s="21"/>
      <c r="G285" s="21"/>
      <c r="H285" s="22"/>
    </row>
    <row r="286" customFormat="false" ht="25.5" hidden="false" customHeight="true" outlineLevel="0" collapsed="false">
      <c r="A286" s="54" t="s">
        <v>280</v>
      </c>
      <c r="B286" s="73"/>
      <c r="C286" s="73"/>
      <c r="D286" s="73"/>
      <c r="E286" s="73"/>
      <c r="F286" s="73"/>
      <c r="G286" s="73"/>
      <c r="H286" s="73"/>
    </row>
    <row r="287" customFormat="false" ht="25.5" hidden="false" customHeight="true" outlineLevel="0" collapsed="false">
      <c r="A287" s="54" t="s">
        <v>125</v>
      </c>
      <c r="B287" s="44" t="n">
        <v>0</v>
      </c>
      <c r="C287" s="45" t="n">
        <v>0.25</v>
      </c>
      <c r="D287" s="45" t="n">
        <v>0.5</v>
      </c>
      <c r="E287" s="45" t="n">
        <v>0.75</v>
      </c>
      <c r="F287" s="45" t="n">
        <v>1</v>
      </c>
      <c r="G287" s="46" t="s">
        <v>8</v>
      </c>
      <c r="H287" s="46" t="s">
        <v>18</v>
      </c>
    </row>
    <row r="288" customFormat="false" ht="41.25" hidden="false" customHeight="true" outlineLevel="0" collapsed="false">
      <c r="A288" s="53" t="s">
        <v>281</v>
      </c>
      <c r="B288" s="29"/>
      <c r="C288" s="29"/>
      <c r="D288" s="29"/>
      <c r="E288" s="29"/>
      <c r="F288" s="29"/>
      <c r="G288" s="29"/>
      <c r="H288" s="30"/>
    </row>
    <row r="289" customFormat="false" ht="70.5" hidden="false" customHeight="true" outlineLevel="0" collapsed="false">
      <c r="A289" s="53" t="s">
        <v>282</v>
      </c>
      <c r="B289" s="29"/>
      <c r="C289" s="29"/>
      <c r="D289" s="29"/>
      <c r="E289" s="29"/>
      <c r="F289" s="29"/>
      <c r="G289" s="29"/>
      <c r="H289" s="30"/>
    </row>
    <row r="290" customFormat="false" ht="67.5" hidden="false" customHeight="true" outlineLevel="0" collapsed="false">
      <c r="A290" s="53" t="s">
        <v>283</v>
      </c>
      <c r="B290" s="29"/>
      <c r="C290" s="29"/>
      <c r="D290" s="29"/>
      <c r="E290" s="29"/>
      <c r="F290" s="29"/>
      <c r="G290" s="29"/>
      <c r="H290" s="30"/>
    </row>
    <row r="291" customFormat="false" ht="69.75" hidden="false" customHeight="true" outlineLevel="0" collapsed="false">
      <c r="A291" s="53" t="s">
        <v>284</v>
      </c>
      <c r="B291" s="29"/>
      <c r="C291" s="29"/>
      <c r="D291" s="29"/>
      <c r="E291" s="29"/>
      <c r="F291" s="29"/>
      <c r="G291" s="29"/>
      <c r="H291" s="30"/>
    </row>
    <row r="292" customFormat="false" ht="66" hidden="false" customHeight="true" outlineLevel="0" collapsed="false">
      <c r="A292" s="53" t="s">
        <v>285</v>
      </c>
      <c r="B292" s="29"/>
      <c r="C292" s="29"/>
      <c r="D292" s="29"/>
      <c r="E292" s="29"/>
      <c r="F292" s="29"/>
      <c r="G292" s="29"/>
      <c r="H292" s="30"/>
    </row>
    <row r="293" customFormat="false" ht="41.25" hidden="false" customHeight="true" outlineLevel="0" collapsed="false">
      <c r="A293" s="53" t="s">
        <v>286</v>
      </c>
      <c r="B293" s="29"/>
      <c r="C293" s="29"/>
      <c r="D293" s="29"/>
      <c r="E293" s="29"/>
      <c r="F293" s="29"/>
      <c r="G293" s="29"/>
      <c r="H293" s="30"/>
    </row>
    <row r="294" customFormat="false" ht="27" hidden="false" customHeight="true" outlineLevel="0" collapsed="false">
      <c r="A294" s="54" t="s">
        <v>287</v>
      </c>
      <c r="B294" s="73"/>
      <c r="C294" s="73"/>
      <c r="D294" s="73"/>
      <c r="E294" s="73"/>
      <c r="F294" s="73"/>
      <c r="G294" s="73"/>
      <c r="H294" s="73"/>
    </row>
    <row r="295" customFormat="false" ht="27" hidden="false" customHeight="true" outlineLevel="0" collapsed="false">
      <c r="A295" s="54" t="s">
        <v>125</v>
      </c>
      <c r="B295" s="44" t="n">
        <v>0</v>
      </c>
      <c r="C295" s="45" t="n">
        <v>0.25</v>
      </c>
      <c r="D295" s="45" t="n">
        <v>0.5</v>
      </c>
      <c r="E295" s="45" t="n">
        <v>0.75</v>
      </c>
      <c r="F295" s="45" t="n">
        <v>1</v>
      </c>
      <c r="G295" s="46" t="s">
        <v>8</v>
      </c>
      <c r="H295" s="46" t="s">
        <v>18</v>
      </c>
    </row>
    <row r="296" customFormat="false" ht="66.75" hidden="false" customHeight="true" outlineLevel="0" collapsed="false">
      <c r="A296" s="53" t="s">
        <v>288</v>
      </c>
      <c r="B296" s="29"/>
      <c r="C296" s="29"/>
      <c r="D296" s="29"/>
      <c r="E296" s="29"/>
      <c r="F296" s="29"/>
      <c r="G296" s="29"/>
      <c r="H296" s="30"/>
    </row>
    <row r="297" customFormat="false" ht="39" hidden="false" customHeight="true" outlineLevel="0" collapsed="false">
      <c r="A297" s="53" t="s">
        <v>289</v>
      </c>
      <c r="B297" s="29"/>
      <c r="C297" s="29"/>
      <c r="D297" s="29"/>
      <c r="E297" s="29"/>
      <c r="F297" s="29"/>
      <c r="G297" s="29"/>
      <c r="H297" s="30"/>
    </row>
    <row r="298" customFormat="false" ht="36.75" hidden="false" customHeight="true" outlineLevel="0" collapsed="false">
      <c r="A298" s="53" t="s">
        <v>290</v>
      </c>
      <c r="B298" s="29"/>
      <c r="C298" s="29"/>
      <c r="D298" s="29"/>
      <c r="E298" s="29"/>
      <c r="F298" s="29"/>
      <c r="G298" s="29"/>
      <c r="H298" s="30"/>
    </row>
    <row r="299" customFormat="false" ht="63.75" hidden="false" customHeight="true" outlineLevel="0" collapsed="false">
      <c r="A299" s="53" t="s">
        <v>291</v>
      </c>
      <c r="B299" s="29"/>
      <c r="C299" s="29"/>
      <c r="D299" s="29"/>
      <c r="E299" s="29"/>
      <c r="F299" s="29"/>
      <c r="G299" s="29"/>
      <c r="H299" s="30"/>
    </row>
    <row r="300" customFormat="false" ht="35.25" hidden="false" customHeight="true" outlineLevel="0" collapsed="false">
      <c r="A300" s="53" t="s">
        <v>292</v>
      </c>
      <c r="B300" s="29"/>
      <c r="C300" s="29"/>
      <c r="D300" s="29"/>
      <c r="E300" s="29"/>
      <c r="F300" s="29"/>
      <c r="G300" s="29"/>
      <c r="H300" s="30"/>
    </row>
    <row r="301" customFormat="false" ht="48.75" hidden="false" customHeight="true" outlineLevel="0" collapsed="false">
      <c r="A301" s="53" t="s">
        <v>293</v>
      </c>
      <c r="B301" s="29"/>
      <c r="C301" s="29"/>
      <c r="D301" s="29"/>
      <c r="E301" s="29"/>
      <c r="F301" s="29"/>
      <c r="G301" s="29"/>
      <c r="H301" s="30"/>
    </row>
    <row r="302" customFormat="false" ht="28.5" hidden="false" customHeight="true" outlineLevel="0" collapsed="false">
      <c r="A302" s="72" t="s">
        <v>294</v>
      </c>
      <c r="B302" s="73"/>
      <c r="C302" s="73"/>
      <c r="D302" s="73"/>
      <c r="E302" s="73"/>
      <c r="F302" s="73"/>
      <c r="G302" s="73"/>
      <c r="H302" s="73"/>
    </row>
    <row r="303" customFormat="false" ht="28.5" hidden="false" customHeight="true" outlineLevel="0" collapsed="false">
      <c r="A303" s="72" t="s">
        <v>125</v>
      </c>
      <c r="B303" s="44" t="n">
        <v>0</v>
      </c>
      <c r="C303" s="45" t="n">
        <v>0.25</v>
      </c>
      <c r="D303" s="45" t="n">
        <v>0.5</v>
      </c>
      <c r="E303" s="45" t="n">
        <v>0.75</v>
      </c>
      <c r="F303" s="45" t="n">
        <v>1</v>
      </c>
      <c r="G303" s="46" t="s">
        <v>8</v>
      </c>
      <c r="H303" s="46" t="s">
        <v>18</v>
      </c>
    </row>
    <row r="304" customFormat="false" ht="39.75" hidden="false" customHeight="true" outlineLevel="0" collapsed="false">
      <c r="A304" s="53" t="s">
        <v>295</v>
      </c>
      <c r="B304" s="29"/>
      <c r="C304" s="29"/>
      <c r="D304" s="29"/>
      <c r="E304" s="29"/>
      <c r="F304" s="29"/>
      <c r="G304" s="29"/>
      <c r="H304" s="29"/>
    </row>
    <row r="305" customFormat="false" ht="39.75" hidden="false" customHeight="true" outlineLevel="0" collapsed="false">
      <c r="A305" s="53" t="s">
        <v>296</v>
      </c>
      <c r="B305" s="29"/>
      <c r="C305" s="29"/>
      <c r="D305" s="29"/>
      <c r="E305" s="29"/>
      <c r="F305" s="29"/>
      <c r="G305" s="29"/>
      <c r="H305" s="29"/>
    </row>
    <row r="306" customFormat="false" ht="39.75" hidden="false" customHeight="true" outlineLevel="0" collapsed="false">
      <c r="A306" s="53" t="s">
        <v>297</v>
      </c>
      <c r="B306" s="29"/>
      <c r="C306" s="29"/>
      <c r="D306" s="29"/>
      <c r="E306" s="29"/>
      <c r="F306" s="29"/>
      <c r="G306" s="29"/>
      <c r="H306" s="29"/>
    </row>
    <row r="307" customFormat="false" ht="39.75" hidden="false" customHeight="true" outlineLevel="0" collapsed="false">
      <c r="A307" s="53" t="s">
        <v>298</v>
      </c>
      <c r="B307" s="29"/>
      <c r="C307" s="29"/>
      <c r="D307" s="29"/>
      <c r="E307" s="29"/>
      <c r="F307" s="29"/>
      <c r="G307" s="29"/>
      <c r="H307" s="29"/>
    </row>
    <row r="308" customFormat="false" ht="39.75" hidden="false" customHeight="true" outlineLevel="0" collapsed="false">
      <c r="A308" s="53" t="s">
        <v>299</v>
      </c>
      <c r="B308" s="29"/>
      <c r="C308" s="29"/>
      <c r="D308" s="29"/>
      <c r="E308" s="29"/>
      <c r="F308" s="29"/>
      <c r="G308" s="29"/>
      <c r="H308" s="29"/>
    </row>
    <row r="309" customFormat="false" ht="39.75" hidden="false" customHeight="true" outlineLevel="0" collapsed="false">
      <c r="A309" s="53" t="s">
        <v>300</v>
      </c>
      <c r="B309" s="29"/>
      <c r="C309" s="29"/>
      <c r="D309" s="29"/>
      <c r="E309" s="29"/>
      <c r="F309" s="29"/>
      <c r="G309" s="29"/>
      <c r="H309" s="29"/>
    </row>
    <row r="310" customFormat="false" ht="39.75" hidden="false" customHeight="true" outlineLevel="0" collapsed="false">
      <c r="A310" s="53" t="s">
        <v>301</v>
      </c>
      <c r="B310" s="29"/>
      <c r="C310" s="29"/>
      <c r="D310" s="29"/>
      <c r="E310" s="29"/>
      <c r="F310" s="29"/>
      <c r="G310" s="29"/>
      <c r="H310" s="29"/>
    </row>
    <row r="311" customFormat="false" ht="57.75" hidden="false" customHeight="true" outlineLevel="0" collapsed="false">
      <c r="A311" s="53" t="s">
        <v>302</v>
      </c>
      <c r="B311" s="29"/>
      <c r="C311" s="29"/>
      <c r="D311" s="29"/>
      <c r="E311" s="29"/>
      <c r="F311" s="29"/>
      <c r="G311" s="29"/>
      <c r="H311" s="29"/>
    </row>
    <row r="312" customFormat="false" ht="57.75" hidden="false" customHeight="true" outlineLevel="0" collapsed="false">
      <c r="A312" s="53" t="s">
        <v>303</v>
      </c>
      <c r="B312" s="29"/>
      <c r="C312" s="29"/>
      <c r="D312" s="29"/>
      <c r="E312" s="29"/>
      <c r="F312" s="29"/>
      <c r="G312" s="29"/>
      <c r="H312" s="29"/>
    </row>
    <row r="313" customFormat="false" ht="31.5" hidden="false" customHeight="true" outlineLevel="0" collapsed="false">
      <c r="A313" s="55" t="s">
        <v>304</v>
      </c>
      <c r="B313" s="20"/>
      <c r="C313" s="21"/>
      <c r="D313" s="21"/>
      <c r="E313" s="21"/>
      <c r="F313" s="21"/>
      <c r="G313" s="21"/>
      <c r="H313" s="22"/>
    </row>
    <row r="314" customFormat="false" ht="30.75" hidden="false" customHeight="true" outlineLevel="0" collapsed="false">
      <c r="A314" s="54" t="s">
        <v>305</v>
      </c>
      <c r="B314" s="44" t="n">
        <v>0</v>
      </c>
      <c r="C314" s="45" t="n">
        <v>0.25</v>
      </c>
      <c r="D314" s="45" t="n">
        <v>0.5</v>
      </c>
      <c r="E314" s="45" t="n">
        <v>0.75</v>
      </c>
      <c r="F314" s="45" t="n">
        <v>1</v>
      </c>
      <c r="G314" s="46" t="s">
        <v>8</v>
      </c>
      <c r="H314" s="46" t="s">
        <v>18</v>
      </c>
    </row>
    <row r="315" customFormat="false" ht="36.75" hidden="false" customHeight="true" outlineLevel="0" collapsed="false">
      <c r="A315" s="53" t="s">
        <v>306</v>
      </c>
      <c r="B315" s="29"/>
      <c r="C315" s="29"/>
      <c r="D315" s="29"/>
      <c r="E315" s="29"/>
      <c r="F315" s="29"/>
      <c r="G315" s="29"/>
      <c r="H315" s="30"/>
    </row>
    <row r="316" customFormat="false" ht="60" hidden="false" customHeight="true" outlineLevel="0" collapsed="false">
      <c r="A316" s="53" t="s">
        <v>307</v>
      </c>
      <c r="B316" s="29"/>
      <c r="C316" s="29"/>
      <c r="D316" s="29"/>
      <c r="E316" s="29"/>
      <c r="F316" s="29"/>
      <c r="G316" s="29"/>
      <c r="H316" s="30"/>
    </row>
    <row r="317" customFormat="false" ht="45" hidden="false" customHeight="true" outlineLevel="0" collapsed="false">
      <c r="A317" s="53" t="s">
        <v>308</v>
      </c>
      <c r="B317" s="29"/>
      <c r="C317" s="29"/>
      <c r="D317" s="29"/>
      <c r="E317" s="29"/>
      <c r="F317" s="29"/>
      <c r="G317" s="29"/>
      <c r="H317" s="30"/>
    </row>
    <row r="318" customFormat="false" ht="39.75" hidden="false" customHeight="true" outlineLevel="0" collapsed="false">
      <c r="A318" s="53" t="s">
        <v>309</v>
      </c>
      <c r="B318" s="29"/>
      <c r="C318" s="29"/>
      <c r="D318" s="29"/>
      <c r="E318" s="29"/>
      <c r="F318" s="29"/>
      <c r="G318" s="29"/>
      <c r="H318" s="30"/>
    </row>
    <row r="319" customFormat="false" ht="69.75" hidden="false" customHeight="true" outlineLevel="0" collapsed="false">
      <c r="A319" s="53" t="s">
        <v>310</v>
      </c>
      <c r="B319" s="29"/>
      <c r="C319" s="29"/>
      <c r="D319" s="29"/>
      <c r="E319" s="29"/>
      <c r="F319" s="29"/>
      <c r="G319" s="29"/>
      <c r="H319" s="30"/>
    </row>
    <row r="320" customFormat="false" ht="35.25" hidden="false" customHeight="true" outlineLevel="0" collapsed="false">
      <c r="A320" s="53" t="s">
        <v>311</v>
      </c>
      <c r="B320" s="29"/>
      <c r="C320" s="29"/>
      <c r="D320" s="29"/>
      <c r="E320" s="29"/>
      <c r="F320" s="29"/>
      <c r="G320" s="29"/>
      <c r="H320" s="29"/>
    </row>
    <row r="321" customFormat="false" ht="36.75" hidden="false" customHeight="true" outlineLevel="0" collapsed="false">
      <c r="A321" s="53" t="s">
        <v>312</v>
      </c>
      <c r="B321" s="29"/>
      <c r="C321" s="29"/>
      <c r="D321" s="29"/>
      <c r="E321" s="29"/>
      <c r="F321" s="29"/>
      <c r="G321" s="29"/>
      <c r="H321" s="29"/>
    </row>
    <row r="322" customFormat="false" ht="84.75" hidden="false" customHeight="true" outlineLevel="0" collapsed="false">
      <c r="A322" s="53" t="s">
        <v>313</v>
      </c>
      <c r="B322" s="29"/>
      <c r="C322" s="29"/>
      <c r="D322" s="29"/>
      <c r="E322" s="29"/>
      <c r="F322" s="29"/>
      <c r="G322" s="29"/>
      <c r="H322" s="30"/>
    </row>
    <row r="323" customFormat="false" ht="35.25" hidden="false" customHeight="true" outlineLevel="0" collapsed="false">
      <c r="A323" s="53" t="s">
        <v>314</v>
      </c>
      <c r="B323" s="29"/>
      <c r="C323" s="29"/>
      <c r="D323" s="29"/>
      <c r="E323" s="29"/>
      <c r="F323" s="29"/>
      <c r="G323" s="29"/>
      <c r="H323" s="30"/>
    </row>
    <row r="324" customFormat="false" ht="41.25" hidden="false" customHeight="true" outlineLevel="0" collapsed="false">
      <c r="A324" s="53" t="s">
        <v>315</v>
      </c>
      <c r="B324" s="29"/>
      <c r="C324" s="29"/>
      <c r="D324" s="29"/>
      <c r="E324" s="29"/>
      <c r="F324" s="29"/>
      <c r="G324" s="29"/>
      <c r="H324" s="30"/>
    </row>
    <row r="325" customFormat="false" ht="31.5" hidden="false" customHeight="true" outlineLevel="0" collapsed="false">
      <c r="A325" s="54" t="s">
        <v>316</v>
      </c>
      <c r="B325" s="73"/>
      <c r="C325" s="73"/>
      <c r="D325" s="73"/>
      <c r="E325" s="73"/>
      <c r="F325" s="73"/>
      <c r="G325" s="73"/>
      <c r="H325" s="73"/>
    </row>
    <row r="326" customFormat="false" ht="31.5" hidden="false" customHeight="true" outlineLevel="0" collapsed="false">
      <c r="A326" s="54" t="s">
        <v>125</v>
      </c>
      <c r="B326" s="44" t="n">
        <v>0</v>
      </c>
      <c r="C326" s="45" t="n">
        <v>0.25</v>
      </c>
      <c r="D326" s="45" t="n">
        <v>0.5</v>
      </c>
      <c r="E326" s="45" t="n">
        <v>0.75</v>
      </c>
      <c r="F326" s="45" t="n">
        <v>1</v>
      </c>
      <c r="G326" s="46" t="s">
        <v>8</v>
      </c>
      <c r="H326" s="46" t="s">
        <v>18</v>
      </c>
    </row>
    <row r="327" customFormat="false" ht="52.5" hidden="false" customHeight="true" outlineLevel="0" collapsed="false">
      <c r="A327" s="53" t="s">
        <v>317</v>
      </c>
      <c r="B327" s="29"/>
      <c r="C327" s="29"/>
      <c r="D327" s="29"/>
      <c r="E327" s="29"/>
      <c r="F327" s="29"/>
      <c r="G327" s="29"/>
      <c r="H327" s="30"/>
    </row>
    <row r="328" customFormat="false" ht="51" hidden="false" customHeight="true" outlineLevel="0" collapsed="false">
      <c r="A328" s="53" t="s">
        <v>318</v>
      </c>
      <c r="B328" s="29"/>
      <c r="C328" s="29"/>
      <c r="D328" s="29"/>
      <c r="E328" s="29"/>
      <c r="F328" s="29"/>
      <c r="G328" s="29"/>
      <c r="H328" s="30"/>
    </row>
    <row r="329" customFormat="false" ht="51" hidden="false" customHeight="true" outlineLevel="0" collapsed="false">
      <c r="A329" s="53" t="s">
        <v>319</v>
      </c>
      <c r="B329" s="29"/>
      <c r="C329" s="29"/>
      <c r="D329" s="29"/>
      <c r="E329" s="29"/>
      <c r="F329" s="29"/>
      <c r="G329" s="29"/>
      <c r="H329" s="30"/>
    </row>
    <row r="330" customFormat="false" ht="35.25" hidden="false" customHeight="true" outlineLevel="0" collapsed="false">
      <c r="A330" s="54" t="s">
        <v>320</v>
      </c>
      <c r="B330" s="73"/>
      <c r="C330" s="73"/>
      <c r="D330" s="73"/>
      <c r="E330" s="73"/>
      <c r="F330" s="73"/>
      <c r="G330" s="73"/>
      <c r="H330" s="73"/>
    </row>
    <row r="331" customFormat="false" ht="35.25" hidden="false" customHeight="true" outlineLevel="0" collapsed="false">
      <c r="A331" s="54" t="s">
        <v>125</v>
      </c>
      <c r="B331" s="44" t="n">
        <v>0</v>
      </c>
      <c r="C331" s="45" t="n">
        <v>0.25</v>
      </c>
      <c r="D331" s="45" t="n">
        <v>0.5</v>
      </c>
      <c r="E331" s="45" t="n">
        <v>0.75</v>
      </c>
      <c r="F331" s="45" t="n">
        <v>1</v>
      </c>
      <c r="G331" s="46" t="s">
        <v>8</v>
      </c>
      <c r="H331" s="46" t="s">
        <v>18</v>
      </c>
    </row>
    <row r="332" customFormat="false" ht="54" hidden="false" customHeight="true" outlineLevel="0" collapsed="false">
      <c r="A332" s="53" t="s">
        <v>321</v>
      </c>
      <c r="B332" s="29"/>
      <c r="C332" s="29"/>
      <c r="D332" s="29"/>
      <c r="E332" s="29"/>
      <c r="F332" s="29"/>
      <c r="G332" s="29"/>
      <c r="H332" s="29"/>
    </row>
    <row r="333" customFormat="false" ht="66.75" hidden="false" customHeight="true" outlineLevel="0" collapsed="false">
      <c r="A333" s="53" t="s">
        <v>322</v>
      </c>
      <c r="B333" s="29"/>
      <c r="C333" s="29"/>
      <c r="D333" s="29"/>
      <c r="E333" s="29"/>
      <c r="F333" s="29"/>
      <c r="G333" s="29"/>
      <c r="H333" s="29"/>
    </row>
    <row r="334" customFormat="false" ht="66" hidden="false" customHeight="true" outlineLevel="0" collapsed="false">
      <c r="A334" s="53" t="s">
        <v>323</v>
      </c>
      <c r="B334" s="29"/>
      <c r="C334" s="29"/>
      <c r="D334" s="29"/>
      <c r="E334" s="29"/>
      <c r="F334" s="29"/>
      <c r="G334" s="29"/>
      <c r="H334" s="29"/>
    </row>
    <row r="335" customFormat="false" ht="21.75" hidden="false" customHeight="true" outlineLevel="0" collapsed="false">
      <c r="A335" s="54" t="s">
        <v>324</v>
      </c>
      <c r="B335" s="44" t="n">
        <v>0</v>
      </c>
      <c r="C335" s="45" t="n">
        <v>0.25</v>
      </c>
      <c r="D335" s="45" t="n">
        <v>0.5</v>
      </c>
      <c r="E335" s="45" t="n">
        <v>0.75</v>
      </c>
      <c r="F335" s="45" t="n">
        <v>1</v>
      </c>
      <c r="G335" s="46" t="s">
        <v>8</v>
      </c>
      <c r="H335" s="46" t="s">
        <v>18</v>
      </c>
    </row>
    <row r="336" customFormat="false" ht="45" hidden="false" customHeight="true" outlineLevel="0" collapsed="false">
      <c r="A336" s="53" t="s">
        <v>325</v>
      </c>
      <c r="B336" s="29"/>
      <c r="C336" s="29"/>
      <c r="D336" s="29"/>
      <c r="E336" s="29"/>
      <c r="F336" s="29"/>
      <c r="G336" s="29"/>
      <c r="H336" s="30"/>
    </row>
    <row r="337" customFormat="false" ht="24.75" hidden="false" customHeight="true" outlineLevel="0" collapsed="false">
      <c r="A337" s="54" t="s">
        <v>326</v>
      </c>
      <c r="B337" s="44" t="n">
        <v>0</v>
      </c>
      <c r="C337" s="45" t="n">
        <v>0.25</v>
      </c>
      <c r="D337" s="45" t="n">
        <v>0.5</v>
      </c>
      <c r="E337" s="45" t="n">
        <v>0.75</v>
      </c>
      <c r="F337" s="45" t="n">
        <v>1</v>
      </c>
      <c r="G337" s="46" t="s">
        <v>8</v>
      </c>
      <c r="H337" s="46" t="s">
        <v>18</v>
      </c>
    </row>
    <row r="338" customFormat="false" ht="38.25" hidden="false" customHeight="true" outlineLevel="0" collapsed="false">
      <c r="A338" s="53" t="s">
        <v>327</v>
      </c>
      <c r="B338" s="29"/>
      <c r="C338" s="29"/>
      <c r="D338" s="29"/>
      <c r="E338" s="29"/>
      <c r="F338" s="29"/>
      <c r="G338" s="29"/>
      <c r="H338" s="29"/>
    </row>
    <row r="339" customFormat="false" ht="60" hidden="false" customHeight="true" outlineLevel="0" collapsed="false">
      <c r="A339" s="53" t="s">
        <v>328</v>
      </c>
      <c r="B339" s="29"/>
      <c r="C339" s="29"/>
      <c r="D339" s="29"/>
      <c r="E339" s="29"/>
      <c r="F339" s="29"/>
      <c r="G339" s="29"/>
      <c r="H339" s="29"/>
    </row>
    <row r="340" customFormat="false" ht="65.25" hidden="false" customHeight="true" outlineLevel="0" collapsed="false">
      <c r="A340" s="53" t="s">
        <v>329</v>
      </c>
      <c r="B340" s="29"/>
      <c r="C340" s="29"/>
      <c r="D340" s="29"/>
      <c r="E340" s="29"/>
      <c r="F340" s="29"/>
      <c r="G340" s="29"/>
      <c r="H340" s="29"/>
    </row>
    <row r="341" customFormat="false" ht="51" hidden="false" customHeight="true" outlineLevel="0" collapsed="false">
      <c r="A341" s="53" t="s">
        <v>330</v>
      </c>
      <c r="B341" s="29"/>
      <c r="C341" s="29"/>
      <c r="D341" s="29"/>
      <c r="E341" s="29"/>
      <c r="F341" s="29"/>
      <c r="G341" s="29"/>
      <c r="H341" s="29"/>
    </row>
    <row r="342" customFormat="false" ht="54" hidden="false" customHeight="true" outlineLevel="0" collapsed="false">
      <c r="A342" s="53" t="s">
        <v>331</v>
      </c>
      <c r="B342" s="29"/>
      <c r="C342" s="29"/>
      <c r="D342" s="29"/>
      <c r="E342" s="29"/>
      <c r="F342" s="29"/>
      <c r="G342" s="29"/>
      <c r="H342" s="29"/>
    </row>
    <row r="343" customFormat="false" ht="27" hidden="false" customHeight="true" outlineLevel="0" collapsed="false">
      <c r="A343" s="54" t="s">
        <v>332</v>
      </c>
      <c r="B343" s="44"/>
      <c r="C343" s="45"/>
      <c r="D343" s="45"/>
      <c r="E343" s="45"/>
      <c r="F343" s="45"/>
      <c r="G343" s="46"/>
      <c r="H343" s="46"/>
    </row>
    <row r="344" customFormat="false" ht="27" hidden="false" customHeight="true" outlineLevel="0" collapsed="false">
      <c r="A344" s="54" t="s">
        <v>125</v>
      </c>
      <c r="B344" s="44" t="n">
        <v>0</v>
      </c>
      <c r="C344" s="45" t="n">
        <v>0.25</v>
      </c>
      <c r="D344" s="45" t="n">
        <v>0.5</v>
      </c>
      <c r="E344" s="45" t="n">
        <v>0.75</v>
      </c>
      <c r="F344" s="45" t="n">
        <v>1</v>
      </c>
      <c r="G344" s="46" t="s">
        <v>8</v>
      </c>
      <c r="H344" s="46" t="s">
        <v>18</v>
      </c>
    </row>
    <row r="345" customFormat="false" ht="59.25" hidden="false" customHeight="true" outlineLevel="0" collapsed="false">
      <c r="A345" s="53" t="s">
        <v>333</v>
      </c>
      <c r="B345" s="29"/>
      <c r="C345" s="29"/>
      <c r="D345" s="29"/>
      <c r="E345" s="29"/>
      <c r="F345" s="29"/>
      <c r="G345" s="29"/>
      <c r="H345" s="30"/>
    </row>
    <row r="346" customFormat="false" ht="60" hidden="false" customHeight="true" outlineLevel="0" collapsed="false">
      <c r="A346" s="53" t="s">
        <v>334</v>
      </c>
      <c r="B346" s="29"/>
      <c r="C346" s="29"/>
      <c r="D346" s="29"/>
      <c r="E346" s="29"/>
      <c r="F346" s="29"/>
      <c r="G346" s="29"/>
      <c r="H346" s="30"/>
    </row>
    <row r="347" customFormat="false" ht="28.5" hidden="false" customHeight="true" outlineLevel="0" collapsed="false">
      <c r="A347" s="54" t="s">
        <v>335</v>
      </c>
      <c r="B347" s="44"/>
      <c r="C347" s="45"/>
      <c r="D347" s="45"/>
      <c r="E347" s="45"/>
      <c r="F347" s="45"/>
      <c r="G347" s="46"/>
      <c r="H347" s="46"/>
    </row>
    <row r="348" customFormat="false" ht="28.5" hidden="false" customHeight="true" outlineLevel="0" collapsed="false">
      <c r="A348" s="54" t="s">
        <v>125</v>
      </c>
      <c r="B348" s="44" t="n">
        <v>0</v>
      </c>
      <c r="C348" s="45" t="n">
        <v>0.25</v>
      </c>
      <c r="D348" s="45" t="n">
        <v>0.5</v>
      </c>
      <c r="E348" s="45" t="n">
        <v>0.75</v>
      </c>
      <c r="F348" s="45" t="n">
        <v>1</v>
      </c>
      <c r="G348" s="46" t="s">
        <v>8</v>
      </c>
      <c r="H348" s="46" t="s">
        <v>18</v>
      </c>
    </row>
    <row r="349" customFormat="false" ht="57" hidden="false" customHeight="true" outlineLevel="0" collapsed="false">
      <c r="A349" s="53" t="s">
        <v>336</v>
      </c>
      <c r="B349" s="29"/>
      <c r="C349" s="29"/>
      <c r="D349" s="29"/>
      <c r="E349" s="29"/>
      <c r="F349" s="29"/>
      <c r="G349" s="29"/>
      <c r="H349" s="30"/>
    </row>
    <row r="350" customFormat="false" ht="66" hidden="false" customHeight="true" outlineLevel="0" collapsed="false">
      <c r="A350" s="53" t="s">
        <v>337</v>
      </c>
      <c r="B350" s="29"/>
      <c r="C350" s="29"/>
      <c r="D350" s="29"/>
      <c r="E350" s="29"/>
      <c r="F350" s="29"/>
      <c r="G350" s="29"/>
      <c r="H350" s="30"/>
    </row>
    <row r="351" customFormat="false" ht="39" hidden="false" customHeight="true" outlineLevel="0" collapsed="false">
      <c r="A351" s="53" t="s">
        <v>338</v>
      </c>
      <c r="B351" s="29"/>
      <c r="C351" s="29"/>
      <c r="D351" s="29"/>
      <c r="E351" s="29"/>
      <c r="F351" s="29"/>
      <c r="G351" s="29"/>
      <c r="H351" s="30"/>
    </row>
    <row r="352" customFormat="false" ht="35.25" hidden="false" customHeight="true" outlineLevel="0" collapsed="false">
      <c r="A352" s="53" t="s">
        <v>339</v>
      </c>
      <c r="B352" s="29"/>
      <c r="C352" s="29"/>
      <c r="D352" s="29"/>
      <c r="E352" s="29"/>
      <c r="F352" s="29"/>
      <c r="G352" s="29"/>
      <c r="H352" s="30"/>
    </row>
    <row r="353" customFormat="false" ht="41.25" hidden="false" customHeight="true" outlineLevel="0" collapsed="false">
      <c r="A353" s="53" t="s">
        <v>340</v>
      </c>
      <c r="B353" s="29"/>
      <c r="C353" s="29"/>
      <c r="D353" s="29"/>
      <c r="E353" s="29"/>
      <c r="F353" s="29"/>
      <c r="G353" s="29"/>
      <c r="H353" s="30"/>
    </row>
    <row r="354" customFormat="false" ht="27" hidden="false" customHeight="true" outlineLevel="0" collapsed="false">
      <c r="A354" s="55" t="s">
        <v>341</v>
      </c>
      <c r="B354" s="20"/>
      <c r="C354" s="21"/>
      <c r="D354" s="21"/>
      <c r="E354" s="21"/>
      <c r="F354" s="21"/>
      <c r="G354" s="21"/>
      <c r="H354" s="22"/>
    </row>
    <row r="355" customFormat="false" ht="27" hidden="false" customHeight="true" outlineLevel="0" collapsed="false">
      <c r="A355" s="54" t="s">
        <v>342</v>
      </c>
      <c r="B355" s="44" t="n">
        <v>0</v>
      </c>
      <c r="C355" s="45" t="n">
        <v>0.25</v>
      </c>
      <c r="D355" s="45" t="n">
        <v>0.5</v>
      </c>
      <c r="E355" s="45" t="n">
        <v>0.75</v>
      </c>
      <c r="F355" s="45" t="n">
        <v>1</v>
      </c>
      <c r="G355" s="46" t="s">
        <v>8</v>
      </c>
      <c r="H355" s="46" t="s">
        <v>18</v>
      </c>
    </row>
    <row r="356" customFormat="false" ht="54" hidden="false" customHeight="true" outlineLevel="0" collapsed="false">
      <c r="A356" s="53" t="s">
        <v>343</v>
      </c>
      <c r="B356" s="29"/>
      <c r="C356" s="29"/>
      <c r="D356" s="29"/>
      <c r="E356" s="29"/>
      <c r="F356" s="29"/>
      <c r="G356" s="29"/>
      <c r="H356" s="30"/>
    </row>
    <row r="357" customFormat="false" ht="54" hidden="false" customHeight="true" outlineLevel="0" collapsed="false">
      <c r="A357" s="53" t="s">
        <v>344</v>
      </c>
      <c r="B357" s="29"/>
      <c r="C357" s="29"/>
      <c r="D357" s="29"/>
      <c r="E357" s="29"/>
      <c r="F357" s="29"/>
      <c r="G357" s="29"/>
      <c r="H357" s="30"/>
    </row>
    <row r="358" customFormat="false" ht="30.75" hidden="false" customHeight="true" outlineLevel="0" collapsed="false">
      <c r="A358" s="53" t="s">
        <v>345</v>
      </c>
      <c r="B358" s="29"/>
      <c r="C358" s="29"/>
      <c r="D358" s="29"/>
      <c r="E358" s="29"/>
      <c r="F358" s="29"/>
      <c r="G358" s="29"/>
      <c r="H358" s="30"/>
    </row>
    <row r="359" customFormat="false" ht="50.25" hidden="false" customHeight="true" outlineLevel="0" collapsed="false">
      <c r="A359" s="53" t="s">
        <v>346</v>
      </c>
      <c r="B359" s="29"/>
      <c r="C359" s="29"/>
      <c r="D359" s="29"/>
      <c r="E359" s="29"/>
      <c r="F359" s="29"/>
      <c r="G359" s="29"/>
      <c r="H359" s="30"/>
    </row>
    <row r="360" customFormat="false" ht="29.25" hidden="false" customHeight="true" outlineLevel="0" collapsed="false">
      <c r="A360" s="53" t="s">
        <v>347</v>
      </c>
      <c r="B360" s="29"/>
      <c r="C360" s="29"/>
      <c r="D360" s="29"/>
      <c r="E360" s="29"/>
      <c r="F360" s="29"/>
      <c r="G360" s="29"/>
      <c r="H360" s="30"/>
    </row>
    <row r="361" customFormat="false" ht="38.25" hidden="false" customHeight="true" outlineLevel="0" collapsed="false">
      <c r="A361" s="53" t="s">
        <v>348</v>
      </c>
      <c r="B361" s="29"/>
      <c r="C361" s="29"/>
      <c r="D361" s="29"/>
      <c r="E361" s="29"/>
      <c r="F361" s="29"/>
      <c r="G361" s="29"/>
      <c r="H361" s="30"/>
    </row>
    <row r="362" customFormat="false" ht="39.75" hidden="false" customHeight="true" outlineLevel="0" collapsed="false">
      <c r="A362" s="53" t="s">
        <v>349</v>
      </c>
      <c r="B362" s="29"/>
      <c r="C362" s="29"/>
      <c r="D362" s="29"/>
      <c r="E362" s="29"/>
      <c r="F362" s="29"/>
      <c r="G362" s="29"/>
      <c r="H362" s="30"/>
    </row>
    <row r="363" customFormat="false" ht="31.5" hidden="false" customHeight="true" outlineLevel="0" collapsed="false">
      <c r="A363" s="54" t="s">
        <v>350</v>
      </c>
      <c r="B363" s="44" t="n">
        <v>0</v>
      </c>
      <c r="C363" s="45" t="n">
        <v>0.25</v>
      </c>
      <c r="D363" s="45" t="n">
        <v>0.5</v>
      </c>
      <c r="E363" s="45" t="n">
        <v>0.75</v>
      </c>
      <c r="F363" s="45" t="n">
        <v>1</v>
      </c>
      <c r="G363" s="46" t="s">
        <v>8</v>
      </c>
      <c r="H363" s="46" t="s">
        <v>18</v>
      </c>
    </row>
    <row r="364" customFormat="false" ht="39" hidden="false" customHeight="true" outlineLevel="0" collapsed="false">
      <c r="A364" s="53" t="s">
        <v>351</v>
      </c>
      <c r="B364" s="29"/>
      <c r="C364" s="29"/>
      <c r="D364" s="29"/>
      <c r="E364" s="29"/>
      <c r="F364" s="29"/>
      <c r="G364" s="29"/>
      <c r="H364" s="30"/>
    </row>
    <row r="365" customFormat="false" ht="39" hidden="false" customHeight="true" outlineLevel="0" collapsed="false">
      <c r="A365" s="53" t="s">
        <v>352</v>
      </c>
      <c r="B365" s="29"/>
      <c r="C365" s="29"/>
      <c r="D365" s="29"/>
      <c r="E365" s="29"/>
      <c r="F365" s="29"/>
      <c r="G365" s="29"/>
      <c r="H365" s="30"/>
    </row>
    <row r="366" customFormat="false" ht="39" hidden="false" customHeight="true" outlineLevel="0" collapsed="false">
      <c r="A366" s="53" t="s">
        <v>353</v>
      </c>
      <c r="B366" s="29"/>
      <c r="C366" s="29"/>
      <c r="D366" s="29"/>
      <c r="E366" s="29"/>
      <c r="F366" s="29"/>
      <c r="G366" s="29"/>
      <c r="H366" s="30"/>
    </row>
    <row r="367" customFormat="false" ht="39" hidden="false" customHeight="true" outlineLevel="0" collapsed="false">
      <c r="A367" s="53" t="s">
        <v>354</v>
      </c>
      <c r="B367" s="29"/>
      <c r="C367" s="29"/>
      <c r="D367" s="29"/>
      <c r="E367" s="29"/>
      <c r="F367" s="29"/>
      <c r="G367" s="29"/>
      <c r="H367" s="30"/>
    </row>
    <row r="368" customFormat="false" ht="23.25" hidden="false" customHeight="true" outlineLevel="0" collapsed="false">
      <c r="A368" s="76" t="s">
        <v>355</v>
      </c>
      <c r="B368" s="16"/>
      <c r="C368" s="17"/>
      <c r="D368" s="17"/>
      <c r="E368" s="17"/>
      <c r="F368" s="17"/>
      <c r="G368" s="17"/>
      <c r="H368" s="18"/>
    </row>
    <row r="369" customFormat="false" ht="30" hidden="false" customHeight="true" outlineLevel="0" collapsed="false">
      <c r="A369" s="77" t="s">
        <v>356</v>
      </c>
      <c r="B369" s="20"/>
      <c r="C369" s="21"/>
      <c r="D369" s="21"/>
      <c r="E369" s="21"/>
      <c r="F369" s="21"/>
      <c r="G369" s="21"/>
      <c r="H369" s="22"/>
    </row>
    <row r="370" customFormat="false" ht="30" hidden="false" customHeight="true" outlineLevel="0" collapsed="false">
      <c r="A370" s="54" t="s">
        <v>357</v>
      </c>
      <c r="B370" s="44"/>
      <c r="C370" s="45"/>
      <c r="D370" s="45"/>
      <c r="E370" s="45"/>
      <c r="F370" s="45"/>
      <c r="G370" s="46"/>
      <c r="H370" s="46"/>
    </row>
    <row r="371" customFormat="false" ht="30" hidden="false" customHeight="true" outlineLevel="0" collapsed="false">
      <c r="A371" s="54" t="s">
        <v>125</v>
      </c>
      <c r="B371" s="44" t="n">
        <v>0</v>
      </c>
      <c r="C371" s="45" t="n">
        <v>0.25</v>
      </c>
      <c r="D371" s="45" t="n">
        <v>0.5</v>
      </c>
      <c r="E371" s="45" t="n">
        <v>0.75</v>
      </c>
      <c r="F371" s="45" t="n">
        <v>1</v>
      </c>
      <c r="G371" s="46" t="s">
        <v>8</v>
      </c>
      <c r="H371" s="46" t="s">
        <v>18</v>
      </c>
    </row>
    <row r="372" customFormat="false" ht="39" hidden="false" customHeight="true" outlineLevel="0" collapsed="false">
      <c r="A372" s="53" t="s">
        <v>358</v>
      </c>
      <c r="B372" s="29"/>
      <c r="C372" s="29"/>
      <c r="D372" s="29"/>
      <c r="E372" s="29"/>
      <c r="F372" s="29"/>
      <c r="G372" s="29"/>
      <c r="H372" s="29"/>
    </row>
    <row r="373" customFormat="false" ht="39" hidden="false" customHeight="true" outlineLevel="0" collapsed="false">
      <c r="A373" s="53" t="s">
        <v>359</v>
      </c>
      <c r="B373" s="29"/>
      <c r="C373" s="29"/>
      <c r="D373" s="29"/>
      <c r="E373" s="29"/>
      <c r="F373" s="29"/>
      <c r="G373" s="29"/>
      <c r="H373" s="29"/>
    </row>
    <row r="374" customFormat="false" ht="39" hidden="false" customHeight="true" outlineLevel="0" collapsed="false">
      <c r="A374" s="53" t="s">
        <v>360</v>
      </c>
      <c r="B374" s="29"/>
      <c r="C374" s="29"/>
      <c r="D374" s="29"/>
      <c r="E374" s="29"/>
      <c r="F374" s="29"/>
      <c r="G374" s="29"/>
      <c r="H374" s="29"/>
    </row>
    <row r="375" customFormat="false" ht="39" hidden="false" customHeight="true" outlineLevel="0" collapsed="false">
      <c r="A375" s="53" t="s">
        <v>361</v>
      </c>
      <c r="B375" s="29"/>
      <c r="C375" s="29"/>
      <c r="D375" s="29"/>
      <c r="E375" s="29"/>
      <c r="F375" s="29"/>
      <c r="G375" s="29"/>
      <c r="H375" s="29"/>
    </row>
    <row r="376" customFormat="false" ht="39" hidden="false" customHeight="true" outlineLevel="0" collapsed="false">
      <c r="A376" s="53" t="s">
        <v>362</v>
      </c>
      <c r="B376" s="29"/>
      <c r="C376" s="29"/>
      <c r="D376" s="29"/>
      <c r="E376" s="29"/>
      <c r="F376" s="29"/>
      <c r="G376" s="29"/>
      <c r="H376" s="29"/>
    </row>
    <row r="377" customFormat="false" ht="39" hidden="false" customHeight="true" outlineLevel="0" collapsed="false">
      <c r="A377" s="53" t="s">
        <v>363</v>
      </c>
      <c r="B377" s="29"/>
      <c r="C377" s="29"/>
      <c r="D377" s="29"/>
      <c r="E377" s="29"/>
      <c r="F377" s="29"/>
      <c r="G377" s="29"/>
      <c r="H377" s="29"/>
    </row>
    <row r="378" customFormat="false" ht="33.75" hidden="false" customHeight="true" outlineLevel="0" collapsed="false">
      <c r="A378" s="54" t="s">
        <v>364</v>
      </c>
      <c r="B378" s="44"/>
      <c r="C378" s="45"/>
      <c r="D378" s="45"/>
      <c r="E378" s="45"/>
      <c r="F378" s="45"/>
      <c r="G378" s="46"/>
      <c r="H378" s="46"/>
    </row>
    <row r="379" customFormat="false" ht="33.75" hidden="false" customHeight="true" outlineLevel="0" collapsed="false">
      <c r="A379" s="54" t="s">
        <v>125</v>
      </c>
      <c r="B379" s="44" t="n">
        <v>0</v>
      </c>
      <c r="C379" s="45" t="n">
        <v>0.25</v>
      </c>
      <c r="D379" s="45" t="n">
        <v>0.5</v>
      </c>
      <c r="E379" s="45" t="n">
        <v>0.75</v>
      </c>
      <c r="F379" s="45" t="n">
        <v>1</v>
      </c>
      <c r="G379" s="46" t="s">
        <v>8</v>
      </c>
      <c r="H379" s="46" t="s">
        <v>18</v>
      </c>
    </row>
    <row r="380" customFormat="false" ht="53.25" hidden="false" customHeight="true" outlineLevel="0" collapsed="false">
      <c r="A380" s="53" t="s">
        <v>365</v>
      </c>
      <c r="B380" s="29"/>
      <c r="C380" s="29"/>
      <c r="D380" s="29"/>
      <c r="E380" s="29"/>
      <c r="F380" s="29"/>
      <c r="G380" s="29"/>
      <c r="H380" s="29"/>
    </row>
    <row r="381" customFormat="false" ht="39" hidden="false" customHeight="true" outlineLevel="0" collapsed="false">
      <c r="A381" s="53" t="s">
        <v>366</v>
      </c>
      <c r="B381" s="29"/>
      <c r="C381" s="29"/>
      <c r="D381" s="29"/>
      <c r="E381" s="29"/>
      <c r="F381" s="29"/>
      <c r="G381" s="29"/>
      <c r="H381" s="29"/>
    </row>
    <row r="382" customFormat="false" ht="39" hidden="false" customHeight="true" outlineLevel="0" collapsed="false">
      <c r="A382" s="54" t="s">
        <v>367</v>
      </c>
      <c r="B382" s="44" t="n">
        <v>0</v>
      </c>
      <c r="C382" s="45" t="n">
        <v>0.25</v>
      </c>
      <c r="D382" s="45" t="n">
        <v>0.5</v>
      </c>
      <c r="E382" s="45" t="n">
        <v>0.75</v>
      </c>
      <c r="F382" s="45" t="n">
        <v>1</v>
      </c>
      <c r="G382" s="46" t="s">
        <v>8</v>
      </c>
      <c r="H382" s="46" t="s">
        <v>18</v>
      </c>
    </row>
    <row r="383" customFormat="false" ht="39" hidden="false" customHeight="true" outlineLevel="0" collapsed="false">
      <c r="A383" s="53" t="s">
        <v>368</v>
      </c>
      <c r="B383" s="29"/>
      <c r="C383" s="29"/>
      <c r="D383" s="29"/>
      <c r="E383" s="29"/>
      <c r="F383" s="29"/>
      <c r="G383" s="29"/>
      <c r="H383" s="29"/>
    </row>
    <row r="384" customFormat="false" ht="39" hidden="false" customHeight="true" outlineLevel="0" collapsed="false">
      <c r="A384" s="53" t="s">
        <v>369</v>
      </c>
      <c r="B384" s="29"/>
      <c r="C384" s="29"/>
      <c r="D384" s="29"/>
      <c r="E384" s="29"/>
      <c r="F384" s="29"/>
      <c r="G384" s="29"/>
      <c r="H384" s="29"/>
    </row>
    <row r="385" customFormat="false" ht="39" hidden="false" customHeight="true" outlineLevel="0" collapsed="false">
      <c r="A385" s="53" t="s">
        <v>370</v>
      </c>
      <c r="B385" s="29"/>
      <c r="C385" s="29"/>
      <c r="D385" s="29"/>
      <c r="E385" s="29"/>
      <c r="F385" s="29"/>
      <c r="G385" s="29"/>
      <c r="H385" s="29"/>
    </row>
    <row r="386" customFormat="false" ht="39" hidden="false" customHeight="true" outlineLevel="0" collapsed="false">
      <c r="A386" s="53" t="s">
        <v>371</v>
      </c>
      <c r="B386" s="29"/>
      <c r="C386" s="29"/>
      <c r="D386" s="29"/>
      <c r="E386" s="29"/>
      <c r="F386" s="29"/>
      <c r="G386" s="29"/>
      <c r="H386" s="29"/>
    </row>
    <row r="387" customFormat="false" ht="39" hidden="false" customHeight="true" outlineLevel="0" collapsed="false">
      <c r="A387" s="53" t="s">
        <v>372</v>
      </c>
      <c r="B387" s="29"/>
      <c r="C387" s="29"/>
      <c r="D387" s="29"/>
      <c r="E387" s="29"/>
      <c r="F387" s="29"/>
      <c r="G387" s="29"/>
      <c r="H387" s="29"/>
    </row>
    <row r="388" customFormat="false" ht="39" hidden="false" customHeight="true" outlineLevel="0" collapsed="false">
      <c r="A388" s="53" t="s">
        <v>373</v>
      </c>
      <c r="B388" s="29"/>
      <c r="C388" s="29"/>
      <c r="D388" s="29"/>
      <c r="E388" s="29"/>
      <c r="F388" s="29"/>
      <c r="G388" s="29"/>
      <c r="H388" s="29"/>
    </row>
    <row r="389" customFormat="false" ht="39" hidden="false" customHeight="true" outlineLevel="0" collapsed="false">
      <c r="A389" s="53" t="s">
        <v>374</v>
      </c>
      <c r="B389" s="29"/>
      <c r="C389" s="29"/>
      <c r="D389" s="29"/>
      <c r="E389" s="29"/>
      <c r="F389" s="29"/>
      <c r="G389" s="29"/>
      <c r="H389" s="29"/>
    </row>
    <row r="390" customFormat="false" ht="39" hidden="false" customHeight="true" outlineLevel="0" collapsed="false">
      <c r="A390" s="53" t="s">
        <v>375</v>
      </c>
      <c r="B390" s="29"/>
      <c r="C390" s="29"/>
      <c r="D390" s="29"/>
      <c r="E390" s="29"/>
      <c r="F390" s="29"/>
      <c r="G390" s="29"/>
      <c r="H390" s="29"/>
    </row>
    <row r="391" customFormat="false" ht="24" hidden="false" customHeight="true" outlineLevel="0" collapsed="false">
      <c r="A391" s="55" t="s">
        <v>376</v>
      </c>
      <c r="B391" s="20"/>
      <c r="C391" s="21"/>
      <c r="D391" s="21"/>
      <c r="E391" s="21"/>
      <c r="F391" s="21"/>
      <c r="G391" s="21"/>
      <c r="H391" s="22"/>
    </row>
    <row r="392" customFormat="false" ht="27" hidden="false" customHeight="true" outlineLevel="0" collapsed="false">
      <c r="A392" s="54" t="s">
        <v>377</v>
      </c>
      <c r="B392" s="44" t="n">
        <v>0</v>
      </c>
      <c r="C392" s="45" t="n">
        <v>0.25</v>
      </c>
      <c r="D392" s="45" t="n">
        <v>0.5</v>
      </c>
      <c r="E392" s="45" t="n">
        <v>0.75</v>
      </c>
      <c r="F392" s="45" t="n">
        <v>1</v>
      </c>
      <c r="G392" s="46" t="s">
        <v>8</v>
      </c>
      <c r="H392" s="46" t="s">
        <v>18</v>
      </c>
    </row>
    <row r="393" customFormat="false" ht="28.5" hidden="false" customHeight="true" outlineLevel="0" collapsed="false">
      <c r="A393" s="53" t="s">
        <v>378</v>
      </c>
      <c r="B393" s="29"/>
      <c r="C393" s="29"/>
      <c r="D393" s="29"/>
      <c r="E393" s="29"/>
      <c r="F393" s="29"/>
      <c r="G393" s="29"/>
      <c r="H393" s="29"/>
    </row>
    <row r="394" customFormat="false" ht="39" hidden="false" customHeight="true" outlineLevel="0" collapsed="false">
      <c r="A394" s="53" t="s">
        <v>379</v>
      </c>
      <c r="B394" s="29"/>
      <c r="C394" s="29"/>
      <c r="D394" s="29"/>
      <c r="E394" s="29"/>
      <c r="F394" s="29"/>
      <c r="G394" s="29"/>
      <c r="H394" s="29"/>
    </row>
    <row r="395" customFormat="false" ht="39" hidden="false" customHeight="true" outlineLevel="0" collapsed="false">
      <c r="A395" s="53" t="s">
        <v>380</v>
      </c>
      <c r="B395" s="29"/>
      <c r="C395" s="29"/>
      <c r="D395" s="29"/>
      <c r="E395" s="29"/>
      <c r="F395" s="29"/>
      <c r="G395" s="29"/>
      <c r="H395" s="29"/>
    </row>
    <row r="396" customFormat="false" ht="39" hidden="false" customHeight="true" outlineLevel="0" collapsed="false">
      <c r="A396" s="53" t="s">
        <v>381</v>
      </c>
      <c r="B396" s="29"/>
      <c r="C396" s="29"/>
      <c r="D396" s="29"/>
      <c r="E396" s="29"/>
      <c r="F396" s="29"/>
      <c r="G396" s="29"/>
      <c r="H396" s="29"/>
    </row>
    <row r="397" customFormat="false" ht="27" hidden="false" customHeight="true" outlineLevel="0" collapsed="false">
      <c r="A397" s="54" t="s">
        <v>382</v>
      </c>
      <c r="B397" s="44" t="n">
        <v>0</v>
      </c>
      <c r="C397" s="45" t="n">
        <v>0.25</v>
      </c>
      <c r="D397" s="45" t="n">
        <v>0.5</v>
      </c>
      <c r="E397" s="45" t="n">
        <v>0.75</v>
      </c>
      <c r="F397" s="45" t="n">
        <v>1</v>
      </c>
      <c r="G397" s="46" t="s">
        <v>8</v>
      </c>
      <c r="H397" s="46" t="s">
        <v>18</v>
      </c>
    </row>
    <row r="398" customFormat="false" ht="102" hidden="false" customHeight="true" outlineLevel="0" collapsed="false">
      <c r="A398" s="53" t="s">
        <v>383</v>
      </c>
      <c r="B398" s="29"/>
      <c r="C398" s="29"/>
      <c r="D398" s="29"/>
      <c r="E398" s="29"/>
      <c r="F398" s="29"/>
      <c r="G398" s="29"/>
      <c r="H398" s="29"/>
    </row>
    <row r="399" customFormat="false" ht="26.25" hidden="false" customHeight="true" outlineLevel="0" collapsed="false">
      <c r="A399" s="53" t="s">
        <v>384</v>
      </c>
      <c r="B399" s="29"/>
      <c r="C399" s="29"/>
      <c r="D399" s="29"/>
      <c r="E399" s="29"/>
      <c r="F399" s="29"/>
      <c r="G399" s="29"/>
      <c r="H399" s="29"/>
    </row>
    <row r="400" customFormat="false" ht="53.25" hidden="false" customHeight="true" outlineLevel="0" collapsed="false">
      <c r="A400" s="53" t="s">
        <v>385</v>
      </c>
      <c r="B400" s="29"/>
      <c r="C400" s="29"/>
      <c r="D400" s="29"/>
      <c r="E400" s="29"/>
      <c r="F400" s="29"/>
      <c r="G400" s="29"/>
      <c r="H400" s="29"/>
    </row>
    <row r="401" customFormat="false" ht="42" hidden="false" customHeight="true" outlineLevel="0" collapsed="false">
      <c r="A401" s="53" t="s">
        <v>386</v>
      </c>
      <c r="B401" s="29"/>
      <c r="C401" s="29"/>
      <c r="D401" s="29"/>
      <c r="E401" s="29"/>
      <c r="F401" s="29"/>
      <c r="G401" s="29"/>
      <c r="H401" s="29"/>
    </row>
    <row r="402" customFormat="false" ht="39" hidden="false" customHeight="true" outlineLevel="0" collapsed="false">
      <c r="A402" s="53" t="s">
        <v>387</v>
      </c>
      <c r="B402" s="29"/>
      <c r="C402" s="29"/>
      <c r="D402" s="29"/>
      <c r="E402" s="29"/>
      <c r="F402" s="29"/>
      <c r="G402" s="29"/>
      <c r="H402" s="29"/>
    </row>
    <row r="403" customFormat="false" ht="51.75" hidden="false" customHeight="true" outlineLevel="0" collapsed="false">
      <c r="A403" s="53" t="s">
        <v>388</v>
      </c>
      <c r="B403" s="29"/>
      <c r="C403" s="29"/>
      <c r="D403" s="29"/>
      <c r="E403" s="29"/>
      <c r="F403" s="29"/>
      <c r="G403" s="29"/>
      <c r="H403" s="29"/>
    </row>
    <row r="404" customFormat="false" ht="24" hidden="false" customHeight="true" outlineLevel="0" collapsed="false">
      <c r="A404" s="55" t="s">
        <v>389</v>
      </c>
      <c r="B404" s="20"/>
      <c r="C404" s="21"/>
      <c r="D404" s="21"/>
      <c r="E404" s="21"/>
      <c r="F404" s="21"/>
      <c r="G404" s="21"/>
      <c r="H404" s="22"/>
    </row>
    <row r="405" customFormat="false" ht="24" hidden="false" customHeight="true" outlineLevel="0" collapsed="false">
      <c r="A405" s="54" t="s">
        <v>390</v>
      </c>
      <c r="B405" s="44" t="n">
        <v>0</v>
      </c>
      <c r="C405" s="45" t="n">
        <v>0.25</v>
      </c>
      <c r="D405" s="45" t="n">
        <v>0.5</v>
      </c>
      <c r="E405" s="45" t="n">
        <v>0.75</v>
      </c>
      <c r="F405" s="45" t="n">
        <v>1</v>
      </c>
      <c r="G405" s="46" t="s">
        <v>8</v>
      </c>
      <c r="H405" s="46" t="s">
        <v>18</v>
      </c>
    </row>
    <row r="406" customFormat="false" ht="69" hidden="false" customHeight="true" outlineLevel="0" collapsed="false">
      <c r="A406" s="53" t="s">
        <v>391</v>
      </c>
      <c r="B406" s="29"/>
      <c r="C406" s="29"/>
      <c r="D406" s="29"/>
      <c r="E406" s="29"/>
      <c r="F406" s="29"/>
      <c r="G406" s="29"/>
      <c r="H406" s="29"/>
    </row>
    <row r="407" customFormat="false" ht="41.25" hidden="false" customHeight="true" outlineLevel="0" collapsed="false">
      <c r="A407" s="72" t="s">
        <v>392</v>
      </c>
      <c r="B407" s="44" t="n">
        <v>0</v>
      </c>
      <c r="C407" s="45" t="n">
        <v>0.25</v>
      </c>
      <c r="D407" s="45" t="n">
        <v>0.5</v>
      </c>
      <c r="E407" s="45" t="n">
        <v>0.75</v>
      </c>
      <c r="F407" s="45" t="n">
        <v>1</v>
      </c>
      <c r="G407" s="46" t="s">
        <v>8</v>
      </c>
      <c r="H407" s="46" t="s">
        <v>18</v>
      </c>
    </row>
    <row r="408" customFormat="false" ht="36" hidden="false" customHeight="true" outlineLevel="0" collapsed="false">
      <c r="A408" s="53" t="s">
        <v>393</v>
      </c>
      <c r="B408" s="29"/>
      <c r="C408" s="29"/>
      <c r="D408" s="29"/>
      <c r="E408" s="29"/>
      <c r="F408" s="29"/>
      <c r="G408" s="29"/>
      <c r="H408" s="29"/>
    </row>
    <row r="409" customFormat="false" ht="37.5" hidden="false" customHeight="true" outlineLevel="0" collapsed="false">
      <c r="A409" s="53" t="s">
        <v>394</v>
      </c>
      <c r="B409" s="29"/>
      <c r="C409" s="29"/>
      <c r="D409" s="29"/>
      <c r="E409" s="29"/>
      <c r="F409" s="29"/>
      <c r="G409" s="29"/>
      <c r="H409" s="29"/>
    </row>
    <row r="410" customFormat="false" ht="35.25" hidden="false" customHeight="true" outlineLevel="0" collapsed="false">
      <c r="A410" s="53" t="s">
        <v>395</v>
      </c>
      <c r="B410" s="29"/>
      <c r="C410" s="29"/>
      <c r="D410" s="29"/>
      <c r="E410" s="29"/>
      <c r="F410" s="29"/>
      <c r="G410" s="29"/>
      <c r="H410" s="29"/>
    </row>
    <row r="411" customFormat="false" ht="52.5" hidden="false" customHeight="true" outlineLevel="0" collapsed="false">
      <c r="A411" s="53" t="s">
        <v>396</v>
      </c>
      <c r="B411" s="29"/>
      <c r="C411" s="29"/>
      <c r="D411" s="29"/>
      <c r="E411" s="29"/>
      <c r="F411" s="29"/>
      <c r="G411" s="29"/>
      <c r="H411" s="29"/>
    </row>
    <row r="412" customFormat="false" ht="52.5" hidden="false" customHeight="true" outlineLevel="0" collapsed="false">
      <c r="A412" s="53" t="s">
        <v>397</v>
      </c>
      <c r="B412" s="29"/>
      <c r="C412" s="29"/>
      <c r="D412" s="29"/>
      <c r="E412" s="29"/>
      <c r="F412" s="29"/>
      <c r="G412" s="29"/>
      <c r="H412" s="29"/>
    </row>
    <row r="413" customFormat="false" ht="52.5" hidden="false" customHeight="true" outlineLevel="0" collapsed="false">
      <c r="A413" s="53" t="s">
        <v>398</v>
      </c>
      <c r="B413" s="29"/>
      <c r="C413" s="29"/>
      <c r="D413" s="29"/>
      <c r="E413" s="29"/>
      <c r="F413" s="29"/>
      <c r="G413" s="29"/>
      <c r="H413" s="29"/>
    </row>
    <row r="414" customFormat="false" ht="52.5" hidden="false" customHeight="true" outlineLevel="0" collapsed="false">
      <c r="A414" s="53" t="s">
        <v>399</v>
      </c>
      <c r="B414" s="29"/>
      <c r="C414" s="29"/>
      <c r="D414" s="29"/>
      <c r="E414" s="29"/>
      <c r="F414" s="29"/>
      <c r="G414" s="29"/>
      <c r="H414" s="29"/>
    </row>
    <row r="415" customFormat="false" ht="52.5" hidden="false" customHeight="true" outlineLevel="0" collapsed="false">
      <c r="A415" s="53" t="s">
        <v>400</v>
      </c>
      <c r="B415" s="29"/>
      <c r="C415" s="29"/>
      <c r="D415" s="29"/>
      <c r="E415" s="29"/>
      <c r="F415" s="29"/>
      <c r="G415" s="29"/>
      <c r="H415" s="29"/>
    </row>
    <row r="416" customFormat="false" ht="52.5" hidden="false" customHeight="true" outlineLevel="0" collapsed="false">
      <c r="A416" s="53" t="s">
        <v>401</v>
      </c>
      <c r="B416" s="29"/>
      <c r="C416" s="29"/>
      <c r="D416" s="29"/>
      <c r="E416" s="29"/>
      <c r="F416" s="29"/>
      <c r="G416" s="29"/>
      <c r="H416" s="29"/>
    </row>
    <row r="417" customFormat="false" ht="34.5" hidden="false" customHeight="true" outlineLevel="0" collapsed="false">
      <c r="A417" s="53" t="s">
        <v>402</v>
      </c>
      <c r="B417" s="29"/>
      <c r="C417" s="29"/>
      <c r="D417" s="29"/>
      <c r="E417" s="29"/>
      <c r="F417" s="29"/>
      <c r="G417" s="29"/>
      <c r="H417" s="29"/>
    </row>
    <row r="418" customFormat="false" ht="52.5" hidden="false" customHeight="true" outlineLevel="0" collapsed="false">
      <c r="A418" s="53" t="s">
        <v>403</v>
      </c>
      <c r="B418" s="29"/>
      <c r="C418" s="29"/>
      <c r="D418" s="29"/>
      <c r="E418" s="29"/>
      <c r="F418" s="29"/>
      <c r="G418" s="29"/>
      <c r="H418" s="29"/>
    </row>
    <row r="419" customFormat="false" ht="35.25" hidden="false" customHeight="true" outlineLevel="0" collapsed="false">
      <c r="A419" s="53" t="s">
        <v>404</v>
      </c>
      <c r="B419" s="29"/>
      <c r="C419" s="29"/>
      <c r="D419" s="29"/>
      <c r="E419" s="29"/>
      <c r="F419" s="29"/>
      <c r="G419" s="29"/>
      <c r="H419" s="29"/>
    </row>
    <row r="420" customFormat="false" ht="39.75" hidden="false" customHeight="true" outlineLevel="0" collapsed="false">
      <c r="A420" s="72" t="s">
        <v>405</v>
      </c>
      <c r="B420" s="44" t="n">
        <v>0</v>
      </c>
      <c r="C420" s="45" t="n">
        <v>0.25</v>
      </c>
      <c r="D420" s="45" t="n">
        <v>0.5</v>
      </c>
      <c r="E420" s="45" t="n">
        <v>0.75</v>
      </c>
      <c r="F420" s="45" t="n">
        <v>1</v>
      </c>
      <c r="G420" s="46" t="s">
        <v>8</v>
      </c>
      <c r="H420" s="46" t="s">
        <v>18</v>
      </c>
    </row>
    <row r="421" customFormat="false" ht="29.25" hidden="false" customHeight="true" outlineLevel="0" collapsed="false">
      <c r="A421" s="53" t="s">
        <v>406</v>
      </c>
      <c r="B421" s="29"/>
      <c r="C421" s="29"/>
      <c r="D421" s="29"/>
      <c r="E421" s="29"/>
      <c r="F421" s="29"/>
      <c r="G421" s="29"/>
      <c r="H421" s="29"/>
    </row>
    <row r="422" customFormat="false" ht="36" hidden="false" customHeight="true" outlineLevel="0" collapsed="false">
      <c r="A422" s="53" t="s">
        <v>407</v>
      </c>
      <c r="B422" s="29"/>
      <c r="C422" s="29"/>
      <c r="D422" s="29"/>
      <c r="E422" s="29"/>
      <c r="F422" s="29"/>
      <c r="G422" s="29"/>
      <c r="H422" s="29"/>
    </row>
    <row r="423" customFormat="false" ht="30" hidden="false" customHeight="true" outlineLevel="0" collapsed="false">
      <c r="A423" s="53" t="s">
        <v>408</v>
      </c>
      <c r="B423" s="29"/>
      <c r="C423" s="29"/>
      <c r="D423" s="29"/>
      <c r="E423" s="29"/>
      <c r="F423" s="29"/>
      <c r="G423" s="29"/>
      <c r="H423" s="29"/>
    </row>
    <row r="424" customFormat="false" ht="50.25" hidden="false" customHeight="true" outlineLevel="0" collapsed="false">
      <c r="A424" s="53" t="s">
        <v>409</v>
      </c>
      <c r="B424" s="29"/>
      <c r="C424" s="29"/>
      <c r="D424" s="29"/>
      <c r="E424" s="29"/>
      <c r="F424" s="29"/>
      <c r="G424" s="29"/>
      <c r="H424" s="29"/>
    </row>
    <row r="425" customFormat="false" ht="22.5" hidden="false" customHeight="true" outlineLevel="0" collapsed="false">
      <c r="A425" s="76" t="s">
        <v>410</v>
      </c>
      <c r="B425" s="16"/>
      <c r="C425" s="17"/>
      <c r="D425" s="17"/>
      <c r="E425" s="17"/>
      <c r="F425" s="17"/>
      <c r="G425" s="17"/>
      <c r="H425" s="18"/>
    </row>
    <row r="426" customFormat="false" ht="27" hidden="false" customHeight="true" outlineLevel="0" collapsed="false">
      <c r="A426" s="77" t="s">
        <v>411</v>
      </c>
      <c r="B426" s="44"/>
      <c r="C426" s="45"/>
      <c r="D426" s="45"/>
      <c r="E426" s="45"/>
      <c r="F426" s="45"/>
      <c r="G426" s="46"/>
      <c r="H426" s="46"/>
    </row>
    <row r="427" customFormat="false" ht="27" hidden="false" customHeight="true" outlineLevel="0" collapsed="false">
      <c r="A427" s="56" t="s">
        <v>125</v>
      </c>
      <c r="B427" s="44" t="n">
        <v>0</v>
      </c>
      <c r="C427" s="45" t="n">
        <v>0.25</v>
      </c>
      <c r="D427" s="45" t="n">
        <v>0.5</v>
      </c>
      <c r="E427" s="45" t="n">
        <v>0.75</v>
      </c>
      <c r="F427" s="45" t="n">
        <v>1</v>
      </c>
      <c r="G427" s="46" t="s">
        <v>8</v>
      </c>
      <c r="H427" s="46" t="s">
        <v>18</v>
      </c>
    </row>
    <row r="428" customFormat="false" ht="54" hidden="false" customHeight="true" outlineLevel="0" collapsed="false">
      <c r="A428" s="53" t="s">
        <v>412</v>
      </c>
      <c r="B428" s="29"/>
      <c r="C428" s="29"/>
      <c r="D428" s="29"/>
      <c r="E428" s="29"/>
      <c r="F428" s="29"/>
      <c r="G428" s="29"/>
      <c r="H428" s="29"/>
    </row>
    <row r="429" customFormat="false" ht="38.25" hidden="false" customHeight="true" outlineLevel="0" collapsed="false">
      <c r="A429" s="53" t="s">
        <v>413</v>
      </c>
      <c r="B429" s="29"/>
      <c r="C429" s="29"/>
      <c r="D429" s="29"/>
      <c r="E429" s="29"/>
      <c r="F429" s="29"/>
      <c r="G429" s="29"/>
      <c r="H429" s="29"/>
    </row>
    <row r="430" customFormat="false" ht="36" hidden="false" customHeight="true" outlineLevel="0" collapsed="false">
      <c r="A430" s="53" t="s">
        <v>414</v>
      </c>
      <c r="B430" s="29"/>
      <c r="C430" s="29"/>
      <c r="D430" s="29"/>
      <c r="E430" s="29"/>
      <c r="F430" s="29"/>
      <c r="G430" s="29"/>
      <c r="H430" s="29"/>
    </row>
    <row r="431" customFormat="false" ht="27.75" hidden="false" customHeight="true" outlineLevel="0" collapsed="false">
      <c r="A431" s="53" t="s">
        <v>415</v>
      </c>
      <c r="B431" s="29"/>
      <c r="C431" s="29"/>
      <c r="D431" s="29"/>
      <c r="E431" s="29"/>
      <c r="F431" s="29"/>
      <c r="G431" s="29"/>
      <c r="H431" s="29"/>
    </row>
    <row r="432" customFormat="false" ht="22.5" hidden="false" customHeight="true" outlineLevel="0" collapsed="false">
      <c r="A432" s="55" t="s">
        <v>416</v>
      </c>
      <c r="B432" s="20"/>
      <c r="C432" s="21"/>
      <c r="D432" s="21"/>
      <c r="E432" s="21"/>
      <c r="F432" s="21"/>
      <c r="G432" s="21"/>
      <c r="H432" s="22"/>
    </row>
    <row r="433" customFormat="false" ht="38.25" hidden="false" customHeight="true" outlineLevel="0" collapsed="false">
      <c r="A433" s="54" t="s">
        <v>417</v>
      </c>
      <c r="B433" s="44" t="n">
        <v>0</v>
      </c>
      <c r="C433" s="45" t="n">
        <v>0.25</v>
      </c>
      <c r="D433" s="45" t="n">
        <v>0.5</v>
      </c>
      <c r="E433" s="45" t="n">
        <v>0.75</v>
      </c>
      <c r="F433" s="45" t="n">
        <v>1</v>
      </c>
      <c r="G433" s="46" t="s">
        <v>8</v>
      </c>
      <c r="H433" s="46" t="s">
        <v>18</v>
      </c>
    </row>
    <row r="434" customFormat="false" ht="39.75" hidden="false" customHeight="true" outlineLevel="0" collapsed="false">
      <c r="A434" s="53" t="s">
        <v>418</v>
      </c>
      <c r="B434" s="29"/>
      <c r="C434" s="29"/>
      <c r="D434" s="29"/>
      <c r="E434" s="29"/>
      <c r="F434" s="29"/>
      <c r="G434" s="29"/>
      <c r="H434" s="29"/>
    </row>
    <row r="435" customFormat="false" ht="38.25" hidden="false" customHeight="true" outlineLevel="0" collapsed="false">
      <c r="A435" s="53" t="s">
        <v>419</v>
      </c>
      <c r="B435" s="29"/>
      <c r="C435" s="29"/>
      <c r="D435" s="29"/>
      <c r="E435" s="29"/>
      <c r="F435" s="29"/>
      <c r="G435" s="29"/>
      <c r="H435" s="29"/>
    </row>
    <row r="436" customFormat="false" ht="56.25" hidden="false" customHeight="true" outlineLevel="0" collapsed="false">
      <c r="A436" s="53" t="s">
        <v>420</v>
      </c>
      <c r="B436" s="29"/>
      <c r="C436" s="29"/>
      <c r="D436" s="29"/>
      <c r="E436" s="29"/>
      <c r="F436" s="29"/>
      <c r="G436" s="29"/>
      <c r="H436" s="29"/>
    </row>
    <row r="437" customFormat="false" ht="59.25" hidden="false" customHeight="true" outlineLevel="0" collapsed="false">
      <c r="A437" s="53" t="s">
        <v>421</v>
      </c>
      <c r="B437" s="29"/>
      <c r="C437" s="29"/>
      <c r="D437" s="29"/>
      <c r="E437" s="29"/>
      <c r="F437" s="29"/>
      <c r="G437" s="29"/>
      <c r="H437" s="29"/>
    </row>
    <row r="438" customFormat="false" ht="68.25" hidden="false" customHeight="true" outlineLevel="0" collapsed="false">
      <c r="A438" s="53" t="s">
        <v>422</v>
      </c>
      <c r="B438" s="29"/>
      <c r="C438" s="29"/>
      <c r="D438" s="29"/>
      <c r="E438" s="29"/>
      <c r="F438" s="29"/>
      <c r="G438" s="29"/>
      <c r="H438" s="29"/>
    </row>
    <row r="439" customFormat="false" ht="27.75" hidden="false" customHeight="true" outlineLevel="0" collapsed="false">
      <c r="A439" s="53" t="s">
        <v>423</v>
      </c>
      <c r="B439" s="29"/>
      <c r="C439" s="29"/>
      <c r="D439" s="29"/>
      <c r="E439" s="29"/>
      <c r="F439" s="29"/>
      <c r="G439" s="29"/>
      <c r="H439" s="29"/>
    </row>
    <row r="440" customFormat="false" ht="24.75" hidden="false" customHeight="true" outlineLevel="0" collapsed="false">
      <c r="A440" s="53" t="s">
        <v>424</v>
      </c>
      <c r="B440" s="29"/>
      <c r="C440" s="29"/>
      <c r="D440" s="29"/>
      <c r="E440" s="29"/>
      <c r="F440" s="29"/>
      <c r="G440" s="29"/>
      <c r="H440" s="29"/>
    </row>
    <row r="441" customFormat="false" ht="38.25" hidden="false" customHeight="true" outlineLevel="0" collapsed="false">
      <c r="A441" s="53" t="s">
        <v>425</v>
      </c>
      <c r="B441" s="29"/>
      <c r="C441" s="29"/>
      <c r="D441" s="29"/>
      <c r="E441" s="29"/>
      <c r="F441" s="29"/>
      <c r="G441" s="29"/>
      <c r="H441" s="29"/>
    </row>
    <row r="442" customFormat="false" ht="21.75" hidden="false" customHeight="true" outlineLevel="0" collapsed="false">
      <c r="A442" s="53" t="s">
        <v>426</v>
      </c>
      <c r="B442" s="29"/>
      <c r="C442" s="29"/>
      <c r="D442" s="29"/>
      <c r="E442" s="29"/>
      <c r="F442" s="29"/>
      <c r="G442" s="29"/>
      <c r="H442" s="29"/>
    </row>
    <row r="443" customFormat="false" ht="39.75" hidden="false" customHeight="true" outlineLevel="0" collapsed="false">
      <c r="A443" s="53" t="s">
        <v>427</v>
      </c>
      <c r="B443" s="29"/>
      <c r="C443" s="29"/>
      <c r="D443" s="29"/>
      <c r="E443" s="29"/>
      <c r="F443" s="29"/>
      <c r="G443" s="29"/>
      <c r="H443" s="29"/>
    </row>
    <row r="444" customFormat="false" ht="40.5" hidden="false" customHeight="true" outlineLevel="0" collapsed="false">
      <c r="A444" s="77" t="s">
        <v>428</v>
      </c>
      <c r="B444" s="78" t="n">
        <v>0</v>
      </c>
      <c r="C444" s="79" t="n">
        <v>0.25</v>
      </c>
      <c r="D444" s="79" t="n">
        <v>0.5</v>
      </c>
      <c r="E444" s="79" t="n">
        <v>0.75</v>
      </c>
      <c r="F444" s="79" t="n">
        <v>1</v>
      </c>
      <c r="G444" s="80" t="s">
        <v>8</v>
      </c>
      <c r="H444" s="80" t="s">
        <v>18</v>
      </c>
    </row>
    <row r="445" customFormat="false" ht="36.75" hidden="false" customHeight="true" outlineLevel="0" collapsed="false">
      <c r="A445" s="53" t="s">
        <v>429</v>
      </c>
      <c r="B445" s="29"/>
      <c r="C445" s="29"/>
      <c r="D445" s="29"/>
      <c r="E445" s="29"/>
      <c r="F445" s="29"/>
      <c r="G445" s="29"/>
      <c r="H445" s="29"/>
    </row>
    <row r="446" customFormat="false" ht="27.75" hidden="false" customHeight="true" outlineLevel="0" collapsed="false">
      <c r="A446" s="53" t="s">
        <v>430</v>
      </c>
      <c r="B446" s="29"/>
      <c r="C446" s="29"/>
      <c r="D446" s="29"/>
      <c r="E446" s="29"/>
      <c r="F446" s="29"/>
      <c r="G446" s="29"/>
      <c r="H446" s="29"/>
    </row>
    <row r="447" customFormat="false" ht="27.75" hidden="false" customHeight="true" outlineLevel="0" collapsed="false">
      <c r="A447" s="54" t="s">
        <v>431</v>
      </c>
      <c r="B447" s="78"/>
      <c r="C447" s="79"/>
      <c r="D447" s="79"/>
      <c r="E447" s="79"/>
      <c r="F447" s="79"/>
      <c r="G447" s="80"/>
      <c r="H447" s="80"/>
    </row>
    <row r="448" customFormat="false" ht="27.75" hidden="false" customHeight="true" outlineLevel="0" collapsed="false">
      <c r="A448" s="54" t="s">
        <v>125</v>
      </c>
      <c r="B448" s="78" t="n">
        <v>0</v>
      </c>
      <c r="C448" s="79" t="n">
        <v>0.25</v>
      </c>
      <c r="D448" s="79" t="n">
        <v>0.5</v>
      </c>
      <c r="E448" s="79" t="n">
        <v>0.75</v>
      </c>
      <c r="F448" s="79" t="n">
        <v>1</v>
      </c>
      <c r="G448" s="80" t="s">
        <v>8</v>
      </c>
      <c r="H448" s="80" t="s">
        <v>18</v>
      </c>
    </row>
    <row r="449" customFormat="false" ht="39" hidden="false" customHeight="true" outlineLevel="0" collapsed="false">
      <c r="A449" s="53" t="s">
        <v>432</v>
      </c>
      <c r="B449" s="29"/>
      <c r="C449" s="29"/>
      <c r="D449" s="29"/>
      <c r="E449" s="29"/>
      <c r="F449" s="29"/>
      <c r="G449" s="29"/>
      <c r="H449" s="29"/>
    </row>
    <row r="450" customFormat="false" ht="69.75" hidden="false" customHeight="true" outlineLevel="0" collapsed="false">
      <c r="A450" s="53" t="s">
        <v>433</v>
      </c>
      <c r="B450" s="29"/>
      <c r="C450" s="29"/>
      <c r="D450" s="29"/>
      <c r="E450" s="29"/>
      <c r="F450" s="29"/>
      <c r="G450" s="29"/>
      <c r="H450" s="29"/>
    </row>
  </sheetData>
  <mergeCells count="3">
    <mergeCell ref="A1:H1"/>
    <mergeCell ref="A8:H11"/>
    <mergeCell ref="A237:H23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AB85"/>
  <sheetViews>
    <sheetView showFormulas="false" showGridLines="true" showRowColHeaders="true" showZeros="true" rightToLeft="false" tabSelected="false" showOutlineSymbols="true" defaultGridColor="true" view="normal" topLeftCell="A64" colorId="64" zoomScale="82" zoomScaleNormal="82" zoomScalePageLayoutView="100" workbookViewId="0">
      <selection pane="topLeft" activeCell="C9" activeCellId="1" sqref="B304:H312 C9"/>
    </sheetView>
  </sheetViews>
  <sheetFormatPr defaultColWidth="11.4296875" defaultRowHeight="15" zeroHeight="false" outlineLevelRow="0" outlineLevelCol="0"/>
  <cols>
    <col collapsed="false" customWidth="true" hidden="false" outlineLevel="0" max="1" min="1" style="81" width="4.57"/>
    <col collapsed="false" customWidth="true" hidden="false" outlineLevel="0" max="2" min="2" style="81" width="10"/>
    <col collapsed="false" customWidth="true" hidden="false" outlineLevel="0" max="8" min="3" style="81" width="9.57"/>
    <col collapsed="false" customWidth="false" hidden="false" outlineLevel="0" max="10" min="9" style="81" width="11.43"/>
    <col collapsed="false" customWidth="true" hidden="false" outlineLevel="0" max="11" min="11" style="81" width="48.14"/>
    <col collapsed="false" customWidth="true" hidden="false" outlineLevel="0" max="12" min="12" style="81" width="20.43"/>
    <col collapsed="false" customWidth="true" hidden="false" outlineLevel="0" max="13" min="13" style="81" width="13.85"/>
    <col collapsed="false" customWidth="true" hidden="false" outlineLevel="0" max="14" min="14" style="81" width="15.85"/>
    <col collapsed="false" customWidth="true" hidden="false" outlineLevel="0" max="15" min="15" style="81" width="5.43"/>
    <col collapsed="false" customWidth="true" hidden="false" outlineLevel="0" max="16" min="16" style="81" width="6.28"/>
    <col collapsed="false" customWidth="false" hidden="false" outlineLevel="0" max="27" min="17" style="81" width="11.43"/>
    <col collapsed="false" customWidth="true" hidden="false" outlineLevel="0" max="28" min="28" style="81" width="17.14"/>
    <col collapsed="false" customWidth="false" hidden="false" outlineLevel="0" max="256" min="29" style="81" width="11.43"/>
    <col collapsed="false" customWidth="true" hidden="false" outlineLevel="0" max="257" min="257" style="81" width="4.57"/>
    <col collapsed="false" customWidth="true" hidden="false" outlineLevel="0" max="258" min="258" style="81" width="10"/>
    <col collapsed="false" customWidth="true" hidden="false" outlineLevel="0" max="264" min="259" style="81" width="9.57"/>
    <col collapsed="false" customWidth="false" hidden="false" outlineLevel="0" max="266" min="265" style="81" width="11.43"/>
    <col collapsed="false" customWidth="true" hidden="false" outlineLevel="0" max="267" min="267" style="81" width="54.85"/>
    <col collapsed="false" customWidth="true" hidden="false" outlineLevel="0" max="268" min="268" style="81" width="20.28"/>
    <col collapsed="false" customWidth="true" hidden="false" outlineLevel="0" max="269" min="269" style="81" width="13.85"/>
    <col collapsed="false" customWidth="true" hidden="false" outlineLevel="0" max="270" min="270" style="81" width="15.85"/>
    <col collapsed="false" customWidth="true" hidden="false" outlineLevel="0" max="271" min="271" style="81" width="5.43"/>
    <col collapsed="false" customWidth="true" hidden="false" outlineLevel="0" max="272" min="272" style="81" width="6.28"/>
    <col collapsed="false" customWidth="false" hidden="false" outlineLevel="0" max="512" min="273" style="81" width="11.43"/>
    <col collapsed="false" customWidth="true" hidden="false" outlineLevel="0" max="513" min="513" style="81" width="4.57"/>
    <col collapsed="false" customWidth="true" hidden="false" outlineLevel="0" max="514" min="514" style="81" width="10"/>
    <col collapsed="false" customWidth="true" hidden="false" outlineLevel="0" max="520" min="515" style="81" width="9.57"/>
    <col collapsed="false" customWidth="false" hidden="false" outlineLevel="0" max="522" min="521" style="81" width="11.43"/>
    <col collapsed="false" customWidth="true" hidden="false" outlineLevel="0" max="523" min="523" style="81" width="54.85"/>
    <col collapsed="false" customWidth="true" hidden="false" outlineLevel="0" max="524" min="524" style="81" width="20.28"/>
    <col collapsed="false" customWidth="true" hidden="false" outlineLevel="0" max="525" min="525" style="81" width="13.85"/>
    <col collapsed="false" customWidth="true" hidden="false" outlineLevel="0" max="526" min="526" style="81" width="15.85"/>
    <col collapsed="false" customWidth="true" hidden="false" outlineLevel="0" max="527" min="527" style="81" width="5.43"/>
    <col collapsed="false" customWidth="true" hidden="false" outlineLevel="0" max="528" min="528" style="81" width="6.28"/>
    <col collapsed="false" customWidth="false" hidden="false" outlineLevel="0" max="768" min="529" style="81" width="11.43"/>
    <col collapsed="false" customWidth="true" hidden="false" outlineLevel="0" max="769" min="769" style="81" width="4.57"/>
    <col collapsed="false" customWidth="true" hidden="false" outlineLevel="0" max="770" min="770" style="81" width="10"/>
    <col collapsed="false" customWidth="true" hidden="false" outlineLevel="0" max="776" min="771" style="81" width="9.57"/>
    <col collapsed="false" customWidth="false" hidden="false" outlineLevel="0" max="778" min="777" style="81" width="11.43"/>
    <col collapsed="false" customWidth="true" hidden="false" outlineLevel="0" max="779" min="779" style="81" width="54.85"/>
    <col collapsed="false" customWidth="true" hidden="false" outlineLevel="0" max="780" min="780" style="81" width="20.28"/>
    <col collapsed="false" customWidth="true" hidden="false" outlineLevel="0" max="781" min="781" style="81" width="13.85"/>
    <col collapsed="false" customWidth="true" hidden="false" outlineLevel="0" max="782" min="782" style="81" width="15.85"/>
    <col collapsed="false" customWidth="true" hidden="false" outlineLevel="0" max="783" min="783" style="81" width="5.43"/>
    <col collapsed="false" customWidth="true" hidden="false" outlineLevel="0" max="784" min="784" style="81" width="6.28"/>
    <col collapsed="false" customWidth="false" hidden="false" outlineLevel="0" max="1024" min="785" style="81" width="11.43"/>
  </cols>
  <sheetData>
    <row r="2" customFormat="false" ht="15" hidden="false" customHeight="false" outlineLevel="0" collapsed="false">
      <c r="B2" s="82" t="s">
        <v>434</v>
      </c>
      <c r="C2" s="82"/>
      <c r="D2" s="82"/>
      <c r="E2" s="82"/>
      <c r="F2" s="82"/>
      <c r="G2" s="82"/>
      <c r="H2" s="82"/>
      <c r="I2" s="82"/>
      <c r="J2" s="82"/>
      <c r="K2" s="82"/>
      <c r="L2" s="82"/>
      <c r="M2" s="82"/>
    </row>
    <row r="3" customFormat="false" ht="15" hidden="false" customHeight="false" outlineLevel="0" collapsed="false">
      <c r="B3" s="83"/>
      <c r="C3" s="83"/>
      <c r="D3" s="83"/>
      <c r="E3" s="83"/>
      <c r="F3" s="83"/>
      <c r="G3" s="83"/>
      <c r="H3" s="83"/>
      <c r="I3" s="83"/>
      <c r="J3" s="83"/>
      <c r="K3" s="83"/>
      <c r="L3" s="83"/>
      <c r="M3" s="83"/>
    </row>
    <row r="4" customFormat="false" ht="15" hidden="false" customHeight="false" outlineLevel="0" collapsed="false">
      <c r="B4" s="84"/>
      <c r="C4" s="84"/>
      <c r="D4" s="84"/>
      <c r="E4" s="84"/>
      <c r="F4" s="84"/>
      <c r="G4" s="84"/>
      <c r="H4" s="84"/>
      <c r="I4" s="84"/>
      <c r="J4" s="84"/>
      <c r="K4" s="84"/>
      <c r="L4" s="84"/>
      <c r="M4" s="84"/>
    </row>
    <row r="5" customFormat="false" ht="15" hidden="false" customHeight="false" outlineLevel="0" collapsed="false">
      <c r="B5" s="83"/>
      <c r="C5" s="83"/>
      <c r="D5" s="83"/>
      <c r="E5" s="83"/>
      <c r="F5" s="83"/>
      <c r="G5" s="83"/>
      <c r="H5" s="83"/>
      <c r="I5" s="83"/>
      <c r="J5" s="83"/>
      <c r="K5" s="83"/>
      <c r="L5" s="83"/>
      <c r="M5" s="83"/>
    </row>
    <row r="6" customFormat="false" ht="15.75" hidden="false" customHeight="true" outlineLevel="0" collapsed="false"/>
    <row r="7" customFormat="false" ht="15.75" hidden="false" customHeight="true" outlineLevel="0" collapsed="false">
      <c r="A7" s="85"/>
      <c r="B7" s="86" t="s">
        <v>435</v>
      </c>
      <c r="C7" s="86"/>
      <c r="D7" s="86"/>
      <c r="E7" s="86"/>
      <c r="F7" s="86"/>
      <c r="G7" s="86"/>
      <c r="H7" s="86"/>
      <c r="I7" s="86"/>
      <c r="K7" s="87" t="s">
        <v>436</v>
      </c>
      <c r="L7" s="87"/>
      <c r="M7" s="88"/>
      <c r="N7" s="88"/>
      <c r="AB7" s="89" t="n">
        <f aca="false">MAX(L8:L14)</f>
        <v>0</v>
      </c>
    </row>
    <row r="8" customFormat="false" ht="15.75" hidden="false" customHeight="true" outlineLevel="0" collapsed="false">
      <c r="A8" s="85"/>
      <c r="B8" s="90" t="s">
        <v>437</v>
      </c>
      <c r="C8" s="90" t="n">
        <v>0</v>
      </c>
      <c r="D8" s="90" t="n">
        <v>0.25</v>
      </c>
      <c r="E8" s="90" t="n">
        <v>0.5</v>
      </c>
      <c r="F8" s="90" t="n">
        <v>0.75</v>
      </c>
      <c r="G8" s="90" t="n">
        <v>1</v>
      </c>
      <c r="H8" s="91" t="s">
        <v>8</v>
      </c>
      <c r="I8" s="92" t="s">
        <v>438</v>
      </c>
      <c r="J8" s="93"/>
      <c r="K8" s="94" t="str">
        <f aca="false">B7</f>
        <v>4. CONTEXTO DE LA ORGANIZACIÓN</v>
      </c>
      <c r="L8" s="95" t="n">
        <f aca="false">B15</f>
        <v>0</v>
      </c>
      <c r="AB8" s="89" t="n">
        <f aca="false">MIN(L8:L14)</f>
        <v>0</v>
      </c>
    </row>
    <row r="9" customFormat="false" ht="15" hidden="false" customHeight="false" outlineLevel="0" collapsed="false">
      <c r="A9" s="85"/>
      <c r="B9" s="96" t="s">
        <v>439</v>
      </c>
      <c r="C9" s="94" t="n">
        <f aca="false">COUNTA(REQUISITOS!B15:B16)</f>
        <v>0</v>
      </c>
      <c r="D9" s="97" t="n">
        <f aca="false">COUNTA(REQUISITOS!C15:C16)</f>
        <v>0</v>
      </c>
      <c r="E9" s="97" t="n">
        <f aca="false">COUNTA(REQUISITOS!D15:D16)</f>
        <v>0</v>
      </c>
      <c r="F9" s="97" t="n">
        <f aca="false">COUNTA(REQUISITOS!E15:E16)</f>
        <v>0</v>
      </c>
      <c r="G9" s="97" t="n">
        <f aca="false">COUNTA(REQUISITOS!F15:F16)</f>
        <v>0</v>
      </c>
      <c r="H9" s="97" t="n">
        <f aca="false">COUNTA(REQUISITOS!G15:G16)</f>
        <v>0</v>
      </c>
      <c r="I9" s="98" t="n">
        <f aca="false">SUM(C9:H9)</f>
        <v>0</v>
      </c>
      <c r="J9" s="88"/>
      <c r="K9" s="99" t="str">
        <f aca="false">B17</f>
        <v>5. LIDERAZGO</v>
      </c>
      <c r="L9" s="100" t="n">
        <f aca="false">B24</f>
        <v>0</v>
      </c>
    </row>
    <row r="10" customFormat="false" ht="15" hidden="false" customHeight="false" outlineLevel="0" collapsed="false">
      <c r="A10" s="85"/>
      <c r="B10" s="101" t="s">
        <v>440</v>
      </c>
      <c r="C10" s="102" t="n">
        <f aca="false">COUNTA(REQUISITOS!B19:B21)</f>
        <v>0</v>
      </c>
      <c r="D10" s="103" t="n">
        <f aca="false">COUNTA(REQUISITOS!C19:C21)</f>
        <v>0</v>
      </c>
      <c r="E10" s="103" t="n">
        <f aca="false">COUNTA(REQUISITOS!D19:D21)</f>
        <v>0</v>
      </c>
      <c r="F10" s="103" t="n">
        <f aca="false">COUNTA(REQUISITOS!E19:E21)</f>
        <v>0</v>
      </c>
      <c r="G10" s="103" t="n">
        <f aca="false">COUNTA(REQUISITOS!F19:F21)</f>
        <v>0</v>
      </c>
      <c r="H10" s="103" t="n">
        <f aca="false">COUNTA(REQUISITOS!G19:G21)</f>
        <v>0</v>
      </c>
      <c r="I10" s="104" t="n">
        <f aca="false">SUM(C10:H10)</f>
        <v>0</v>
      </c>
      <c r="J10" s="88"/>
      <c r="K10" s="99" t="str">
        <f aca="false">B26</f>
        <v>6. PLANIFICACIÓN</v>
      </c>
      <c r="L10" s="100" t="n">
        <f aca="false">B33</f>
        <v>0</v>
      </c>
      <c r="AB10" s="84" t="str">
        <f aca="false">IF(L8 &gt;= AB7,K8,IF(L9 &gt;= AB7,K9,IF(L10 &gt;= AB7,K10,IF(L11 &gt;= AB7,K11,IF(L12 &gt;= AB7,K12,IF(L13 &gt;= AB7,K13,IF(L14 &gt;= AB7,K14,"Algo está mal en la formula, revisela")))))))</f>
        <v>4. CONTEXTO DE LA ORGANIZACIÓN</v>
      </c>
    </row>
    <row r="11" customFormat="false" ht="15" hidden="false" customHeight="false" outlineLevel="0" collapsed="false">
      <c r="A11" s="85"/>
      <c r="B11" s="101" t="s">
        <v>441</v>
      </c>
      <c r="C11" s="102" t="n">
        <f aca="false">COUNTA(REQUISITOS!B24:B28)</f>
        <v>0</v>
      </c>
      <c r="D11" s="103" t="n">
        <f aca="false">COUNTA(REQUISITOS!C24:C28)</f>
        <v>0</v>
      </c>
      <c r="E11" s="103" t="n">
        <f aca="false">COUNTA(REQUISITOS!D24:D28)</f>
        <v>0</v>
      </c>
      <c r="F11" s="103" t="n">
        <f aca="false">COUNTA(REQUISITOS!E24:E28)</f>
        <v>0</v>
      </c>
      <c r="G11" s="103" t="n">
        <f aca="false">COUNTA(REQUISITOS!F24:F28)</f>
        <v>0</v>
      </c>
      <c r="H11" s="103" t="n">
        <f aca="false">COUNTA(REQUISITOS!G24:G28)</f>
        <v>0</v>
      </c>
      <c r="I11" s="104" t="n">
        <f aca="false">SUM(C11:H11)</f>
        <v>0</v>
      </c>
      <c r="J11" s="88"/>
      <c r="K11" s="99" t="str">
        <f aca="false">B35</f>
        <v>7. SOPORTE</v>
      </c>
      <c r="L11" s="100" t="n">
        <f aca="false">B46</f>
        <v>0</v>
      </c>
      <c r="AB11" s="84" t="str">
        <f aca="false">IF(L8 &lt;= AB8,K8,IF(L9 &lt;= AB8,K9,IF(L10 &lt;= AB8,K10,IF(L11 &lt;= AB8,K11,IF(L12 &lt;= AB8,K12,IF(L13 &lt;= AB8,K13,IF(L14 &lt;= AB8,K14,"Algo está mal en la formula, revisela")))))))</f>
        <v>4. CONTEXTO DE LA ORGANIZACIÓN</v>
      </c>
    </row>
    <row r="12" customFormat="false" ht="15.75" hidden="false" customHeight="true" outlineLevel="0" collapsed="false">
      <c r="A12" s="85"/>
      <c r="B12" s="105" t="s">
        <v>442</v>
      </c>
      <c r="C12" s="106" t="n">
        <f aca="false">COUNTA(REQUISITOS!B31:B40,REQUISITOS!B42:B43)</f>
        <v>0</v>
      </c>
      <c r="D12" s="107" t="n">
        <f aca="false">COUNTA(REQUISITOS!C31:C40,REQUISITOS!C42:C43)</f>
        <v>0</v>
      </c>
      <c r="E12" s="107" t="n">
        <f aca="false">COUNTA(REQUISITOS!D31:D40,REQUISITOS!D42:D43)</f>
        <v>0</v>
      </c>
      <c r="F12" s="107" t="n">
        <f aca="false">COUNTA(REQUISITOS!E31:E40,REQUISITOS!E42:E43)</f>
        <v>0</v>
      </c>
      <c r="G12" s="107" t="n">
        <f aca="false">COUNTA(REQUISITOS!F31:F40,REQUISITOS!F42:F43)</f>
        <v>0</v>
      </c>
      <c r="H12" s="107" t="n">
        <f aca="false">COUNTA(REQUISITOS!G42:G43,REQUISITOS!G31:G40)</f>
        <v>0</v>
      </c>
      <c r="I12" s="108" t="n">
        <f aca="false">SUM(C12:H12)</f>
        <v>0</v>
      </c>
      <c r="J12" s="88"/>
      <c r="K12" s="99" t="str">
        <f aca="false">B48</f>
        <v>8. OPERACIÓN</v>
      </c>
      <c r="L12" s="100" t="n">
        <f aca="false">B59</f>
        <v>0</v>
      </c>
    </row>
    <row r="13" customFormat="false" ht="15.75" hidden="false" customHeight="true" outlineLevel="0" collapsed="false">
      <c r="A13" s="109"/>
      <c r="B13" s="110" t="s">
        <v>438</v>
      </c>
      <c r="C13" s="111" t="n">
        <f aca="false">SUM(C9:C12)</f>
        <v>0</v>
      </c>
      <c r="D13" s="112" t="n">
        <f aca="false">SUM(D9:D12)</f>
        <v>0</v>
      </c>
      <c r="E13" s="112" t="n">
        <f aca="false">SUM(E9:E12)</f>
        <v>0</v>
      </c>
      <c r="F13" s="112" t="n">
        <f aca="false">SUM(F9:F12)</f>
        <v>0</v>
      </c>
      <c r="G13" s="112" t="n">
        <f aca="false">SUM(G9:G12)</f>
        <v>0</v>
      </c>
      <c r="H13" s="112" t="n">
        <f aca="false">SUM(H9:H12)</f>
        <v>0</v>
      </c>
      <c r="I13" s="112" t="n">
        <f aca="false">SUM(I9:I12)-H13</f>
        <v>0</v>
      </c>
      <c r="J13" s="88"/>
      <c r="K13" s="99" t="str">
        <f aca="false">B61</f>
        <v>9. EVALUACIÓN DEL DESEMPEÑO</v>
      </c>
      <c r="L13" s="100" t="n">
        <f aca="false">B68</f>
        <v>0</v>
      </c>
    </row>
    <row r="14" customFormat="false" ht="15.75" hidden="false" customHeight="true" outlineLevel="0" collapsed="false">
      <c r="A14" s="85"/>
      <c r="B14" s="113" t="s">
        <v>443</v>
      </c>
      <c r="C14" s="113"/>
      <c r="D14" s="113"/>
      <c r="E14" s="113"/>
      <c r="F14" s="113"/>
      <c r="G14" s="113"/>
      <c r="H14" s="113"/>
      <c r="I14" s="113"/>
      <c r="K14" s="114" t="str">
        <f aca="false">B70</f>
        <v>10. MEJORA</v>
      </c>
      <c r="L14" s="115" t="n">
        <f aca="false">B77</f>
        <v>0</v>
      </c>
    </row>
    <row r="15" customFormat="false" ht="15.75" hidden="false" customHeight="true" outlineLevel="0" collapsed="false">
      <c r="A15" s="85"/>
      <c r="B15" s="116" t="n">
        <f aca="false">IF(I13=0,0,((C13*C8)+(D13*D8)+(E13*E8)+(F13*F8)+(G13*G8))/I13)</f>
        <v>0</v>
      </c>
      <c r="C15" s="116"/>
      <c r="D15" s="116"/>
      <c r="E15" s="116"/>
      <c r="F15" s="116"/>
      <c r="G15" s="116"/>
      <c r="H15" s="116"/>
      <c r="I15" s="116"/>
    </row>
    <row r="16" customFormat="false" ht="15.75" hidden="false" customHeight="true" outlineLevel="0" collapsed="false">
      <c r="A16" s="85"/>
      <c r="B16" s="117"/>
      <c r="C16" s="118"/>
      <c r="D16" s="88"/>
      <c r="E16" s="88"/>
      <c r="F16" s="88"/>
      <c r="G16" s="88"/>
      <c r="H16" s="88"/>
    </row>
    <row r="17" customFormat="false" ht="15.75" hidden="false" customHeight="true" outlineLevel="0" collapsed="false">
      <c r="A17" s="85"/>
      <c r="B17" s="86" t="s">
        <v>444</v>
      </c>
      <c r="C17" s="86"/>
      <c r="D17" s="86"/>
      <c r="E17" s="86"/>
      <c r="F17" s="86"/>
      <c r="G17" s="86"/>
      <c r="H17" s="86"/>
      <c r="I17" s="86"/>
    </row>
    <row r="18" customFormat="false" ht="15.75" hidden="false" customHeight="true" outlineLevel="0" collapsed="false">
      <c r="A18" s="85"/>
      <c r="B18" s="90" t="s">
        <v>437</v>
      </c>
      <c r="C18" s="90" t="n">
        <v>0</v>
      </c>
      <c r="D18" s="90" t="n">
        <v>0.25</v>
      </c>
      <c r="E18" s="90" t="n">
        <v>0.5</v>
      </c>
      <c r="F18" s="90" t="n">
        <v>0.75</v>
      </c>
      <c r="G18" s="90" t="n">
        <v>1</v>
      </c>
      <c r="H18" s="91" t="s">
        <v>8</v>
      </c>
      <c r="I18" s="92" t="s">
        <v>438</v>
      </c>
    </row>
    <row r="19" customFormat="false" ht="15" hidden="false" customHeight="false" outlineLevel="0" collapsed="false">
      <c r="A19" s="119"/>
      <c r="B19" s="120" t="s">
        <v>445</v>
      </c>
      <c r="C19" s="94" t="n">
        <f aca="false">COUNTIF(REQUISITOS!B48:B64,"X")</f>
        <v>0</v>
      </c>
      <c r="D19" s="94" t="n">
        <f aca="false">COUNTIF(REQUISITOS!C48:C64,"X")</f>
        <v>0</v>
      </c>
      <c r="E19" s="94" t="n">
        <f aca="false">COUNTIF(REQUISITOS!D48:D64,"X")</f>
        <v>0</v>
      </c>
      <c r="F19" s="94" t="n">
        <f aca="false">COUNTIF(REQUISITOS!E48:E64,"X")</f>
        <v>0</v>
      </c>
      <c r="G19" s="94" t="n">
        <f aca="false">COUNTIF(REQUISITOS!F48:F64,"X")</f>
        <v>0</v>
      </c>
      <c r="H19" s="94" t="n">
        <f aca="false">COUNTIF(REQUISITOS!G48:G64,"X")</f>
        <v>0</v>
      </c>
      <c r="I19" s="98" t="n">
        <f aca="false">SUM(C19:H19)</f>
        <v>0</v>
      </c>
      <c r="J19" s="121"/>
    </row>
    <row r="20" customFormat="false" ht="15" hidden="false" customHeight="false" outlineLevel="0" collapsed="false">
      <c r="A20" s="85"/>
      <c r="B20" s="101" t="s">
        <v>446</v>
      </c>
      <c r="C20" s="102" t="n">
        <f aca="false">COUNTIF(REQUISITOS!B68:B77,"X")</f>
        <v>0</v>
      </c>
      <c r="D20" s="102" t="n">
        <f aca="false">COUNTIF(REQUISITOS!C68:C77,"X")</f>
        <v>0</v>
      </c>
      <c r="E20" s="102" t="n">
        <f aca="false">COUNTIF(REQUISITOS!D68:D77,"X")</f>
        <v>0</v>
      </c>
      <c r="F20" s="102" t="n">
        <f aca="false">COUNTIF(REQUISITOS!E68:E77,"X")</f>
        <v>0</v>
      </c>
      <c r="G20" s="102" t="n">
        <f aca="false">COUNTIF(REQUISITOS!F68:F77,"X")</f>
        <v>0</v>
      </c>
      <c r="H20" s="102" t="n">
        <f aca="false">COUNTIF(REQUISITOS!G68:G77,"X")</f>
        <v>0</v>
      </c>
      <c r="I20" s="104" t="n">
        <f aca="false">SUM(C20:H20)</f>
        <v>0</v>
      </c>
    </row>
    <row r="21" customFormat="false" ht="15.75" hidden="false" customHeight="true" outlineLevel="0" collapsed="false">
      <c r="A21" s="85"/>
      <c r="B21" s="101" t="s">
        <v>447</v>
      </c>
      <c r="C21" s="106" t="n">
        <f aca="false">COUNTIF(REQUISITOS!B80:B85,"X")</f>
        <v>0</v>
      </c>
      <c r="D21" s="106" t="n">
        <f aca="false">COUNTIF(REQUISITOS!C80:C85,"X")</f>
        <v>0</v>
      </c>
      <c r="E21" s="106" t="n">
        <f aca="false">COUNTIF(REQUISITOS!D80:D85,"X")</f>
        <v>0</v>
      </c>
      <c r="F21" s="106" t="n">
        <f aca="false">COUNTIF(REQUISITOS!E80:E85,"X")</f>
        <v>0</v>
      </c>
      <c r="G21" s="106" t="n">
        <f aca="false">COUNTIF(REQUISITOS!F80:F85,"X")</f>
        <v>0</v>
      </c>
      <c r="H21" s="106" t="n">
        <f aca="false">COUNTIF(REQUISITOS!G80:G85,"X")</f>
        <v>0</v>
      </c>
      <c r="I21" s="108" t="n">
        <f aca="false">SUM(C21:H21)</f>
        <v>0</v>
      </c>
    </row>
    <row r="22" customFormat="false" ht="15.75" hidden="false" customHeight="true" outlineLevel="0" collapsed="false">
      <c r="A22" s="85"/>
      <c r="B22" s="110" t="s">
        <v>438</v>
      </c>
      <c r="C22" s="122" t="n">
        <f aca="false">SUM(C19:C21)</f>
        <v>0</v>
      </c>
      <c r="D22" s="122" t="n">
        <f aca="false">SUM(D19:D21)</f>
        <v>0</v>
      </c>
      <c r="E22" s="122" t="n">
        <f aca="false">SUM(E19:E21)</f>
        <v>0</v>
      </c>
      <c r="F22" s="122" t="n">
        <f aca="false">SUM(F19:F21)</f>
        <v>0</v>
      </c>
      <c r="G22" s="122" t="n">
        <f aca="false">SUM(G19:G21)</f>
        <v>0</v>
      </c>
      <c r="H22" s="122" t="n">
        <f aca="false">SUM(H19:H21)</f>
        <v>0</v>
      </c>
      <c r="I22" s="122" t="n">
        <f aca="false">SUM(I19:I21)-H22</f>
        <v>0</v>
      </c>
    </row>
    <row r="23" customFormat="false" ht="15.75" hidden="false" customHeight="true" outlineLevel="0" collapsed="false">
      <c r="A23" s="85"/>
      <c r="B23" s="113" t="s">
        <v>443</v>
      </c>
      <c r="C23" s="113"/>
      <c r="D23" s="113"/>
      <c r="E23" s="113"/>
      <c r="F23" s="113"/>
      <c r="G23" s="113"/>
      <c r="H23" s="113"/>
      <c r="I23" s="113"/>
    </row>
    <row r="24" customFormat="false" ht="15.75" hidden="false" customHeight="true" outlineLevel="0" collapsed="false">
      <c r="A24" s="119"/>
      <c r="B24" s="116" t="n">
        <f aca="false">IF(I22=0,0,(C22*C18+D22*D18+E22*E18+F22*F18+G22*G18)/I22)</f>
        <v>0</v>
      </c>
      <c r="C24" s="116"/>
      <c r="D24" s="116"/>
      <c r="E24" s="116"/>
      <c r="F24" s="116"/>
      <c r="G24" s="116"/>
      <c r="H24" s="116"/>
      <c r="I24" s="116"/>
    </row>
    <row r="25" customFormat="false" ht="15.75" hidden="false" customHeight="true" outlineLevel="0" collapsed="false">
      <c r="A25" s="85"/>
      <c r="B25" s="123"/>
      <c r="C25" s="118"/>
      <c r="D25" s="88"/>
      <c r="E25" s="88"/>
      <c r="F25" s="88"/>
      <c r="G25" s="88"/>
      <c r="H25" s="88"/>
    </row>
    <row r="26" customFormat="false" ht="15.75" hidden="false" customHeight="true" outlineLevel="0" collapsed="false">
      <c r="A26" s="85"/>
      <c r="B26" s="86" t="s">
        <v>448</v>
      </c>
      <c r="C26" s="86"/>
      <c r="D26" s="86"/>
      <c r="E26" s="86"/>
      <c r="F26" s="86"/>
      <c r="G26" s="86"/>
      <c r="H26" s="86"/>
      <c r="I26" s="86"/>
    </row>
    <row r="27" customFormat="false" ht="15.75" hidden="false" customHeight="true" outlineLevel="0" collapsed="false">
      <c r="A27" s="85"/>
      <c r="B27" s="90" t="s">
        <v>437</v>
      </c>
      <c r="C27" s="90" t="n">
        <v>0</v>
      </c>
      <c r="D27" s="90" t="n">
        <v>0.25</v>
      </c>
      <c r="E27" s="90" t="n">
        <v>0.5</v>
      </c>
      <c r="F27" s="90" t="n">
        <v>0.75</v>
      </c>
      <c r="G27" s="90" t="n">
        <v>1</v>
      </c>
      <c r="H27" s="91" t="s">
        <v>8</v>
      </c>
      <c r="I27" s="92" t="s">
        <v>438</v>
      </c>
    </row>
    <row r="28" customFormat="false" ht="15" hidden="false" customHeight="false" outlineLevel="0" collapsed="false">
      <c r="A28" s="85"/>
      <c r="B28" s="96" t="s">
        <v>449</v>
      </c>
      <c r="C28" s="124" t="n">
        <f aca="false">COUNTIF(REQUISITOS!B89:B97,"X")</f>
        <v>0</v>
      </c>
      <c r="D28" s="124" t="n">
        <f aca="false">COUNTIF(REQUISITOS!C89:C97,"X")</f>
        <v>0</v>
      </c>
      <c r="E28" s="124" t="n">
        <f aca="false">COUNTIF(REQUISITOS!D89:D97,"X")</f>
        <v>0</v>
      </c>
      <c r="F28" s="124" t="n">
        <f aca="false">COUNTIF(REQUISITOS!E89:E97,"X")</f>
        <v>0</v>
      </c>
      <c r="G28" s="124" t="n">
        <f aca="false">COUNTIF(REQUISITOS!F89:F97,"X")</f>
        <v>0</v>
      </c>
      <c r="H28" s="124" t="n">
        <f aca="false">COUNTIF(REQUISITOS!G89:G97,"X")</f>
        <v>0</v>
      </c>
      <c r="I28" s="125" t="n">
        <f aca="false">SUM(C28:H28)</f>
        <v>0</v>
      </c>
    </row>
    <row r="29" customFormat="false" ht="15" hidden="false" customHeight="false" outlineLevel="0" collapsed="false">
      <c r="A29" s="85"/>
      <c r="B29" s="101" t="s">
        <v>450</v>
      </c>
      <c r="C29" s="102" t="n">
        <f aca="false">COUNTIF(REQUISITOS!B100:B114,"X")</f>
        <v>0</v>
      </c>
      <c r="D29" s="102" t="n">
        <f aca="false">COUNTIF(REQUISITOS!C100:C114,"X")</f>
        <v>0</v>
      </c>
      <c r="E29" s="102" t="n">
        <f aca="false">COUNTIF(REQUISITOS!D100:D114,"X")</f>
        <v>0</v>
      </c>
      <c r="F29" s="102" t="n">
        <f aca="false">COUNTIF(REQUISITOS!E100:E114,"X")</f>
        <v>0</v>
      </c>
      <c r="G29" s="102" t="n">
        <f aca="false">COUNTIF(REQUISITOS!F100:F114,"X")</f>
        <v>0</v>
      </c>
      <c r="H29" s="102" t="n">
        <f aca="false">COUNTIF(REQUISITOS!G100:G114,"X")</f>
        <v>0</v>
      </c>
      <c r="I29" s="104" t="n">
        <f aca="false">SUM(C29:H29)</f>
        <v>0</v>
      </c>
    </row>
    <row r="30" customFormat="false" ht="15.75" hidden="false" customHeight="true" outlineLevel="0" collapsed="false">
      <c r="A30" s="85"/>
      <c r="B30" s="126" t="s">
        <v>451</v>
      </c>
      <c r="C30" s="127" t="n">
        <f aca="false">COUNTIF(REQUISITOS!B117:B119,"X")</f>
        <v>0</v>
      </c>
      <c r="D30" s="127" t="n">
        <f aca="false">COUNTIF(REQUISITOS!C117:C119,"X")</f>
        <v>0</v>
      </c>
      <c r="E30" s="127" t="n">
        <f aca="false">COUNTIF(REQUISITOS!D117:D119,"X")</f>
        <v>0</v>
      </c>
      <c r="F30" s="127" t="n">
        <f aca="false">COUNTIF(REQUISITOS!E117:E119,"X")</f>
        <v>0</v>
      </c>
      <c r="G30" s="127" t="n">
        <f aca="false">COUNTIF(REQUISITOS!F117:F119,"X")</f>
        <v>0</v>
      </c>
      <c r="H30" s="127" t="n">
        <f aca="false">COUNTIF(REQUISITOS!G117:G119,"X")</f>
        <v>0</v>
      </c>
      <c r="I30" s="128" t="n">
        <f aca="false">SUM(C30:H30)</f>
        <v>0</v>
      </c>
    </row>
    <row r="31" customFormat="false" ht="15.75" hidden="false" customHeight="true" outlineLevel="0" collapsed="false">
      <c r="A31" s="85"/>
      <c r="B31" s="129" t="s">
        <v>438</v>
      </c>
      <c r="C31" s="111" t="n">
        <f aca="false">SUM(C28:C30)</f>
        <v>0</v>
      </c>
      <c r="D31" s="111" t="n">
        <f aca="false">SUM(D28:D30)</f>
        <v>0</v>
      </c>
      <c r="E31" s="111" t="n">
        <f aca="false">SUM(E28:E30)</f>
        <v>0</v>
      </c>
      <c r="F31" s="111" t="n">
        <f aca="false">SUM(F28:F30)</f>
        <v>0</v>
      </c>
      <c r="G31" s="111" t="n">
        <f aca="false">SUM(G28:G30)</f>
        <v>0</v>
      </c>
      <c r="H31" s="111" t="n">
        <f aca="false">SUM(H28:H30)</f>
        <v>0</v>
      </c>
      <c r="I31" s="112" t="n">
        <f aca="false">SUM(I28:I30)-H31</f>
        <v>0</v>
      </c>
    </row>
    <row r="32" customFormat="false" ht="15.75" hidden="false" customHeight="true" outlineLevel="0" collapsed="false">
      <c r="A32" s="85"/>
      <c r="B32" s="113" t="s">
        <v>443</v>
      </c>
      <c r="C32" s="113"/>
      <c r="D32" s="113"/>
      <c r="E32" s="113"/>
      <c r="F32" s="113"/>
      <c r="G32" s="113"/>
      <c r="H32" s="113"/>
      <c r="I32" s="113"/>
    </row>
    <row r="33" customFormat="false" ht="15.75" hidden="false" customHeight="true" outlineLevel="0" collapsed="false">
      <c r="A33" s="85"/>
      <c r="B33" s="116" t="n">
        <f aca="false">IF(I31=0,0,(C31*C27+D31*D27+E31*E27+F31*F27+G31*G27)/I31)</f>
        <v>0</v>
      </c>
      <c r="C33" s="116"/>
      <c r="D33" s="116"/>
      <c r="E33" s="116"/>
      <c r="F33" s="116"/>
      <c r="G33" s="116"/>
      <c r="H33" s="116"/>
      <c r="I33" s="116"/>
    </row>
    <row r="34" customFormat="false" ht="16.5" hidden="false" customHeight="true" outlineLevel="0" collapsed="false">
      <c r="A34" s="85"/>
      <c r="B34" s="130"/>
      <c r="C34" s="130"/>
    </row>
    <row r="35" customFormat="false" ht="15.75" hidden="false" customHeight="true" outlineLevel="0" collapsed="false">
      <c r="A35" s="85"/>
      <c r="B35" s="86" t="s">
        <v>452</v>
      </c>
      <c r="C35" s="86"/>
      <c r="D35" s="86"/>
      <c r="E35" s="86"/>
      <c r="F35" s="86"/>
      <c r="G35" s="86"/>
      <c r="H35" s="86"/>
      <c r="I35" s="86"/>
    </row>
    <row r="36" customFormat="false" ht="15.75" hidden="false" customHeight="true" outlineLevel="0" collapsed="false">
      <c r="A36" s="85"/>
      <c r="B36" s="90" t="s">
        <v>437</v>
      </c>
      <c r="C36" s="90" t="n">
        <v>0</v>
      </c>
      <c r="D36" s="90" t="n">
        <v>0.25</v>
      </c>
      <c r="E36" s="90" t="n">
        <v>0.5</v>
      </c>
      <c r="F36" s="90" t="n">
        <v>0.75</v>
      </c>
      <c r="G36" s="90" t="n">
        <v>1</v>
      </c>
      <c r="H36" s="91" t="s">
        <v>8</v>
      </c>
      <c r="I36" s="92" t="s">
        <v>438</v>
      </c>
    </row>
    <row r="37" customFormat="false" ht="15.75" hidden="false" customHeight="true" outlineLevel="0" collapsed="false">
      <c r="A37" s="85"/>
      <c r="B37" s="96" t="s">
        <v>453</v>
      </c>
      <c r="C37" s="94" t="n">
        <f aca="false">COUNTIF(REQUISITOS!B125:B154,"X")</f>
        <v>0</v>
      </c>
      <c r="D37" s="94" t="n">
        <f aca="false">COUNTIF(REQUISITOS!C125:C154,"X")</f>
        <v>0</v>
      </c>
      <c r="E37" s="94" t="n">
        <f aca="false">COUNTIF(REQUISITOS!D125:D154,"X")</f>
        <v>0</v>
      </c>
      <c r="F37" s="94" t="n">
        <f aca="false">COUNTIF(REQUISITOS!E125:E154,"X")</f>
        <v>0</v>
      </c>
      <c r="G37" s="94" t="n">
        <f aca="false">COUNTIF(REQUISITOS!F125:F154,"X")</f>
        <v>0</v>
      </c>
      <c r="H37" s="131" t="n">
        <f aca="false">COUNTIF(REQUISITOS!G125:G154,"X")</f>
        <v>0</v>
      </c>
      <c r="I37" s="98" t="n">
        <f aca="false">SUM(C37:H37)</f>
        <v>0</v>
      </c>
      <c r="K37" s="87" t="s">
        <v>454</v>
      </c>
      <c r="L37" s="87"/>
    </row>
    <row r="38" customFormat="false" ht="15" hidden="false" customHeight="false" outlineLevel="0" collapsed="false">
      <c r="A38" s="85"/>
      <c r="B38" s="101" t="s">
        <v>455</v>
      </c>
      <c r="C38" s="102" t="n">
        <f aca="false">COUNTIF(REQUISITOS!B157:B160,"X")</f>
        <v>0</v>
      </c>
      <c r="D38" s="102" t="n">
        <f aca="false">COUNTIF(REQUISITOS!C157:C160,"X")</f>
        <v>0</v>
      </c>
      <c r="E38" s="102" t="n">
        <f aca="false">COUNTIF(REQUISITOS!D157:D160,"X")</f>
        <v>0</v>
      </c>
      <c r="F38" s="102" t="n">
        <f aca="false">COUNTIF(REQUISITOS!E157:E160,"X")</f>
        <v>0</v>
      </c>
      <c r="G38" s="102" t="n">
        <f aca="false">COUNTIF(REQUISITOS!F157:F160,"X")</f>
        <v>0</v>
      </c>
      <c r="H38" s="102" t="n">
        <f aca="false">COUNTIF(REQUISITOS!G157:G160,"X")</f>
        <v>0</v>
      </c>
      <c r="I38" s="104" t="n">
        <f aca="false">SUM(C38:H38)</f>
        <v>0</v>
      </c>
      <c r="K38" s="132" t="s">
        <v>456</v>
      </c>
      <c r="L38" s="95" t="n">
        <f aca="false">B84</f>
        <v>0</v>
      </c>
      <c r="M38" s="133"/>
    </row>
    <row r="39" customFormat="false" ht="15" hidden="false" customHeight="false" outlineLevel="0" collapsed="false">
      <c r="A39" s="85"/>
      <c r="B39" s="101" t="s">
        <v>457</v>
      </c>
      <c r="C39" s="102" t="n">
        <f aca="false">COUNTIF(REQUISITOS!B163:B166,"X")</f>
        <v>0</v>
      </c>
      <c r="D39" s="102" t="n">
        <f aca="false">COUNTIF(REQUISITOS!C163:C166,"X")</f>
        <v>0</v>
      </c>
      <c r="E39" s="102" t="n">
        <f aca="false">COUNTIF(REQUISITOS!D163:D166,"X")</f>
        <v>0</v>
      </c>
      <c r="F39" s="102" t="n">
        <f aca="false">COUNTIF(REQUISITOS!E163:E166,"X")</f>
        <v>0</v>
      </c>
      <c r="G39" s="102" t="n">
        <f aca="false">COUNTIF(REQUISITOS!F163:F166,"X")</f>
        <v>0</v>
      </c>
      <c r="H39" s="102" t="n">
        <f aca="false">COUNTIF(REQUISITOS!G163:G166,"X")</f>
        <v>0</v>
      </c>
      <c r="I39" s="104" t="n">
        <f aca="false">SUM(C39:H39)</f>
        <v>0</v>
      </c>
      <c r="K39" s="134" t="s">
        <v>458</v>
      </c>
      <c r="L39" s="135" t="n">
        <v>1</v>
      </c>
    </row>
    <row r="40" customFormat="false" ht="15.75" hidden="false" customHeight="true" outlineLevel="0" collapsed="false">
      <c r="A40" s="85"/>
      <c r="B40" s="101" t="s">
        <v>459</v>
      </c>
      <c r="C40" s="102" t="n">
        <f aca="false">COUNTIF(REQUISITOS!B169:B173,"X")</f>
        <v>0</v>
      </c>
      <c r="D40" s="102" t="n">
        <f aca="false">COUNTIF(REQUISITOS!C169:C173,"X")</f>
        <v>0</v>
      </c>
      <c r="E40" s="102" t="n">
        <f aca="false">COUNTIF(REQUISITOS!D169:D173,"X")</f>
        <v>0</v>
      </c>
      <c r="F40" s="102" t="n">
        <f aca="false">COUNTIF(REQUISITOS!E169:E173,"X")</f>
        <v>0</v>
      </c>
      <c r="G40" s="102" t="n">
        <f aca="false">COUNTIF(REQUISITOS!F169:F173,"X")</f>
        <v>0</v>
      </c>
      <c r="H40" s="102" t="n">
        <f aca="false">COUNTIF(REQUISITOS!G169:G173,"X")</f>
        <v>0</v>
      </c>
      <c r="I40" s="104" t="n">
        <f aca="false">SUM(C40:H40)</f>
        <v>0</v>
      </c>
      <c r="K40" s="136" t="s">
        <v>460</v>
      </c>
      <c r="L40" s="137" t="n">
        <f aca="false">L39-L38</f>
        <v>1</v>
      </c>
      <c r="M40" s="133"/>
    </row>
    <row r="41" customFormat="false" ht="15" hidden="false" customHeight="false" outlineLevel="0" collapsed="false">
      <c r="A41" s="119"/>
      <c r="B41" s="105" t="s">
        <v>461</v>
      </c>
      <c r="C41" s="102" t="n">
        <f aca="false">COUNTIF(REQUISITOS!B177:B178,"X")</f>
        <v>0</v>
      </c>
      <c r="D41" s="102" t="n">
        <f aca="false">COUNTIF(REQUISITOS!C177:C178,"X")</f>
        <v>0</v>
      </c>
      <c r="E41" s="102" t="n">
        <f aca="false">COUNTIF(REQUISITOS!D177:D178,"X")</f>
        <v>0</v>
      </c>
      <c r="F41" s="102" t="n">
        <f aca="false">COUNTIF(REQUISITOS!E177:E178,"X")</f>
        <v>0</v>
      </c>
      <c r="G41" s="102" t="n">
        <f aca="false">COUNTIF(REQUISITOS!F177:F178,"X")</f>
        <v>0</v>
      </c>
      <c r="H41" s="102" t="n">
        <f aca="false">COUNTIF(REQUISITOS!G177:G178,"X")</f>
        <v>0</v>
      </c>
      <c r="I41" s="104" t="n">
        <f aca="false">SUM(C41:H41)</f>
        <v>0</v>
      </c>
    </row>
    <row r="42" customFormat="false" ht="15" hidden="false" customHeight="false" outlineLevel="0" collapsed="false">
      <c r="A42" s="85"/>
      <c r="B42" s="105" t="s">
        <v>462</v>
      </c>
      <c r="C42" s="102" t="n">
        <f aca="false">COUNTIF(REQUISITOS!B181:B183,"X")</f>
        <v>0</v>
      </c>
      <c r="D42" s="102" t="n">
        <f aca="false">COUNTIF(REQUISITOS!C181:C183,"X")</f>
        <v>0</v>
      </c>
      <c r="E42" s="102" t="n">
        <f aca="false">COUNTIF(REQUISITOS!D181:D183,"X")</f>
        <v>0</v>
      </c>
      <c r="F42" s="102" t="n">
        <f aca="false">COUNTIF(REQUISITOS!E181:E183,"X")</f>
        <v>0</v>
      </c>
      <c r="G42" s="102" t="n">
        <f aca="false">COUNTIF(REQUISITOS!F181:F183,"X")</f>
        <v>0</v>
      </c>
      <c r="H42" s="102" t="n">
        <f aca="false">COUNTIF(REQUISITOS!G181:G183,"X")</f>
        <v>0</v>
      </c>
      <c r="I42" s="104" t="n">
        <f aca="false">SUM(C42:H42)</f>
        <v>0</v>
      </c>
    </row>
    <row r="43" customFormat="false" ht="15.75" hidden="false" customHeight="true" outlineLevel="0" collapsed="false">
      <c r="A43" s="85"/>
      <c r="B43" s="105" t="s">
        <v>463</v>
      </c>
      <c r="C43" s="106" t="n">
        <f aca="false">COUNTIF(REQUISITOS!B186:B194,"X")</f>
        <v>0</v>
      </c>
      <c r="D43" s="106" t="n">
        <f aca="false">COUNTIF(REQUISITOS!C186:C194,"X")</f>
        <v>0</v>
      </c>
      <c r="E43" s="106" t="n">
        <f aca="false">COUNTIF(REQUISITOS!D186:D194,"X")</f>
        <v>0</v>
      </c>
      <c r="F43" s="106" t="n">
        <f aca="false">COUNTIF(REQUISITOS!E186:E194,"X")</f>
        <v>0</v>
      </c>
      <c r="G43" s="106" t="n">
        <f aca="false">COUNTIF(REQUISITOS!F186:F194,"X")</f>
        <v>0</v>
      </c>
      <c r="H43" s="106" t="n">
        <f aca="false">COUNTIF(REQUISITOS!G186:G194,"X")</f>
        <v>0</v>
      </c>
      <c r="I43" s="108" t="n">
        <f aca="false">SUM(C43:H43)</f>
        <v>0</v>
      </c>
    </row>
    <row r="44" customFormat="false" ht="15.75" hidden="false" customHeight="true" outlineLevel="0" collapsed="false">
      <c r="A44" s="85"/>
      <c r="B44" s="110" t="s">
        <v>438</v>
      </c>
      <c r="C44" s="111" t="n">
        <f aca="false">SUM(C37:C43)</f>
        <v>0</v>
      </c>
      <c r="D44" s="112" t="n">
        <f aca="false">SUM(D37:D43)</f>
        <v>0</v>
      </c>
      <c r="E44" s="112" t="n">
        <f aca="false">SUM(E37:E43)</f>
        <v>0</v>
      </c>
      <c r="F44" s="112" t="n">
        <f aca="false">SUM(F37:F43)</f>
        <v>0</v>
      </c>
      <c r="G44" s="112" t="n">
        <f aca="false">SUM(G37:G43)</f>
        <v>0</v>
      </c>
      <c r="H44" s="112" t="n">
        <f aca="false">SUM(H37:H43)</f>
        <v>0</v>
      </c>
      <c r="I44" s="112" t="n">
        <f aca="false">SUM(I37:I43)-H44</f>
        <v>0</v>
      </c>
      <c r="J44" s="88"/>
    </row>
    <row r="45" customFormat="false" ht="15.75" hidden="false" customHeight="true" outlineLevel="0" collapsed="false">
      <c r="A45" s="85"/>
      <c r="B45" s="113" t="s">
        <v>443</v>
      </c>
      <c r="C45" s="113"/>
      <c r="D45" s="113"/>
      <c r="E45" s="113"/>
      <c r="F45" s="113"/>
      <c r="G45" s="113"/>
      <c r="H45" s="113"/>
      <c r="I45" s="113"/>
    </row>
    <row r="46" customFormat="false" ht="15.75" hidden="false" customHeight="true" outlineLevel="0" collapsed="false">
      <c r="A46" s="85"/>
      <c r="B46" s="116" t="n">
        <f aca="false">IF(I44=0,0,(C44*C36+D44*D36+E44*E36+F44*F36+G44*G36)/I44)</f>
        <v>0</v>
      </c>
      <c r="C46" s="116"/>
      <c r="D46" s="116"/>
      <c r="E46" s="116"/>
      <c r="F46" s="116"/>
      <c r="G46" s="116"/>
      <c r="H46" s="116"/>
      <c r="I46" s="116"/>
    </row>
    <row r="47" customFormat="false" ht="16.5" hidden="false" customHeight="true" outlineLevel="0" collapsed="false">
      <c r="A47" s="85"/>
      <c r="B47" s="130"/>
      <c r="C47" s="130"/>
    </row>
    <row r="48" customFormat="false" ht="15.75" hidden="false" customHeight="true" outlineLevel="0" collapsed="false">
      <c r="A48" s="85"/>
      <c r="B48" s="86" t="s">
        <v>464</v>
      </c>
      <c r="C48" s="86"/>
      <c r="D48" s="86"/>
      <c r="E48" s="86"/>
      <c r="F48" s="86"/>
      <c r="G48" s="86"/>
      <c r="H48" s="86"/>
      <c r="I48" s="86"/>
    </row>
    <row r="49" customFormat="false" ht="15.75" hidden="false" customHeight="true" outlineLevel="0" collapsed="false">
      <c r="A49" s="85"/>
      <c r="B49" s="90" t="s">
        <v>437</v>
      </c>
      <c r="C49" s="90" t="n">
        <v>0</v>
      </c>
      <c r="D49" s="90" t="n">
        <v>0.25</v>
      </c>
      <c r="E49" s="90" t="n">
        <v>0.5</v>
      </c>
      <c r="F49" s="90" t="n">
        <v>0.75</v>
      </c>
      <c r="G49" s="90" t="n">
        <v>1</v>
      </c>
      <c r="H49" s="91" t="s">
        <v>8</v>
      </c>
      <c r="I49" s="92" t="s">
        <v>438</v>
      </c>
    </row>
    <row r="50" customFormat="false" ht="15" hidden="false" customHeight="false" outlineLevel="0" collapsed="false">
      <c r="B50" s="96" t="s">
        <v>465</v>
      </c>
      <c r="C50" s="94" t="n">
        <f aca="false">COUNTIF(REQUISITOS!B198:B208,"X")</f>
        <v>0</v>
      </c>
      <c r="D50" s="97" t="n">
        <f aca="false">COUNTIF(REQUISITOS!C198:C208,"X")</f>
        <v>0</v>
      </c>
      <c r="E50" s="97" t="n">
        <f aca="false">COUNTIF(REQUISITOS!D198:D208,"X")</f>
        <v>0</v>
      </c>
      <c r="F50" s="97" t="n">
        <f aca="false">COUNTIF(REQUISITOS!E198:E208,"X")</f>
        <v>0</v>
      </c>
      <c r="G50" s="97" t="n">
        <f aca="false">COUNTIF(REQUISITOS!F198:F208,"X")</f>
        <v>0</v>
      </c>
      <c r="H50" s="97" t="n">
        <f aca="false">COUNTIF(REQUISITOS!G198:G208,"X")</f>
        <v>0</v>
      </c>
      <c r="I50" s="138" t="n">
        <f aca="false">SUM(C50:H50)</f>
        <v>0</v>
      </c>
    </row>
    <row r="51" customFormat="false" ht="15" hidden="false" customHeight="false" outlineLevel="0" collapsed="false">
      <c r="B51" s="101" t="s">
        <v>466</v>
      </c>
      <c r="C51" s="102" t="n">
        <f aca="false">COUNTIF(REQUISITOS!B212:B236,"X")</f>
        <v>0</v>
      </c>
      <c r="D51" s="103" t="n">
        <f aca="false">COUNTIF(REQUISITOS!C212:C236,"X")</f>
        <v>0</v>
      </c>
      <c r="E51" s="103" t="n">
        <f aca="false">COUNTIF(REQUISITOS!D212:D236,"X")</f>
        <v>0</v>
      </c>
      <c r="F51" s="103" t="n">
        <f aca="false">COUNTIF(REQUISITOS!E212:E236,"X")</f>
        <v>0</v>
      </c>
      <c r="G51" s="103" t="n">
        <f aca="false">COUNTIF(REQUISITOS!F212:F236,"X")</f>
        <v>0</v>
      </c>
      <c r="H51" s="103" t="n">
        <f aca="false">COUNTIF(REQUISITOS!G212:G236,"X")</f>
        <v>0</v>
      </c>
      <c r="I51" s="139" t="n">
        <f aca="false">SUM(C51:H51)</f>
        <v>0</v>
      </c>
    </row>
    <row r="52" customFormat="false" ht="15" hidden="false" customHeight="false" outlineLevel="0" collapsed="false">
      <c r="B52" s="101" t="s">
        <v>467</v>
      </c>
      <c r="C52" s="102" t="n">
        <f aca="false">COUNTIF(REQUISITOS!B239:B284,"X")</f>
        <v>0</v>
      </c>
      <c r="D52" s="102" t="n">
        <f aca="false">COUNTIF(REQUISITOS!C239:C284,"X")</f>
        <v>0</v>
      </c>
      <c r="E52" s="102" t="n">
        <f aca="false">COUNTIF(REQUISITOS!D239:D284,"X")</f>
        <v>0</v>
      </c>
      <c r="F52" s="102" t="n">
        <f aca="false">COUNTIF(REQUISITOS!E239:E284,"X")</f>
        <v>0</v>
      </c>
      <c r="G52" s="102" t="n">
        <f aca="false">COUNTIF(REQUISITOS!F239:F284,"X")</f>
        <v>0</v>
      </c>
      <c r="H52" s="102" t="n">
        <f aca="false">COUNTIF(REQUISITOS!G239:G284,"X")</f>
        <v>0</v>
      </c>
      <c r="I52" s="139" t="n">
        <f aca="false">SUM(C52:H52)</f>
        <v>0</v>
      </c>
    </row>
    <row r="53" customFormat="false" ht="15" hidden="false" customHeight="false" outlineLevel="0" collapsed="false">
      <c r="B53" s="101" t="s">
        <v>468</v>
      </c>
      <c r="C53" s="102" t="n">
        <f aca="false">COUNTIF(REQUISITOS!B288:B312,"X")</f>
        <v>0</v>
      </c>
      <c r="D53" s="102" t="n">
        <f aca="false">COUNTIF(REQUISITOS!C288:C312,"X")</f>
        <v>0</v>
      </c>
      <c r="E53" s="102" t="n">
        <f aca="false">COUNTIF(REQUISITOS!D288:D312,"X")</f>
        <v>0</v>
      </c>
      <c r="F53" s="102" t="n">
        <f aca="false">COUNTIF(REQUISITOS!E288:E312,"X")</f>
        <v>0</v>
      </c>
      <c r="G53" s="102" t="n">
        <f aca="false">COUNTIF(REQUISITOS!F288:F312,"X")</f>
        <v>0</v>
      </c>
      <c r="H53" s="102" t="n">
        <f aca="false">COUNTIF(REQUISITOS!G288:G312,"X")</f>
        <v>0</v>
      </c>
      <c r="I53" s="139" t="n">
        <f aca="false">SUM(C53:H53)</f>
        <v>0</v>
      </c>
    </row>
    <row r="54" customFormat="false" ht="15" hidden="false" customHeight="false" outlineLevel="0" collapsed="false">
      <c r="B54" s="101" t="s">
        <v>469</v>
      </c>
      <c r="C54" s="102" t="n">
        <f aca="false">COUNTIF(REQUISITOS!B315:B346,"X")</f>
        <v>0</v>
      </c>
      <c r="D54" s="102" t="n">
        <f aca="false">COUNTIF(REQUISITOS!C315:C346,"X")</f>
        <v>0</v>
      </c>
      <c r="E54" s="102" t="n">
        <f aca="false">COUNTIF(REQUISITOS!D315:D346,"X")</f>
        <v>0</v>
      </c>
      <c r="F54" s="102" t="n">
        <f aca="false">COUNTIF(REQUISITOS!E315:E346,"X")</f>
        <v>0</v>
      </c>
      <c r="G54" s="102" t="n">
        <f aca="false">COUNTIF(REQUISITOS!F315:F346,"X")</f>
        <v>0</v>
      </c>
      <c r="H54" s="102" t="n">
        <f aca="false">COUNTIF(REQUISITOS!G315:G346,"X")</f>
        <v>0</v>
      </c>
      <c r="I54" s="139" t="n">
        <f aca="false">SUM(C54:H54)</f>
        <v>0</v>
      </c>
    </row>
    <row r="55" customFormat="false" ht="15" hidden="false" customHeight="false" outlineLevel="0" collapsed="false">
      <c r="B55" s="101" t="s">
        <v>470</v>
      </c>
      <c r="C55" s="102" t="n">
        <f aca="false">COUNTIF(REQUISITOS!B349:B353,"X")</f>
        <v>0</v>
      </c>
      <c r="D55" s="102" t="n">
        <f aca="false">COUNTIF(REQUISITOS!C349:C353,"X")</f>
        <v>0</v>
      </c>
      <c r="E55" s="102" t="n">
        <f aca="false">COUNTIF(REQUISITOS!D349:D353,"X")</f>
        <v>0</v>
      </c>
      <c r="F55" s="102" t="n">
        <f aca="false">COUNTIF(REQUISITOS!E349:E353,"X")</f>
        <v>0</v>
      </c>
      <c r="G55" s="102" t="n">
        <f aca="false">COUNTIF(REQUISITOS!F349:F353,"X")</f>
        <v>0</v>
      </c>
      <c r="H55" s="102" t="n">
        <f aca="false">COUNTIF(REQUISITOS!G349:G353,"X")</f>
        <v>0</v>
      </c>
      <c r="I55" s="139" t="n">
        <f aca="false">SUM(C55:H55)</f>
        <v>0</v>
      </c>
    </row>
    <row r="56" customFormat="false" ht="15.75" hidden="false" customHeight="true" outlineLevel="0" collapsed="false">
      <c r="B56" s="101" t="s">
        <v>471</v>
      </c>
      <c r="C56" s="102" t="n">
        <f aca="false">COUNTIF(REQUISITOS!B356:B367,"X")</f>
        <v>0</v>
      </c>
      <c r="D56" s="102" t="n">
        <f aca="false">COUNTIF(REQUISITOS!C356:C367,"X")</f>
        <v>0</v>
      </c>
      <c r="E56" s="102" t="n">
        <f aca="false">COUNTIF(REQUISITOS!D356:D367,"X")</f>
        <v>0</v>
      </c>
      <c r="F56" s="102" t="n">
        <f aca="false">COUNTIF(REQUISITOS!E356:E367,"X")</f>
        <v>0</v>
      </c>
      <c r="G56" s="102" t="n">
        <f aca="false">COUNTIF(REQUISITOS!F356:F367,"X")</f>
        <v>0</v>
      </c>
      <c r="H56" s="102" t="n">
        <f aca="false">COUNTIF(REQUISITOS!G356:G367,"X")</f>
        <v>0</v>
      </c>
      <c r="I56" s="139" t="n">
        <f aca="false">SUM(C56:H56)</f>
        <v>0</v>
      </c>
    </row>
    <row r="57" customFormat="false" ht="15.75" hidden="false" customHeight="true" outlineLevel="0" collapsed="false">
      <c r="B57" s="110" t="s">
        <v>438</v>
      </c>
      <c r="C57" s="111" t="n">
        <f aca="false">SUM(C50:C56)</f>
        <v>0</v>
      </c>
      <c r="D57" s="112" t="n">
        <f aca="false">SUM(D50:D56)</f>
        <v>0</v>
      </c>
      <c r="E57" s="112" t="n">
        <f aca="false">SUM(E50:E56)</f>
        <v>0</v>
      </c>
      <c r="F57" s="112" t="n">
        <f aca="false">SUM(F50:F56)</f>
        <v>0</v>
      </c>
      <c r="G57" s="112" t="n">
        <f aca="false">SUM(G50:G56)</f>
        <v>0</v>
      </c>
      <c r="H57" s="112" t="n">
        <f aca="false">SUM(H50:H56)</f>
        <v>0</v>
      </c>
      <c r="I57" s="112" t="n">
        <f aca="false">SUM(I50:I56)-H57</f>
        <v>0</v>
      </c>
    </row>
    <row r="58" customFormat="false" ht="15.75" hidden="false" customHeight="true" outlineLevel="0" collapsed="false">
      <c r="B58" s="113" t="s">
        <v>443</v>
      </c>
      <c r="C58" s="113"/>
      <c r="D58" s="113"/>
      <c r="E58" s="113"/>
      <c r="F58" s="113"/>
      <c r="G58" s="113"/>
      <c r="H58" s="113"/>
      <c r="I58" s="113"/>
      <c r="J58" s="88"/>
    </row>
    <row r="59" customFormat="false" ht="15.75" hidden="false" customHeight="true" outlineLevel="0" collapsed="false">
      <c r="B59" s="116" t="n">
        <f aca="false">IF(I57=0,0,(C57*C49+D57*D49+E57*E49+F57*F49+G57*G49)/I57)</f>
        <v>0</v>
      </c>
      <c r="C59" s="116"/>
      <c r="D59" s="116"/>
      <c r="E59" s="116"/>
      <c r="F59" s="116"/>
      <c r="G59" s="116"/>
      <c r="H59" s="116"/>
      <c r="I59" s="116"/>
    </row>
    <row r="60" customFormat="false" ht="15.75" hidden="false" customHeight="true" outlineLevel="0" collapsed="false"/>
    <row r="61" customFormat="false" ht="15.75" hidden="false" customHeight="true" outlineLevel="0" collapsed="false">
      <c r="B61" s="86" t="s">
        <v>472</v>
      </c>
      <c r="C61" s="86"/>
      <c r="D61" s="86"/>
      <c r="E61" s="86"/>
      <c r="F61" s="86"/>
      <c r="G61" s="86"/>
      <c r="H61" s="86"/>
      <c r="I61" s="86"/>
      <c r="J61" s="88"/>
    </row>
    <row r="62" customFormat="false" ht="16.5" hidden="false" customHeight="true" outlineLevel="0" collapsed="false">
      <c r="B62" s="90" t="s">
        <v>437</v>
      </c>
      <c r="C62" s="90" t="n">
        <v>0</v>
      </c>
      <c r="D62" s="90" t="n">
        <v>0.25</v>
      </c>
      <c r="E62" s="90" t="n">
        <v>0.5</v>
      </c>
      <c r="F62" s="90" t="n">
        <v>0.75</v>
      </c>
      <c r="G62" s="90" t="n">
        <v>1</v>
      </c>
      <c r="H62" s="91" t="s">
        <v>8</v>
      </c>
      <c r="I62" s="92" t="s">
        <v>438</v>
      </c>
      <c r="K62" s="140" t="s">
        <v>473</v>
      </c>
    </row>
    <row r="63" customFormat="false" ht="21" hidden="false" customHeight="true" outlineLevel="0" collapsed="false">
      <c r="B63" s="96" t="s">
        <v>474</v>
      </c>
      <c r="C63" s="102" t="n">
        <f aca="false">COUNTIF(REQUISITOS!B372:B390,"X")</f>
        <v>0</v>
      </c>
      <c r="D63" s="102" t="n">
        <f aca="false">COUNTIF(REQUISITOS!C372:C390,"X")</f>
        <v>0</v>
      </c>
      <c r="E63" s="102" t="n">
        <f aca="false">COUNTIF(REQUISITOS!D372:D390,"X")</f>
        <v>0</v>
      </c>
      <c r="F63" s="102" t="n">
        <f aca="false">COUNTIF(REQUISITOS!E372:E390,"X")</f>
        <v>0</v>
      </c>
      <c r="G63" s="102" t="n">
        <f aca="false">COUNTIF(REQUISITOS!F372:F390,"X")</f>
        <v>0</v>
      </c>
      <c r="H63" s="102" t="n">
        <f aca="false">COUNTIF(REQUISITOS!G372:G390,"X")</f>
        <v>0</v>
      </c>
      <c r="I63" s="138" t="n">
        <f aca="false">SUM(C63:H63)</f>
        <v>0</v>
      </c>
      <c r="K63" s="141" t="str">
        <f aca="false">CONCATENATE(AB64,TEXT(L38,"0.00%"),AB65,TEXT(L40,"0.00%"),AB66)</f>
        <v>Según el diagnóstico realizado y análisis de la situación actual de la empresa conforme a los requisitos de la norma ISO 9001:2015 se ha obtenido los siguientes resultados: La tabla "TOTAL DE IMPLEMENTACIÓN SGC" muestra que se ha obtenido un porcentaje de implementación de 0.00% con respecto a los 296 "DEBES" que la norma contempla en su totalidad dentro de cada uno de sus requisitos, asi mismo la imagen "PORCENTAJE DE IMPLEMENTACIÓN DEL SGC" muestra que existe una brecha de implementación de 100.00% para el cumplimiento del 100% de la norma.</v>
      </c>
      <c r="L63" s="141"/>
      <c r="M63" s="141"/>
      <c r="N63" s="141"/>
      <c r="O63" s="141"/>
      <c r="P63" s="141"/>
      <c r="Q63" s="141"/>
    </row>
    <row r="64" customFormat="false" ht="15" hidden="false" customHeight="true" outlineLevel="0" collapsed="false">
      <c r="B64" s="101" t="s">
        <v>475</v>
      </c>
      <c r="C64" s="102" t="n">
        <f aca="false">COUNTIF(REQUISITOS!B393:B403,"X")</f>
        <v>0</v>
      </c>
      <c r="D64" s="102" t="n">
        <f aca="false">COUNTIF(REQUISITOS!C393:C403,"X")</f>
        <v>0</v>
      </c>
      <c r="E64" s="102" t="n">
        <f aca="false">COUNTIF(REQUISITOS!D393:D403,"X")</f>
        <v>0</v>
      </c>
      <c r="F64" s="102" t="n">
        <f aca="false">COUNTIF(REQUISITOS!E393:E403,"X")</f>
        <v>0</v>
      </c>
      <c r="G64" s="102" t="n">
        <f aca="false">COUNTIF(REQUISITOS!F393:F403,"X")</f>
        <v>0</v>
      </c>
      <c r="H64" s="102" t="n">
        <f aca="false">COUNTIF(REQUISITOS!G393:G403,"X")</f>
        <v>0</v>
      </c>
      <c r="I64" s="139" t="n">
        <f aca="false">SUM(C64:H64)</f>
        <v>0</v>
      </c>
      <c r="K64" s="141"/>
      <c r="L64" s="141"/>
      <c r="M64" s="141"/>
      <c r="N64" s="141"/>
      <c r="O64" s="141"/>
      <c r="P64" s="141"/>
      <c r="Q64" s="141"/>
      <c r="AB64" s="81" t="s">
        <v>476</v>
      </c>
    </row>
    <row r="65" customFormat="false" ht="15.75" hidden="false" customHeight="true" outlineLevel="0" collapsed="false">
      <c r="B65" s="101" t="s">
        <v>477</v>
      </c>
      <c r="C65" s="102" t="n">
        <f aca="false">COUNTIF(REQUISITOS!B406:B424,"X")</f>
        <v>0</v>
      </c>
      <c r="D65" s="102" t="n">
        <f aca="false">COUNTIF(REQUISITOS!C406:C424,"X")</f>
        <v>0</v>
      </c>
      <c r="E65" s="102" t="n">
        <f aca="false">COUNTIF(REQUISITOS!D406:D424,"X")</f>
        <v>0</v>
      </c>
      <c r="F65" s="102" t="n">
        <f aca="false">COUNTIF(REQUISITOS!E406:E424,"X")</f>
        <v>0</v>
      </c>
      <c r="G65" s="102" t="n">
        <f aca="false">COUNTIF(REQUISITOS!F406:F424,"X")</f>
        <v>0</v>
      </c>
      <c r="H65" s="102" t="n">
        <f aca="false">COUNTIF(REQUISITOS!G406:G424,"X")</f>
        <v>0</v>
      </c>
      <c r="I65" s="142" t="n">
        <f aca="false">SUM(C65:H65)</f>
        <v>0</v>
      </c>
      <c r="K65" s="141"/>
      <c r="L65" s="141"/>
      <c r="M65" s="141"/>
      <c r="N65" s="141"/>
      <c r="O65" s="141"/>
      <c r="P65" s="141"/>
      <c r="Q65" s="141"/>
      <c r="AB65" s="81" t="s">
        <v>478</v>
      </c>
    </row>
    <row r="66" customFormat="false" ht="15.75" hidden="false" customHeight="true" outlineLevel="0" collapsed="false">
      <c r="B66" s="110" t="s">
        <v>438</v>
      </c>
      <c r="C66" s="143" t="n">
        <f aca="false">SUM(C63:C65)</f>
        <v>0</v>
      </c>
      <c r="D66" s="144" t="n">
        <f aca="false">SUM(D63:D65)</f>
        <v>0</v>
      </c>
      <c r="E66" s="144" t="n">
        <f aca="false">SUM(E63:E65)</f>
        <v>0</v>
      </c>
      <c r="F66" s="144" t="n">
        <f aca="false">SUM(F63:F65)</f>
        <v>0</v>
      </c>
      <c r="G66" s="144" t="n">
        <f aca="false">SUM(G63:G65)</f>
        <v>0</v>
      </c>
      <c r="H66" s="144" t="n">
        <f aca="false">SUM(H63:H65)</f>
        <v>0</v>
      </c>
      <c r="I66" s="144" t="n">
        <f aca="false">SUM(I63:I65)-H66</f>
        <v>0</v>
      </c>
      <c r="K66" s="141"/>
      <c r="L66" s="141"/>
      <c r="M66" s="141"/>
      <c r="N66" s="141"/>
      <c r="O66" s="141"/>
      <c r="P66" s="141"/>
      <c r="Q66" s="141"/>
      <c r="AB66" s="81" t="s">
        <v>479</v>
      </c>
    </row>
    <row r="67" customFormat="false" ht="15.75" hidden="false" customHeight="true" outlineLevel="0" collapsed="false">
      <c r="B67" s="113" t="s">
        <v>443</v>
      </c>
      <c r="C67" s="113"/>
      <c r="D67" s="113"/>
      <c r="E67" s="113"/>
      <c r="F67" s="113"/>
      <c r="G67" s="113"/>
      <c r="H67" s="113"/>
      <c r="I67" s="113"/>
      <c r="K67" s="141"/>
      <c r="L67" s="141"/>
      <c r="M67" s="141"/>
      <c r="N67" s="141"/>
      <c r="O67" s="141"/>
      <c r="P67" s="141"/>
      <c r="Q67" s="141"/>
    </row>
    <row r="68" customFormat="false" ht="15.75" hidden="false" customHeight="true" outlineLevel="0" collapsed="false">
      <c r="B68" s="116" t="n">
        <f aca="false">IF(I66=0,0,(C66*C62+D66*D62+E66*E62+F66*F62+G66*G62)/I66)</f>
        <v>0</v>
      </c>
      <c r="C68" s="116"/>
      <c r="D68" s="116"/>
      <c r="E68" s="116"/>
      <c r="F68" s="116"/>
      <c r="G68" s="116"/>
      <c r="H68" s="116"/>
      <c r="I68" s="116"/>
      <c r="K68" s="141"/>
      <c r="L68" s="141"/>
      <c r="M68" s="141"/>
      <c r="N68" s="141"/>
      <c r="O68" s="141"/>
      <c r="P68" s="141"/>
      <c r="Q68" s="141"/>
    </row>
    <row r="69" customFormat="false" ht="15.75" hidden="false" customHeight="true" outlineLevel="0" collapsed="false">
      <c r="K69" s="141"/>
      <c r="L69" s="141"/>
      <c r="M69" s="141"/>
      <c r="N69" s="141"/>
      <c r="O69" s="141"/>
      <c r="P69" s="141"/>
      <c r="Q69" s="141"/>
    </row>
    <row r="70" customFormat="false" ht="15.75" hidden="false" customHeight="true" outlineLevel="0" collapsed="false">
      <c r="B70" s="86" t="s">
        <v>480</v>
      </c>
      <c r="C70" s="86"/>
      <c r="D70" s="86"/>
      <c r="E70" s="86"/>
      <c r="F70" s="86"/>
      <c r="G70" s="86"/>
      <c r="H70" s="86"/>
      <c r="I70" s="86"/>
      <c r="K70" s="141" t="str">
        <f aca="false">CONCATENATE("Como se muestra en la tabla 'Porcentaje de implementación por cláusula' e imagen 'Porcentaje de implementación por cláusula' se puede observar que el máximo de implementación se encuentra en la cláusula ",AB10," con un ",TEXT(MAX(L8:L14),"0.00%")," con respecto a los 'DEBES' que se contemplan en los requisitos que la norma establece para dicha cláusula. También se observa que existe un mínimo de implementación en la cláusula ",AB11," con un porcentaje de ",TEXT(MIN(L8:L14),"0.00%"),"de implementación con respecto a los 'DEBES' que se contemplan en los requisitos que la norma establece para dicha cláusula.")</f>
        <v>Como se muestra en la tabla 'Porcentaje de implementación por cláusula' e imagen 'Porcentaje de implementación por cláusula' se puede observar que el máximo de implementación se encuentra en la cláusula 4. CONTEXTO DE LA ORGANIZACIÓN con un 0.00% con respecto a los 'DEBES' que se contemplan en los requisitos que la norma establece para dicha cláusula. También se observa que existe un mínimo de implementación en la cláusula 4. CONTEXTO DE LA ORGANIZACIÓN con un porcentaje de 0.00%de implementación con respecto a los 'DEBES' que se contemplan en los requisitos que la norma establece para dicha cláusula.</v>
      </c>
      <c r="L70" s="141"/>
      <c r="M70" s="141"/>
      <c r="N70" s="141"/>
      <c r="O70" s="141"/>
      <c r="P70" s="141"/>
      <c r="Q70" s="141"/>
    </row>
    <row r="71" customFormat="false" ht="15.75" hidden="false" customHeight="true" outlineLevel="0" collapsed="false">
      <c r="B71" s="90" t="s">
        <v>437</v>
      </c>
      <c r="C71" s="90" t="n">
        <v>0</v>
      </c>
      <c r="D71" s="90" t="n">
        <v>0.25</v>
      </c>
      <c r="E71" s="90" t="n">
        <v>0.5</v>
      </c>
      <c r="F71" s="90" t="n">
        <v>0.75</v>
      </c>
      <c r="G71" s="90" t="n">
        <v>1</v>
      </c>
      <c r="H71" s="91" t="s">
        <v>8</v>
      </c>
      <c r="I71" s="92" t="s">
        <v>438</v>
      </c>
      <c r="K71" s="141"/>
      <c r="L71" s="141"/>
      <c r="M71" s="141"/>
      <c r="N71" s="141"/>
      <c r="O71" s="141"/>
      <c r="P71" s="141"/>
      <c r="Q71" s="141"/>
      <c r="AB71" s="145"/>
    </row>
    <row r="72" customFormat="false" ht="15" hidden="false" customHeight="true" outlineLevel="0" collapsed="false">
      <c r="B72" s="96" t="s">
        <v>481</v>
      </c>
      <c r="C72" s="94" t="n">
        <f aca="false">COUNTIF(REQUISITOS!B428:B431,"X")</f>
        <v>0</v>
      </c>
      <c r="D72" s="97" t="n">
        <f aca="false">COUNTIF(REQUISITOS!C428:C431,"X")</f>
        <v>0</v>
      </c>
      <c r="E72" s="97" t="n">
        <f aca="false">COUNTIF(REQUISITOS!D428:D431,"X")</f>
        <v>0</v>
      </c>
      <c r="F72" s="97" t="n">
        <f aca="false">COUNTIF(REQUISITOS!E428:E431,"X")</f>
        <v>0</v>
      </c>
      <c r="G72" s="97" t="n">
        <f aca="false">COUNTIF(REQUISITOS!F428:F431,"X")</f>
        <v>0</v>
      </c>
      <c r="H72" s="97" t="n">
        <f aca="false">COUNTIF(REQUISITOS!G428:G431,"X")</f>
        <v>0</v>
      </c>
      <c r="I72" s="138" t="n">
        <f aca="false">SUM(C72:H72)</f>
        <v>0</v>
      </c>
      <c r="K72" s="141"/>
      <c r="L72" s="141"/>
      <c r="M72" s="141"/>
      <c r="N72" s="141"/>
      <c r="O72" s="141"/>
      <c r="P72" s="141"/>
      <c r="Q72" s="141"/>
    </row>
    <row r="73" customFormat="false" ht="15" hidden="false" customHeight="true" outlineLevel="0" collapsed="false">
      <c r="B73" s="101" t="s">
        <v>482</v>
      </c>
      <c r="C73" s="102" t="n">
        <f aca="false">COUNTIF(REQUISITOS!B434:B450,"X")</f>
        <v>0</v>
      </c>
      <c r="D73" s="103" t="n">
        <f aca="false">COUNTIF(REQUISITOS!C434:C450,"X")</f>
        <v>0</v>
      </c>
      <c r="E73" s="103" t="n">
        <f aca="false">COUNTIF(REQUISITOS!D434:D450,"X")</f>
        <v>0</v>
      </c>
      <c r="F73" s="103" t="n">
        <f aca="false">COUNTIF(REQUISITOS!E434:E450,"X")</f>
        <v>0</v>
      </c>
      <c r="G73" s="103" t="n">
        <f aca="false">COUNTIF(REQUISITOS!F434:F450,"X")</f>
        <v>0</v>
      </c>
      <c r="H73" s="103" t="n">
        <f aca="false">COUNTIF(REQUISITOS!G434:G450,"X")</f>
        <v>0</v>
      </c>
      <c r="I73" s="139" t="n">
        <f aca="false">SUM(C73:H73)</f>
        <v>0</v>
      </c>
      <c r="K73" s="141"/>
      <c r="L73" s="141"/>
      <c r="M73" s="141"/>
      <c r="N73" s="141"/>
      <c r="O73" s="141"/>
      <c r="P73" s="141"/>
      <c r="Q73" s="141"/>
    </row>
    <row r="74" customFormat="false" ht="15.75" hidden="false" customHeight="true" outlineLevel="0" collapsed="false">
      <c r="B74" s="146" t="s">
        <v>483</v>
      </c>
      <c r="C74" s="106" t="n">
        <f aca="false">COUNTIF(REQUISITOS!B449:B450,"X")</f>
        <v>0</v>
      </c>
      <c r="D74" s="107" t="n">
        <f aca="false">COUNTIF(REQUISITOS!C449:C450,"X")</f>
        <v>0</v>
      </c>
      <c r="E74" s="107" t="n">
        <f aca="false">COUNTIF(REQUISITOS!D449:D450,"X")</f>
        <v>0</v>
      </c>
      <c r="F74" s="107" t="n">
        <f aca="false">COUNTIF(REQUISITOS!E449:E450,"X")</f>
        <v>0</v>
      </c>
      <c r="G74" s="107" t="n">
        <f aca="false">COUNTIF(REQUISITOS!F449:F450,"X")</f>
        <v>0</v>
      </c>
      <c r="H74" s="107" t="n">
        <f aca="false">COUNTIF(REQUISITOS!G449:G450,"X")</f>
        <v>0</v>
      </c>
      <c r="I74" s="142" t="n">
        <f aca="false">SUM(C74:H74)</f>
        <v>0</v>
      </c>
      <c r="K74" s="141"/>
      <c r="L74" s="141"/>
      <c r="M74" s="141"/>
      <c r="N74" s="141"/>
      <c r="O74" s="141"/>
      <c r="P74" s="141"/>
      <c r="Q74" s="141"/>
    </row>
    <row r="75" customFormat="false" ht="15.75" hidden="false" customHeight="true" outlineLevel="0" collapsed="false">
      <c r="B75" s="110" t="s">
        <v>438</v>
      </c>
      <c r="C75" s="111" t="n">
        <f aca="false">SUM(C72:C74)</f>
        <v>0</v>
      </c>
      <c r="D75" s="111" t="n">
        <f aca="false">SUM(D72:D74)</f>
        <v>0</v>
      </c>
      <c r="E75" s="111" t="n">
        <f aca="false">SUM(E72:E74)</f>
        <v>0</v>
      </c>
      <c r="F75" s="111" t="n">
        <f aca="false">SUM(F72:F74)</f>
        <v>0</v>
      </c>
      <c r="G75" s="111" t="n">
        <f aca="false">SUM(G72:G74)</f>
        <v>0</v>
      </c>
      <c r="H75" s="111" t="n">
        <f aca="false">SUM(H72:H74)</f>
        <v>0</v>
      </c>
      <c r="I75" s="112" t="n">
        <f aca="false">SUM(I72:I74)-H75</f>
        <v>0</v>
      </c>
      <c r="K75" s="141"/>
      <c r="L75" s="141"/>
      <c r="M75" s="141"/>
      <c r="N75" s="141"/>
      <c r="O75" s="141"/>
      <c r="P75" s="141"/>
      <c r="Q75" s="141"/>
    </row>
    <row r="76" customFormat="false" ht="15.75" hidden="false" customHeight="true" outlineLevel="0" collapsed="false">
      <c r="B76" s="113" t="s">
        <v>443</v>
      </c>
      <c r="C76" s="113"/>
      <c r="D76" s="113"/>
      <c r="E76" s="113"/>
      <c r="F76" s="113"/>
      <c r="G76" s="113"/>
      <c r="H76" s="113"/>
      <c r="I76" s="113"/>
      <c r="K76" s="141"/>
      <c r="L76" s="141"/>
      <c r="M76" s="141"/>
      <c r="N76" s="141"/>
      <c r="O76" s="141"/>
      <c r="P76" s="141"/>
      <c r="Q76" s="141"/>
    </row>
    <row r="77" customFormat="false" ht="15.75" hidden="false" customHeight="true" outlineLevel="0" collapsed="false">
      <c r="B77" s="116" t="n">
        <f aca="false">IF(I75=0,0,(C75*C71+D75*D71+E75*E71+F75*F71+G75*G71)/I75)</f>
        <v>0</v>
      </c>
      <c r="C77" s="116"/>
      <c r="D77" s="116"/>
      <c r="E77" s="116"/>
      <c r="F77" s="116"/>
      <c r="G77" s="116"/>
      <c r="H77" s="116"/>
      <c r="I77" s="116"/>
      <c r="K77" s="141"/>
      <c r="L77" s="141"/>
      <c r="M77" s="141"/>
      <c r="N77" s="141"/>
      <c r="O77" s="141"/>
      <c r="P77" s="141"/>
      <c r="Q77" s="141"/>
    </row>
    <row r="78" customFormat="false" ht="15" hidden="false" customHeight="true" outlineLevel="0" collapsed="false">
      <c r="K78" s="141"/>
      <c r="L78" s="141"/>
      <c r="M78" s="141"/>
      <c r="N78" s="141"/>
      <c r="O78" s="141"/>
      <c r="P78" s="141"/>
      <c r="Q78" s="141"/>
    </row>
    <row r="79" customFormat="false" ht="15.75" hidden="false" customHeight="true" outlineLevel="0" collapsed="false">
      <c r="K79" s="141"/>
      <c r="L79" s="141"/>
      <c r="M79" s="141"/>
      <c r="N79" s="141"/>
      <c r="O79" s="141"/>
      <c r="P79" s="141"/>
      <c r="Q79" s="141"/>
    </row>
    <row r="80" customFormat="false" ht="15.75" hidden="false" customHeight="true" outlineLevel="0" collapsed="false">
      <c r="B80" s="86" t="s">
        <v>484</v>
      </c>
      <c r="C80" s="86"/>
      <c r="D80" s="86"/>
      <c r="E80" s="86"/>
      <c r="F80" s="86"/>
      <c r="G80" s="86"/>
      <c r="H80" s="86"/>
      <c r="I80" s="86"/>
      <c r="K80" s="141"/>
      <c r="L80" s="141"/>
      <c r="M80" s="141"/>
      <c r="N80" s="141"/>
      <c r="O80" s="141"/>
      <c r="P80" s="141"/>
      <c r="Q80" s="141"/>
    </row>
    <row r="81" s="93" customFormat="true" ht="16.5" hidden="false" customHeight="true" outlineLevel="0" collapsed="false">
      <c r="B81" s="92" t="s">
        <v>485</v>
      </c>
      <c r="C81" s="147" t="n">
        <v>0</v>
      </c>
      <c r="D81" s="147" t="n">
        <v>0.25</v>
      </c>
      <c r="E81" s="147" t="n">
        <v>0.5</v>
      </c>
      <c r="F81" s="147" t="n">
        <v>0.75</v>
      </c>
      <c r="G81" s="147" t="n">
        <v>1</v>
      </c>
      <c r="H81" s="92" t="s">
        <v>8</v>
      </c>
      <c r="I81" s="92" t="s">
        <v>486</v>
      </c>
      <c r="K81" s="140" t="s">
        <v>487</v>
      </c>
      <c r="L81" s="81"/>
    </row>
    <row r="82" customFormat="false" ht="15.75" hidden="false" customHeight="true" outlineLevel="0" collapsed="false">
      <c r="B82" s="148" t="s">
        <v>488</v>
      </c>
      <c r="C82" s="149" t="n">
        <f aca="false">SUM(C13,C22,C31,C44,C57,C66,C75)</f>
        <v>0</v>
      </c>
      <c r="D82" s="149" t="n">
        <f aca="false">SUM(D13,D22,D31,D44,D57,D66,D75)</f>
        <v>0</v>
      </c>
      <c r="E82" s="149" t="n">
        <f aca="false">SUM(E13,E22,E31,E44,E57,E66,E75)</f>
        <v>0</v>
      </c>
      <c r="F82" s="149" t="n">
        <f aca="false">SUM(F13,F22,F31,F44,F57,F66,F75)</f>
        <v>0</v>
      </c>
      <c r="G82" s="149" t="n">
        <f aca="false">SUM(G13,G22,G31,G44,G57,G66,G75)</f>
        <v>0</v>
      </c>
      <c r="H82" s="149" t="n">
        <f aca="false">SUM(H13,H22,H31,H44,H57,H66,H75)</f>
        <v>0</v>
      </c>
      <c r="I82" s="150" t="n">
        <f aca="false">SUM(C82:G82)</f>
        <v>0</v>
      </c>
    </row>
    <row r="83" customFormat="false" ht="15.75" hidden="false" customHeight="true" outlineLevel="0" collapsed="false">
      <c r="B83" s="113" t="s">
        <v>443</v>
      </c>
      <c r="C83" s="113"/>
      <c r="D83" s="113"/>
      <c r="E83" s="113"/>
      <c r="F83" s="113"/>
      <c r="G83" s="113"/>
      <c r="H83" s="113"/>
      <c r="I83" s="113"/>
    </row>
    <row r="84" customFormat="false" ht="15.75" hidden="false" customHeight="true" outlineLevel="0" collapsed="false">
      <c r="B84" s="116" t="n">
        <f aca="false">IF(I82=0,0,(C82*C81+D82*D81+E82*E81+F82*F81+G82*G81)/I82)</f>
        <v>0</v>
      </c>
      <c r="C84" s="116"/>
      <c r="D84" s="116"/>
      <c r="E84" s="116"/>
      <c r="F84" s="116"/>
      <c r="G84" s="116"/>
      <c r="H84" s="116"/>
      <c r="I84" s="116"/>
      <c r="K84" s="93"/>
      <c r="L84" s="93"/>
    </row>
    <row r="85" customFormat="false" ht="15" hidden="false" customHeight="false" outlineLevel="0" collapsed="false">
      <c r="D85" s="89"/>
      <c r="E85" s="151"/>
    </row>
  </sheetData>
  <mergeCells count="29">
    <mergeCell ref="B2:M2"/>
    <mergeCell ref="B7:I7"/>
    <mergeCell ref="K7:L7"/>
    <mergeCell ref="B14:I14"/>
    <mergeCell ref="B15:I15"/>
    <mergeCell ref="B17:I17"/>
    <mergeCell ref="B23:I23"/>
    <mergeCell ref="B24:I24"/>
    <mergeCell ref="B26:I26"/>
    <mergeCell ref="B32:I32"/>
    <mergeCell ref="B33:I33"/>
    <mergeCell ref="B35:I35"/>
    <mergeCell ref="K37:L37"/>
    <mergeCell ref="B45:I45"/>
    <mergeCell ref="B46:I46"/>
    <mergeCell ref="B48:I48"/>
    <mergeCell ref="B58:I58"/>
    <mergeCell ref="B59:I59"/>
    <mergeCell ref="B61:I61"/>
    <mergeCell ref="K63:Q69"/>
    <mergeCell ref="B67:I67"/>
    <mergeCell ref="B68:I68"/>
    <mergeCell ref="B70:I70"/>
    <mergeCell ref="K70:Q80"/>
    <mergeCell ref="B76:I76"/>
    <mergeCell ref="B77:I77"/>
    <mergeCell ref="B80:I80"/>
    <mergeCell ref="B83:I83"/>
    <mergeCell ref="B84:I84"/>
  </mergeCells>
  <conditionalFormatting sqref="L8:L14">
    <cfRule type="cellIs" priority="2" operator="between" aboveAverage="0" equalAverage="0" bottom="0" percent="0" rank="0" text="" dxfId="0">
      <formula>0.5</formula>
      <formula>0.74</formula>
    </cfRule>
    <cfRule type="cellIs" priority="3" operator="between" aboveAverage="0" equalAverage="0" bottom="0" percent="0" rank="0" text="" dxfId="1">
      <formula>0.75</formula>
      <formula>1</formula>
    </cfRule>
    <cfRule type="cellIs" priority="4" operator="between" aboveAverage="0" equalAverage="0" bottom="0" percent="0" rank="0" text="" dxfId="2">
      <formula>0.5</formula>
      <formula>0.75</formula>
    </cfRule>
    <cfRule type="cellIs" priority="5" operator="between" aboveAverage="0" equalAverage="0" bottom="0" percent="0" rank="0" text="" dxfId="3">
      <formula>0.25</formula>
      <formula>0.5</formula>
    </cfRule>
    <cfRule type="cellIs" priority="6" operator="between" aboveAverage="0" equalAverage="0" bottom="0" percent="0" rank="0" text="" dxfId="4">
      <formula>0</formula>
      <formula>0.24</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AD43"/>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selection pane="topLeft" activeCell="C12" activeCellId="1" sqref="B304:H312 C12"/>
    </sheetView>
  </sheetViews>
  <sheetFormatPr defaultColWidth="11.4296875" defaultRowHeight="15" zeroHeight="false" outlineLevelRow="0" outlineLevelCol="0"/>
  <cols>
    <col collapsed="false" customWidth="false" hidden="false" outlineLevel="0" max="1" min="1" style="81" width="11.43"/>
    <col collapsed="false" customWidth="true" hidden="false" outlineLevel="0" max="2" min="2" style="81" width="11.57"/>
    <col collapsed="false" customWidth="true" hidden="false" outlineLevel="0" max="3" min="3" style="81" width="10.28"/>
    <col collapsed="false" customWidth="true" hidden="false" outlineLevel="0" max="8" min="4" style="81" width="11.57"/>
    <col collapsed="false" customWidth="true" hidden="false" outlineLevel="0" max="9" min="9" style="81" width="10.28"/>
    <col collapsed="false" customWidth="true" hidden="false" outlineLevel="0" max="10" min="10" style="81" width="3.86"/>
    <col collapsed="false" customWidth="false" hidden="false" outlineLevel="0" max="1024" min="11" style="81" width="11.43"/>
  </cols>
  <sheetData>
    <row r="3" customFormat="false" ht="15" hidden="false" customHeight="false" outlineLevel="0" collapsed="false">
      <c r="B3" s="82" t="s">
        <v>434</v>
      </c>
      <c r="C3" s="82"/>
      <c r="D3" s="82"/>
      <c r="E3" s="82"/>
      <c r="F3" s="82"/>
      <c r="G3" s="82"/>
      <c r="H3" s="82"/>
      <c r="I3" s="82"/>
      <c r="J3" s="82"/>
      <c r="K3" s="82"/>
      <c r="L3" s="82"/>
      <c r="M3" s="82"/>
      <c r="N3" s="82"/>
      <c r="O3" s="82"/>
      <c r="P3" s="82"/>
    </row>
    <row r="4" customFormat="false" ht="15" hidden="false" customHeight="false" outlineLevel="0" collapsed="false">
      <c r="B4" s="83"/>
      <c r="C4" s="83"/>
      <c r="D4" s="83"/>
      <c r="E4" s="83"/>
      <c r="F4" s="83"/>
      <c r="G4" s="83"/>
      <c r="H4" s="83"/>
      <c r="I4" s="83"/>
      <c r="J4" s="83"/>
      <c r="K4" s="83"/>
      <c r="L4" s="83"/>
      <c r="M4" s="83"/>
      <c r="N4" s="83"/>
      <c r="O4" s="83"/>
      <c r="P4" s="83"/>
    </row>
    <row r="5" customFormat="false" ht="15" hidden="false" customHeight="false" outlineLevel="0" collapsed="false">
      <c r="B5" s="84"/>
      <c r="C5" s="84"/>
      <c r="D5" s="84"/>
      <c r="E5" s="84"/>
      <c r="F5" s="84"/>
      <c r="G5" s="84"/>
      <c r="H5" s="84"/>
      <c r="I5" s="84"/>
      <c r="J5" s="84"/>
      <c r="K5" s="84"/>
      <c r="L5" s="84"/>
      <c r="M5" s="84"/>
      <c r="N5" s="84"/>
      <c r="O5" s="84"/>
      <c r="P5" s="84"/>
    </row>
    <row r="6" customFormat="false" ht="15" hidden="false" customHeight="false" outlineLevel="0" collapsed="false">
      <c r="B6" s="83"/>
      <c r="C6" s="83"/>
      <c r="D6" s="83"/>
      <c r="E6" s="83"/>
      <c r="F6" s="83"/>
      <c r="G6" s="83"/>
      <c r="H6" s="83"/>
      <c r="I6" s="83"/>
      <c r="J6" s="83"/>
      <c r="K6" s="83"/>
      <c r="L6" s="83"/>
      <c r="M6" s="83"/>
      <c r="N6" s="83"/>
      <c r="O6" s="83"/>
      <c r="P6" s="83"/>
    </row>
    <row r="7" customFormat="false" ht="15" hidden="false" customHeight="false" outlineLevel="0" collapsed="false">
      <c r="B7" s="93"/>
      <c r="C7" s="93"/>
      <c r="D7" s="93"/>
      <c r="E7" s="93"/>
      <c r="F7" s="93"/>
      <c r="G7" s="93"/>
      <c r="H7" s="93"/>
      <c r="I7" s="93"/>
      <c r="J7" s="93"/>
      <c r="K7" s="93"/>
      <c r="L7" s="93"/>
      <c r="M7" s="93"/>
      <c r="N7" s="93"/>
      <c r="O7" s="93"/>
      <c r="P7" s="93"/>
    </row>
    <row r="8" customFormat="false" ht="15.75" hidden="false" customHeight="true" outlineLevel="0" collapsed="false">
      <c r="I8" s="93"/>
      <c r="J8" s="93"/>
      <c r="K8" s="93"/>
      <c r="L8" s="93"/>
      <c r="M8" s="93"/>
    </row>
    <row r="9" customFormat="false" ht="15.75" hidden="false" customHeight="true" outlineLevel="0" collapsed="false">
      <c r="B9" s="86" t="s">
        <v>435</v>
      </c>
      <c r="C9" s="86"/>
      <c r="D9" s="86"/>
      <c r="E9" s="86"/>
      <c r="F9" s="86"/>
      <c r="G9" s="86"/>
      <c r="H9" s="86"/>
      <c r="I9" s="86"/>
    </row>
    <row r="10" customFormat="false" ht="29.25" hidden="false" customHeight="true" outlineLevel="0" collapsed="false">
      <c r="B10" s="152"/>
      <c r="C10" s="153" t="s">
        <v>489</v>
      </c>
      <c r="D10" s="154" t="s">
        <v>490</v>
      </c>
      <c r="E10" s="154" t="s">
        <v>491</v>
      </c>
      <c r="F10" s="155" t="s">
        <v>492</v>
      </c>
      <c r="G10" s="154" t="s">
        <v>493</v>
      </c>
      <c r="H10" s="156" t="s">
        <v>9</v>
      </c>
      <c r="I10" s="157"/>
    </row>
    <row r="11" customFormat="false" ht="15.75" hidden="false" customHeight="true" outlineLevel="0" collapsed="false">
      <c r="B11" s="90" t="s">
        <v>437</v>
      </c>
      <c r="C11" s="158" t="n">
        <v>0</v>
      </c>
      <c r="D11" s="158" t="n">
        <v>0.25</v>
      </c>
      <c r="E11" s="158" t="n">
        <v>0.5</v>
      </c>
      <c r="F11" s="158" t="n">
        <v>0.75</v>
      </c>
      <c r="G11" s="158" t="n">
        <v>1</v>
      </c>
      <c r="H11" s="159" t="s">
        <v>8</v>
      </c>
      <c r="I11" s="92" t="s">
        <v>438</v>
      </c>
      <c r="AB11" s="81" t="n">
        <f aca="false">MAX(I12:I15)</f>
        <v>0</v>
      </c>
      <c r="AC11" s="81" t="e">
        <f aca="false">TEXT(AB11/SUM(I12:I15),"0.00%")</f>
        <v>#DIV/0!</v>
      </c>
      <c r="AD11" s="81" t="str">
        <f aca="false">IF(I12 &gt;= AB11,B12,IF(I13 &gt;= AB11,B13,IF(I14 &gt;= AB11,B14,IF(I15 &gt;= AB11,B15,"Algo está mal en la formula, revisela"))))</f>
        <v>4.1</v>
      </c>
    </row>
    <row r="12" customFormat="false" ht="15.75" hidden="false" customHeight="true" outlineLevel="0" collapsed="false">
      <c r="B12" s="96" t="s">
        <v>439</v>
      </c>
      <c r="C12" s="94" t="n">
        <f aca="false">COUNTIF(REQUISITOS!$B$15:$B$16,"X")</f>
        <v>0</v>
      </c>
      <c r="D12" s="94" t="n">
        <f aca="false">COUNTIF(REQUISITOS!C15:C16,"X")</f>
        <v>0</v>
      </c>
      <c r="E12" s="94" t="n">
        <f aca="false">COUNTIF(REQUISITOS!D15:D16,"X")</f>
        <v>0</v>
      </c>
      <c r="F12" s="94" t="n">
        <f aca="false">COUNTIF(REQUISITOS!E15:E16,"X")</f>
        <v>0</v>
      </c>
      <c r="G12" s="94" t="n">
        <f aca="false">COUNTIF(REQUISITOS!F15:F16,"X")</f>
        <v>0</v>
      </c>
      <c r="H12" s="94" t="n">
        <f aca="false">COUNTIF(REQUISITOS!G15:G16,"X")</f>
        <v>0</v>
      </c>
      <c r="I12" s="98" t="n">
        <f aca="false">SUM(C12:G12)</f>
        <v>0</v>
      </c>
      <c r="AB12" s="81" t="n">
        <f aca="false">MIN(I12:I15)</f>
        <v>0</v>
      </c>
      <c r="AC12" s="145" t="e">
        <f aca="false">TEXT(AB12/SUM(I12:I15),"0.00%")</f>
        <v>#DIV/0!</v>
      </c>
      <c r="AD12" s="81" t="str">
        <f aca="false">IF(I12 &lt;= AB12,B12,IF(I13 &lt;= AB12,B13,IF(I14 &lt;= AB12,B14,IF(I15 &lt;= AB12,B15,"Algo está mal en la formula, revisela"))))</f>
        <v>4.1</v>
      </c>
    </row>
    <row r="13" customFormat="false" ht="15.75" hidden="false" customHeight="true" outlineLevel="0" collapsed="false">
      <c r="B13" s="101" t="s">
        <v>440</v>
      </c>
      <c r="C13" s="94" t="n">
        <f aca="false">COUNTIF(REQUISITOS!B19:B21,"X")</f>
        <v>0</v>
      </c>
      <c r="D13" s="94" t="n">
        <f aca="false">COUNTIF(REQUISITOS!C19:C21,"X")</f>
        <v>0</v>
      </c>
      <c r="E13" s="94" t="n">
        <f aca="false">COUNTIF(REQUISITOS!D19:D21,"X")</f>
        <v>0</v>
      </c>
      <c r="F13" s="94" t="n">
        <f aca="false">COUNTIF(REQUISITOS!E19:E21,"X")</f>
        <v>0</v>
      </c>
      <c r="G13" s="94" t="n">
        <f aca="false">COUNTIF(REQUISITOS!F19:F21,"X")</f>
        <v>0</v>
      </c>
      <c r="H13" s="103" t="n">
        <v>0</v>
      </c>
      <c r="I13" s="104" t="n">
        <f aca="false">SUM(C13:H13)</f>
        <v>0</v>
      </c>
      <c r="AB13" s="88"/>
      <c r="AC13" s="145"/>
    </row>
    <row r="14" customFormat="false" ht="15.75" hidden="false" customHeight="true" outlineLevel="0" collapsed="false">
      <c r="B14" s="101" t="s">
        <v>441</v>
      </c>
      <c r="C14" s="94" t="n">
        <f aca="false">COUNTIF(REQUISITOS!B24:B28,"X")</f>
        <v>0</v>
      </c>
      <c r="D14" s="94" t="n">
        <f aca="false">COUNTIF(REQUISITOS!C24:C28,"X")</f>
        <v>0</v>
      </c>
      <c r="E14" s="94" t="n">
        <f aca="false">COUNTIF(REQUISITOS!D24:D28,"X")</f>
        <v>0</v>
      </c>
      <c r="F14" s="94" t="n">
        <f aca="false">COUNTIF(REQUISITOS!E24:E28,"X")</f>
        <v>0</v>
      </c>
      <c r="G14" s="94" t="n">
        <f aca="false">COUNTIF(REQUISITOS!F24:F28,"X")</f>
        <v>0</v>
      </c>
      <c r="H14" s="103" t="n">
        <v>0</v>
      </c>
      <c r="I14" s="104" t="n">
        <f aca="false">SUM(C14:H14)</f>
        <v>0</v>
      </c>
      <c r="AC14" s="145" t="n">
        <f aca="false">SUM(C16:G16)</f>
        <v>0</v>
      </c>
    </row>
    <row r="15" customFormat="false" ht="15.75" hidden="false" customHeight="true" outlineLevel="0" collapsed="false">
      <c r="B15" s="105" t="s">
        <v>442</v>
      </c>
      <c r="C15" s="94" t="n">
        <f aca="false">COUNTIF(REQUISITOS!B31:B43,"X")</f>
        <v>0</v>
      </c>
      <c r="D15" s="94" t="n">
        <f aca="false">COUNTIF(REQUISITOS!C31:C43,"X")</f>
        <v>0</v>
      </c>
      <c r="E15" s="94" t="n">
        <f aca="false">COUNTIF(REQUISITOS!D31:D43,"X")</f>
        <v>0</v>
      </c>
      <c r="F15" s="94" t="n">
        <f aca="false">COUNTIF(REQUISITOS!E31:E43,"X")</f>
        <v>0</v>
      </c>
      <c r="G15" s="94" t="n">
        <f aca="false">COUNTIF(REQUISITOS!F31:F43,"X")</f>
        <v>0</v>
      </c>
      <c r="H15" s="94" t="n">
        <f aca="false">COUNTIF(REQUISITOS!G31:G43,"X")</f>
        <v>0</v>
      </c>
      <c r="I15" s="108" t="n">
        <f aca="false">SUM(C15:H15)</f>
        <v>0</v>
      </c>
      <c r="AB15" s="83"/>
      <c r="AC15" s="145" t="e">
        <f aca="false">TEXT(C16/AC14,"0.00%")</f>
        <v>#DIV/0!</v>
      </c>
    </row>
    <row r="16" customFormat="false" ht="15.75" hidden="false" customHeight="true" outlineLevel="0" collapsed="false">
      <c r="B16" s="110" t="s">
        <v>438</v>
      </c>
      <c r="C16" s="111" t="n">
        <f aca="false">SUM(C12:C15)</f>
        <v>0</v>
      </c>
      <c r="D16" s="112" t="n">
        <f aca="false">SUM(D12:D15)</f>
        <v>0</v>
      </c>
      <c r="E16" s="112" t="n">
        <f aca="false">SUM(E12:E15)</f>
        <v>0</v>
      </c>
      <c r="F16" s="112" t="n">
        <f aca="false">SUM(F12:F15)</f>
        <v>0</v>
      </c>
      <c r="G16" s="112" t="n">
        <f aca="false">SUM(G12:G15)</f>
        <v>0</v>
      </c>
      <c r="H16" s="112" t="n">
        <f aca="false">SUM(H12:H15)</f>
        <v>0</v>
      </c>
      <c r="I16" s="112" t="n">
        <f aca="false">SUM(I12:I15)-H16</f>
        <v>0</v>
      </c>
      <c r="AB16" s="83"/>
      <c r="AC16" s="145" t="e">
        <f aca="false">TEXT(D16/AC14,"0.00%")</f>
        <v>#DIV/0!</v>
      </c>
    </row>
    <row r="17" customFormat="false" ht="15.75" hidden="false" customHeight="true" outlineLevel="0" collapsed="false">
      <c r="B17" s="113" t="s">
        <v>494</v>
      </c>
      <c r="C17" s="113"/>
      <c r="D17" s="113"/>
      <c r="E17" s="113"/>
      <c r="F17" s="113"/>
      <c r="G17" s="113"/>
      <c r="H17" s="113"/>
      <c r="I17" s="113"/>
      <c r="AC17" s="81" t="e">
        <f aca="false">TEXT(E16/AC14,"0.00%")</f>
        <v>#DIV/0!</v>
      </c>
    </row>
    <row r="18" customFormat="false" ht="15.75" hidden="false" customHeight="true" outlineLevel="0" collapsed="false">
      <c r="B18" s="116" t="n">
        <f aca="false">IF(I16=0,0,(C16*C11+D16*D11+E16*E11+F16*F11+G16*G11)/I16)</f>
        <v>0</v>
      </c>
      <c r="C18" s="116"/>
      <c r="D18" s="116"/>
      <c r="E18" s="116"/>
      <c r="F18" s="116"/>
      <c r="G18" s="116"/>
      <c r="H18" s="116"/>
      <c r="I18" s="116"/>
      <c r="AC18" s="81" t="e">
        <f aca="false">TEXT(F16/AC14,"0.00%")</f>
        <v>#DIV/0!</v>
      </c>
    </row>
    <row r="20" customFormat="false" ht="15" hidden="false" customHeight="false" outlineLevel="0" collapsed="false">
      <c r="C20" s="160"/>
      <c r="D20" s="160"/>
      <c r="E20" s="160"/>
      <c r="F20" s="160"/>
      <c r="G20" s="160"/>
      <c r="H20" s="160"/>
    </row>
    <row r="26" customFormat="false" ht="15.75" hidden="false" customHeight="true" outlineLevel="0" collapsed="false">
      <c r="K26" s="140" t="s">
        <v>473</v>
      </c>
      <c r="L26" s="140"/>
      <c r="M26" s="140"/>
      <c r="N26" s="140"/>
      <c r="O26" s="140"/>
      <c r="P26" s="140"/>
    </row>
    <row r="27" customFormat="false" ht="15.75" hidden="false" customHeight="true" outlineLevel="0" collapsed="false">
      <c r="K27" s="140"/>
      <c r="L27" s="140"/>
      <c r="M27" s="140"/>
      <c r="N27" s="140"/>
      <c r="O27" s="140"/>
      <c r="P27" s="140"/>
    </row>
    <row r="28" customFormat="false" ht="77.25" hidden="false" customHeight="true" outlineLevel="0" collapsed="false">
      <c r="K28" s="161" t="e">
        <f aca="false">"Según se muestra en la tabla CONTEXTO DE LA ORGANIZACIÓN el porcentaje de implementación alcanzado es de "&amp;TEXT(B18,"0.00%")&amp;" con respecto a los 22 DEBES que se contemplan en los requisitos que la norma establece para dicha cláusula."&amp;CHAR(10)&amp;CHAR(10)&amp;"La imagen Porcentaje de representatividad - Requisitos de Contexto de la organización muestra que el requisito "&amp;AD11&amp;" SGC y sus procesos tiene un "&amp;AC11&amp;" de representatividad en la implementación de la cláusula de Contexto de la Organización mientras que el requisito "&amp;AD12&amp;" Comprensión de la Organización y su contexto tiene un "&amp;AC12&amp;" de representatividad en cuanto a la implementación del total de la cláusula antes mencionada."&amp;CHAR(10)&amp;CHAR(10)&amp;"El "&amp;TEXT(AC15,"0.00%")&amp;" de los DEBES se encuentra en "&amp;C10&amp;", un "&amp;AC16&amp;" se encuentra "&amp;D10&amp;", mientras que un "&amp;AC17&amp;" se encuentra "&amp;E10&amp;""</f>
        <v>#DIV/0!</v>
      </c>
      <c r="L28" s="161"/>
      <c r="M28" s="161"/>
      <c r="N28" s="161"/>
      <c r="O28" s="161"/>
      <c r="P28" s="161"/>
      <c r="Q28" s="161"/>
      <c r="R28" s="161"/>
      <c r="S28" s="161"/>
      <c r="T28" s="161"/>
    </row>
    <row r="29" customFormat="false" ht="15.75" hidden="false" customHeight="true" outlineLevel="0" collapsed="false">
      <c r="K29" s="161"/>
      <c r="L29" s="161"/>
      <c r="M29" s="161"/>
      <c r="N29" s="161"/>
      <c r="O29" s="161"/>
      <c r="P29" s="161"/>
      <c r="Q29" s="161"/>
      <c r="R29" s="161"/>
      <c r="S29" s="161"/>
      <c r="T29" s="161"/>
    </row>
    <row r="30" customFormat="false" ht="15.75" hidden="false" customHeight="true" outlineLevel="0" collapsed="false">
      <c r="K30" s="161"/>
      <c r="L30" s="161"/>
      <c r="M30" s="161"/>
      <c r="N30" s="161"/>
      <c r="O30" s="161"/>
      <c r="P30" s="161"/>
      <c r="Q30" s="161"/>
      <c r="R30" s="161"/>
      <c r="S30" s="161"/>
      <c r="T30" s="161"/>
    </row>
    <row r="31" customFormat="false" ht="15.75" hidden="false" customHeight="true" outlineLevel="0" collapsed="false">
      <c r="K31" s="161"/>
      <c r="L31" s="161"/>
      <c r="M31" s="161"/>
      <c r="N31" s="161"/>
      <c r="O31" s="161"/>
      <c r="P31" s="161"/>
      <c r="Q31" s="161"/>
      <c r="R31" s="161"/>
      <c r="S31" s="161"/>
      <c r="T31" s="161"/>
    </row>
    <row r="32" customFormat="false" ht="15.75" hidden="false" customHeight="true" outlineLevel="0" collapsed="false">
      <c r="K32" s="161"/>
      <c r="L32" s="161"/>
      <c r="M32" s="161"/>
      <c r="N32" s="161"/>
      <c r="O32" s="161"/>
      <c r="P32" s="161"/>
      <c r="Q32" s="161"/>
      <c r="R32" s="161"/>
      <c r="S32" s="161"/>
      <c r="T32" s="161"/>
    </row>
    <row r="33" customFormat="false" ht="15" hidden="false" customHeight="true" outlineLevel="0" collapsed="false">
      <c r="K33" s="161"/>
      <c r="L33" s="161"/>
      <c r="M33" s="161"/>
      <c r="N33" s="161"/>
      <c r="O33" s="161"/>
      <c r="P33" s="161"/>
      <c r="Q33" s="161"/>
      <c r="R33" s="161"/>
      <c r="S33" s="161"/>
      <c r="T33" s="161"/>
    </row>
    <row r="34" customFormat="false" ht="15" hidden="false" customHeight="true" outlineLevel="0" collapsed="false">
      <c r="K34" s="161"/>
      <c r="L34" s="161"/>
      <c r="M34" s="161"/>
      <c r="N34" s="161"/>
      <c r="O34" s="161"/>
      <c r="P34" s="161"/>
      <c r="Q34" s="161"/>
      <c r="R34" s="161"/>
      <c r="S34" s="161"/>
      <c r="T34" s="161"/>
    </row>
    <row r="35" customFormat="false" ht="15" hidden="false" customHeight="true" outlineLevel="0" collapsed="false">
      <c r="K35" s="161"/>
      <c r="L35" s="161"/>
      <c r="M35" s="161"/>
      <c r="N35" s="161"/>
      <c r="O35" s="161"/>
      <c r="P35" s="161"/>
      <c r="Q35" s="161"/>
      <c r="R35" s="161"/>
      <c r="S35" s="161"/>
      <c r="T35" s="161"/>
    </row>
    <row r="36" customFormat="false" ht="15" hidden="false" customHeight="true" outlineLevel="0" collapsed="false">
      <c r="K36" s="161"/>
      <c r="L36" s="161"/>
      <c r="M36" s="161"/>
      <c r="N36" s="161"/>
      <c r="O36" s="161"/>
      <c r="P36" s="161"/>
      <c r="Q36" s="161"/>
      <c r="R36" s="161"/>
      <c r="S36" s="161"/>
      <c r="T36" s="161"/>
    </row>
    <row r="37" customFormat="false" ht="15" hidden="false" customHeight="true" outlineLevel="0" collapsed="false">
      <c r="K37" s="161"/>
      <c r="L37" s="161"/>
      <c r="M37" s="161"/>
      <c r="N37" s="161"/>
      <c r="O37" s="161"/>
      <c r="P37" s="161"/>
      <c r="Q37" s="161"/>
      <c r="R37" s="161"/>
      <c r="S37" s="161"/>
      <c r="T37" s="161"/>
    </row>
    <row r="38" customFormat="false" ht="15" hidden="false" customHeight="true" outlineLevel="0" collapsed="false">
      <c r="K38" s="161"/>
      <c r="L38" s="161"/>
      <c r="M38" s="161"/>
      <c r="N38" s="161"/>
      <c r="O38" s="161"/>
      <c r="P38" s="161"/>
      <c r="Q38" s="161"/>
      <c r="R38" s="161"/>
      <c r="S38" s="161"/>
      <c r="T38" s="161"/>
    </row>
    <row r="39" customFormat="false" ht="15" hidden="false" customHeight="true" outlineLevel="0" collapsed="false">
      <c r="K39" s="161"/>
      <c r="L39" s="161"/>
      <c r="M39" s="161"/>
      <c r="N39" s="161"/>
      <c r="O39" s="161"/>
      <c r="P39" s="161"/>
      <c r="Q39" s="161"/>
      <c r="R39" s="161"/>
      <c r="S39" s="161"/>
      <c r="T39" s="161"/>
    </row>
    <row r="40" customFormat="false" ht="15" hidden="false" customHeight="true" outlineLevel="0" collapsed="false">
      <c r="K40" s="161"/>
      <c r="L40" s="161"/>
      <c r="M40" s="161"/>
      <c r="N40" s="161"/>
      <c r="O40" s="161"/>
      <c r="P40" s="161"/>
      <c r="Q40" s="161"/>
      <c r="R40" s="161"/>
      <c r="S40" s="161"/>
      <c r="T40" s="161"/>
    </row>
    <row r="41" customFormat="false" ht="15" hidden="false" customHeight="true" outlineLevel="0" collapsed="false">
      <c r="K41" s="161"/>
      <c r="L41" s="161"/>
      <c r="M41" s="161"/>
      <c r="N41" s="161"/>
      <c r="O41" s="161"/>
      <c r="P41" s="161"/>
      <c r="Q41" s="161"/>
      <c r="R41" s="161"/>
      <c r="S41" s="161"/>
      <c r="T41" s="161"/>
    </row>
    <row r="42" customFormat="false" ht="15" hidden="false" customHeight="true" outlineLevel="0" collapsed="false">
      <c r="K42" s="161"/>
      <c r="L42" s="161"/>
      <c r="M42" s="161"/>
      <c r="N42" s="161"/>
      <c r="O42" s="161"/>
      <c r="P42" s="161"/>
      <c r="Q42" s="161"/>
      <c r="R42" s="161"/>
      <c r="S42" s="161"/>
      <c r="T42" s="161"/>
    </row>
    <row r="43" customFormat="false" ht="15" hidden="false" customHeight="true" outlineLevel="0" collapsed="false">
      <c r="K43" s="161"/>
      <c r="L43" s="161"/>
      <c r="M43" s="161"/>
      <c r="N43" s="161"/>
      <c r="O43" s="161"/>
      <c r="P43" s="161"/>
      <c r="Q43" s="161"/>
      <c r="R43" s="161"/>
      <c r="S43" s="161"/>
      <c r="T43" s="161"/>
    </row>
  </sheetData>
  <mergeCells count="5">
    <mergeCell ref="B3:P3"/>
    <mergeCell ref="B9:I9"/>
    <mergeCell ref="B17:I17"/>
    <mergeCell ref="B18:I18"/>
    <mergeCell ref="K28:T4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AD43"/>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selection pane="topLeft" activeCell="B17" activeCellId="1" sqref="B304:H312 B17"/>
    </sheetView>
  </sheetViews>
  <sheetFormatPr defaultColWidth="11.4296875" defaultRowHeight="15" zeroHeight="false" outlineLevelRow="0" outlineLevelCol="0"/>
  <cols>
    <col collapsed="false" customWidth="false" hidden="false" outlineLevel="0" max="1" min="1" style="81" width="11.43"/>
    <col collapsed="false" customWidth="true" hidden="false" outlineLevel="0" max="9" min="2" style="81" width="11.57"/>
    <col collapsed="false" customWidth="false" hidden="false" outlineLevel="0" max="1024" min="10" style="81" width="11.43"/>
  </cols>
  <sheetData>
    <row r="3" customFormat="false" ht="15" hidden="false" customHeight="false" outlineLevel="0" collapsed="false">
      <c r="B3" s="82" t="s">
        <v>434</v>
      </c>
      <c r="C3" s="82"/>
      <c r="D3" s="82"/>
      <c r="E3" s="82"/>
      <c r="F3" s="82"/>
      <c r="G3" s="82"/>
      <c r="H3" s="82"/>
      <c r="I3" s="82"/>
      <c r="J3" s="82"/>
      <c r="K3" s="82"/>
      <c r="L3" s="82"/>
      <c r="M3" s="82"/>
      <c r="N3" s="82"/>
      <c r="O3" s="82"/>
      <c r="P3" s="82"/>
    </row>
    <row r="4" customFormat="false" ht="15" hidden="false" customHeight="false" outlineLevel="0" collapsed="false">
      <c r="B4" s="83" t="s">
        <v>495</v>
      </c>
      <c r="C4" s="83"/>
      <c r="D4" s="83"/>
      <c r="E4" s="83"/>
      <c r="F4" s="83"/>
      <c r="G4" s="83"/>
      <c r="H4" s="83"/>
      <c r="I4" s="83"/>
      <c r="J4" s="83"/>
      <c r="K4" s="83"/>
      <c r="L4" s="83"/>
      <c r="M4" s="83"/>
    </row>
    <row r="5" customFormat="false" ht="15" hidden="false" customHeight="false" outlineLevel="0" collapsed="false">
      <c r="B5" s="84" t="s">
        <v>495</v>
      </c>
      <c r="C5" s="84"/>
      <c r="D5" s="84"/>
      <c r="E5" s="84"/>
      <c r="F5" s="84"/>
      <c r="G5" s="84"/>
      <c r="H5" s="84"/>
      <c r="I5" s="84"/>
      <c r="J5" s="84"/>
      <c r="K5" s="84"/>
      <c r="L5" s="84"/>
      <c r="M5" s="84"/>
    </row>
    <row r="6" customFormat="false" ht="15" hidden="false" customHeight="false" outlineLevel="0" collapsed="false">
      <c r="B6" s="83"/>
      <c r="C6" s="83"/>
      <c r="D6" s="83"/>
      <c r="E6" s="83"/>
      <c r="F6" s="83"/>
      <c r="G6" s="83"/>
      <c r="H6" s="83"/>
      <c r="I6" s="83"/>
      <c r="J6" s="83"/>
      <c r="K6" s="83"/>
      <c r="L6" s="83"/>
      <c r="M6" s="83"/>
      <c r="N6" s="83"/>
      <c r="O6" s="83"/>
      <c r="P6" s="83"/>
    </row>
    <row r="7" customFormat="false" ht="15" hidden="false" customHeight="false" outlineLevel="0" collapsed="false">
      <c r="B7" s="93"/>
      <c r="C7" s="93"/>
      <c r="D7" s="93"/>
      <c r="E7" s="93"/>
      <c r="F7" s="93"/>
      <c r="G7" s="93"/>
      <c r="H7" s="93"/>
      <c r="I7" s="93"/>
      <c r="J7" s="93"/>
      <c r="K7" s="93"/>
      <c r="L7" s="93"/>
      <c r="M7" s="93"/>
      <c r="N7" s="93"/>
      <c r="O7" s="93"/>
      <c r="P7" s="93"/>
    </row>
    <row r="8" customFormat="false" ht="15.75" hidden="false" customHeight="true" outlineLevel="0" collapsed="false"/>
    <row r="9" customFormat="false" ht="15.75" hidden="false" customHeight="true" outlineLevel="0" collapsed="false">
      <c r="B9" s="86" t="s">
        <v>444</v>
      </c>
      <c r="C9" s="86"/>
      <c r="D9" s="86"/>
      <c r="E9" s="86"/>
      <c r="F9" s="86"/>
      <c r="G9" s="86"/>
      <c r="H9" s="86"/>
      <c r="I9" s="86"/>
    </row>
    <row r="10" customFormat="false" ht="27.75" hidden="false" customHeight="true" outlineLevel="0" collapsed="false">
      <c r="B10" s="152"/>
      <c r="C10" s="153" t="s">
        <v>489</v>
      </c>
      <c r="D10" s="154" t="s">
        <v>490</v>
      </c>
      <c r="E10" s="154" t="s">
        <v>491</v>
      </c>
      <c r="F10" s="155" t="s">
        <v>492</v>
      </c>
      <c r="G10" s="154" t="s">
        <v>493</v>
      </c>
      <c r="H10" s="156" t="s">
        <v>9</v>
      </c>
      <c r="I10" s="157"/>
    </row>
    <row r="11" customFormat="false" ht="15.75" hidden="false" customHeight="true" outlineLevel="0" collapsed="false">
      <c r="B11" s="90" t="s">
        <v>437</v>
      </c>
      <c r="C11" s="90" t="n">
        <v>0</v>
      </c>
      <c r="D11" s="90" t="n">
        <v>0.25</v>
      </c>
      <c r="E11" s="90" t="n">
        <v>0.5</v>
      </c>
      <c r="F11" s="90" t="n">
        <v>0.75</v>
      </c>
      <c r="G11" s="90" t="n">
        <v>1</v>
      </c>
      <c r="H11" s="91" t="s">
        <v>8</v>
      </c>
      <c r="I11" s="92" t="s">
        <v>438</v>
      </c>
      <c r="AB11" s="81" t="n">
        <f aca="false">MAX(I12:I14)</f>
        <v>0</v>
      </c>
      <c r="AC11" s="81" t="e">
        <f aca="false">TEXT(AB11/SUM(I12:I14),"0.00%")</f>
        <v>#DIV/0!</v>
      </c>
      <c r="AD11" s="81" t="str">
        <f aca="false">IF(I12 &gt;= AB11,B12,IF(I13 &gt;= AB11,B13,IF(I14 &gt;= AB11,B14,"Algo está mal en la formula, revisela")))</f>
        <v>5.1</v>
      </c>
    </row>
    <row r="12" customFormat="false" ht="15.75" hidden="false" customHeight="true" outlineLevel="0" collapsed="false">
      <c r="B12" s="120" t="s">
        <v>445</v>
      </c>
      <c r="C12" s="94" t="n">
        <f aca="false">COUNTIF(REQUISITOS!B48:B64,"X")</f>
        <v>0</v>
      </c>
      <c r="D12" s="94" t="n">
        <f aca="false">COUNTIF(REQUISITOS!C48:C64,"X")</f>
        <v>0</v>
      </c>
      <c r="E12" s="94" t="n">
        <f aca="false">COUNTIF(REQUISITOS!D48:D64,"X")</f>
        <v>0</v>
      </c>
      <c r="F12" s="94" t="n">
        <f aca="false">COUNTIF(REQUISITOS!E48:E64,"X")</f>
        <v>0</v>
      </c>
      <c r="G12" s="94" t="n">
        <f aca="false">COUNTIF(REQUISITOS!F48:F64,"X")</f>
        <v>0</v>
      </c>
      <c r="H12" s="94" t="n">
        <f aca="false">COUNTIF(REQUISITOS!G48:G64,"X")</f>
        <v>0</v>
      </c>
      <c r="I12" s="98" t="n">
        <f aca="false">SUM(C12:H12)</f>
        <v>0</v>
      </c>
      <c r="AB12" s="81" t="n">
        <f aca="false">MIN(I12:I14)</f>
        <v>0</v>
      </c>
      <c r="AC12" s="81" t="e">
        <f aca="false">TEXT(AB12/SUM(I12:I14),"0.00%")</f>
        <v>#DIV/0!</v>
      </c>
      <c r="AD12" s="81" t="str">
        <f aca="false">IF(I12 &lt;= AB12,B12,IF(I13 &lt;= AB12,B13,IF(I14 &lt;= AB12,B14,"Algo está mal en la formula, revisela")))</f>
        <v>5.1</v>
      </c>
    </row>
    <row r="13" customFormat="false" ht="15.75" hidden="false" customHeight="true" outlineLevel="0" collapsed="false">
      <c r="B13" s="101" t="s">
        <v>446</v>
      </c>
      <c r="C13" s="94" t="n">
        <f aca="false">COUNTIF(REQUISITOS!B68:B77,"X")</f>
        <v>0</v>
      </c>
      <c r="D13" s="94" t="n">
        <f aca="false">COUNTIF(REQUISITOS!C68:C77,"X")</f>
        <v>0</v>
      </c>
      <c r="E13" s="94" t="n">
        <f aca="false">COUNTIF(REQUISITOS!D68:D77,"X")</f>
        <v>0</v>
      </c>
      <c r="F13" s="94" t="n">
        <f aca="false">COUNTIF(REQUISITOS!E68:E77,"X")</f>
        <v>0</v>
      </c>
      <c r="G13" s="94" t="n">
        <f aca="false">COUNTIF(REQUISITOS!F68:F77,"X")</f>
        <v>0</v>
      </c>
      <c r="H13" s="94" t="n">
        <f aca="false">COUNTIF(REQUISITOS!G68:G77,"X")</f>
        <v>0</v>
      </c>
      <c r="I13" s="104" t="n">
        <f aca="false">SUM(C13:H13)</f>
        <v>0</v>
      </c>
    </row>
    <row r="14" customFormat="false" ht="15.75" hidden="false" customHeight="true" outlineLevel="0" collapsed="false">
      <c r="B14" s="101" t="s">
        <v>447</v>
      </c>
      <c r="C14" s="94" t="n">
        <f aca="false">COUNTIF(REQUISITOS!B80:B85,"X")</f>
        <v>0</v>
      </c>
      <c r="D14" s="94" t="n">
        <f aca="false">COUNTIF(REQUISITOS!C80:C85,"X")</f>
        <v>0</v>
      </c>
      <c r="E14" s="94" t="n">
        <f aca="false">COUNTIF(REQUISITOS!D80:D85,"X")</f>
        <v>0</v>
      </c>
      <c r="F14" s="94" t="n">
        <f aca="false">COUNTIF(REQUISITOS!E80:E85,"X")</f>
        <v>0</v>
      </c>
      <c r="G14" s="94" t="n">
        <f aca="false">COUNTIF(REQUISITOS!F80:F85,"X")</f>
        <v>0</v>
      </c>
      <c r="H14" s="94" t="n">
        <f aca="false">COUNTIF(REQUISITOS!G80:G85,"X")</f>
        <v>0</v>
      </c>
      <c r="I14" s="108" t="n">
        <f aca="false">SUM(C14:H14)</f>
        <v>0</v>
      </c>
      <c r="AC14" s="81" t="n">
        <f aca="false">SUM(C15:G15)</f>
        <v>0</v>
      </c>
    </row>
    <row r="15" customFormat="false" ht="15.75" hidden="false" customHeight="true" outlineLevel="0" collapsed="false">
      <c r="B15" s="110" t="s">
        <v>438</v>
      </c>
      <c r="C15" s="122" t="n">
        <f aca="false">SUM(C12:C14)</f>
        <v>0</v>
      </c>
      <c r="D15" s="122" t="n">
        <f aca="false">SUM(D12:D14)</f>
        <v>0</v>
      </c>
      <c r="E15" s="122" t="n">
        <f aca="false">SUM(E12:E14)</f>
        <v>0</v>
      </c>
      <c r="F15" s="122" t="n">
        <f aca="false">SUM(F12:F14)</f>
        <v>0</v>
      </c>
      <c r="G15" s="122" t="n">
        <f aca="false">SUM(G12:G14)</f>
        <v>0</v>
      </c>
      <c r="H15" s="122" t="n">
        <f aca="false">SUM(H12:H14)</f>
        <v>0</v>
      </c>
      <c r="I15" s="122" t="n">
        <f aca="false">SUM(I12:I14)-H15</f>
        <v>0</v>
      </c>
      <c r="AC15" s="81" t="e">
        <f aca="false">TEXT(C15/AC14,"0.00%")</f>
        <v>#DIV/0!</v>
      </c>
    </row>
    <row r="16" customFormat="false" ht="15.75" hidden="false" customHeight="true" outlineLevel="0" collapsed="false">
      <c r="B16" s="113" t="s">
        <v>496</v>
      </c>
      <c r="C16" s="113"/>
      <c r="D16" s="113"/>
      <c r="E16" s="113"/>
      <c r="F16" s="113"/>
      <c r="G16" s="113"/>
      <c r="H16" s="113"/>
      <c r="I16" s="113"/>
      <c r="AC16" s="81" t="e">
        <f aca="false">TEXT(D15/AC14,"0.00%")</f>
        <v>#DIV/0!</v>
      </c>
    </row>
    <row r="17" customFormat="false" ht="15.75" hidden="false" customHeight="true" outlineLevel="0" collapsed="false">
      <c r="B17" s="116" t="n">
        <f aca="false">IF(I15=0,0,(C15*C11+D15*D11+E15*E11+F15*F11+G15*G11)/I15)</f>
        <v>0</v>
      </c>
      <c r="C17" s="116"/>
      <c r="D17" s="116"/>
      <c r="E17" s="116"/>
      <c r="F17" s="116"/>
      <c r="G17" s="116"/>
      <c r="H17" s="116"/>
      <c r="I17" s="116"/>
      <c r="AC17" s="81" t="e">
        <f aca="false">TEXT(E15/AC14,"0.00%")</f>
        <v>#DIV/0!</v>
      </c>
    </row>
    <row r="18" customFormat="false" ht="15" hidden="false" customHeight="false" outlineLevel="0" collapsed="false">
      <c r="AC18" s="81" t="e">
        <f aca="false">TEXT(F15/AC14,"0.00%")</f>
        <v>#DIV/0!</v>
      </c>
    </row>
    <row r="26" customFormat="false" ht="15.75" hidden="false" customHeight="true" outlineLevel="0" collapsed="false">
      <c r="J26" s="140" t="s">
        <v>473</v>
      </c>
      <c r="K26" s="140"/>
      <c r="L26" s="140"/>
      <c r="M26" s="140"/>
      <c r="N26" s="140"/>
      <c r="O26" s="140"/>
    </row>
    <row r="27" customFormat="false" ht="15.75" hidden="false" customHeight="true" outlineLevel="0" collapsed="false">
      <c r="J27" s="140"/>
      <c r="K27" s="140"/>
      <c r="L27" s="140"/>
      <c r="M27" s="140"/>
      <c r="N27" s="140"/>
      <c r="O27" s="140"/>
    </row>
    <row r="28" customFormat="false" ht="15" hidden="false" customHeight="true" outlineLevel="0" collapsed="false">
      <c r="J28" s="161" t="e">
        <f aca="false">"Según se muestra en la tabla LIDERAZGO el porcentaje de implementación alcanzado es de " &amp;TEXT(B17,"0.00%")&amp; " con respecto a los 29  DEBES que se contemplan en los requisitos que la norma establece para dicha cláusula. "&amp;CHAR(10)&amp;CHAR(10)&amp;"La imagen Porcentaje de representatividad - Requisitos de liderazgo muestra que el requisito "&amp;AD11&amp;" Liderazgo y compromiso tiene un "&amp;AC11&amp;" de representatividad en la implementación de la cláusula de Liderazgo, mientras que el requisito "&amp;AD12&amp;" Roles, responsabilidades y autoridades en la organnización tiene un "&amp;AC12&amp;" de representatividad en cuanto a la implementación del total de la cláusula antes mencionada."&amp;CHAR(10)&amp;CHAR(10)&amp;"El "&amp;AC15&amp;" de los DEBES se encuentra "&amp;C10&amp;", " &amp;AC16&amp; " se encuentra " &amp;D10&amp; ", un " &amp;AC17&amp; " se encuentra " &amp;E10&amp; ", mientras que un " &amp;AC18&amp; " se encuentra " &amp;F10</f>
        <v>#DIV/0!</v>
      </c>
      <c r="K28" s="161"/>
      <c r="L28" s="161"/>
      <c r="M28" s="161"/>
      <c r="N28" s="161"/>
      <c r="O28" s="161"/>
      <c r="P28" s="161"/>
      <c r="Q28" s="161"/>
      <c r="R28" s="161"/>
      <c r="S28" s="161"/>
    </row>
    <row r="29" customFormat="false" ht="15" hidden="false" customHeight="true" outlineLevel="0" collapsed="false">
      <c r="J29" s="161"/>
      <c r="K29" s="161"/>
      <c r="L29" s="161"/>
      <c r="M29" s="161"/>
      <c r="N29" s="161"/>
      <c r="O29" s="161"/>
      <c r="P29" s="161"/>
      <c r="Q29" s="161"/>
      <c r="R29" s="161"/>
      <c r="S29" s="161"/>
    </row>
    <row r="30" customFormat="false" ht="15" hidden="false" customHeight="true" outlineLevel="0" collapsed="false">
      <c r="J30" s="161"/>
      <c r="K30" s="161"/>
      <c r="L30" s="161"/>
      <c r="M30" s="161"/>
      <c r="N30" s="161"/>
      <c r="O30" s="161"/>
      <c r="P30" s="161"/>
      <c r="Q30" s="161"/>
      <c r="R30" s="161"/>
      <c r="S30" s="161"/>
    </row>
    <row r="31" customFormat="false" ht="15" hidden="false" customHeight="true" outlineLevel="0" collapsed="false">
      <c r="J31" s="161"/>
      <c r="K31" s="161"/>
      <c r="L31" s="161"/>
      <c r="M31" s="161"/>
      <c r="N31" s="161"/>
      <c r="O31" s="161"/>
      <c r="P31" s="161"/>
      <c r="Q31" s="161"/>
      <c r="R31" s="161"/>
      <c r="S31" s="161"/>
    </row>
    <row r="32" customFormat="false" ht="15" hidden="false" customHeight="true" outlineLevel="0" collapsed="false">
      <c r="J32" s="161"/>
      <c r="K32" s="161"/>
      <c r="L32" s="161"/>
      <c r="M32" s="161"/>
      <c r="N32" s="161"/>
      <c r="O32" s="161"/>
      <c r="P32" s="161"/>
      <c r="Q32" s="161"/>
      <c r="R32" s="161"/>
      <c r="S32" s="161"/>
    </row>
    <row r="33" customFormat="false" ht="15" hidden="false" customHeight="true" outlineLevel="0" collapsed="false">
      <c r="J33" s="161"/>
      <c r="K33" s="161"/>
      <c r="L33" s="161"/>
      <c r="M33" s="161"/>
      <c r="N33" s="161"/>
      <c r="O33" s="161"/>
      <c r="P33" s="161"/>
      <c r="Q33" s="161"/>
      <c r="R33" s="161"/>
      <c r="S33" s="161"/>
    </row>
    <row r="34" customFormat="false" ht="15" hidden="false" customHeight="true" outlineLevel="0" collapsed="false">
      <c r="J34" s="161"/>
      <c r="K34" s="161"/>
      <c r="L34" s="161"/>
      <c r="M34" s="161"/>
      <c r="N34" s="161"/>
      <c r="O34" s="161"/>
      <c r="P34" s="161"/>
      <c r="Q34" s="161"/>
      <c r="R34" s="161"/>
      <c r="S34" s="161"/>
    </row>
    <row r="35" customFormat="false" ht="15" hidden="false" customHeight="true" outlineLevel="0" collapsed="false">
      <c r="J35" s="161"/>
      <c r="K35" s="161"/>
      <c r="L35" s="161"/>
      <c r="M35" s="161"/>
      <c r="N35" s="161"/>
      <c r="O35" s="161"/>
      <c r="P35" s="161"/>
      <c r="Q35" s="161"/>
      <c r="R35" s="161"/>
      <c r="S35" s="161"/>
    </row>
    <row r="36" customFormat="false" ht="15" hidden="false" customHeight="true" outlineLevel="0" collapsed="false">
      <c r="J36" s="161"/>
      <c r="K36" s="161"/>
      <c r="L36" s="161"/>
      <c r="M36" s="161"/>
      <c r="N36" s="161"/>
      <c r="O36" s="161"/>
      <c r="P36" s="161"/>
      <c r="Q36" s="161"/>
      <c r="R36" s="161"/>
      <c r="S36" s="161"/>
    </row>
    <row r="37" customFormat="false" ht="15" hidden="false" customHeight="true" outlineLevel="0" collapsed="false">
      <c r="J37" s="161"/>
      <c r="K37" s="161"/>
      <c r="L37" s="161"/>
      <c r="M37" s="161"/>
      <c r="N37" s="161"/>
      <c r="O37" s="161"/>
      <c r="P37" s="161"/>
      <c r="Q37" s="161"/>
      <c r="R37" s="161"/>
      <c r="S37" s="161"/>
    </row>
    <row r="38" customFormat="false" ht="15" hidden="false" customHeight="true" outlineLevel="0" collapsed="false">
      <c r="J38" s="161"/>
      <c r="K38" s="161"/>
      <c r="L38" s="161"/>
      <c r="M38" s="161"/>
      <c r="N38" s="161"/>
      <c r="O38" s="161"/>
      <c r="P38" s="161"/>
      <c r="Q38" s="161"/>
      <c r="R38" s="161"/>
      <c r="S38" s="161"/>
    </row>
    <row r="39" customFormat="false" ht="15" hidden="false" customHeight="true" outlineLevel="0" collapsed="false">
      <c r="J39" s="161"/>
      <c r="K39" s="161"/>
      <c r="L39" s="161"/>
      <c r="M39" s="161"/>
      <c r="N39" s="161"/>
      <c r="O39" s="161"/>
      <c r="P39" s="161"/>
      <c r="Q39" s="161"/>
      <c r="R39" s="161"/>
      <c r="S39" s="161"/>
    </row>
    <row r="40" customFormat="false" ht="15" hidden="false" customHeight="true" outlineLevel="0" collapsed="false">
      <c r="J40" s="161"/>
      <c r="K40" s="161"/>
      <c r="L40" s="161"/>
      <c r="M40" s="161"/>
      <c r="N40" s="161"/>
      <c r="O40" s="161"/>
      <c r="P40" s="161"/>
      <c r="Q40" s="161"/>
      <c r="R40" s="161"/>
      <c r="S40" s="161"/>
    </row>
    <row r="41" customFormat="false" ht="15" hidden="false" customHeight="true" outlineLevel="0" collapsed="false">
      <c r="J41" s="161"/>
      <c r="K41" s="161"/>
      <c r="L41" s="161"/>
      <c r="M41" s="161"/>
      <c r="N41" s="161"/>
      <c r="O41" s="161"/>
      <c r="P41" s="161"/>
      <c r="Q41" s="161"/>
      <c r="R41" s="161"/>
      <c r="S41" s="161"/>
    </row>
    <row r="42" customFormat="false" ht="15" hidden="false" customHeight="true" outlineLevel="0" collapsed="false">
      <c r="J42" s="161"/>
      <c r="K42" s="161"/>
      <c r="L42" s="161"/>
      <c r="M42" s="161"/>
      <c r="N42" s="161"/>
      <c r="O42" s="161"/>
      <c r="P42" s="161"/>
      <c r="Q42" s="161"/>
      <c r="R42" s="161"/>
      <c r="S42" s="161"/>
    </row>
    <row r="43" customFormat="false" ht="15" hidden="false" customHeight="true" outlineLevel="0" collapsed="false">
      <c r="J43" s="161"/>
      <c r="K43" s="161"/>
      <c r="L43" s="161"/>
      <c r="M43" s="161"/>
      <c r="N43" s="161"/>
      <c r="O43" s="161"/>
      <c r="P43" s="161"/>
      <c r="Q43" s="161"/>
      <c r="R43" s="161"/>
      <c r="S43" s="161"/>
    </row>
  </sheetData>
  <mergeCells count="5">
    <mergeCell ref="B3:P3"/>
    <mergeCell ref="B9:I9"/>
    <mergeCell ref="B16:I16"/>
    <mergeCell ref="B17:I17"/>
    <mergeCell ref="J28:S4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AD44"/>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selection pane="topLeft" activeCell="I23" activeCellId="1" sqref="B304:H312 I23"/>
    </sheetView>
  </sheetViews>
  <sheetFormatPr defaultColWidth="11.4296875" defaultRowHeight="15" zeroHeight="false" outlineLevelRow="0" outlineLevelCol="0"/>
  <cols>
    <col collapsed="false" customWidth="false" hidden="false" outlineLevel="0" max="1" min="1" style="81" width="11.43"/>
    <col collapsed="false" customWidth="true" hidden="false" outlineLevel="0" max="9" min="2" style="81" width="11.57"/>
    <col collapsed="false" customWidth="false" hidden="false" outlineLevel="0" max="1024" min="10" style="81" width="11.43"/>
  </cols>
  <sheetData>
    <row r="3" customFormat="false" ht="15" hidden="false" customHeight="false" outlineLevel="0" collapsed="false">
      <c r="B3" s="82" t="s">
        <v>434</v>
      </c>
      <c r="C3" s="82"/>
      <c r="D3" s="82"/>
      <c r="E3" s="82"/>
      <c r="F3" s="82"/>
      <c r="G3" s="82"/>
      <c r="H3" s="82"/>
      <c r="I3" s="82"/>
      <c r="J3" s="82"/>
      <c r="K3" s="82"/>
      <c r="L3" s="82"/>
      <c r="M3" s="82"/>
      <c r="N3" s="82"/>
      <c r="O3" s="82"/>
      <c r="P3" s="82"/>
    </row>
    <row r="4" customFormat="false" ht="15" hidden="false" customHeight="false" outlineLevel="0" collapsed="false">
      <c r="B4" s="83" t="s">
        <v>495</v>
      </c>
      <c r="C4" s="83"/>
      <c r="D4" s="83"/>
      <c r="E4" s="83"/>
      <c r="F4" s="83"/>
      <c r="G4" s="83"/>
      <c r="H4" s="83"/>
      <c r="I4" s="83"/>
      <c r="J4" s="83"/>
      <c r="K4" s="83"/>
      <c r="L4" s="83"/>
      <c r="M4" s="83"/>
    </row>
    <row r="5" customFormat="false" ht="15" hidden="false" customHeight="false" outlineLevel="0" collapsed="false">
      <c r="B5" s="84" t="s">
        <v>495</v>
      </c>
      <c r="C5" s="84"/>
      <c r="D5" s="84"/>
      <c r="E5" s="84"/>
      <c r="F5" s="84"/>
      <c r="G5" s="84"/>
      <c r="H5" s="84"/>
      <c r="I5" s="84"/>
      <c r="J5" s="84"/>
      <c r="K5" s="84"/>
      <c r="L5" s="84"/>
      <c r="M5" s="84"/>
    </row>
    <row r="6" customFormat="false" ht="15" hidden="false" customHeight="false" outlineLevel="0" collapsed="false">
      <c r="B6" s="82"/>
      <c r="C6" s="82"/>
      <c r="D6" s="82"/>
      <c r="E6" s="82"/>
      <c r="F6" s="82"/>
      <c r="G6" s="82"/>
      <c r="H6" s="82"/>
      <c r="I6" s="82"/>
      <c r="J6" s="82"/>
      <c r="K6" s="82"/>
      <c r="L6" s="82"/>
      <c r="M6" s="82"/>
      <c r="N6" s="82"/>
      <c r="O6" s="82"/>
      <c r="P6" s="82"/>
    </row>
    <row r="8" customFormat="false" ht="15.75" hidden="false" customHeight="true" outlineLevel="0" collapsed="false"/>
    <row r="9" customFormat="false" ht="15.75" hidden="false" customHeight="true" outlineLevel="0" collapsed="false">
      <c r="B9" s="86" t="s">
        <v>497</v>
      </c>
      <c r="C9" s="86"/>
      <c r="D9" s="86"/>
      <c r="E9" s="86"/>
      <c r="F9" s="86"/>
      <c r="G9" s="86"/>
      <c r="H9" s="86"/>
      <c r="I9" s="86"/>
    </row>
    <row r="10" customFormat="false" ht="33" hidden="false" customHeight="true" outlineLevel="0" collapsed="false">
      <c r="B10" s="152"/>
      <c r="C10" s="153" t="s">
        <v>489</v>
      </c>
      <c r="D10" s="154" t="s">
        <v>490</v>
      </c>
      <c r="E10" s="154" t="s">
        <v>491</v>
      </c>
      <c r="F10" s="155" t="s">
        <v>492</v>
      </c>
      <c r="G10" s="154" t="s">
        <v>493</v>
      </c>
      <c r="H10" s="156" t="s">
        <v>9</v>
      </c>
      <c r="I10" s="157"/>
    </row>
    <row r="11" customFormat="false" ht="16.5" hidden="false" customHeight="true" outlineLevel="0" collapsed="false">
      <c r="B11" s="90" t="s">
        <v>437</v>
      </c>
      <c r="C11" s="90" t="n">
        <v>0</v>
      </c>
      <c r="D11" s="90" t="n">
        <v>0.25</v>
      </c>
      <c r="E11" s="90" t="n">
        <v>0.5</v>
      </c>
      <c r="F11" s="90" t="n">
        <v>0.75</v>
      </c>
      <c r="G11" s="90" t="n">
        <v>1</v>
      </c>
      <c r="H11" s="91" t="s">
        <v>8</v>
      </c>
      <c r="I11" s="92" t="s">
        <v>438</v>
      </c>
      <c r="AB11" s="88" t="n">
        <f aca="false">MAX(I12:I14)</f>
        <v>0</v>
      </c>
      <c r="AC11" s="81" t="e">
        <f aca="false">TEXT(AB11/SUM(I12:I14),"0.00%")</f>
        <v>#DIV/0!</v>
      </c>
      <c r="AD11" s="81" t="str">
        <f aca="false">IF(I12 &gt;= AB11,B12,IF(I13 &gt;= AB11,B13,IF(I14 &gt;= AB11,B14,"Algo está mal en la formula, revisela")))</f>
        <v>6.1</v>
      </c>
    </row>
    <row r="12" customFormat="false" ht="15.75" hidden="false" customHeight="true" outlineLevel="0" collapsed="false">
      <c r="B12" s="96" t="s">
        <v>449</v>
      </c>
      <c r="C12" s="124" t="n">
        <f aca="false">COUNTIF(REQUISITOS!B89:B97,"X")</f>
        <v>0</v>
      </c>
      <c r="D12" s="124" t="n">
        <f aca="false">COUNTIF(REQUISITOS!C89:C97,"X")</f>
        <v>0</v>
      </c>
      <c r="E12" s="124" t="n">
        <f aca="false">COUNTIF(REQUISITOS!D89:D97,"X")</f>
        <v>0</v>
      </c>
      <c r="F12" s="124" t="n">
        <f aca="false">COUNTIF(REQUISITOS!E89:E97,"X")</f>
        <v>0</v>
      </c>
      <c r="G12" s="124" t="n">
        <f aca="false">COUNTIF(REQUISITOS!F89:F97,"X")</f>
        <v>0</v>
      </c>
      <c r="H12" s="124" t="n">
        <f aca="false">COUNTIF(REQUISITOS!G89:G97,"X")</f>
        <v>0</v>
      </c>
      <c r="I12" s="125" t="n">
        <f aca="false">SUM(C12:H12)</f>
        <v>0</v>
      </c>
      <c r="AB12" s="88" t="n">
        <f aca="false">MIN(I12:I14)</f>
        <v>0</v>
      </c>
      <c r="AC12" s="81" t="e">
        <f aca="false">TEXT(AB12/SUM(I12:I14),"0.00%")</f>
        <v>#DIV/0!</v>
      </c>
      <c r="AD12" s="81" t="str">
        <f aca="false">IF(I12 &lt;= AB12,B12,IF(I13 &lt;= AB12,B13,IF(I14 &lt;= AB12,B14,"Algo está mal en la formula, revisela")))</f>
        <v>6.1</v>
      </c>
    </row>
    <row r="13" customFormat="false" ht="15.75" hidden="false" customHeight="true" outlineLevel="0" collapsed="false">
      <c r="B13" s="101" t="s">
        <v>450</v>
      </c>
      <c r="C13" s="124" t="n">
        <f aca="false">COUNTIF(REQUISITOS!B100:B114,"X")</f>
        <v>0</v>
      </c>
      <c r="D13" s="124" t="n">
        <f aca="false">COUNTIF(REQUISITOS!C100:C114,"X")</f>
        <v>0</v>
      </c>
      <c r="E13" s="124" t="n">
        <f aca="false">COUNTIF(REQUISITOS!D100:D114,"X")</f>
        <v>0</v>
      </c>
      <c r="F13" s="124" t="n">
        <f aca="false">COUNTIF(REQUISITOS!E100:E114,"X")</f>
        <v>0</v>
      </c>
      <c r="G13" s="124" t="n">
        <f aca="false">COUNTIF(REQUISITOS!F100:F114,"X")</f>
        <v>0</v>
      </c>
      <c r="H13" s="124" t="n">
        <f aca="false">COUNTIF(REQUISITOS!G100:G114,"X")</f>
        <v>0</v>
      </c>
      <c r="I13" s="104" t="n">
        <f aca="false">SUM(C13:H13)</f>
        <v>0</v>
      </c>
    </row>
    <row r="14" customFormat="false" ht="15.75" hidden="false" customHeight="true" outlineLevel="0" collapsed="false">
      <c r="B14" s="126" t="s">
        <v>451</v>
      </c>
      <c r="C14" s="124" t="n">
        <f aca="false">COUNTIF(REQUISITOS!B117:B119,"X")</f>
        <v>0</v>
      </c>
      <c r="D14" s="124" t="n">
        <f aca="false">COUNTIF(REQUISITOS!C117:C119,"X")</f>
        <v>0</v>
      </c>
      <c r="E14" s="124" t="n">
        <f aca="false">COUNTIF(REQUISITOS!D117:D119,"X")</f>
        <v>0</v>
      </c>
      <c r="F14" s="124" t="n">
        <f aca="false">COUNTIF(REQUISITOS!E117:E119,"X")</f>
        <v>0</v>
      </c>
      <c r="G14" s="124" t="n">
        <f aca="false">COUNTIF(REQUISITOS!F117:F119,"X")</f>
        <v>0</v>
      </c>
      <c r="H14" s="124" t="n">
        <f aca="false">COUNTIF(REQUISITOS!G117:G119,"X")</f>
        <v>0</v>
      </c>
      <c r="I14" s="124" t="n">
        <f aca="false">SUM(C14:H14)</f>
        <v>0</v>
      </c>
      <c r="AC14" s="81" t="n">
        <f aca="false">SUM(C15:G15)</f>
        <v>0</v>
      </c>
    </row>
    <row r="15" customFormat="false" ht="15.75" hidden="false" customHeight="true" outlineLevel="0" collapsed="false">
      <c r="B15" s="129" t="s">
        <v>438</v>
      </c>
      <c r="C15" s="124" t="n">
        <f aca="false">SUM(C12:C14)</f>
        <v>0</v>
      </c>
      <c r="D15" s="124" t="n">
        <f aca="false">SUM(D12:D14)</f>
        <v>0</v>
      </c>
      <c r="E15" s="124" t="n">
        <f aca="false">SUM(E12:E14)</f>
        <v>0</v>
      </c>
      <c r="F15" s="124" t="n">
        <f aca="false">SUM(F12:F14)</f>
        <v>0</v>
      </c>
      <c r="G15" s="124" t="n">
        <f aca="false">SUM(G12:G14)</f>
        <v>0</v>
      </c>
      <c r="H15" s="124" t="n">
        <f aca="false">SUM(H12:H14)</f>
        <v>0</v>
      </c>
      <c r="I15" s="124" t="n">
        <f aca="false">SUM(I12:I14)-H15</f>
        <v>0</v>
      </c>
      <c r="AC15" s="81" t="e">
        <f aca="false">TEXT(C15/AC14,"0.00%")</f>
        <v>#DIV/0!</v>
      </c>
    </row>
    <row r="16" customFormat="false" ht="15.75" hidden="false" customHeight="true" outlineLevel="0" collapsed="false">
      <c r="B16" s="113" t="s">
        <v>498</v>
      </c>
      <c r="C16" s="113"/>
      <c r="D16" s="113"/>
      <c r="E16" s="113"/>
      <c r="F16" s="113"/>
      <c r="G16" s="113"/>
      <c r="H16" s="113"/>
      <c r="I16" s="113"/>
      <c r="AC16" s="81" t="e">
        <f aca="false">TEXT(D15/AC14,"0.00%")</f>
        <v>#DIV/0!</v>
      </c>
    </row>
    <row r="17" customFormat="false" ht="15.75" hidden="false" customHeight="true" outlineLevel="0" collapsed="false">
      <c r="B17" s="116" t="n">
        <f aca="false">IF(I15=0,0,(C15*C11+D15*D11+E15*E11+F15*F11+G15*G11)/I15)</f>
        <v>0</v>
      </c>
      <c r="C17" s="116"/>
      <c r="D17" s="116"/>
      <c r="E17" s="116"/>
      <c r="F17" s="116"/>
      <c r="G17" s="116"/>
      <c r="H17" s="116"/>
      <c r="I17" s="116"/>
      <c r="AC17" s="81" t="e">
        <f aca="false">TEXT(E15/AC14,"0.00%")</f>
        <v>#DIV/0!</v>
      </c>
    </row>
    <row r="18" customFormat="false" ht="15" hidden="false" customHeight="false" outlineLevel="0" collapsed="false">
      <c r="AC18" s="81" t="e">
        <f aca="false">TEXT(F15/AC14,"0.00%")</f>
        <v>#DIV/0!</v>
      </c>
    </row>
    <row r="26" customFormat="false" ht="15.75" hidden="false" customHeight="true" outlineLevel="0" collapsed="false">
      <c r="K26" s="140" t="s">
        <v>473</v>
      </c>
    </row>
    <row r="28" customFormat="false" ht="15" hidden="false" customHeight="false" outlineLevel="0" collapsed="false">
      <c r="K28" s="161" t="e">
        <f aca="false">"Según se muestra en la Tabla PLANIFICACIÓN el porcentaje de implementación alcanzado es de " &amp;TEXT(B17,"0.00%")&amp; " con respecto a los 26 DEBES que se contemplan en los requisitos que la norma establece para dicha cláusula." &amp;CHAR(10)&amp;CHAR(10)&amp; "La imagen Porcentaje de representatividad - Requisitos de Planificación muestra que el requisito " &amp;AD11&amp; " tiene un " &amp;AC11&amp; " de representatividad, siendo este el requisito con mayor representatividad en esta cláusula, mientras que el requisito " &amp;AD12&amp; " tiene un " &amp;AC12&amp; " de representatividad." &amp;CHAR(10)&amp;CHAR(10)&amp; "El " &amp;AC15&amp; " de los DEBES se encuentra " &amp;C10&amp; ", " &amp;AC16&amp; " se encuentra " &amp;D10&amp; ", " &amp;AC17&amp; " se encuentra " &amp;E10&amp; ", un "&amp;AC17&amp;" se encuentra " &amp;G10&amp; ", mientras que un "&amp;AC18&amp;" se encuentra " &amp;F10</f>
        <v>#DIV/0!</v>
      </c>
      <c r="L28" s="161"/>
      <c r="M28" s="161"/>
      <c r="N28" s="161"/>
      <c r="O28" s="161"/>
      <c r="P28" s="161"/>
      <c r="Q28" s="161"/>
      <c r="R28" s="161"/>
      <c r="S28" s="161"/>
      <c r="T28" s="161"/>
    </row>
    <row r="29" customFormat="false" ht="15" hidden="false" customHeight="false" outlineLevel="0" collapsed="false">
      <c r="K29" s="161"/>
      <c r="L29" s="161"/>
      <c r="M29" s="161"/>
      <c r="N29" s="161"/>
      <c r="O29" s="161"/>
      <c r="P29" s="161"/>
      <c r="Q29" s="161"/>
      <c r="R29" s="161"/>
      <c r="S29" s="161"/>
      <c r="T29" s="161"/>
    </row>
    <row r="30" customFormat="false" ht="15" hidden="false" customHeight="false" outlineLevel="0" collapsed="false">
      <c r="K30" s="161"/>
      <c r="L30" s="161"/>
      <c r="M30" s="161"/>
      <c r="N30" s="161"/>
      <c r="O30" s="161"/>
      <c r="P30" s="161"/>
      <c r="Q30" s="161"/>
      <c r="R30" s="161"/>
      <c r="S30" s="161"/>
      <c r="T30" s="161"/>
    </row>
    <row r="31" customFormat="false" ht="15" hidden="false" customHeight="false" outlineLevel="0" collapsed="false">
      <c r="K31" s="161"/>
      <c r="L31" s="161"/>
      <c r="M31" s="161"/>
      <c r="N31" s="161"/>
      <c r="O31" s="161"/>
      <c r="P31" s="161"/>
      <c r="Q31" s="161"/>
      <c r="R31" s="161"/>
      <c r="S31" s="161"/>
      <c r="T31" s="161"/>
    </row>
    <row r="32" customFormat="false" ht="15" hidden="false" customHeight="false" outlineLevel="0" collapsed="false">
      <c r="K32" s="161"/>
      <c r="L32" s="161"/>
      <c r="M32" s="161"/>
      <c r="N32" s="161"/>
      <c r="O32" s="161"/>
      <c r="P32" s="161"/>
      <c r="Q32" s="161"/>
      <c r="R32" s="161"/>
      <c r="S32" s="161"/>
      <c r="T32" s="161"/>
    </row>
    <row r="33" customFormat="false" ht="15" hidden="false" customHeight="false" outlineLevel="0" collapsed="false">
      <c r="K33" s="161"/>
      <c r="L33" s="161"/>
      <c r="M33" s="161"/>
      <c r="N33" s="161"/>
      <c r="O33" s="161"/>
      <c r="P33" s="161"/>
      <c r="Q33" s="161"/>
      <c r="R33" s="161"/>
      <c r="S33" s="161"/>
      <c r="T33" s="161"/>
    </row>
    <row r="34" customFormat="false" ht="15" hidden="false" customHeight="false" outlineLevel="0" collapsed="false">
      <c r="K34" s="161"/>
      <c r="L34" s="161"/>
      <c r="M34" s="161"/>
      <c r="N34" s="161"/>
      <c r="O34" s="161"/>
      <c r="P34" s="161"/>
      <c r="Q34" s="161"/>
      <c r="R34" s="161"/>
      <c r="S34" s="161"/>
      <c r="T34" s="161"/>
    </row>
    <row r="35" customFormat="false" ht="15" hidden="false" customHeight="false" outlineLevel="0" collapsed="false">
      <c r="K35" s="161"/>
      <c r="L35" s="161"/>
      <c r="M35" s="161"/>
      <c r="N35" s="161"/>
      <c r="O35" s="161"/>
      <c r="P35" s="161"/>
      <c r="Q35" s="161"/>
      <c r="R35" s="161"/>
      <c r="S35" s="161"/>
      <c r="T35" s="161"/>
    </row>
    <row r="36" customFormat="false" ht="15" hidden="false" customHeight="false" outlineLevel="0" collapsed="false">
      <c r="K36" s="161"/>
      <c r="L36" s="161"/>
      <c r="M36" s="161"/>
      <c r="N36" s="161"/>
      <c r="O36" s="161"/>
      <c r="P36" s="161"/>
      <c r="Q36" s="161"/>
      <c r="R36" s="161"/>
      <c r="S36" s="161"/>
      <c r="T36" s="161"/>
    </row>
    <row r="37" customFormat="false" ht="15" hidden="false" customHeight="false" outlineLevel="0" collapsed="false">
      <c r="K37" s="161"/>
      <c r="L37" s="161"/>
      <c r="M37" s="161"/>
      <c r="N37" s="161"/>
      <c r="O37" s="161"/>
      <c r="P37" s="161"/>
      <c r="Q37" s="161"/>
      <c r="R37" s="161"/>
      <c r="S37" s="161"/>
      <c r="T37" s="161"/>
    </row>
    <row r="38" customFormat="false" ht="15" hidden="false" customHeight="false" outlineLevel="0" collapsed="false">
      <c r="K38" s="161"/>
      <c r="L38" s="161"/>
      <c r="M38" s="161"/>
      <c r="N38" s="161"/>
      <c r="O38" s="161"/>
      <c r="P38" s="161"/>
      <c r="Q38" s="161"/>
      <c r="R38" s="161"/>
      <c r="S38" s="161"/>
      <c r="T38" s="161"/>
    </row>
    <row r="39" customFormat="false" ht="15" hidden="false" customHeight="false" outlineLevel="0" collapsed="false">
      <c r="K39" s="161"/>
      <c r="L39" s="161"/>
      <c r="M39" s="161"/>
      <c r="N39" s="161"/>
      <c r="O39" s="161"/>
      <c r="P39" s="161"/>
      <c r="Q39" s="161"/>
      <c r="R39" s="161"/>
      <c r="S39" s="161"/>
      <c r="T39" s="161"/>
    </row>
    <row r="40" customFormat="false" ht="15" hidden="false" customHeight="false" outlineLevel="0" collapsed="false">
      <c r="K40" s="161"/>
      <c r="L40" s="161"/>
      <c r="M40" s="161"/>
      <c r="N40" s="161"/>
      <c r="O40" s="161"/>
      <c r="P40" s="161"/>
      <c r="Q40" s="161"/>
      <c r="R40" s="161"/>
      <c r="S40" s="161"/>
      <c r="T40" s="161"/>
    </row>
    <row r="41" customFormat="false" ht="15" hidden="false" customHeight="false" outlineLevel="0" collapsed="false">
      <c r="K41" s="161"/>
      <c r="L41" s="161"/>
      <c r="M41" s="161"/>
      <c r="N41" s="161"/>
      <c r="O41" s="161"/>
      <c r="P41" s="161"/>
      <c r="Q41" s="161"/>
      <c r="R41" s="161"/>
      <c r="S41" s="161"/>
      <c r="T41" s="161"/>
    </row>
    <row r="42" customFormat="false" ht="15" hidden="false" customHeight="false" outlineLevel="0" collapsed="false">
      <c r="K42" s="161"/>
      <c r="L42" s="161"/>
      <c r="M42" s="161"/>
      <c r="N42" s="161"/>
      <c r="O42" s="161"/>
      <c r="P42" s="161"/>
      <c r="Q42" s="161"/>
      <c r="R42" s="161"/>
      <c r="S42" s="161"/>
      <c r="T42" s="161"/>
    </row>
    <row r="43" customFormat="false" ht="15" hidden="false" customHeight="false" outlineLevel="0" collapsed="false">
      <c r="K43" s="161"/>
      <c r="L43" s="161"/>
      <c r="M43" s="161"/>
      <c r="N43" s="161"/>
      <c r="O43" s="161"/>
      <c r="P43" s="161"/>
      <c r="Q43" s="161"/>
      <c r="R43" s="161"/>
      <c r="S43" s="161"/>
      <c r="T43" s="161"/>
    </row>
    <row r="44" customFormat="false" ht="15" hidden="false" customHeight="false" outlineLevel="0" collapsed="false">
      <c r="K44" s="161"/>
      <c r="L44" s="161"/>
      <c r="M44" s="161"/>
      <c r="N44" s="161"/>
      <c r="O44" s="161"/>
      <c r="P44" s="161"/>
      <c r="Q44" s="161"/>
      <c r="R44" s="161"/>
      <c r="S44" s="161"/>
      <c r="T44" s="161"/>
    </row>
  </sheetData>
  <mergeCells count="6">
    <mergeCell ref="B3:P3"/>
    <mergeCell ref="B6:P6"/>
    <mergeCell ref="B9:I9"/>
    <mergeCell ref="B16:I16"/>
    <mergeCell ref="B17:I17"/>
    <mergeCell ref="K28:T4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AD49"/>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selection pane="topLeft" activeCell="B19" activeCellId="1" sqref="B304:H312 B19"/>
    </sheetView>
  </sheetViews>
  <sheetFormatPr defaultColWidth="11.4296875" defaultRowHeight="15" zeroHeight="false" outlineLevelRow="0" outlineLevelCol="0"/>
  <cols>
    <col collapsed="false" customWidth="false" hidden="false" outlineLevel="0" max="1024" min="1" style="81" width="11.43"/>
  </cols>
  <sheetData>
    <row r="3" customFormat="false" ht="15" hidden="false" customHeight="false" outlineLevel="0" collapsed="false">
      <c r="B3" s="82" t="s">
        <v>434</v>
      </c>
      <c r="C3" s="82"/>
      <c r="D3" s="82"/>
      <c r="E3" s="82"/>
      <c r="F3" s="82"/>
      <c r="G3" s="82"/>
      <c r="H3" s="82"/>
      <c r="I3" s="82"/>
      <c r="J3" s="82"/>
      <c r="K3" s="82"/>
      <c r="L3" s="82"/>
      <c r="M3" s="82"/>
      <c r="N3" s="82"/>
      <c r="O3" s="82"/>
    </row>
    <row r="4" customFormat="false" ht="15" hidden="false" customHeight="false" outlineLevel="0" collapsed="false">
      <c r="B4" s="83" t="s">
        <v>495</v>
      </c>
      <c r="C4" s="83"/>
      <c r="D4" s="83"/>
      <c r="E4" s="83"/>
      <c r="F4" s="83"/>
      <c r="G4" s="83"/>
      <c r="H4" s="83"/>
      <c r="I4" s="83"/>
      <c r="J4" s="83"/>
      <c r="K4" s="83"/>
      <c r="L4" s="83"/>
      <c r="M4" s="83"/>
    </row>
    <row r="5" customFormat="false" ht="15" hidden="false" customHeight="false" outlineLevel="0" collapsed="false">
      <c r="B5" s="84" t="s">
        <v>495</v>
      </c>
      <c r="C5" s="84"/>
      <c r="D5" s="84"/>
      <c r="E5" s="84"/>
      <c r="F5" s="84"/>
      <c r="G5" s="84"/>
      <c r="H5" s="84"/>
      <c r="I5" s="84"/>
      <c r="J5" s="84"/>
      <c r="K5" s="84"/>
      <c r="L5" s="84"/>
      <c r="M5" s="84"/>
    </row>
    <row r="6" customFormat="false" ht="15" hidden="false" customHeight="false" outlineLevel="0" collapsed="false">
      <c r="B6" s="82"/>
      <c r="C6" s="82"/>
      <c r="D6" s="82"/>
      <c r="E6" s="82"/>
      <c r="F6" s="82"/>
      <c r="G6" s="82"/>
      <c r="H6" s="82"/>
      <c r="I6" s="82"/>
      <c r="J6" s="82"/>
      <c r="K6" s="82"/>
      <c r="L6" s="82"/>
      <c r="M6" s="82"/>
    </row>
    <row r="8" customFormat="false" ht="15.75" hidden="false" customHeight="true" outlineLevel="0" collapsed="false"/>
    <row r="9" customFormat="false" ht="15.75" hidden="false" customHeight="true" outlineLevel="0" collapsed="false">
      <c r="B9" s="86" t="s">
        <v>499</v>
      </c>
      <c r="C9" s="86"/>
      <c r="D9" s="86"/>
      <c r="E9" s="86"/>
      <c r="F9" s="86"/>
      <c r="G9" s="86"/>
      <c r="H9" s="86"/>
      <c r="I9" s="86"/>
    </row>
    <row r="10" customFormat="false" ht="27.75" hidden="false" customHeight="true" outlineLevel="0" collapsed="false">
      <c r="B10" s="152"/>
      <c r="C10" s="153" t="s">
        <v>489</v>
      </c>
      <c r="D10" s="154" t="s">
        <v>490</v>
      </c>
      <c r="E10" s="154" t="s">
        <v>491</v>
      </c>
      <c r="F10" s="155" t="s">
        <v>492</v>
      </c>
      <c r="G10" s="154" t="s">
        <v>493</v>
      </c>
      <c r="H10" s="156" t="s">
        <v>9</v>
      </c>
      <c r="I10" s="157"/>
    </row>
    <row r="11" customFormat="false" ht="15.75" hidden="false" customHeight="true" outlineLevel="0" collapsed="false">
      <c r="B11" s="90" t="s">
        <v>437</v>
      </c>
      <c r="C11" s="90" t="n">
        <v>0</v>
      </c>
      <c r="D11" s="90" t="n">
        <v>0.25</v>
      </c>
      <c r="E11" s="90" t="n">
        <v>0.5</v>
      </c>
      <c r="F11" s="90" t="n">
        <v>0.75</v>
      </c>
      <c r="G11" s="90" t="n">
        <v>1</v>
      </c>
      <c r="H11" s="91" t="s">
        <v>8</v>
      </c>
      <c r="I11" s="92" t="s">
        <v>438</v>
      </c>
      <c r="AB11" s="81" t="n">
        <f aca="false">MAX(I12:I16)</f>
        <v>0</v>
      </c>
      <c r="AC11" s="81" t="e">
        <f aca="false">TEXT(AB11/SUM(I12:I16),"0.00%")</f>
        <v>#DIV/0!</v>
      </c>
      <c r="AD11" s="81" t="str">
        <f aca="false">IF(I12 &gt;= AB11,B12,IF(I13 &gt;= AB11,B13,IF(I14 &gt;= AB11,B14,IF(I15 &gt;= AB11,B15,IF(I16 &gt;= AB11,B16,"Algo está mal en la formula, revisela")))))</f>
        <v>7.1</v>
      </c>
    </row>
    <row r="12" customFormat="false" ht="15.75" hidden="false" customHeight="true" outlineLevel="0" collapsed="false">
      <c r="B12" s="96" t="s">
        <v>453</v>
      </c>
      <c r="C12" s="94" t="n">
        <f aca="false">COUNTIF(REQUISITOS!B125:B154,"X")</f>
        <v>0</v>
      </c>
      <c r="D12" s="94" t="n">
        <f aca="false">COUNTIF(REQUISITOS!C125:C154,"X")</f>
        <v>0</v>
      </c>
      <c r="E12" s="94" t="n">
        <f aca="false">COUNTIF(REQUISITOS!D125:D154,"X")</f>
        <v>0</v>
      </c>
      <c r="F12" s="94" t="n">
        <f aca="false">COUNTIF(REQUISITOS!E125:E154,"X")</f>
        <v>0</v>
      </c>
      <c r="G12" s="94" t="n">
        <f aca="false">COUNTIF(REQUISITOS!F125:F154,"X")</f>
        <v>0</v>
      </c>
      <c r="H12" s="94" t="n">
        <f aca="false">COUNTIF(REQUISITOS!G125:G154,"X")</f>
        <v>0</v>
      </c>
      <c r="I12" s="98" t="n">
        <f aca="false">SUM(C12:H12)</f>
        <v>0</v>
      </c>
      <c r="AB12" s="81" t="n">
        <f aca="false">MIN(I12:I16)</f>
        <v>0</v>
      </c>
      <c r="AC12" s="81" t="e">
        <f aca="false">TEXT(AB12/SUM(I12:I16),"0.00%")</f>
        <v>#DIV/0!</v>
      </c>
      <c r="AD12" s="81" t="str">
        <f aca="false">IF(I12 &lt;= AB12,B12,IF(I13 &lt;= AB12,B13,IF(I14 &lt;= AB12,B14,IF(I15 &lt;= AB12,B15,IF(I16 &lt;= AB12,B16,"Algo está mal en la formula, revisela")))))</f>
        <v>7.1</v>
      </c>
    </row>
    <row r="13" customFormat="false" ht="15.75" hidden="false" customHeight="true" outlineLevel="0" collapsed="false">
      <c r="B13" s="101" t="s">
        <v>455</v>
      </c>
      <c r="C13" s="94" t="n">
        <f aca="false">COUNTIF(REQUISITOS!B157:B160,"X")</f>
        <v>0</v>
      </c>
      <c r="D13" s="94" t="n">
        <f aca="false">COUNTIF(REQUISITOS!C157:C160,"X")</f>
        <v>0</v>
      </c>
      <c r="E13" s="94" t="n">
        <f aca="false">COUNTIF(REQUISITOS!D157:D160,"X")</f>
        <v>0</v>
      </c>
      <c r="F13" s="94" t="n">
        <f aca="false">COUNTIF(REQUISITOS!E157:E160,"X")</f>
        <v>0</v>
      </c>
      <c r="G13" s="94" t="n">
        <f aca="false">COUNTIF(REQUISITOS!F157:F160,"X")</f>
        <v>0</v>
      </c>
      <c r="H13" s="94" t="n">
        <f aca="false">COUNTIF(REQUISITOS!G157:G160,"X")</f>
        <v>0</v>
      </c>
      <c r="I13" s="104" t="n">
        <f aca="false">SUM(C13:H13)</f>
        <v>0</v>
      </c>
    </row>
    <row r="14" customFormat="false" ht="15.75" hidden="false" customHeight="true" outlineLevel="0" collapsed="false">
      <c r="B14" s="101" t="s">
        <v>457</v>
      </c>
      <c r="C14" s="94" t="n">
        <f aca="false">COUNTIF(REQUISITOS!B163:B166,"X")</f>
        <v>0</v>
      </c>
      <c r="D14" s="94" t="n">
        <f aca="false">COUNTIF(REQUISITOS!C163:C166,"X")</f>
        <v>0</v>
      </c>
      <c r="E14" s="94" t="n">
        <f aca="false">COUNTIF(REQUISITOS!D163:D166,"X")</f>
        <v>0</v>
      </c>
      <c r="F14" s="94" t="n">
        <f aca="false">COUNTIF(REQUISITOS!E163:E166,"X")</f>
        <v>0</v>
      </c>
      <c r="G14" s="94" t="n">
        <f aca="false">COUNTIF(REQUISITOS!F163:F166,"X")</f>
        <v>0</v>
      </c>
      <c r="H14" s="94" t="n">
        <f aca="false">COUNTIF(REQUISITOS!G163:G166,"X")</f>
        <v>0</v>
      </c>
      <c r="I14" s="104" t="n">
        <f aca="false">SUM(C14:H14)</f>
        <v>0</v>
      </c>
      <c r="AC14" s="81" t="n">
        <f aca="false">SUM(C17:G17)</f>
        <v>0</v>
      </c>
    </row>
    <row r="15" customFormat="false" ht="15.75" hidden="false" customHeight="true" outlineLevel="0" collapsed="false">
      <c r="B15" s="101" t="s">
        <v>459</v>
      </c>
      <c r="C15" s="94" t="n">
        <f aca="false">COUNTIF(REQUISITOS!B169:B173,"X")</f>
        <v>0</v>
      </c>
      <c r="D15" s="94" t="n">
        <f aca="false">COUNTIF(REQUISITOS!C169:C173,"X")</f>
        <v>0</v>
      </c>
      <c r="E15" s="94" t="n">
        <f aca="false">COUNTIF(REQUISITOS!D169:D173,"X")</f>
        <v>0</v>
      </c>
      <c r="F15" s="94" t="n">
        <f aca="false">COUNTIF(REQUISITOS!E169:E173,"X")</f>
        <v>0</v>
      </c>
      <c r="G15" s="94" t="n">
        <f aca="false">COUNTIF(REQUISITOS!F169:F173,"X")</f>
        <v>0</v>
      </c>
      <c r="H15" s="94" t="n">
        <f aca="false">COUNTIF(REQUISITOS!G169:G173,"X")</f>
        <v>0</v>
      </c>
      <c r="I15" s="104" t="n">
        <f aca="false">SUM(C15:H15)</f>
        <v>0</v>
      </c>
      <c r="AC15" s="81" t="e">
        <f aca="false">TEXT(C17/AC14,"0.00%")</f>
        <v>#DIV/0!</v>
      </c>
    </row>
    <row r="16" customFormat="false" ht="15.75" hidden="false" customHeight="true" outlineLevel="0" collapsed="false">
      <c r="B16" s="105" t="s">
        <v>461</v>
      </c>
      <c r="C16" s="94" t="n">
        <f aca="false">COUNTIF(REQUISITOS!B173:B194,"X")</f>
        <v>0</v>
      </c>
      <c r="D16" s="94" t="n">
        <f aca="false">COUNTIF(REQUISITOS!C173:C194,"X")</f>
        <v>0</v>
      </c>
      <c r="E16" s="94" t="n">
        <f aca="false">COUNTIF(REQUISITOS!D173:D194,"X")</f>
        <v>0</v>
      </c>
      <c r="F16" s="94" t="n">
        <f aca="false">COUNTIF(REQUISITOS!E173:E194,"X")</f>
        <v>0</v>
      </c>
      <c r="G16" s="94" t="n">
        <f aca="false">COUNTIF(REQUISITOS!F173:F194,"X")</f>
        <v>0</v>
      </c>
      <c r="H16" s="94" t="n">
        <f aca="false">COUNTIF(REQUISITOS!G173:G194,"X")</f>
        <v>0</v>
      </c>
      <c r="I16" s="104" t="n">
        <f aca="false">SUM(C16:H16)</f>
        <v>0</v>
      </c>
      <c r="AC16" s="81" t="e">
        <f aca="false">TEXT(D17/AC14,"0.00%")</f>
        <v>#DIV/0!</v>
      </c>
    </row>
    <row r="17" customFormat="false" ht="15.75" hidden="false" customHeight="true" outlineLevel="0" collapsed="false">
      <c r="B17" s="110" t="s">
        <v>438</v>
      </c>
      <c r="C17" s="111" t="n">
        <f aca="false">SUM(C12:C16)</f>
        <v>0</v>
      </c>
      <c r="D17" s="112" t="n">
        <f aca="false">SUM(D12:D16)</f>
        <v>0</v>
      </c>
      <c r="E17" s="112" t="n">
        <f aca="false">SUM(E12:E16)</f>
        <v>0</v>
      </c>
      <c r="F17" s="112" t="n">
        <f aca="false">SUM(F12:F16)</f>
        <v>0</v>
      </c>
      <c r="G17" s="112" t="n">
        <f aca="false">SUM(G12:G16)</f>
        <v>0</v>
      </c>
      <c r="H17" s="112" t="n">
        <f aca="false">SUM(H12:H16)</f>
        <v>0</v>
      </c>
      <c r="I17" s="112" t="n">
        <f aca="false">SUM(I12:I16)-H17</f>
        <v>0</v>
      </c>
      <c r="AC17" s="81" t="e">
        <f aca="false">TEXT(E17/AC14,"0.00%")</f>
        <v>#DIV/0!</v>
      </c>
    </row>
    <row r="18" customFormat="false" ht="15.75" hidden="false" customHeight="true" outlineLevel="0" collapsed="false">
      <c r="B18" s="113" t="s">
        <v>500</v>
      </c>
      <c r="C18" s="113"/>
      <c r="D18" s="113"/>
      <c r="E18" s="113"/>
      <c r="F18" s="113"/>
      <c r="G18" s="113"/>
      <c r="H18" s="113"/>
      <c r="I18" s="113"/>
      <c r="AC18" s="81" t="e">
        <f aca="false">TEXT(F17/AC14,"0.00%")</f>
        <v>#DIV/0!</v>
      </c>
    </row>
    <row r="19" customFormat="false" ht="15.75" hidden="false" customHeight="true" outlineLevel="0" collapsed="false">
      <c r="B19" s="116" t="n">
        <f aca="false">IF(I17=0,0,(C17*C11+D17*D11+E17*E11+F17*F11+G17*G11)/I17)</f>
        <v>0</v>
      </c>
      <c r="C19" s="116"/>
      <c r="D19" s="116"/>
      <c r="E19" s="116"/>
      <c r="F19" s="116"/>
      <c r="G19" s="116"/>
      <c r="H19" s="116"/>
      <c r="I19" s="116"/>
    </row>
    <row r="24" customFormat="false" ht="15.75" hidden="false" customHeight="true" outlineLevel="0" collapsed="false">
      <c r="I24" s="140" t="s">
        <v>473</v>
      </c>
    </row>
    <row r="26" customFormat="false" ht="15" hidden="false" customHeight="false" outlineLevel="0" collapsed="false">
      <c r="I26" s="161" t="e">
        <f aca="false">"Según se muestra en la Tabla SOPORTE el porcentaje de implementación alcanzado es de " &amp;TEXT(B19,"0.00%")&amp; " con respecto a los 40 DEBES que se contemplan en los requisitos que la norma establece para dicha cláusula." &amp;CHAR(10)&amp;CHAR(10)&amp; "La imagen Porcentaje de representatividad - Requisitos de SOPORTE muestra que el requisito " &amp;AD11&amp; " tiene un " &amp;AC11&amp; " de representatividad en la implementación de la cláusula de Soporte, mientras que el requisito " &amp;AD12&amp; " tiene un " &amp;AC12&amp; " de representatividad." &amp;CHAR(10)&amp;CHAR(10)&amp; "El " &amp;AC15&amp; " de los DEBES se encuentra " &amp;C10&amp; " y " &amp;AC16&amp; " se encuentra " &amp;D10&amp; ", " &amp;AC17&amp; " se encuentra " &amp;E10&amp; ", un " &amp;AC18&amp; " se encuentra " &amp;F10</f>
        <v>#DIV/0!</v>
      </c>
      <c r="J26" s="161"/>
      <c r="K26" s="161"/>
      <c r="L26" s="161"/>
      <c r="M26" s="161"/>
      <c r="N26" s="161"/>
      <c r="O26" s="161"/>
      <c r="P26" s="161"/>
      <c r="Q26" s="161"/>
      <c r="R26" s="161"/>
    </row>
    <row r="27" customFormat="false" ht="15" hidden="false" customHeight="false" outlineLevel="0" collapsed="false">
      <c r="I27" s="161"/>
      <c r="J27" s="161"/>
      <c r="K27" s="161"/>
      <c r="L27" s="161"/>
      <c r="M27" s="161"/>
      <c r="N27" s="161"/>
      <c r="O27" s="161"/>
      <c r="P27" s="161"/>
      <c r="Q27" s="161"/>
      <c r="R27" s="161"/>
    </row>
    <row r="28" customFormat="false" ht="15" hidden="false" customHeight="false" outlineLevel="0" collapsed="false">
      <c r="I28" s="161"/>
      <c r="J28" s="161"/>
      <c r="K28" s="161"/>
      <c r="L28" s="161"/>
      <c r="M28" s="161"/>
      <c r="N28" s="161"/>
      <c r="O28" s="161"/>
      <c r="P28" s="161"/>
      <c r="Q28" s="161"/>
      <c r="R28" s="161"/>
    </row>
    <row r="29" customFormat="false" ht="15" hidden="false" customHeight="false" outlineLevel="0" collapsed="false">
      <c r="I29" s="161"/>
      <c r="J29" s="161"/>
      <c r="K29" s="161"/>
      <c r="L29" s="161"/>
      <c r="M29" s="161"/>
      <c r="N29" s="161"/>
      <c r="O29" s="161"/>
      <c r="P29" s="161"/>
      <c r="Q29" s="161"/>
      <c r="R29" s="161"/>
    </row>
    <row r="30" customFormat="false" ht="15" hidden="false" customHeight="false" outlineLevel="0" collapsed="false">
      <c r="I30" s="161"/>
      <c r="J30" s="161"/>
      <c r="K30" s="161"/>
      <c r="L30" s="161"/>
      <c r="M30" s="161"/>
      <c r="N30" s="161"/>
      <c r="O30" s="161"/>
      <c r="P30" s="161"/>
      <c r="Q30" s="161"/>
      <c r="R30" s="161"/>
    </row>
    <row r="31" customFormat="false" ht="15" hidden="false" customHeight="false" outlineLevel="0" collapsed="false">
      <c r="I31" s="161"/>
      <c r="J31" s="161"/>
      <c r="K31" s="161"/>
      <c r="L31" s="161"/>
      <c r="M31" s="161"/>
      <c r="N31" s="161"/>
      <c r="O31" s="161"/>
      <c r="P31" s="161"/>
      <c r="Q31" s="161"/>
      <c r="R31" s="161"/>
    </row>
    <row r="32" customFormat="false" ht="15" hidden="false" customHeight="false" outlineLevel="0" collapsed="false">
      <c r="I32" s="161"/>
      <c r="J32" s="161"/>
      <c r="K32" s="161"/>
      <c r="L32" s="161"/>
      <c r="M32" s="161"/>
      <c r="N32" s="161"/>
      <c r="O32" s="161"/>
      <c r="P32" s="161"/>
      <c r="Q32" s="161"/>
      <c r="R32" s="161"/>
    </row>
    <row r="33" customFormat="false" ht="15" hidden="false" customHeight="false" outlineLevel="0" collapsed="false">
      <c r="I33" s="161"/>
      <c r="J33" s="161"/>
      <c r="K33" s="161"/>
      <c r="L33" s="161"/>
      <c r="M33" s="161"/>
      <c r="N33" s="161"/>
      <c r="O33" s="161"/>
      <c r="P33" s="161"/>
      <c r="Q33" s="161"/>
      <c r="R33" s="161"/>
    </row>
    <row r="34" customFormat="false" ht="15" hidden="false" customHeight="false" outlineLevel="0" collapsed="false">
      <c r="I34" s="161"/>
      <c r="J34" s="161"/>
      <c r="K34" s="161"/>
      <c r="L34" s="161"/>
      <c r="M34" s="161"/>
      <c r="N34" s="161"/>
      <c r="O34" s="161"/>
      <c r="P34" s="161"/>
      <c r="Q34" s="161"/>
      <c r="R34" s="161"/>
    </row>
    <row r="35" customFormat="false" ht="15" hidden="false" customHeight="false" outlineLevel="0" collapsed="false">
      <c r="I35" s="161"/>
      <c r="J35" s="161"/>
      <c r="K35" s="161"/>
      <c r="L35" s="161"/>
      <c r="M35" s="161"/>
      <c r="N35" s="161"/>
      <c r="O35" s="161"/>
      <c r="P35" s="161"/>
      <c r="Q35" s="161"/>
      <c r="R35" s="161"/>
    </row>
    <row r="36" customFormat="false" ht="15" hidden="false" customHeight="false" outlineLevel="0" collapsed="false">
      <c r="I36" s="161"/>
      <c r="J36" s="161"/>
      <c r="K36" s="161"/>
      <c r="L36" s="161"/>
      <c r="M36" s="161"/>
      <c r="N36" s="161"/>
      <c r="O36" s="161"/>
      <c r="P36" s="161"/>
      <c r="Q36" s="161"/>
      <c r="R36" s="161"/>
    </row>
    <row r="37" customFormat="false" ht="15" hidden="false" customHeight="false" outlineLevel="0" collapsed="false">
      <c r="I37" s="161"/>
      <c r="J37" s="161"/>
      <c r="K37" s="161"/>
      <c r="L37" s="161"/>
      <c r="M37" s="161"/>
      <c r="N37" s="161"/>
      <c r="O37" s="161"/>
      <c r="P37" s="161"/>
      <c r="Q37" s="161"/>
      <c r="R37" s="161"/>
    </row>
    <row r="38" customFormat="false" ht="15" hidden="false" customHeight="false" outlineLevel="0" collapsed="false">
      <c r="I38" s="161"/>
      <c r="J38" s="161"/>
      <c r="K38" s="161"/>
      <c r="L38" s="161"/>
      <c r="M38" s="161"/>
      <c r="N38" s="161"/>
      <c r="O38" s="161"/>
      <c r="P38" s="161"/>
      <c r="Q38" s="161"/>
      <c r="R38" s="161"/>
    </row>
    <row r="39" customFormat="false" ht="15" hidden="false" customHeight="false" outlineLevel="0" collapsed="false">
      <c r="I39" s="161"/>
      <c r="J39" s="161"/>
      <c r="K39" s="161"/>
      <c r="L39" s="161"/>
      <c r="M39" s="161"/>
      <c r="N39" s="161"/>
      <c r="O39" s="161"/>
      <c r="P39" s="161"/>
      <c r="Q39" s="161"/>
      <c r="R39" s="161"/>
    </row>
    <row r="40" customFormat="false" ht="15" hidden="false" customHeight="false" outlineLevel="0" collapsed="false">
      <c r="I40" s="161"/>
      <c r="J40" s="161"/>
      <c r="K40" s="161"/>
      <c r="L40" s="161"/>
      <c r="M40" s="161"/>
      <c r="N40" s="161"/>
      <c r="O40" s="161"/>
      <c r="P40" s="161"/>
      <c r="Q40" s="161"/>
      <c r="R40" s="161"/>
    </row>
    <row r="41" customFormat="false" ht="15" hidden="false" customHeight="false" outlineLevel="0" collapsed="false">
      <c r="I41" s="161"/>
      <c r="J41" s="161"/>
      <c r="K41" s="161"/>
      <c r="L41" s="161"/>
      <c r="M41" s="161"/>
      <c r="N41" s="161"/>
      <c r="O41" s="161"/>
      <c r="P41" s="161"/>
      <c r="Q41" s="161"/>
      <c r="R41" s="161"/>
    </row>
    <row r="42" customFormat="false" ht="15" hidden="false" customHeight="false" outlineLevel="0" collapsed="false">
      <c r="I42" s="161"/>
      <c r="J42" s="161"/>
      <c r="K42" s="161"/>
      <c r="L42" s="161"/>
      <c r="M42" s="161"/>
      <c r="N42" s="161"/>
      <c r="O42" s="161"/>
      <c r="P42" s="161"/>
      <c r="Q42" s="161"/>
      <c r="R42" s="161"/>
    </row>
    <row r="43" customFormat="false" ht="15" hidden="false" customHeight="false" outlineLevel="0" collapsed="false">
      <c r="I43" s="161"/>
      <c r="J43" s="161"/>
      <c r="K43" s="161"/>
      <c r="L43" s="161"/>
      <c r="M43" s="161"/>
      <c r="N43" s="161"/>
      <c r="O43" s="161"/>
      <c r="P43" s="161"/>
      <c r="Q43" s="161"/>
      <c r="R43" s="161"/>
    </row>
    <row r="44" customFormat="false" ht="15" hidden="false" customHeight="false" outlineLevel="0" collapsed="false">
      <c r="I44" s="161"/>
      <c r="J44" s="161"/>
      <c r="K44" s="161"/>
      <c r="L44" s="161"/>
      <c r="M44" s="161"/>
      <c r="N44" s="161"/>
      <c r="O44" s="161"/>
      <c r="P44" s="161"/>
      <c r="Q44" s="161"/>
      <c r="R44" s="161"/>
    </row>
    <row r="45" customFormat="false" ht="15" hidden="false" customHeight="false" outlineLevel="0" collapsed="false">
      <c r="I45" s="161"/>
      <c r="J45" s="161"/>
      <c r="K45" s="161"/>
      <c r="L45" s="161"/>
      <c r="M45" s="161"/>
      <c r="N45" s="161"/>
      <c r="O45" s="161"/>
      <c r="P45" s="161"/>
      <c r="Q45" s="161"/>
      <c r="R45" s="161"/>
    </row>
    <row r="46" customFormat="false" ht="15" hidden="false" customHeight="false" outlineLevel="0" collapsed="false">
      <c r="I46" s="161"/>
      <c r="J46" s="161"/>
      <c r="K46" s="161"/>
      <c r="L46" s="161"/>
      <c r="M46" s="161"/>
      <c r="N46" s="161"/>
      <c r="O46" s="161"/>
      <c r="P46" s="161"/>
      <c r="Q46" s="161"/>
      <c r="R46" s="161"/>
    </row>
    <row r="47" customFormat="false" ht="15" hidden="false" customHeight="false" outlineLevel="0" collapsed="false">
      <c r="I47" s="161"/>
      <c r="J47" s="161"/>
      <c r="K47" s="161"/>
      <c r="L47" s="161"/>
      <c r="M47" s="161"/>
      <c r="N47" s="161"/>
      <c r="O47" s="161"/>
      <c r="P47" s="161"/>
      <c r="Q47" s="161"/>
      <c r="R47" s="161"/>
    </row>
    <row r="48" customFormat="false" ht="15" hidden="false" customHeight="false" outlineLevel="0" collapsed="false">
      <c r="I48" s="161"/>
      <c r="J48" s="161"/>
      <c r="K48" s="161"/>
      <c r="L48" s="161"/>
      <c r="M48" s="161"/>
      <c r="N48" s="161"/>
      <c r="O48" s="161"/>
      <c r="P48" s="161"/>
      <c r="Q48" s="161"/>
      <c r="R48" s="161"/>
    </row>
    <row r="49" customFormat="false" ht="15" hidden="false" customHeight="false" outlineLevel="0" collapsed="false">
      <c r="I49" s="161"/>
      <c r="J49" s="161"/>
      <c r="K49" s="161"/>
      <c r="L49" s="161"/>
      <c r="M49" s="161"/>
      <c r="N49" s="161"/>
      <c r="O49" s="161"/>
      <c r="P49" s="161"/>
      <c r="Q49" s="161"/>
      <c r="R49" s="161"/>
    </row>
  </sheetData>
  <mergeCells count="6">
    <mergeCell ref="B3:O3"/>
    <mergeCell ref="B6:M6"/>
    <mergeCell ref="B9:I9"/>
    <mergeCell ref="B18:I18"/>
    <mergeCell ref="B19:I19"/>
    <mergeCell ref="I26:R4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AD49"/>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selection pane="topLeft" activeCell="H25" activeCellId="1" sqref="B304:H312 H25"/>
    </sheetView>
  </sheetViews>
  <sheetFormatPr defaultColWidth="11.4296875" defaultRowHeight="15" zeroHeight="false" outlineLevelRow="0" outlineLevelCol="0"/>
  <cols>
    <col collapsed="false" customWidth="false" hidden="false" outlineLevel="0" max="1024" min="1" style="81" width="11.43"/>
  </cols>
  <sheetData>
    <row r="3" customFormat="false" ht="15" hidden="false" customHeight="false" outlineLevel="0" collapsed="false">
      <c r="B3" s="82" t="s">
        <v>434</v>
      </c>
      <c r="C3" s="82"/>
      <c r="D3" s="82"/>
      <c r="E3" s="82"/>
      <c r="F3" s="82"/>
      <c r="G3" s="82"/>
      <c r="H3" s="82"/>
      <c r="I3" s="82"/>
      <c r="J3" s="82"/>
      <c r="K3" s="82"/>
      <c r="L3" s="82"/>
      <c r="M3" s="82"/>
      <c r="N3" s="82"/>
      <c r="O3" s="82"/>
    </row>
    <row r="4" customFormat="false" ht="15" hidden="false" customHeight="false" outlineLevel="0" collapsed="false">
      <c r="B4" s="83" t="s">
        <v>495</v>
      </c>
      <c r="C4" s="83"/>
      <c r="D4" s="83"/>
      <c r="E4" s="83"/>
      <c r="F4" s="83"/>
      <c r="G4" s="83"/>
      <c r="H4" s="83"/>
      <c r="I4" s="83"/>
      <c r="J4" s="83"/>
      <c r="K4" s="83"/>
      <c r="L4" s="83"/>
      <c r="M4" s="83"/>
    </row>
    <row r="5" customFormat="false" ht="15" hidden="false" customHeight="false" outlineLevel="0" collapsed="false">
      <c r="B5" s="84" t="s">
        <v>495</v>
      </c>
      <c r="C5" s="84"/>
      <c r="D5" s="84"/>
      <c r="E5" s="84"/>
      <c r="F5" s="84"/>
      <c r="G5" s="84"/>
      <c r="H5" s="84"/>
      <c r="I5" s="84"/>
      <c r="J5" s="84"/>
      <c r="K5" s="84"/>
      <c r="L5" s="84"/>
      <c r="M5" s="84"/>
    </row>
    <row r="6" customFormat="false" ht="15" hidden="false" customHeight="false" outlineLevel="0" collapsed="false">
      <c r="B6" s="83"/>
      <c r="C6" s="83"/>
      <c r="D6" s="83"/>
      <c r="E6" s="83"/>
      <c r="F6" s="83"/>
      <c r="G6" s="83"/>
      <c r="H6" s="83"/>
      <c r="I6" s="83"/>
      <c r="J6" s="83"/>
      <c r="K6" s="83"/>
      <c r="L6" s="83"/>
      <c r="M6" s="83"/>
    </row>
    <row r="7" customFormat="false" ht="15.75" hidden="false" customHeight="true" outlineLevel="0" collapsed="false"/>
    <row r="8" customFormat="false" ht="15.75" hidden="false" customHeight="true" outlineLevel="0" collapsed="false">
      <c r="B8" s="86" t="s">
        <v>464</v>
      </c>
      <c r="C8" s="86"/>
      <c r="D8" s="86"/>
      <c r="E8" s="86"/>
      <c r="F8" s="86"/>
      <c r="G8" s="86"/>
      <c r="H8" s="86"/>
      <c r="I8" s="86"/>
    </row>
    <row r="9" customFormat="false" ht="27.75" hidden="false" customHeight="true" outlineLevel="0" collapsed="false">
      <c r="B9" s="152"/>
      <c r="C9" s="153" t="s">
        <v>489</v>
      </c>
      <c r="D9" s="154" t="s">
        <v>490</v>
      </c>
      <c r="E9" s="154" t="s">
        <v>491</v>
      </c>
      <c r="F9" s="155" t="s">
        <v>492</v>
      </c>
      <c r="G9" s="154" t="s">
        <v>493</v>
      </c>
      <c r="H9" s="156" t="s">
        <v>9</v>
      </c>
      <c r="I9" s="157"/>
    </row>
    <row r="10" customFormat="false" ht="15.75" hidden="false" customHeight="true" outlineLevel="0" collapsed="false">
      <c r="B10" s="90" t="s">
        <v>437</v>
      </c>
      <c r="C10" s="90" t="n">
        <v>0</v>
      </c>
      <c r="D10" s="90" t="n">
        <v>0.25</v>
      </c>
      <c r="E10" s="90" t="n">
        <v>0.5</v>
      </c>
      <c r="F10" s="90" t="n">
        <v>0.75</v>
      </c>
      <c r="G10" s="90" t="n">
        <v>1</v>
      </c>
      <c r="H10" s="91" t="s">
        <v>8</v>
      </c>
      <c r="I10" s="92" t="s">
        <v>438</v>
      </c>
      <c r="AB10" s="81" t="n">
        <f aca="false">MAX(I11:I17)</f>
        <v>0</v>
      </c>
      <c r="AC10" s="81" t="e">
        <f aca="false">TEXT(AB10/SUM(I11:I17),"0.00%")</f>
        <v>#DIV/0!</v>
      </c>
      <c r="AD10" s="81" t="str">
        <f aca="false">IF(I11 &gt;= AB10,B11,IF(I12 &gt;= AB10,B12,IF(I13 &gt;= AB10,B13,IF(I14 &gt;= AB10,B14,IF(I15 &gt;= AB10,B15,IF(I16 &gt;= AB10,B16,IF(I17 &gt;= AB10,B17,"Algo está mal en la formula, revisela")))))))</f>
        <v>8.1</v>
      </c>
    </row>
    <row r="11" customFormat="false" ht="15.75" hidden="false" customHeight="true" outlineLevel="0" collapsed="false">
      <c r="B11" s="96" t="s">
        <v>465</v>
      </c>
      <c r="C11" s="94" t="n">
        <f aca="false">COUNTIF(REQUISITOS!B198:B208,"X")</f>
        <v>0</v>
      </c>
      <c r="D11" s="94" t="n">
        <f aca="false">COUNTIF(REQUISITOS!C198:C208,"X")</f>
        <v>0</v>
      </c>
      <c r="E11" s="94" t="n">
        <f aca="false">COUNTIF(REQUISITOS!D198:D208,"X")</f>
        <v>0</v>
      </c>
      <c r="F11" s="94" t="n">
        <f aca="false">COUNTIF(REQUISITOS!E198:E208,"X")</f>
        <v>0</v>
      </c>
      <c r="G11" s="94" t="n">
        <f aca="false">COUNTIF(REQUISITOS!F198:F208,"X")</f>
        <v>0</v>
      </c>
      <c r="H11" s="94" t="n">
        <f aca="false">COUNTIF(REQUISITOS!G198:G208,"X")</f>
        <v>0</v>
      </c>
      <c r="I11" s="138" t="n">
        <f aca="false">SUM(C11:H11)</f>
        <v>0</v>
      </c>
      <c r="AB11" s="81" t="n">
        <f aca="false">MIN(I11:I17)</f>
        <v>0</v>
      </c>
      <c r="AC11" s="81" t="e">
        <f aca="false">TEXT(AB11/SUM(I11:I17),"0.00%")</f>
        <v>#DIV/0!</v>
      </c>
      <c r="AD11" s="81" t="str">
        <f aca="false">IF(I11 &lt;= AB11,B11,IF(I12 &lt;= AB11,B12,IF(I13 &lt;= AB11,B13,IF(I14 &lt;= AB11,B14,IF(I15 &lt;= AB11,B15,IF(I16 &lt;= AB11,B16,IF(I17 &lt;= AB11,B17,"Algo está mal en la formula, revisela")))))))</f>
        <v>8.1</v>
      </c>
    </row>
    <row r="12" customFormat="false" ht="15.75" hidden="false" customHeight="true" outlineLevel="0" collapsed="false">
      <c r="B12" s="101" t="s">
        <v>466</v>
      </c>
      <c r="C12" s="94" t="n">
        <f aca="false">COUNTIF(REQUISITOS!B212:B236,"X")</f>
        <v>0</v>
      </c>
      <c r="D12" s="94" t="n">
        <f aca="false">COUNTIF(REQUISITOS!C212:C236,"X")</f>
        <v>0</v>
      </c>
      <c r="E12" s="94" t="n">
        <f aca="false">COUNTIF(REQUISITOS!D212:D236,"X")</f>
        <v>0</v>
      </c>
      <c r="F12" s="94" t="n">
        <f aca="false">COUNTIF(REQUISITOS!E212:E236,"X")</f>
        <v>0</v>
      </c>
      <c r="G12" s="94" t="n">
        <f aca="false">COUNTIF(REQUISITOS!F212:F236,"X")</f>
        <v>0</v>
      </c>
      <c r="H12" s="94" t="n">
        <f aca="false">COUNTIF(REQUISITOS!G212:G236,"X")</f>
        <v>0</v>
      </c>
      <c r="I12" s="139" t="n">
        <f aca="false">SUM(C12:H12)</f>
        <v>0</v>
      </c>
    </row>
    <row r="13" customFormat="false" ht="15.75" hidden="false" customHeight="true" outlineLevel="0" collapsed="false">
      <c r="B13" s="101" t="s">
        <v>467</v>
      </c>
      <c r="C13" s="94" t="n">
        <f aca="false">COUNTIF(REQUISITOS!B239:B284,"X")</f>
        <v>0</v>
      </c>
      <c r="D13" s="94" t="n">
        <f aca="false">COUNTIF(REQUISITOS!C239:C284,"X")</f>
        <v>0</v>
      </c>
      <c r="E13" s="94" t="n">
        <f aca="false">COUNTIF(REQUISITOS!D239:D284,"X")</f>
        <v>0</v>
      </c>
      <c r="F13" s="94" t="n">
        <f aca="false">COUNTIF(REQUISITOS!E239:E284,"X")</f>
        <v>0</v>
      </c>
      <c r="G13" s="94" t="n">
        <f aca="false">COUNTIF(REQUISITOS!F239:F284,"X")</f>
        <v>0</v>
      </c>
      <c r="H13" s="94" t="n">
        <f aca="false">COUNTIF(REQUISITOS!G239:G284,"X")</f>
        <v>0</v>
      </c>
      <c r="I13" s="139" t="n">
        <f aca="false">SUM(C13:H13)</f>
        <v>0</v>
      </c>
      <c r="AC13" s="81" t="n">
        <f aca="false">SUM(C18:G18)</f>
        <v>0</v>
      </c>
    </row>
    <row r="14" customFormat="false" ht="15.75" hidden="false" customHeight="true" outlineLevel="0" collapsed="false">
      <c r="B14" s="101" t="s">
        <v>468</v>
      </c>
      <c r="C14" s="94" t="n">
        <f aca="false">COUNTIF(REQUISITOS!B288:B312,"X")</f>
        <v>0</v>
      </c>
      <c r="D14" s="94" t="n">
        <f aca="false">COUNTIF(REQUISITOS!C288:C312,"X")</f>
        <v>0</v>
      </c>
      <c r="E14" s="94" t="n">
        <f aca="false">COUNTIF(REQUISITOS!D288:D312,"X")</f>
        <v>0</v>
      </c>
      <c r="F14" s="94" t="n">
        <f aca="false">COUNTIF(REQUISITOS!E288:E312,"X")</f>
        <v>0</v>
      </c>
      <c r="G14" s="94" t="n">
        <f aca="false">COUNTIF(REQUISITOS!F288:F312,"X")</f>
        <v>0</v>
      </c>
      <c r="H14" s="94" t="n">
        <f aca="false">COUNTIF(REQUISITOS!G288:G312,"X")</f>
        <v>0</v>
      </c>
      <c r="I14" s="139" t="n">
        <f aca="false">SUM(C14:H14)</f>
        <v>0</v>
      </c>
      <c r="AC14" s="81" t="e">
        <f aca="false">TEXT(C18/AC13,"0.00%")</f>
        <v>#DIV/0!</v>
      </c>
    </row>
    <row r="15" customFormat="false" ht="15.75" hidden="false" customHeight="true" outlineLevel="0" collapsed="false">
      <c r="B15" s="101" t="s">
        <v>469</v>
      </c>
      <c r="C15" s="94" t="n">
        <f aca="false">COUNTIF(REQUISITOS!B315:B346,"X")</f>
        <v>0</v>
      </c>
      <c r="D15" s="94" t="n">
        <f aca="false">COUNTIF(REQUISITOS!C315:C346,"X")</f>
        <v>0</v>
      </c>
      <c r="E15" s="94" t="n">
        <f aca="false">COUNTIF(REQUISITOS!D315:D346,"X")</f>
        <v>0</v>
      </c>
      <c r="F15" s="94" t="n">
        <f aca="false">COUNTIF(REQUISITOS!E315:E346,"X")</f>
        <v>0</v>
      </c>
      <c r="G15" s="94" t="n">
        <f aca="false">COUNTIF(REQUISITOS!F315:F346,"X")</f>
        <v>0</v>
      </c>
      <c r="H15" s="94" t="n">
        <f aca="false">COUNTIF(REQUISITOS!G315:G346,"X")</f>
        <v>0</v>
      </c>
      <c r="I15" s="139" t="n">
        <f aca="false">SUM(C15:H15)</f>
        <v>0</v>
      </c>
      <c r="AC15" s="81" t="e">
        <f aca="false">TEXT(D18/AC13,"0.00%")</f>
        <v>#DIV/0!</v>
      </c>
    </row>
    <row r="16" customFormat="false" ht="15.75" hidden="false" customHeight="true" outlineLevel="0" collapsed="false">
      <c r="B16" s="101" t="s">
        <v>470</v>
      </c>
      <c r="C16" s="94" t="n">
        <f aca="false">COUNTIF(REQUISITOS!B349:B353,"X")</f>
        <v>0</v>
      </c>
      <c r="D16" s="94" t="n">
        <f aca="false">COUNTIF(REQUISITOS!C349:C353,"X")</f>
        <v>0</v>
      </c>
      <c r="E16" s="94" t="n">
        <f aca="false">COUNTIF(REQUISITOS!D349:D353,"X")</f>
        <v>0</v>
      </c>
      <c r="F16" s="94" t="n">
        <f aca="false">COUNTIF(REQUISITOS!E349:E353,"X")</f>
        <v>0</v>
      </c>
      <c r="G16" s="94" t="n">
        <f aca="false">COUNTIF(REQUISITOS!F349:F353,"X")</f>
        <v>0</v>
      </c>
      <c r="H16" s="94" t="n">
        <f aca="false">COUNTIF(REQUISITOS!G349:G353,"X")</f>
        <v>0</v>
      </c>
      <c r="I16" s="139" t="n">
        <f aca="false">SUM(C16:H16)</f>
        <v>0</v>
      </c>
      <c r="AC16" s="81" t="e">
        <f aca="false">TEXT(E18/AC13,"0.00%")</f>
        <v>#DIV/0!</v>
      </c>
    </row>
    <row r="17" customFormat="false" ht="15.75" hidden="false" customHeight="true" outlineLevel="0" collapsed="false">
      <c r="B17" s="101" t="s">
        <v>471</v>
      </c>
      <c r="C17" s="94" t="n">
        <f aca="false">COUNTIF(REQUISITOS!B356:B367,"X")</f>
        <v>0</v>
      </c>
      <c r="D17" s="94" t="n">
        <f aca="false">COUNTIF(REQUISITOS!C356:C367,"X")</f>
        <v>0</v>
      </c>
      <c r="E17" s="94" t="n">
        <f aca="false">COUNTIF(REQUISITOS!D356:D367,"X")</f>
        <v>0</v>
      </c>
      <c r="F17" s="94" t="n">
        <f aca="false">COUNTIF(REQUISITOS!E356:E367,"X")</f>
        <v>0</v>
      </c>
      <c r="G17" s="94" t="n">
        <f aca="false">COUNTIF(REQUISITOS!F356:F367,"X")</f>
        <v>0</v>
      </c>
      <c r="H17" s="94" t="n">
        <f aca="false">COUNTIF(REQUISITOS!G356:G367,"X")</f>
        <v>0</v>
      </c>
      <c r="I17" s="139" t="n">
        <f aca="false">SUM(C17:H17)</f>
        <v>0</v>
      </c>
      <c r="AC17" s="81" t="e">
        <f aca="false">TEXT(F18/AC13,"0.00%")</f>
        <v>#DIV/0!</v>
      </c>
    </row>
    <row r="18" customFormat="false" ht="15.75" hidden="false" customHeight="true" outlineLevel="0" collapsed="false">
      <c r="B18" s="110" t="s">
        <v>438</v>
      </c>
      <c r="C18" s="111" t="n">
        <f aca="false">SUM(C11:C17)</f>
        <v>0</v>
      </c>
      <c r="D18" s="112" t="n">
        <f aca="false">SUM(D11:D17)</f>
        <v>0</v>
      </c>
      <c r="E18" s="112" t="n">
        <f aca="false">SUM(E11:E17)</f>
        <v>0</v>
      </c>
      <c r="F18" s="112" t="n">
        <f aca="false">SUM(F11:F17)</f>
        <v>0</v>
      </c>
      <c r="G18" s="112" t="n">
        <f aca="false">SUM(G11:G17)</f>
        <v>0</v>
      </c>
      <c r="H18" s="112" t="n">
        <f aca="false">SUM(H11:H17)</f>
        <v>0</v>
      </c>
      <c r="I18" s="112" t="n">
        <f aca="false">SUM(I11:I17)-H18</f>
        <v>0</v>
      </c>
    </row>
    <row r="19" customFormat="false" ht="15.75" hidden="false" customHeight="true" outlineLevel="0" collapsed="false">
      <c r="B19" s="113" t="s">
        <v>501</v>
      </c>
      <c r="C19" s="113"/>
      <c r="D19" s="113"/>
      <c r="E19" s="113"/>
      <c r="F19" s="113"/>
      <c r="G19" s="113"/>
      <c r="H19" s="113"/>
      <c r="I19" s="113"/>
    </row>
    <row r="20" customFormat="false" ht="15.75" hidden="false" customHeight="true" outlineLevel="0" collapsed="false">
      <c r="B20" s="116" t="n">
        <f aca="false">IF(I18=0,0,(C18*C10+D18*D10+E18*E10+F18*F10+G18*G10)/I18)</f>
        <v>0</v>
      </c>
      <c r="C20" s="116"/>
      <c r="D20" s="116"/>
      <c r="E20" s="116"/>
      <c r="F20" s="116"/>
      <c r="G20" s="116"/>
      <c r="H20" s="116"/>
      <c r="I20" s="116"/>
    </row>
    <row r="24" customFormat="false" ht="15.75" hidden="false" customHeight="true" outlineLevel="0" collapsed="false">
      <c r="I24" s="140" t="s">
        <v>473</v>
      </c>
    </row>
    <row r="26" customFormat="false" ht="15" hidden="false" customHeight="false" outlineLevel="0" collapsed="false">
      <c r="I26" s="161" t="e">
        <f aca="false">"Según se muestra en la Tabla OPERACIÓN el porcentaje de implementación alcanzado es de " &amp;TEXT(B20,"0.00%")&amp; " con respecto a los 123 DEBES que se contemplan en los requisitos que la norma establece para dicha cláusula." &amp;CHAR(10)&amp;CHAR(10)&amp; "La imagen Porcentaje de representatividad - Requisitos de Operación muestra que el requisito " &amp;AD10&amp; " tiene un " &amp;AC10&amp; " de representatividad en la implementación de la cláusula de Operación, mientras que el requisito " &amp;AD11&amp; " tiene un " &amp;AC11&amp; " de representatividad." &amp;CHAR(10)&amp;CHAR(10)&amp; "El " &amp;AC14&amp; " de los DEBES se encuentra " &amp;C9&amp; " y " &amp;AC15&amp; " se encuentra " &amp;D9&amp; ", " &amp;AC16&amp; " se encuentra " &amp;E9&amp; ", un " &amp;AC17&amp; " se encuentra " &amp;F9</f>
        <v>#DIV/0!</v>
      </c>
      <c r="J26" s="161"/>
      <c r="K26" s="161"/>
      <c r="L26" s="161"/>
      <c r="M26" s="161"/>
      <c r="N26" s="161"/>
      <c r="O26" s="161"/>
      <c r="P26" s="161"/>
      <c r="Q26" s="161"/>
      <c r="R26" s="161"/>
    </row>
    <row r="27" customFormat="false" ht="15" hidden="false" customHeight="false" outlineLevel="0" collapsed="false">
      <c r="I27" s="161"/>
      <c r="J27" s="161"/>
      <c r="K27" s="161"/>
      <c r="L27" s="161"/>
      <c r="M27" s="161"/>
      <c r="N27" s="161"/>
      <c r="O27" s="161"/>
      <c r="P27" s="161"/>
      <c r="Q27" s="161"/>
      <c r="R27" s="161"/>
    </row>
    <row r="28" customFormat="false" ht="15" hidden="false" customHeight="false" outlineLevel="0" collapsed="false">
      <c r="I28" s="161"/>
      <c r="J28" s="161"/>
      <c r="K28" s="161"/>
      <c r="L28" s="161"/>
      <c r="M28" s="161"/>
      <c r="N28" s="161"/>
      <c r="O28" s="161"/>
      <c r="P28" s="161"/>
      <c r="Q28" s="161"/>
      <c r="R28" s="161"/>
    </row>
    <row r="29" customFormat="false" ht="15" hidden="false" customHeight="false" outlineLevel="0" collapsed="false">
      <c r="I29" s="161"/>
      <c r="J29" s="161"/>
      <c r="K29" s="161"/>
      <c r="L29" s="161"/>
      <c r="M29" s="161"/>
      <c r="N29" s="161"/>
      <c r="O29" s="161"/>
      <c r="P29" s="161"/>
      <c r="Q29" s="161"/>
      <c r="R29" s="161"/>
    </row>
    <row r="30" customFormat="false" ht="15" hidden="false" customHeight="false" outlineLevel="0" collapsed="false">
      <c r="I30" s="161"/>
      <c r="J30" s="161"/>
      <c r="K30" s="161"/>
      <c r="L30" s="161"/>
      <c r="M30" s="161"/>
      <c r="N30" s="161"/>
      <c r="O30" s="161"/>
      <c r="P30" s="161"/>
      <c r="Q30" s="161"/>
      <c r="R30" s="161"/>
    </row>
    <row r="31" customFormat="false" ht="15" hidden="false" customHeight="false" outlineLevel="0" collapsed="false">
      <c r="I31" s="161"/>
      <c r="J31" s="161"/>
      <c r="K31" s="161"/>
      <c r="L31" s="161"/>
      <c r="M31" s="161"/>
      <c r="N31" s="161"/>
      <c r="O31" s="161"/>
      <c r="P31" s="161"/>
      <c r="Q31" s="161"/>
      <c r="R31" s="161"/>
    </row>
    <row r="32" customFormat="false" ht="15" hidden="false" customHeight="false" outlineLevel="0" collapsed="false">
      <c r="I32" s="161"/>
      <c r="J32" s="161"/>
      <c r="K32" s="161"/>
      <c r="L32" s="161"/>
      <c r="M32" s="161"/>
      <c r="N32" s="161"/>
      <c r="O32" s="161"/>
      <c r="P32" s="161"/>
      <c r="Q32" s="161"/>
      <c r="R32" s="161"/>
    </row>
    <row r="33" customFormat="false" ht="15" hidden="false" customHeight="false" outlineLevel="0" collapsed="false">
      <c r="I33" s="161"/>
      <c r="J33" s="161"/>
      <c r="K33" s="161"/>
      <c r="L33" s="161"/>
      <c r="M33" s="161"/>
      <c r="N33" s="161"/>
      <c r="O33" s="161"/>
      <c r="P33" s="161"/>
      <c r="Q33" s="161"/>
      <c r="R33" s="161"/>
    </row>
    <row r="34" customFormat="false" ht="15" hidden="false" customHeight="false" outlineLevel="0" collapsed="false">
      <c r="I34" s="161"/>
      <c r="J34" s="161"/>
      <c r="K34" s="161"/>
      <c r="L34" s="161"/>
      <c r="M34" s="161"/>
      <c r="N34" s="161"/>
      <c r="O34" s="161"/>
      <c r="P34" s="161"/>
      <c r="Q34" s="161"/>
      <c r="R34" s="161"/>
    </row>
    <row r="35" customFormat="false" ht="15" hidden="false" customHeight="false" outlineLevel="0" collapsed="false">
      <c r="I35" s="161"/>
      <c r="J35" s="161"/>
      <c r="K35" s="161"/>
      <c r="L35" s="161"/>
      <c r="M35" s="161"/>
      <c r="N35" s="161"/>
      <c r="O35" s="161"/>
      <c r="P35" s="161"/>
      <c r="Q35" s="161"/>
      <c r="R35" s="161"/>
    </row>
    <row r="36" customFormat="false" ht="15" hidden="false" customHeight="false" outlineLevel="0" collapsed="false">
      <c r="I36" s="161"/>
      <c r="J36" s="161"/>
      <c r="K36" s="161"/>
      <c r="L36" s="161"/>
      <c r="M36" s="161"/>
      <c r="N36" s="161"/>
      <c r="O36" s="161"/>
      <c r="P36" s="161"/>
      <c r="Q36" s="161"/>
      <c r="R36" s="161"/>
    </row>
    <row r="37" customFormat="false" ht="15" hidden="false" customHeight="false" outlineLevel="0" collapsed="false">
      <c r="I37" s="161"/>
      <c r="J37" s="161"/>
      <c r="K37" s="161"/>
      <c r="L37" s="161"/>
      <c r="M37" s="161"/>
      <c r="N37" s="161"/>
      <c r="O37" s="161"/>
      <c r="P37" s="161"/>
      <c r="Q37" s="161"/>
      <c r="R37" s="161"/>
    </row>
    <row r="38" customFormat="false" ht="15" hidden="false" customHeight="false" outlineLevel="0" collapsed="false">
      <c r="I38" s="161"/>
      <c r="J38" s="161"/>
      <c r="K38" s="161"/>
      <c r="L38" s="161"/>
      <c r="M38" s="161"/>
      <c r="N38" s="161"/>
      <c r="O38" s="161"/>
      <c r="P38" s="161"/>
      <c r="Q38" s="161"/>
      <c r="R38" s="161"/>
    </row>
    <row r="39" customFormat="false" ht="15" hidden="false" customHeight="false" outlineLevel="0" collapsed="false">
      <c r="I39" s="161"/>
      <c r="J39" s="161"/>
      <c r="K39" s="161"/>
      <c r="L39" s="161"/>
      <c r="M39" s="161"/>
      <c r="N39" s="161"/>
      <c r="O39" s="161"/>
      <c r="P39" s="161"/>
      <c r="Q39" s="161"/>
      <c r="R39" s="161"/>
    </row>
    <row r="40" customFormat="false" ht="15" hidden="false" customHeight="false" outlineLevel="0" collapsed="false">
      <c r="I40" s="161"/>
      <c r="J40" s="161"/>
      <c r="K40" s="161"/>
      <c r="L40" s="161"/>
      <c r="M40" s="161"/>
      <c r="N40" s="161"/>
      <c r="O40" s="161"/>
      <c r="P40" s="161"/>
      <c r="Q40" s="161"/>
      <c r="R40" s="161"/>
    </row>
    <row r="41" customFormat="false" ht="15" hidden="false" customHeight="false" outlineLevel="0" collapsed="false">
      <c r="I41" s="161"/>
      <c r="J41" s="161"/>
      <c r="K41" s="161"/>
      <c r="L41" s="161"/>
      <c r="M41" s="161"/>
      <c r="N41" s="161"/>
      <c r="O41" s="161"/>
      <c r="P41" s="161"/>
      <c r="Q41" s="161"/>
      <c r="R41" s="161"/>
    </row>
    <row r="42" customFormat="false" ht="15" hidden="false" customHeight="false" outlineLevel="0" collapsed="false">
      <c r="I42" s="161"/>
      <c r="J42" s="161"/>
      <c r="K42" s="161"/>
      <c r="L42" s="161"/>
      <c r="M42" s="161"/>
      <c r="N42" s="161"/>
      <c r="O42" s="161"/>
      <c r="P42" s="161"/>
      <c r="Q42" s="161"/>
      <c r="R42" s="161"/>
    </row>
    <row r="43" customFormat="false" ht="15" hidden="false" customHeight="false" outlineLevel="0" collapsed="false">
      <c r="I43" s="161"/>
      <c r="J43" s="161"/>
      <c r="K43" s="161"/>
      <c r="L43" s="161"/>
      <c r="M43" s="161"/>
      <c r="N43" s="161"/>
      <c r="O43" s="161"/>
      <c r="P43" s="161"/>
      <c r="Q43" s="161"/>
      <c r="R43" s="161"/>
    </row>
    <row r="44" customFormat="false" ht="15" hidden="false" customHeight="false" outlineLevel="0" collapsed="false">
      <c r="I44" s="161"/>
      <c r="J44" s="161"/>
      <c r="K44" s="161"/>
      <c r="L44" s="161"/>
      <c r="M44" s="161"/>
      <c r="N44" s="161"/>
      <c r="O44" s="161"/>
      <c r="P44" s="161"/>
      <c r="Q44" s="161"/>
      <c r="R44" s="161"/>
    </row>
    <row r="45" customFormat="false" ht="15" hidden="false" customHeight="false" outlineLevel="0" collapsed="false">
      <c r="I45" s="161"/>
      <c r="J45" s="161"/>
      <c r="K45" s="161"/>
      <c r="L45" s="161"/>
      <c r="M45" s="161"/>
      <c r="N45" s="161"/>
      <c r="O45" s="161"/>
      <c r="P45" s="161"/>
      <c r="Q45" s="161"/>
      <c r="R45" s="161"/>
    </row>
    <row r="46" customFormat="false" ht="15" hidden="false" customHeight="false" outlineLevel="0" collapsed="false">
      <c r="I46" s="161"/>
      <c r="J46" s="161"/>
      <c r="K46" s="161"/>
      <c r="L46" s="161"/>
      <c r="M46" s="161"/>
      <c r="N46" s="161"/>
      <c r="O46" s="161"/>
      <c r="P46" s="161"/>
      <c r="Q46" s="161"/>
      <c r="R46" s="161"/>
    </row>
    <row r="47" customFormat="false" ht="15" hidden="false" customHeight="false" outlineLevel="0" collapsed="false">
      <c r="I47" s="161"/>
      <c r="J47" s="161"/>
      <c r="K47" s="161"/>
      <c r="L47" s="161"/>
      <c r="M47" s="161"/>
      <c r="N47" s="161"/>
      <c r="O47" s="161"/>
      <c r="P47" s="161"/>
      <c r="Q47" s="161"/>
      <c r="R47" s="161"/>
    </row>
    <row r="48" customFormat="false" ht="15" hidden="false" customHeight="false" outlineLevel="0" collapsed="false">
      <c r="I48" s="161"/>
      <c r="J48" s="161"/>
      <c r="K48" s="161"/>
      <c r="L48" s="161"/>
      <c r="M48" s="161"/>
      <c r="N48" s="161"/>
      <c r="O48" s="161"/>
      <c r="P48" s="161"/>
      <c r="Q48" s="161"/>
      <c r="R48" s="161"/>
    </row>
    <row r="49" customFormat="false" ht="15" hidden="false" customHeight="false" outlineLevel="0" collapsed="false">
      <c r="I49" s="161"/>
      <c r="J49" s="161"/>
      <c r="K49" s="161"/>
      <c r="L49" s="161"/>
      <c r="M49" s="161"/>
      <c r="N49" s="161"/>
      <c r="O49" s="161"/>
      <c r="P49" s="161"/>
      <c r="Q49" s="161"/>
      <c r="R49" s="161"/>
    </row>
  </sheetData>
  <mergeCells count="5">
    <mergeCell ref="B3:O3"/>
    <mergeCell ref="B8:I8"/>
    <mergeCell ref="B19:I19"/>
    <mergeCell ref="B20:I20"/>
    <mergeCell ref="I26:R4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AD51"/>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selection pane="topLeft" activeCell="I22" activeCellId="1" sqref="B304:H312 I22"/>
    </sheetView>
  </sheetViews>
  <sheetFormatPr defaultColWidth="11.4296875" defaultRowHeight="15" zeroHeight="false" outlineLevelRow="0" outlineLevelCol="0"/>
  <cols>
    <col collapsed="false" customWidth="false" hidden="false" outlineLevel="0" max="1024" min="1" style="81" width="11.43"/>
  </cols>
  <sheetData>
    <row r="3" customFormat="false" ht="15" hidden="false" customHeight="false" outlineLevel="0" collapsed="false">
      <c r="B3" s="82" t="s">
        <v>434</v>
      </c>
      <c r="C3" s="82"/>
      <c r="D3" s="82"/>
      <c r="E3" s="82"/>
      <c r="F3" s="82"/>
      <c r="G3" s="82"/>
      <c r="H3" s="82"/>
      <c r="I3" s="82"/>
      <c r="J3" s="82"/>
      <c r="K3" s="82"/>
      <c r="L3" s="82"/>
      <c r="M3" s="82"/>
      <c r="N3" s="82"/>
      <c r="O3" s="82"/>
    </row>
    <row r="4" customFormat="false" ht="15" hidden="false" customHeight="false" outlineLevel="0" collapsed="false">
      <c r="B4" s="83" t="s">
        <v>495</v>
      </c>
      <c r="C4" s="83"/>
      <c r="D4" s="83"/>
      <c r="E4" s="83"/>
      <c r="F4" s="83"/>
      <c r="G4" s="83"/>
      <c r="H4" s="83"/>
      <c r="I4" s="83"/>
      <c r="J4" s="83"/>
      <c r="K4" s="83"/>
      <c r="L4" s="83"/>
      <c r="M4" s="83"/>
    </row>
    <row r="5" customFormat="false" ht="15" hidden="false" customHeight="false" outlineLevel="0" collapsed="false">
      <c r="B5" s="84" t="s">
        <v>495</v>
      </c>
      <c r="C5" s="84"/>
      <c r="D5" s="84"/>
      <c r="E5" s="84"/>
      <c r="F5" s="84"/>
      <c r="G5" s="84"/>
      <c r="H5" s="84"/>
      <c r="I5" s="84"/>
      <c r="J5" s="84"/>
      <c r="K5" s="84"/>
      <c r="L5" s="84"/>
      <c r="M5" s="84"/>
    </row>
    <row r="6" customFormat="false" ht="15" hidden="false" customHeight="false" outlineLevel="0" collapsed="false">
      <c r="B6" s="83"/>
      <c r="C6" s="83"/>
      <c r="D6" s="83"/>
      <c r="E6" s="83"/>
      <c r="F6" s="83"/>
      <c r="G6" s="83"/>
      <c r="H6" s="83"/>
      <c r="I6" s="83"/>
      <c r="J6" s="83"/>
      <c r="K6" s="83"/>
      <c r="L6" s="83"/>
      <c r="M6" s="83"/>
    </row>
    <row r="9" customFormat="false" ht="15.75" hidden="false" customHeight="true" outlineLevel="0" collapsed="false"/>
    <row r="10" customFormat="false" ht="15.75" hidden="false" customHeight="true" outlineLevel="0" collapsed="false">
      <c r="B10" s="86" t="s">
        <v>502</v>
      </c>
      <c r="C10" s="86"/>
      <c r="D10" s="86"/>
      <c r="E10" s="86"/>
      <c r="F10" s="86"/>
      <c r="G10" s="86"/>
      <c r="H10" s="86"/>
      <c r="I10" s="86"/>
    </row>
    <row r="11" customFormat="false" ht="27.75" hidden="false" customHeight="true" outlineLevel="0" collapsed="false">
      <c r="B11" s="152"/>
      <c r="C11" s="153" t="s">
        <v>489</v>
      </c>
      <c r="D11" s="154" t="s">
        <v>490</v>
      </c>
      <c r="E11" s="154" t="s">
        <v>491</v>
      </c>
      <c r="F11" s="155" t="s">
        <v>492</v>
      </c>
      <c r="G11" s="154" t="s">
        <v>493</v>
      </c>
      <c r="H11" s="156" t="s">
        <v>9</v>
      </c>
      <c r="I11" s="157"/>
    </row>
    <row r="12" customFormat="false" ht="15.75" hidden="false" customHeight="true" outlineLevel="0" collapsed="false">
      <c r="B12" s="90" t="s">
        <v>437</v>
      </c>
      <c r="C12" s="90" t="n">
        <v>0</v>
      </c>
      <c r="D12" s="90" t="n">
        <v>0.25</v>
      </c>
      <c r="E12" s="90" t="n">
        <v>0.5</v>
      </c>
      <c r="F12" s="90" t="n">
        <v>0.75</v>
      </c>
      <c r="G12" s="90" t="n">
        <v>1</v>
      </c>
      <c r="H12" s="91" t="s">
        <v>8</v>
      </c>
      <c r="I12" s="92" t="s">
        <v>438</v>
      </c>
      <c r="AB12" s="81" t="n">
        <f aca="false">MAX(I13:I15)</f>
        <v>0</v>
      </c>
      <c r="AC12" s="81" t="e">
        <f aca="false">TEXT(AB12/SUM(I13:I15),"0.00%")</f>
        <v>#DIV/0!</v>
      </c>
      <c r="AD12" s="81" t="str">
        <f aca="false">IF(I13 &gt;= AB12,B13,IF(I14 &gt;= AB12,B14,IF(I15 &gt;= AB12,B15,"Algo está mal en la formula, revisela")))</f>
        <v>9.1</v>
      </c>
    </row>
    <row r="13" customFormat="false" ht="15" hidden="false" customHeight="false" outlineLevel="0" collapsed="false">
      <c r="B13" s="96" t="s">
        <v>474</v>
      </c>
      <c r="C13" s="102" t="n">
        <f aca="false">COUNTIF(REQUISITOS!B372:B390,"X")</f>
        <v>0</v>
      </c>
      <c r="D13" s="102" t="n">
        <f aca="false">COUNTIF(REQUISITOS!C372:C390,"X")</f>
        <v>0</v>
      </c>
      <c r="E13" s="102" t="n">
        <f aca="false">COUNTIF(REQUISITOS!D372:D390,"X")</f>
        <v>0</v>
      </c>
      <c r="F13" s="102" t="n">
        <f aca="false">COUNTIF(REQUISITOS!E372:E390,"X")</f>
        <v>0</v>
      </c>
      <c r="G13" s="102" t="n">
        <f aca="false">COUNTIF(REQUISITOS!F372:F390,"X")</f>
        <v>0</v>
      </c>
      <c r="H13" s="102" t="n">
        <f aca="false">COUNTIF(REQUISITOS!G372:G390,"X")</f>
        <v>0</v>
      </c>
      <c r="I13" s="138" t="n">
        <f aca="false">SUM(C13:H13)</f>
        <v>0</v>
      </c>
      <c r="AB13" s="81" t="n">
        <f aca="false">MIN(I13:I15)</f>
        <v>0</v>
      </c>
      <c r="AC13" s="81" t="e">
        <f aca="false">TEXT(AB13/SUM(I13:I15),"0.00%")</f>
        <v>#DIV/0!</v>
      </c>
      <c r="AD13" s="81" t="str">
        <f aca="false">IF(I13 &lt;= AB13,B13,IF(I14 &lt;= AB13,B14,IF(I15 &lt;= AB13,B15,"Algo está mal en la formula, revisela")))</f>
        <v>9.1</v>
      </c>
    </row>
    <row r="14" customFormat="false" ht="15" hidden="false" customHeight="false" outlineLevel="0" collapsed="false">
      <c r="B14" s="101" t="s">
        <v>475</v>
      </c>
      <c r="C14" s="102" t="n">
        <f aca="false">COUNTIF(REQUISITOS!B393:B403,"X")</f>
        <v>0</v>
      </c>
      <c r="D14" s="102" t="n">
        <f aca="false">COUNTIF(REQUISITOS!C393:C403,"X")</f>
        <v>0</v>
      </c>
      <c r="E14" s="102" t="n">
        <f aca="false">COUNTIF(REQUISITOS!D393:D403,"X")</f>
        <v>0</v>
      </c>
      <c r="F14" s="102" t="n">
        <f aca="false">COUNTIF(REQUISITOS!E393:E403,"X")</f>
        <v>0</v>
      </c>
      <c r="G14" s="102" t="n">
        <f aca="false">COUNTIF(REQUISITOS!F393:F403,"X")</f>
        <v>0</v>
      </c>
      <c r="H14" s="102" t="n">
        <f aca="false">COUNTIF(REQUISITOS!G393:G403,"X")</f>
        <v>0</v>
      </c>
      <c r="I14" s="139" t="n">
        <f aca="false">SUM(C14:H14)</f>
        <v>0</v>
      </c>
    </row>
    <row r="15" customFormat="false" ht="15.75" hidden="false" customHeight="true" outlineLevel="0" collapsed="false">
      <c r="B15" s="101" t="s">
        <v>477</v>
      </c>
      <c r="C15" s="102" t="n">
        <f aca="false">COUNTIF(REQUISITOS!B406:B424,"X")</f>
        <v>0</v>
      </c>
      <c r="D15" s="102" t="n">
        <f aca="false">COUNTIF(REQUISITOS!C406:C424,"X")</f>
        <v>0</v>
      </c>
      <c r="E15" s="102" t="n">
        <f aca="false">COUNTIF(REQUISITOS!D406:D424,"X")</f>
        <v>0</v>
      </c>
      <c r="F15" s="102" t="n">
        <f aca="false">COUNTIF(REQUISITOS!E406:E424,"X")</f>
        <v>0</v>
      </c>
      <c r="G15" s="102" t="n">
        <f aca="false">COUNTIF(REQUISITOS!F406:F424,"X")</f>
        <v>0</v>
      </c>
      <c r="H15" s="102" t="n">
        <f aca="false">COUNTIF(REQUISITOS!G406:G424,"X")</f>
        <v>0</v>
      </c>
      <c r="I15" s="142" t="n">
        <f aca="false">SUM(C15:H15)</f>
        <v>0</v>
      </c>
      <c r="AC15" s="81" t="n">
        <f aca="false">SUM(C16:G16)</f>
        <v>0</v>
      </c>
    </row>
    <row r="16" customFormat="false" ht="15.75" hidden="false" customHeight="true" outlineLevel="0" collapsed="false">
      <c r="B16" s="110" t="s">
        <v>438</v>
      </c>
      <c r="C16" s="143" t="n">
        <f aca="false">SUM(C13:C15)</f>
        <v>0</v>
      </c>
      <c r="D16" s="144" t="n">
        <f aca="false">SUM(D13:D15)</f>
        <v>0</v>
      </c>
      <c r="E16" s="144" t="n">
        <f aca="false">SUM(E13:E15)</f>
        <v>0</v>
      </c>
      <c r="F16" s="144" t="n">
        <f aca="false">SUM(F13:F15)</f>
        <v>0</v>
      </c>
      <c r="G16" s="144" t="n">
        <f aca="false">SUM(G13:G15)</f>
        <v>0</v>
      </c>
      <c r="H16" s="144" t="n">
        <f aca="false">SUM(H13:H15)</f>
        <v>0</v>
      </c>
      <c r="I16" s="144" t="n">
        <f aca="false">SUM(I13:I15)-H16</f>
        <v>0</v>
      </c>
      <c r="AC16" s="81" t="e">
        <f aca="false">TEXT(C16/AC15,"0.00%")</f>
        <v>#DIV/0!</v>
      </c>
    </row>
    <row r="17" customFormat="false" ht="15.75" hidden="false" customHeight="true" outlineLevel="0" collapsed="false">
      <c r="B17" s="113" t="s">
        <v>503</v>
      </c>
      <c r="C17" s="113"/>
      <c r="D17" s="113"/>
      <c r="E17" s="113"/>
      <c r="F17" s="113"/>
      <c r="G17" s="113"/>
      <c r="H17" s="113"/>
      <c r="I17" s="113"/>
      <c r="AC17" s="81" t="e">
        <f aca="false">TEXT(D16/AC15,"0.00%")</f>
        <v>#DIV/0!</v>
      </c>
    </row>
    <row r="18" customFormat="false" ht="15.75" hidden="false" customHeight="true" outlineLevel="0" collapsed="false">
      <c r="B18" s="116" t="n">
        <f aca="false">IF(I16=0,0,(C16*C12+D16*D12+E16*E12+F16*F12+G16*G12)/I16)</f>
        <v>0</v>
      </c>
      <c r="C18" s="116"/>
      <c r="D18" s="116"/>
      <c r="E18" s="116"/>
      <c r="F18" s="116"/>
      <c r="G18" s="116"/>
      <c r="H18" s="116"/>
      <c r="I18" s="116"/>
      <c r="AC18" s="81" t="e">
        <f aca="false">TEXT(E16/AC15,"0.00%")</f>
        <v>#DIV/0!</v>
      </c>
    </row>
    <row r="19" customFormat="false" ht="15" hidden="false" customHeight="false" outlineLevel="0" collapsed="false">
      <c r="AC19" s="81" t="e">
        <f aca="false">TEXT(F16/AC15,"0.00%")</f>
        <v>#DIV/0!</v>
      </c>
    </row>
    <row r="26" customFormat="false" ht="15.75" hidden="false" customHeight="true" outlineLevel="0" collapsed="false">
      <c r="I26" s="140" t="s">
        <v>473</v>
      </c>
    </row>
    <row r="28" customFormat="false" ht="15" hidden="false" customHeight="false" outlineLevel="0" collapsed="false">
      <c r="I28" s="161" t="e">
        <f aca="false">"Según se muestra en la Tabla  Evaluación del Desempeño el porcentaje de implementación alcanzado es de "&amp;TEXT(B18,"0.00%")&amp;" con respecto a los 37 DEBES que se contemplan en los requisitos que la norma establece para dicha cláusula."&amp;CHAR(10)&amp;CHAR(10)&amp;"La imagen Porcentaje de representatividad - Requisitos de evaluación del desempeño muestra que el requisito "&amp;AD12&amp;" tiene un "&amp;AC12&amp;" de representatividad en la implementación de la cláusula de Evaluación de desempeño, mientras que el requisito "&amp;AD13&amp;" tiene un "&amp;AC13&amp;" de representatividad." &amp;CHAR(10)&amp;CHAR(10)&amp; "El " &amp;AC16&amp; " de los DEBES se encuentra " &amp;C11&amp; " y " &amp;AC17&amp; " se encuentra " &amp;D11&amp; ", " &amp;AC18&amp; " se encuentra " &amp;E11&amp; ", un " &amp;AC19&amp; " se encuentra " &amp;F11</f>
        <v>#DIV/0!</v>
      </c>
      <c r="J28" s="161"/>
      <c r="K28" s="161"/>
      <c r="L28" s="161"/>
      <c r="M28" s="161"/>
      <c r="N28" s="161"/>
      <c r="O28" s="161"/>
      <c r="P28" s="161"/>
      <c r="Q28" s="161"/>
      <c r="R28" s="161"/>
    </row>
    <row r="29" customFormat="false" ht="15" hidden="false" customHeight="false" outlineLevel="0" collapsed="false">
      <c r="I29" s="161"/>
      <c r="J29" s="161"/>
      <c r="K29" s="161"/>
      <c r="L29" s="161"/>
      <c r="M29" s="161"/>
      <c r="N29" s="161"/>
      <c r="O29" s="161"/>
      <c r="P29" s="161"/>
      <c r="Q29" s="161"/>
      <c r="R29" s="161"/>
    </row>
    <row r="30" customFormat="false" ht="15" hidden="false" customHeight="false" outlineLevel="0" collapsed="false">
      <c r="I30" s="161"/>
      <c r="J30" s="161"/>
      <c r="K30" s="161"/>
      <c r="L30" s="161"/>
      <c r="M30" s="161"/>
      <c r="N30" s="161"/>
      <c r="O30" s="161"/>
      <c r="P30" s="161"/>
      <c r="Q30" s="161"/>
      <c r="R30" s="161"/>
    </row>
    <row r="31" customFormat="false" ht="15" hidden="false" customHeight="false" outlineLevel="0" collapsed="false">
      <c r="I31" s="161"/>
      <c r="J31" s="161"/>
      <c r="K31" s="161"/>
      <c r="L31" s="161"/>
      <c r="M31" s="161"/>
      <c r="N31" s="161"/>
      <c r="O31" s="161"/>
      <c r="P31" s="161"/>
      <c r="Q31" s="161"/>
      <c r="R31" s="161"/>
    </row>
    <row r="32" customFormat="false" ht="15" hidden="false" customHeight="false" outlineLevel="0" collapsed="false">
      <c r="I32" s="161"/>
      <c r="J32" s="161"/>
      <c r="K32" s="161"/>
      <c r="L32" s="161"/>
      <c r="M32" s="161"/>
      <c r="N32" s="161"/>
      <c r="O32" s="161"/>
      <c r="P32" s="161"/>
      <c r="Q32" s="161"/>
      <c r="R32" s="161"/>
    </row>
    <row r="33" customFormat="false" ht="15" hidden="false" customHeight="false" outlineLevel="0" collapsed="false">
      <c r="I33" s="161"/>
      <c r="J33" s="161"/>
      <c r="K33" s="161"/>
      <c r="L33" s="161"/>
      <c r="M33" s="161"/>
      <c r="N33" s="161"/>
      <c r="O33" s="161"/>
      <c r="P33" s="161"/>
      <c r="Q33" s="161"/>
      <c r="R33" s="161"/>
    </row>
    <row r="34" customFormat="false" ht="15" hidden="false" customHeight="false" outlineLevel="0" collapsed="false">
      <c r="I34" s="161"/>
      <c r="J34" s="161"/>
      <c r="K34" s="161"/>
      <c r="L34" s="161"/>
      <c r="M34" s="161"/>
      <c r="N34" s="161"/>
      <c r="O34" s="161"/>
      <c r="P34" s="161"/>
      <c r="Q34" s="161"/>
      <c r="R34" s="161"/>
    </row>
    <row r="35" customFormat="false" ht="15" hidden="false" customHeight="false" outlineLevel="0" collapsed="false">
      <c r="I35" s="161"/>
      <c r="J35" s="161"/>
      <c r="K35" s="161"/>
      <c r="L35" s="161"/>
      <c r="M35" s="161"/>
      <c r="N35" s="161"/>
      <c r="O35" s="161"/>
      <c r="P35" s="161"/>
      <c r="Q35" s="161"/>
      <c r="R35" s="161"/>
    </row>
    <row r="36" customFormat="false" ht="15" hidden="false" customHeight="false" outlineLevel="0" collapsed="false">
      <c r="I36" s="161"/>
      <c r="J36" s="161"/>
      <c r="K36" s="161"/>
      <c r="L36" s="161"/>
      <c r="M36" s="161"/>
      <c r="N36" s="161"/>
      <c r="O36" s="161"/>
      <c r="P36" s="161"/>
      <c r="Q36" s="161"/>
      <c r="R36" s="161"/>
    </row>
    <row r="37" customFormat="false" ht="15" hidden="false" customHeight="false" outlineLevel="0" collapsed="false">
      <c r="I37" s="161"/>
      <c r="J37" s="161"/>
      <c r="K37" s="161"/>
      <c r="L37" s="161"/>
      <c r="M37" s="161"/>
      <c r="N37" s="161"/>
      <c r="O37" s="161"/>
      <c r="P37" s="161"/>
      <c r="Q37" s="161"/>
      <c r="R37" s="161"/>
    </row>
    <row r="38" customFormat="false" ht="15" hidden="false" customHeight="false" outlineLevel="0" collapsed="false">
      <c r="I38" s="161"/>
      <c r="J38" s="161"/>
      <c r="K38" s="161"/>
      <c r="L38" s="161"/>
      <c r="M38" s="161"/>
      <c r="N38" s="161"/>
      <c r="O38" s="161"/>
      <c r="P38" s="161"/>
      <c r="Q38" s="161"/>
      <c r="R38" s="161"/>
    </row>
    <row r="39" customFormat="false" ht="15" hidden="false" customHeight="false" outlineLevel="0" collapsed="false">
      <c r="I39" s="161"/>
      <c r="J39" s="161"/>
      <c r="K39" s="161"/>
      <c r="L39" s="161"/>
      <c r="M39" s="161"/>
      <c r="N39" s="161"/>
      <c r="O39" s="161"/>
      <c r="P39" s="161"/>
      <c r="Q39" s="161"/>
      <c r="R39" s="161"/>
    </row>
    <row r="40" customFormat="false" ht="15" hidden="false" customHeight="false" outlineLevel="0" collapsed="false">
      <c r="I40" s="161"/>
      <c r="J40" s="161"/>
      <c r="K40" s="161"/>
      <c r="L40" s="161"/>
      <c r="M40" s="161"/>
      <c r="N40" s="161"/>
      <c r="O40" s="161"/>
      <c r="P40" s="161"/>
      <c r="Q40" s="161"/>
      <c r="R40" s="161"/>
    </row>
    <row r="41" customFormat="false" ht="15" hidden="false" customHeight="false" outlineLevel="0" collapsed="false">
      <c r="I41" s="161"/>
      <c r="J41" s="161"/>
      <c r="K41" s="161"/>
      <c r="L41" s="161"/>
      <c r="M41" s="161"/>
      <c r="N41" s="161"/>
      <c r="O41" s="161"/>
      <c r="P41" s="161"/>
      <c r="Q41" s="161"/>
      <c r="R41" s="161"/>
    </row>
    <row r="42" customFormat="false" ht="15" hidden="false" customHeight="false" outlineLevel="0" collapsed="false">
      <c r="I42" s="161"/>
      <c r="J42" s="161"/>
      <c r="K42" s="161"/>
      <c r="L42" s="161"/>
      <c r="M42" s="161"/>
      <c r="N42" s="161"/>
      <c r="O42" s="161"/>
      <c r="P42" s="161"/>
      <c r="Q42" s="161"/>
      <c r="R42" s="161"/>
    </row>
    <row r="43" customFormat="false" ht="15" hidden="false" customHeight="false" outlineLevel="0" collapsed="false">
      <c r="I43" s="161"/>
      <c r="J43" s="161"/>
      <c r="K43" s="161"/>
      <c r="L43" s="161"/>
      <c r="M43" s="161"/>
      <c r="N43" s="161"/>
      <c r="O43" s="161"/>
      <c r="P43" s="161"/>
      <c r="Q43" s="161"/>
      <c r="R43" s="161"/>
    </row>
    <row r="44" customFormat="false" ht="15" hidden="false" customHeight="false" outlineLevel="0" collapsed="false">
      <c r="I44" s="161"/>
      <c r="J44" s="161"/>
      <c r="K44" s="161"/>
      <c r="L44" s="161"/>
      <c r="M44" s="161"/>
      <c r="N44" s="161"/>
      <c r="O44" s="161"/>
      <c r="P44" s="161"/>
      <c r="Q44" s="161"/>
      <c r="R44" s="161"/>
    </row>
    <row r="45" customFormat="false" ht="15" hidden="false" customHeight="false" outlineLevel="0" collapsed="false">
      <c r="I45" s="161"/>
      <c r="J45" s="161"/>
      <c r="K45" s="161"/>
      <c r="L45" s="161"/>
      <c r="M45" s="161"/>
      <c r="N45" s="161"/>
      <c r="O45" s="161"/>
      <c r="P45" s="161"/>
      <c r="Q45" s="161"/>
      <c r="R45" s="161"/>
    </row>
    <row r="46" customFormat="false" ht="15" hidden="false" customHeight="false" outlineLevel="0" collapsed="false">
      <c r="I46" s="161"/>
      <c r="J46" s="161"/>
      <c r="K46" s="161"/>
      <c r="L46" s="161"/>
      <c r="M46" s="161"/>
      <c r="N46" s="161"/>
      <c r="O46" s="161"/>
      <c r="P46" s="161"/>
      <c r="Q46" s="161"/>
      <c r="R46" s="161"/>
    </row>
    <row r="47" customFormat="false" ht="15" hidden="false" customHeight="false" outlineLevel="0" collapsed="false">
      <c r="I47" s="161"/>
      <c r="J47" s="161"/>
      <c r="K47" s="161"/>
      <c r="L47" s="161"/>
      <c r="M47" s="161"/>
      <c r="N47" s="161"/>
      <c r="O47" s="161"/>
      <c r="P47" s="161"/>
      <c r="Q47" s="161"/>
      <c r="R47" s="161"/>
    </row>
    <row r="48" customFormat="false" ht="15" hidden="false" customHeight="false" outlineLevel="0" collapsed="false">
      <c r="I48" s="161"/>
      <c r="J48" s="161"/>
      <c r="K48" s="161"/>
      <c r="L48" s="161"/>
      <c r="M48" s="161"/>
      <c r="N48" s="161"/>
      <c r="O48" s="161"/>
      <c r="P48" s="161"/>
      <c r="Q48" s="161"/>
      <c r="R48" s="161"/>
    </row>
    <row r="49" customFormat="false" ht="15" hidden="false" customHeight="false" outlineLevel="0" collapsed="false">
      <c r="I49" s="161"/>
      <c r="J49" s="161"/>
      <c r="K49" s="161"/>
      <c r="L49" s="161"/>
      <c r="M49" s="161"/>
      <c r="N49" s="161"/>
      <c r="O49" s="161"/>
      <c r="P49" s="161"/>
      <c r="Q49" s="161"/>
      <c r="R49" s="161"/>
    </row>
    <row r="50" customFormat="false" ht="15" hidden="false" customHeight="false" outlineLevel="0" collapsed="false">
      <c r="I50" s="161"/>
      <c r="J50" s="161"/>
      <c r="K50" s="161"/>
      <c r="L50" s="161"/>
      <c r="M50" s="161"/>
      <c r="N50" s="161"/>
      <c r="O50" s="161"/>
      <c r="P50" s="161"/>
      <c r="Q50" s="161"/>
      <c r="R50" s="161"/>
    </row>
    <row r="51" customFormat="false" ht="15" hidden="false" customHeight="false" outlineLevel="0" collapsed="false">
      <c r="I51" s="161"/>
      <c r="J51" s="161"/>
      <c r="K51" s="161"/>
      <c r="L51" s="161"/>
      <c r="M51" s="161"/>
      <c r="N51" s="161"/>
      <c r="O51" s="161"/>
      <c r="P51" s="161"/>
      <c r="Q51" s="161"/>
      <c r="R51" s="161"/>
    </row>
  </sheetData>
  <mergeCells count="5">
    <mergeCell ref="B3:O3"/>
    <mergeCell ref="B10:I10"/>
    <mergeCell ref="B17:I17"/>
    <mergeCell ref="B18:I18"/>
    <mergeCell ref="I28:R5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
  <dc:description/>
  <dc:language>en-US</dc:language>
  <cp:lastModifiedBy/>
  <dcterms:modified xsi:type="dcterms:W3CDTF">2021-08-26T21:32:05Z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