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na\Desktop\"/>
    </mc:Choice>
  </mc:AlternateContent>
  <xr:revisionPtr revIDLastSave="0" documentId="13_ncr:1_{21C2DB13-910B-47DB-A616-A8DBB6287C24}" xr6:coauthVersionLast="47" xr6:coauthVersionMax="47" xr10:uidLastSave="{00000000-0000-0000-0000-000000000000}"/>
  <bookViews>
    <workbookView xWindow="-120" yWindow="-120" windowWidth="20730" windowHeight="11160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Sheet2!$B$6:$G$7</definedName>
    <definedName name="solver_lhs2" localSheetId="0" hidden="1">Sheet1!$I$5:$I$11</definedName>
    <definedName name="solver_lhs2" localSheetId="1" hidden="1">Sheet2!$J$11:$J$17</definedName>
    <definedName name="solver_lhs3" localSheetId="1" hidden="1">Sheet2!$J$19</definedName>
    <definedName name="solver_lhs4" localSheetId="1" hidden="1">Sheet2!$M$22:$M$28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0" hidden="1">"integer"</definedName>
    <definedName name="solver_rhs1" localSheetId="1" hidden="1">"tamsayı"</definedName>
    <definedName name="solver_rhs2" localSheetId="0" hidden="1">Sheet1!$K$5:$K$11</definedName>
    <definedName name="solver_rhs2" localSheetId="1" hidden="1">Sheet2!$L$11:$L$17</definedName>
    <definedName name="solver_rhs3" localSheetId="1" hidden="1">Sheet2!$L$19</definedName>
    <definedName name="solver_rhs4" localSheetId="1" hidden="1">Sheet2!$N$22:$N$28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" l="1"/>
  <c r="K31" i="2"/>
  <c r="N23" i="2" l="1"/>
  <c r="N24" i="2"/>
  <c r="N25" i="2"/>
  <c r="N26" i="2"/>
  <c r="N27" i="2"/>
  <c r="N28" i="2"/>
  <c r="N22" i="2"/>
  <c r="L12" i="2" l="1"/>
  <c r="L13" i="2"/>
  <c r="L14" i="2"/>
  <c r="L15" i="2"/>
  <c r="L16" i="2"/>
  <c r="L17" i="2"/>
  <c r="L11" i="2"/>
  <c r="I22" i="2"/>
  <c r="L23" i="2" s="1"/>
  <c r="I23" i="2"/>
  <c r="L24" i="2" s="1"/>
  <c r="I24" i="2"/>
  <c r="L25" i="2" s="1"/>
  <c r="I25" i="2"/>
  <c r="L26" i="2" s="1"/>
  <c r="I26" i="2"/>
  <c r="L27" i="2" s="1"/>
  <c r="I27" i="2"/>
  <c r="L28" i="2" s="1"/>
  <c r="I21" i="2"/>
  <c r="L22" i="2" s="1"/>
  <c r="I12" i="2"/>
  <c r="K23" i="2" s="1"/>
  <c r="I13" i="2"/>
  <c r="K24" i="2" s="1"/>
  <c r="M24" i="2" s="1"/>
  <c r="I14" i="2"/>
  <c r="K25" i="2" s="1"/>
  <c r="I15" i="2"/>
  <c r="K26" i="2" s="1"/>
  <c r="I16" i="2"/>
  <c r="K27" i="2" s="1"/>
  <c r="I17" i="2"/>
  <c r="K28" i="2" s="1"/>
  <c r="M28" i="2" s="1"/>
  <c r="I11" i="2"/>
  <c r="K22" i="2" s="1"/>
  <c r="I9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M26" i="2" l="1"/>
  <c r="M27" i="2"/>
  <c r="M23" i="2"/>
  <c r="M22" i="2"/>
  <c r="M25" i="2"/>
  <c r="J16" i="2"/>
  <c r="M16" i="2" s="1"/>
  <c r="J17" i="2"/>
  <c r="M17" i="2" s="1"/>
  <c r="J13" i="2"/>
  <c r="M13" i="2" s="1"/>
  <c r="I28" i="2"/>
  <c r="J19" i="2" s="1"/>
  <c r="J15" i="2"/>
  <c r="M15" i="2" s="1"/>
  <c r="J12" i="2"/>
  <c r="M12" i="2" s="1"/>
  <c r="J14" i="2"/>
  <c r="M14" i="2" s="1"/>
  <c r="J11" i="2"/>
  <c r="M11" i="2" s="1"/>
  <c r="I18" i="2"/>
  <c r="L19" i="2" l="1"/>
</calcChain>
</file>

<file path=xl/sharedStrings.xml><?xml version="1.0" encoding="utf-8"?>
<sst xmlns="http://schemas.openxmlformats.org/spreadsheetml/2006/main" count="79" uniqueCount="36">
  <si>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</si>
  <si>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</si>
  <si>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</si>
  <si>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</si>
  <si>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</si>
  <si>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</si>
  <si>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</si>
  <si>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</si>
  <si>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</si>
  <si>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</si>
  <si>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</si>
  <si>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</si>
  <si>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</si>
  <si>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</si>
  <si>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</si>
  <si>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</si>
  <si>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</si>
  <si>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</si>
  <si>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</si>
  <si>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</si>
  <si>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</si>
  <si>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</si>
  <si>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</si>
  <si>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</si>
  <si>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</si>
  <si>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</si>
  <si>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</si>
  <si>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</si>
  <si>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</si>
  <si>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</si>
  <si>
    <t>Tam Zamanlıların Maliyeti</t>
  </si>
  <si>
    <t>Yarı Zamanlıların Maliyeti</t>
  </si>
  <si>
    <t>Toplam Maliyet</t>
  </si>
  <si>
    <t>Toplam Kısıt</t>
  </si>
  <si>
    <t>Maliyet saatlik</t>
  </si>
  <si>
    <t>Toplam maliyet (tüm günler)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</si>
</sst>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3" fillId="5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5" x14ac:dyDescent="0.25"/>
  <cols>
    <col min="1" max="1" width="15.42578125" bestFit="1" customWidth="1"/>
    <col min="2" max="8" width="12.140625" customWidth="1"/>
    <col min="9" max="9" width="14.28515625" bestFit="1" customWidth="1"/>
    <col min="12" max="12" width="14" bestFit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25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25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25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25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25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31"/>
  <sheetViews>
    <sheetView tabSelected="1" zoomScale="71" zoomScaleNormal="71" workbookViewId="0">
      <selection activeCell="L36" sqref="L36"/>
    </sheetView>
  </sheetViews>
  <sheetFormatPr defaultRowHeight="15" x14ac:dyDescent="0.25"/>
  <cols>
    <col min="1" max="1" width="23.5703125" customWidth="1"/>
    <col min="2" max="8" width="14.42578125" customWidth="1"/>
    <col min="10" max="10" width="14.140625" customWidth="1"/>
    <col min="11" max="11" width="23.7109375" customWidth="1"/>
    <col min="12" max="12" width="25.5703125" customWidth="1"/>
    <col min="13" max="13" width="14.85546875" bestFit="1" customWidth="1"/>
    <col min="14" max="14" width="13.42578125" customWidth="1"/>
  </cols>
  <sheetData>
    <row r="1" spans="1:15" x14ac:dyDescent="0.25">
      <c r="A1" t="s">
        <v>14</v>
      </c>
      <c r="C1" t="s">
        <v>15</v>
      </c>
      <c r="D1" t="s">
        <v>18</v>
      </c>
    </row>
    <row r="2" spans="1:15" x14ac:dyDescent="0.25">
      <c r="A2" t="s">
        <v>16</v>
      </c>
      <c r="C2" t="s">
        <v>17</v>
      </c>
      <c r="D2" t="s">
        <v>19</v>
      </c>
      <c r="F2" s="7">
        <v>0.25</v>
      </c>
    </row>
    <row r="5" spans="1:15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25">
      <c r="A6" t="s">
        <v>20</v>
      </c>
      <c r="B6" s="3">
        <v>2</v>
      </c>
      <c r="C6" s="3">
        <v>3</v>
      </c>
      <c r="D6" s="3">
        <v>3</v>
      </c>
      <c r="E6" s="3">
        <v>7</v>
      </c>
      <c r="F6" s="3">
        <v>0</v>
      </c>
      <c r="G6" s="3">
        <v>4</v>
      </c>
      <c r="H6" s="3">
        <v>4.0000000000000009</v>
      </c>
      <c r="I6" s="3"/>
      <c r="J6" s="3"/>
      <c r="K6" s="3"/>
      <c r="L6" s="3"/>
    </row>
    <row r="7" spans="1:15" x14ac:dyDescent="0.25">
      <c r="A7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/>
      <c r="J7" s="3"/>
      <c r="K7" s="3"/>
      <c r="L7" s="3"/>
    </row>
    <row r="8" spans="1:15" x14ac:dyDescent="0.25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</row>
    <row r="9" spans="1:15" x14ac:dyDescent="0.25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(SUMPRODUCT(B8:H8,B6:H6))+(SUMPRODUCT(B9:H9,B7:H7))</f>
        <v>184</v>
      </c>
      <c r="J9" s="3"/>
      <c r="K9" s="3"/>
      <c r="L9" s="3"/>
    </row>
    <row r="10" spans="1:15" x14ac:dyDescent="0.25">
      <c r="A10" s="8" t="s">
        <v>24</v>
      </c>
      <c r="B10" s="8"/>
      <c r="C10" s="8"/>
      <c r="D10" s="8"/>
      <c r="E10" s="8"/>
      <c r="F10" s="8"/>
      <c r="G10" s="8"/>
      <c r="H10" s="8"/>
      <c r="I10" s="8"/>
      <c r="J10" s="5" t="s">
        <v>26</v>
      </c>
      <c r="K10" s="5" t="s">
        <v>10</v>
      </c>
      <c r="L10" s="6" t="s">
        <v>12</v>
      </c>
      <c r="M10" s="3" t="s">
        <v>27</v>
      </c>
    </row>
    <row r="11" spans="1:15" x14ac:dyDescent="0.25">
      <c r="A11" t="s">
        <v>1</v>
      </c>
      <c r="B11" s="3">
        <v>8</v>
      </c>
      <c r="C11" s="3"/>
      <c r="D11" s="3"/>
      <c r="E11" s="3">
        <v>8</v>
      </c>
      <c r="F11" s="3">
        <v>8</v>
      </c>
      <c r="G11" s="3">
        <v>8</v>
      </c>
      <c r="H11" s="3">
        <v>8</v>
      </c>
      <c r="I11" s="3">
        <f>SUMPRODUCT(B11:H11,$B$6:$H$6)</f>
        <v>136</v>
      </c>
      <c r="J11" s="5">
        <f t="shared" ref="J11:J17" si="0">I11+I21</f>
        <v>136</v>
      </c>
      <c r="K11" s="5" t="s">
        <v>11</v>
      </c>
      <c r="L11" s="6">
        <f>O11*N11</f>
        <v>136</v>
      </c>
      <c r="M11" s="3">
        <f>J11-L11</f>
        <v>0</v>
      </c>
      <c r="N11">
        <v>8</v>
      </c>
      <c r="O11" s="5">
        <v>17</v>
      </c>
    </row>
    <row r="12" spans="1:15" x14ac:dyDescent="0.25">
      <c r="A12" t="s">
        <v>2</v>
      </c>
      <c r="B12" s="3">
        <v>8</v>
      </c>
      <c r="C12" s="3">
        <v>8</v>
      </c>
      <c r="D12" s="3"/>
      <c r="E12" s="3"/>
      <c r="F12" s="3">
        <v>8</v>
      </c>
      <c r="G12" s="3">
        <v>8</v>
      </c>
      <c r="H12" s="3">
        <v>8</v>
      </c>
      <c r="I12" s="3">
        <f t="shared" ref="I12:I17" si="1">SUMPRODUCT(B12:H12,$B$6:$H$6)</f>
        <v>104</v>
      </c>
      <c r="J12" s="5">
        <f t="shared" si="0"/>
        <v>104</v>
      </c>
      <c r="K12" s="5" t="s">
        <v>11</v>
      </c>
      <c r="L12" s="6">
        <f t="shared" ref="L12:L17" si="2">O12*N12</f>
        <v>104</v>
      </c>
      <c r="M12" s="3">
        <f t="shared" ref="M12:M17" si="3">J12-L12</f>
        <v>0</v>
      </c>
      <c r="N12">
        <v>8</v>
      </c>
      <c r="O12" s="5">
        <v>13</v>
      </c>
    </row>
    <row r="13" spans="1:15" x14ac:dyDescent="0.25">
      <c r="A13" t="s">
        <v>3</v>
      </c>
      <c r="B13" s="3">
        <v>8</v>
      </c>
      <c r="C13" s="3">
        <v>8</v>
      </c>
      <c r="D13" s="3">
        <v>8</v>
      </c>
      <c r="E13" s="3"/>
      <c r="F13" s="3"/>
      <c r="G13" s="3">
        <v>8</v>
      </c>
      <c r="H13" s="3">
        <v>8</v>
      </c>
      <c r="I13" s="3">
        <f t="shared" si="1"/>
        <v>128</v>
      </c>
      <c r="J13" s="5">
        <f t="shared" si="0"/>
        <v>128</v>
      </c>
      <c r="K13" s="5" t="s">
        <v>11</v>
      </c>
      <c r="L13" s="6">
        <f t="shared" si="2"/>
        <v>120</v>
      </c>
      <c r="M13" s="3">
        <f t="shared" si="3"/>
        <v>8</v>
      </c>
      <c r="N13">
        <v>8</v>
      </c>
      <c r="O13" s="5">
        <v>15</v>
      </c>
    </row>
    <row r="14" spans="1:15" x14ac:dyDescent="0.25">
      <c r="A14" t="s">
        <v>4</v>
      </c>
      <c r="B14" s="3">
        <v>8</v>
      </c>
      <c r="C14" s="3">
        <v>8</v>
      </c>
      <c r="D14" s="3">
        <v>8</v>
      </c>
      <c r="E14" s="3">
        <v>8</v>
      </c>
      <c r="F14" s="3"/>
      <c r="G14" s="3"/>
      <c r="H14" s="3">
        <v>8</v>
      </c>
      <c r="I14" s="3">
        <f t="shared" si="1"/>
        <v>152</v>
      </c>
      <c r="J14" s="5">
        <f t="shared" si="0"/>
        <v>152</v>
      </c>
      <c r="K14" s="5" t="s">
        <v>11</v>
      </c>
      <c r="L14" s="6">
        <f t="shared" si="2"/>
        <v>152</v>
      </c>
      <c r="M14" s="3">
        <f t="shared" si="3"/>
        <v>0</v>
      </c>
      <c r="N14">
        <v>8</v>
      </c>
      <c r="O14" s="5">
        <v>19</v>
      </c>
    </row>
    <row r="15" spans="1:15" x14ac:dyDescent="0.25">
      <c r="A15" t="s">
        <v>5</v>
      </c>
      <c r="B15" s="3">
        <v>8</v>
      </c>
      <c r="C15" s="3">
        <v>8</v>
      </c>
      <c r="D15" s="3">
        <v>8</v>
      </c>
      <c r="E15" s="3">
        <v>8</v>
      </c>
      <c r="F15" s="3">
        <v>8</v>
      </c>
      <c r="G15" s="3"/>
      <c r="H15" s="3"/>
      <c r="I15" s="3">
        <f t="shared" si="1"/>
        <v>120</v>
      </c>
      <c r="J15" s="5">
        <f t="shared" si="0"/>
        <v>120</v>
      </c>
      <c r="K15" s="5" t="s">
        <v>11</v>
      </c>
      <c r="L15" s="6">
        <f t="shared" si="2"/>
        <v>112</v>
      </c>
      <c r="M15" s="3">
        <f t="shared" si="3"/>
        <v>8</v>
      </c>
      <c r="N15">
        <v>8</v>
      </c>
      <c r="O15" s="5">
        <v>14</v>
      </c>
    </row>
    <row r="16" spans="1:15" x14ac:dyDescent="0.25">
      <c r="A16" t="s">
        <v>6</v>
      </c>
      <c r="B16" s="3"/>
      <c r="C16" s="3">
        <v>8</v>
      </c>
      <c r="D16" s="3">
        <v>8</v>
      </c>
      <c r="E16" s="3">
        <v>8</v>
      </c>
      <c r="F16" s="3">
        <v>8</v>
      </c>
      <c r="G16" s="3">
        <v>8</v>
      </c>
      <c r="H16" s="3"/>
      <c r="I16" s="3">
        <f t="shared" si="1"/>
        <v>136</v>
      </c>
      <c r="J16" s="5">
        <f t="shared" si="0"/>
        <v>136</v>
      </c>
      <c r="K16" s="5" t="s">
        <v>11</v>
      </c>
      <c r="L16" s="6">
        <f t="shared" si="2"/>
        <v>128</v>
      </c>
      <c r="M16" s="3">
        <f t="shared" si="3"/>
        <v>8</v>
      </c>
      <c r="N16">
        <v>8</v>
      </c>
      <c r="O16" s="5">
        <v>16</v>
      </c>
    </row>
    <row r="17" spans="1:15" x14ac:dyDescent="0.25">
      <c r="A17" t="s">
        <v>7</v>
      </c>
      <c r="B17" s="3"/>
      <c r="C17" s="3"/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f t="shared" si="1"/>
        <v>144</v>
      </c>
      <c r="J17" s="5">
        <f t="shared" si="0"/>
        <v>144</v>
      </c>
      <c r="K17" s="5" t="s">
        <v>11</v>
      </c>
      <c r="L17" s="6">
        <f t="shared" si="2"/>
        <v>88</v>
      </c>
      <c r="M17" s="3">
        <f t="shared" si="3"/>
        <v>56</v>
      </c>
      <c r="N17">
        <v>8</v>
      </c>
      <c r="O17" s="5">
        <v>11</v>
      </c>
    </row>
    <row r="18" spans="1:15" x14ac:dyDescent="0.25">
      <c r="B18" s="3"/>
      <c r="C18" s="3"/>
      <c r="D18" s="3"/>
      <c r="E18" s="3"/>
      <c r="F18" s="3"/>
      <c r="G18" s="3"/>
      <c r="H18" s="3"/>
      <c r="I18" s="3">
        <f>SUM(I11:I17)</f>
        <v>920</v>
      </c>
    </row>
    <row r="19" spans="1:15" x14ac:dyDescent="0.25">
      <c r="A19" s="9" t="s">
        <v>28</v>
      </c>
      <c r="B19" s="9"/>
      <c r="C19" s="9"/>
      <c r="D19" s="9"/>
      <c r="E19" s="9"/>
      <c r="F19" s="9"/>
      <c r="G19" s="9"/>
      <c r="H19" s="9"/>
      <c r="I19" s="9"/>
      <c r="J19" s="5">
        <f>I28</f>
        <v>0</v>
      </c>
      <c r="K19" s="5" t="s">
        <v>29</v>
      </c>
      <c r="L19" s="6">
        <f>0.25*(I18+I28)</f>
        <v>230</v>
      </c>
    </row>
    <row r="20" spans="1:15" x14ac:dyDescent="0.25">
      <c r="A20" s="8" t="s">
        <v>25</v>
      </c>
      <c r="B20" s="8"/>
      <c r="C20" s="8"/>
      <c r="D20" s="8"/>
      <c r="E20" s="8"/>
      <c r="F20" s="8"/>
      <c r="G20" s="8"/>
      <c r="H20" s="8"/>
      <c r="I20" s="8"/>
    </row>
    <row r="21" spans="1:15" x14ac:dyDescent="0.25">
      <c r="A21" t="s">
        <v>1</v>
      </c>
      <c r="B21" s="3">
        <v>4</v>
      </c>
      <c r="C21" s="3"/>
      <c r="D21" s="3"/>
      <c r="E21" s="3">
        <v>4</v>
      </c>
      <c r="F21" s="3">
        <v>4</v>
      </c>
      <c r="G21" s="3">
        <v>4</v>
      </c>
      <c r="H21" s="3">
        <v>4</v>
      </c>
      <c r="I21" s="3">
        <f>SUMPRODUCT(B21:H21,$B$7:$H$7)</f>
        <v>0</v>
      </c>
      <c r="J21" s="3"/>
      <c r="K21" s="11" t="s">
        <v>30</v>
      </c>
      <c r="L21" s="11" t="s">
        <v>31</v>
      </c>
      <c r="M21" s="12" t="s">
        <v>32</v>
      </c>
      <c r="N21" s="11" t="s">
        <v>33</v>
      </c>
    </row>
    <row r="22" spans="1:15" x14ac:dyDescent="0.25">
      <c r="A22" t="s">
        <v>2</v>
      </c>
      <c r="B22" s="3">
        <v>4</v>
      </c>
      <c r="C22" s="3">
        <v>4</v>
      </c>
      <c r="D22" s="3"/>
      <c r="E22" s="3"/>
      <c r="F22" s="3">
        <v>4</v>
      </c>
      <c r="G22" s="3">
        <v>4</v>
      </c>
      <c r="H22" s="3">
        <v>4</v>
      </c>
      <c r="I22" s="3">
        <f t="shared" ref="I22:I27" si="4">SUMPRODUCT(B22:H22,$B$7:$H$7)</f>
        <v>0</v>
      </c>
      <c r="J22" s="3"/>
      <c r="K22" s="11">
        <f>(I11*50)</f>
        <v>6800</v>
      </c>
      <c r="L22" s="11">
        <f>(I21*35)</f>
        <v>0</v>
      </c>
      <c r="M22" s="12">
        <f>(K22+L22)</f>
        <v>6800</v>
      </c>
      <c r="N22" s="12">
        <f>(L11*50)</f>
        <v>6800</v>
      </c>
    </row>
    <row r="23" spans="1:15" x14ac:dyDescent="0.25">
      <c r="A23" t="s">
        <v>3</v>
      </c>
      <c r="B23" s="3">
        <v>4</v>
      </c>
      <c r="C23" s="3">
        <v>4</v>
      </c>
      <c r="D23" s="3">
        <v>4</v>
      </c>
      <c r="E23" s="3"/>
      <c r="F23" s="3"/>
      <c r="G23" s="3">
        <v>4</v>
      </c>
      <c r="H23" s="3">
        <v>4</v>
      </c>
      <c r="I23" s="3">
        <f t="shared" si="4"/>
        <v>0</v>
      </c>
      <c r="J23" s="3"/>
      <c r="K23" s="11">
        <f>(I12*50)</f>
        <v>5200</v>
      </c>
      <c r="L23" s="11">
        <f t="shared" ref="L23:L28" si="5">(I22*35)</f>
        <v>0</v>
      </c>
      <c r="M23" s="12">
        <f t="shared" ref="M23:M28" si="6">(K23+L23)</f>
        <v>5200</v>
      </c>
      <c r="N23" s="12">
        <f t="shared" ref="N23:N28" si="7">(L12*50)</f>
        <v>5200</v>
      </c>
    </row>
    <row r="24" spans="1:15" x14ac:dyDescent="0.25">
      <c r="A24" t="s">
        <v>4</v>
      </c>
      <c r="B24" s="3">
        <v>4</v>
      </c>
      <c r="C24" s="3">
        <v>4</v>
      </c>
      <c r="D24" s="3">
        <v>4</v>
      </c>
      <c r="E24" s="3">
        <v>4</v>
      </c>
      <c r="F24" s="3"/>
      <c r="G24" s="3"/>
      <c r="H24" s="3">
        <v>4</v>
      </c>
      <c r="I24" s="3">
        <f t="shared" si="4"/>
        <v>0</v>
      </c>
      <c r="J24" s="3"/>
      <c r="K24" s="11">
        <f>(I13*50)</f>
        <v>6400</v>
      </c>
      <c r="L24" s="11">
        <f t="shared" si="5"/>
        <v>0</v>
      </c>
      <c r="M24" s="12">
        <f t="shared" si="6"/>
        <v>6400</v>
      </c>
      <c r="N24" s="12">
        <f t="shared" si="7"/>
        <v>6000</v>
      </c>
    </row>
    <row r="25" spans="1:15" x14ac:dyDescent="0.25">
      <c r="A25" t="s">
        <v>5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/>
      <c r="H25" s="3"/>
      <c r="I25" s="3">
        <f t="shared" si="4"/>
        <v>0</v>
      </c>
      <c r="J25" s="3"/>
      <c r="K25" s="11">
        <f>(I14*50)</f>
        <v>7600</v>
      </c>
      <c r="L25" s="11">
        <f t="shared" si="5"/>
        <v>0</v>
      </c>
      <c r="M25" s="12">
        <f t="shared" si="6"/>
        <v>7600</v>
      </c>
      <c r="N25" s="12">
        <f t="shared" si="7"/>
        <v>7600</v>
      </c>
    </row>
    <row r="26" spans="1:15" x14ac:dyDescent="0.25">
      <c r="A26" t="s">
        <v>6</v>
      </c>
      <c r="B26" s="3"/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/>
      <c r="I26" s="3">
        <f t="shared" si="4"/>
        <v>0</v>
      </c>
      <c r="J26" s="3"/>
      <c r="K26" s="11">
        <f>(I15*50)</f>
        <v>6000</v>
      </c>
      <c r="L26" s="11">
        <f t="shared" si="5"/>
        <v>0</v>
      </c>
      <c r="M26" s="12">
        <f t="shared" si="6"/>
        <v>6000</v>
      </c>
      <c r="N26" s="12">
        <f t="shared" si="7"/>
        <v>5600</v>
      </c>
    </row>
    <row r="27" spans="1:15" x14ac:dyDescent="0.25">
      <c r="A27" t="s">
        <v>7</v>
      </c>
      <c r="B27" s="3"/>
      <c r="C27" s="3"/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f t="shared" si="4"/>
        <v>0</v>
      </c>
      <c r="J27" s="3"/>
      <c r="K27" s="11">
        <f>(I16*50)</f>
        <v>6800</v>
      </c>
      <c r="L27" s="11">
        <f t="shared" si="5"/>
        <v>0</v>
      </c>
      <c r="M27" s="12">
        <f t="shared" si="6"/>
        <v>6800</v>
      </c>
      <c r="N27" s="12">
        <f t="shared" si="7"/>
        <v>6400</v>
      </c>
    </row>
    <row r="28" spans="1:15" x14ac:dyDescent="0.25">
      <c r="I28" s="3">
        <f>SUM(I21:I27)</f>
        <v>0</v>
      </c>
      <c r="K28" s="11">
        <f>(I17*50)</f>
        <v>7200</v>
      </c>
      <c r="L28" s="11">
        <f t="shared" si="5"/>
        <v>0</v>
      </c>
      <c r="M28" s="12">
        <f t="shared" si="6"/>
        <v>7200</v>
      </c>
      <c r="N28" s="12">
        <f t="shared" si="7"/>
        <v>4400</v>
      </c>
    </row>
    <row r="30" spans="1:15" x14ac:dyDescent="0.25">
      <c r="K30" s="10" t="s">
        <v>34</v>
      </c>
      <c r="L30" s="10" t="s">
        <v>35</v>
      </c>
    </row>
    <row r="31" spans="1:15" x14ac:dyDescent="0.25">
      <c r="K31" s="10">
        <f>((B6+C6+D6+E6+F6+G6+H6)*50)+((B7+C7+D7+E7+F7+G7+H7)*35)</f>
        <v>1150</v>
      </c>
      <c r="L31" s="10">
        <f>(M22+M23+M24+M25+M26+M27+M28)</f>
        <v>46000</v>
      </c>
    </row>
  </sheetData>
  <mergeCells count="3">
    <mergeCell ref="A10:I10"/>
    <mergeCell ref="A20:I20"/>
    <mergeCell ref="A19:I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Ahmet sina Soygan</cp:lastModifiedBy>
  <dcterms:created xsi:type="dcterms:W3CDTF">2022-11-05T07:10:46Z</dcterms:created>
  <dcterms:modified xsi:type="dcterms:W3CDTF">2022-11-06T19:20:30Z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