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n\Desktop\"/>
    </mc:Choice>
  </mc:AlternateContent>
  <xr:revisionPtr revIDLastSave="0" documentId="8_{A98B73D2-7BF5-40B7-9093-803A9858EF84}" xr6:coauthVersionLast="47" xr6:coauthVersionMax="47" xr10:uidLastSave="{00000000-0000-0000-0000-000000000000}"/>
  <bookViews>
    <workbookView xWindow="-108" yWindow="-108" windowWidth="23256" windowHeight="12576" activeTab="3" xr2:uid="{F9870490-D8AF-45C0-9EE9-6C13155F68AB}"/>
  </bookViews>
  <sheets>
    <sheet name="input" sheetId="1" r:id="rId1"/>
    <sheet name="plan1" sheetId="2" r:id="rId2"/>
    <sheet name="plan2 " sheetId="3" r:id="rId3"/>
    <sheet name="spreedshit" sheetId="4" r:id="rId4"/>
  </sheets>
  <definedNames>
    <definedName name="solver_adj" localSheetId="3" hidden="1">spreedshit!$D$17:$E$19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spreedshit!$D$30</definedName>
    <definedName name="solver_lhs2" localSheetId="3" hidden="1">spreedshit!$D$33</definedName>
    <definedName name="solver_lhs3" localSheetId="3" hidden="1">spreedshit!$D$36</definedName>
    <definedName name="solver_lhs4" localSheetId="3" hidden="1">spreedshit!$F$30</definedName>
    <definedName name="solver_lhs5" localSheetId="3" hidden="1">spreedshit!$F$33</definedName>
    <definedName name="solver_lhs6" localSheetId="3" hidden="1">spreedshit!$F$36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6</definedName>
    <definedName name="solver_nwt" localSheetId="3" hidden="1">1</definedName>
    <definedName name="solver_opt" localSheetId="3" hidden="1">spreedshit!$D$24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spreedshit!$D$32</definedName>
    <definedName name="solver_rhs2" localSheetId="3" hidden="1">spreedshit!$D$35</definedName>
    <definedName name="solver_rhs3" localSheetId="3" hidden="1">spreedshit!$D$38</definedName>
    <definedName name="solver_rhs4" localSheetId="3" hidden="1">spreedshit!$F$32</definedName>
    <definedName name="solver_rhs5" localSheetId="3" hidden="1">spreedshit!$F$35</definedName>
    <definedName name="solver_rhs6" localSheetId="3" hidden="1">spreedshit!$F$38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4" l="1"/>
  <c r="F38" i="4"/>
  <c r="F35" i="4"/>
  <c r="F32" i="4"/>
  <c r="F36" i="4"/>
  <c r="F33" i="4"/>
  <c r="F30" i="4"/>
  <c r="D24" i="4"/>
  <c r="D30" i="4"/>
  <c r="D36" i="4"/>
  <c r="D38" i="4"/>
  <c r="D35" i="4"/>
  <c r="D32" i="4"/>
  <c r="C5" i="3"/>
  <c r="C5" i="2"/>
  <c r="E3" i="1"/>
  <c r="C10" i="2" s="1"/>
  <c r="E4" i="1"/>
  <c r="C12" i="3" s="1"/>
  <c r="E2" i="1"/>
  <c r="C8" i="2" s="1"/>
  <c r="C12" i="2" l="1"/>
  <c r="F4" i="1"/>
  <c r="F3" i="1"/>
  <c r="C10" i="3"/>
  <c r="C8" i="3"/>
  <c r="F2" i="1"/>
</calcChain>
</file>

<file path=xl/sharedStrings.xml><?xml version="1.0" encoding="utf-8"?>
<sst xmlns="http://schemas.openxmlformats.org/spreadsheetml/2006/main" count="82" uniqueCount="40">
  <si>
    <t>محصول</t>
  </si>
  <si>
    <t>بدنه</t>
  </si>
  <si>
    <t>تیغه</t>
  </si>
  <si>
    <t>محور</t>
  </si>
  <si>
    <t>قالب گیری</t>
  </si>
  <si>
    <t>پرداخت کاری</t>
  </si>
  <si>
    <t>آزمایش</t>
  </si>
  <si>
    <t>ساعت</t>
  </si>
  <si>
    <t>تولید داخل</t>
  </si>
  <si>
    <t>برون سپاری</t>
  </si>
  <si>
    <t>هزینه تولید داخل</t>
  </si>
  <si>
    <t>هزینه برون سپاری</t>
  </si>
  <si>
    <t xml:space="preserve">هزینه کل </t>
  </si>
  <si>
    <t>تمام قیچی</t>
  </si>
  <si>
    <t>زمان قالب گیری</t>
  </si>
  <si>
    <t>زمان پرداخت کاری</t>
  </si>
  <si>
    <t>زمان آزمایش</t>
  </si>
  <si>
    <t>بنابراین برنامه قابل اجرایی شدن نیست.</t>
  </si>
  <si>
    <t>کم هزینه ترین روش قابل انجام زمانی است که حداکثر ظرفیت تولید داخل مورد استفاده قرار گیرد زیرا داخل هزینه کمتری نسبت به برون سپاری دارد.</t>
  </si>
  <si>
    <t>حداکثر توان تولید داخل</t>
  </si>
  <si>
    <t>assumption</t>
  </si>
  <si>
    <t>unit</t>
  </si>
  <si>
    <t>$</t>
  </si>
  <si>
    <t>#</t>
  </si>
  <si>
    <t>Capacity</t>
  </si>
  <si>
    <t>Decision Var</t>
  </si>
  <si>
    <t>Objective</t>
  </si>
  <si>
    <t>Constraints</t>
  </si>
  <si>
    <t>&lt;=</t>
  </si>
  <si>
    <t>داخلی</t>
  </si>
  <si>
    <t>خارجی</t>
  </si>
  <si>
    <t>price</t>
  </si>
  <si>
    <t>time</t>
  </si>
  <si>
    <t>s</t>
  </si>
  <si>
    <t>capacity</t>
  </si>
  <si>
    <t>h</t>
  </si>
  <si>
    <t>هزینه</t>
  </si>
  <si>
    <t>انجام فرایند</t>
  </si>
  <si>
    <t>مجموع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</si>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</sst>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inden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0" borderId="2" xfId="0" applyBorder="1"/>
    <xf numFmtId="0" fontId="0" fillId="10" borderId="0" xfId="0" applyFill="1"/>
    <xf numFmtId="0" fontId="0" fillId="6" borderId="0" xfId="0" applyFill="1" applyBorder="1"/>
    <xf numFmtId="0" fontId="0" fillId="4" borderId="1" xfId="0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0" borderId="0" xfId="0" applyFill="1" applyBorder="1"/>
    <xf numFmtId="0" fontId="0" fillId="1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0B938-52ED-4AC8-8FBF-ACFCB73BFF8B}" name="Table1" displayName="Table1" ref="A1:I4" totalsRowShown="0">
  <autoFilter ref="A1:I4" xr:uid="{F570B938-52ED-4AC8-8FBF-ACFCB73BFF8B}"/>
  <tableColumns count="9">
    <tableColumn id="1" xr3:uid="{152B75FB-DF9E-4998-A264-AF08DA8F3C11}" name="محصول"/>
    <tableColumn id="2" xr3:uid="{B7A3124A-F84B-42A3-8C51-7FA6248B4638}" name="بدنه"/>
    <tableColumn id="3" xr3:uid="{0DEF896A-666E-4DFD-AF30-3838E8970809}" name="تیغه"/>
    <tableColumn id="4" xr3:uid="{E4DBB85B-F154-45D6-BD05-8E56C8BD8B93}" name="محور"/>
    <tableColumn id="5" xr3:uid="{EB8522B6-DB3D-4550-86B8-2BC60712F84D}" name="تمام قیچی">
      <calculatedColumnFormula>SUM(B2:D2)</calculatedColumnFormula>
    </tableColumn>
    <tableColumn id="6" xr3:uid="{6C0796D2-879B-4CA1-8010-485B0660906D}" name="حداکثر توان تولید داخل">
      <calculatedColumnFormula>G2/E2</calculatedColumnFormula>
    </tableColumn>
    <tableColumn id="7" xr3:uid="{EE9132B6-7695-4355-8C5C-266E8980CB13}" name="ساعت"/>
    <tableColumn id="8" xr3:uid="{B1813A3F-6680-4EAB-8759-BBE0694A6FDD}" name="هزینه تولید داخل"/>
    <tableColumn id="9" xr3:uid="{9A421FB6-04B4-455D-97FB-C1E42AB460FA}" name="هزینه برون سپار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1C6A47-5675-4B16-8569-782828BB82D4}" name="Table2" displayName="Table2" ref="A1:D3" totalsRowShown="0">
  <autoFilter ref="A1:D3" xr:uid="{F21C6A47-5675-4B16-8569-782828BB82D4}"/>
  <tableColumns count="4">
    <tableColumn id="1" xr3:uid="{A9C3F7D6-F040-435B-8935-8106ABE6D395}" name="آزمایش"/>
    <tableColumn id="2" xr3:uid="{5B962B95-A3DA-40FC-8051-D9A576A28FF4}" name="پرداخت کاری"/>
    <tableColumn id="3" xr3:uid="{B0763EA4-4607-46D5-B357-574DEB30F7AE}" name="قالب گیری"/>
    <tableColumn id="4" xr3:uid="{2F4834E9-AAFE-4816-A1FC-682966643538}" name="محصول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C828EA-DE3E-459C-8614-A673AD575020}" name="Table3" displayName="Table3" ref="A1:D3" totalsRowShown="0">
  <autoFilter ref="A1:D3" xr:uid="{CCC828EA-DE3E-459C-8614-A673AD575020}"/>
  <tableColumns count="4">
    <tableColumn id="1" xr3:uid="{FDD359FD-76C5-4811-A1F7-FE0ADF1D6C72}" name="محصول"/>
    <tableColumn id="2" xr3:uid="{1B43D290-A8D6-427A-81B3-146C234D4384}" name="آزمایش"/>
    <tableColumn id="3" xr3:uid="{ED9185BD-FB52-4DB6-B7DA-B964BEF8DCA5}" name="پرداخت کاری"/>
    <tableColumn id="4" xr3:uid="{48970275-412F-4115-B43F-961264423C89}" name="قالب گیر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7E06-3B32-4762-925C-51735F562944}">
  <dimension ref="A1:I11"/>
  <sheetViews>
    <sheetView workbookViewId="0">
      <selection activeCell="D22" sqref="D22"/>
    </sheetView>
  </sheetViews>
  <sheetFormatPr defaultRowHeight="14.4" x14ac:dyDescent="0.3"/>
  <cols>
    <col min="5" max="5" width="9.6640625" customWidth="1"/>
    <col min="6" max="6" width="20.5546875" bestFit="1" customWidth="1"/>
    <col min="7" max="7" width="7.44140625" customWidth="1"/>
    <col min="8" max="8" width="15" customWidth="1"/>
    <col min="9" max="9" width="1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19</v>
      </c>
      <c r="G1" t="s">
        <v>7</v>
      </c>
      <c r="H1" t="s">
        <v>10</v>
      </c>
      <c r="I1" t="s">
        <v>11</v>
      </c>
    </row>
    <row r="2" spans="1:9" x14ac:dyDescent="0.3">
      <c r="A2" t="s">
        <v>4</v>
      </c>
      <c r="B2">
        <v>0.03</v>
      </c>
      <c r="C2">
        <v>0.02</v>
      </c>
      <c r="D2">
        <v>0.05</v>
      </c>
      <c r="E2">
        <f>SUM(B2:D2)</f>
        <v>0.1</v>
      </c>
      <c r="F2">
        <f>G2/E2</f>
        <v>4000</v>
      </c>
      <c r="G2">
        <v>400</v>
      </c>
      <c r="H2">
        <v>0.75</v>
      </c>
      <c r="I2">
        <v>0.95</v>
      </c>
    </row>
    <row r="3" spans="1:9" x14ac:dyDescent="0.3">
      <c r="A3" t="s">
        <v>5</v>
      </c>
      <c r="B3">
        <v>0.04</v>
      </c>
      <c r="C3">
        <v>0.02</v>
      </c>
      <c r="D3">
        <v>0.04</v>
      </c>
      <c r="E3">
        <f t="shared" ref="E3:E4" si="0">SUM(B3:D3)</f>
        <v>0.1</v>
      </c>
      <c r="F3">
        <f t="shared" ref="F3:F4" si="1">G3/E3</f>
        <v>4000</v>
      </c>
      <c r="G3">
        <v>400</v>
      </c>
      <c r="H3">
        <v>0.4</v>
      </c>
      <c r="I3">
        <v>0.55000000000000004</v>
      </c>
    </row>
    <row r="4" spans="1:9" x14ac:dyDescent="0.3">
      <c r="A4" t="s">
        <v>6</v>
      </c>
      <c r="B4">
        <v>0.02</v>
      </c>
      <c r="C4">
        <v>0.03</v>
      </c>
      <c r="D4">
        <v>0.01</v>
      </c>
      <c r="E4">
        <f t="shared" si="0"/>
        <v>6.0000000000000005E-2</v>
      </c>
      <c r="F4">
        <f t="shared" si="1"/>
        <v>6666.6666666666661</v>
      </c>
      <c r="G4">
        <v>400</v>
      </c>
      <c r="H4">
        <v>1.1000000000000001</v>
      </c>
      <c r="I4">
        <v>1.4</v>
      </c>
    </row>
    <row r="11" spans="1:9" ht="13.8" customHeight="1" x14ac:dyDescent="0.3"/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7738-8280-452B-8511-4D769C4FF6A3}">
  <dimension ref="A1:D15"/>
  <sheetViews>
    <sheetView workbookViewId="0">
      <selection activeCell="F4" sqref="F4"/>
    </sheetView>
  </sheetViews>
  <sheetFormatPr defaultRowHeight="14.4" x14ac:dyDescent="0.3"/>
  <cols>
    <col min="2" max="2" width="11.77734375" customWidth="1"/>
    <col min="3" max="3" width="10" customWidth="1"/>
  </cols>
  <sheetData>
    <row r="1" spans="1:4" x14ac:dyDescent="0.3">
      <c r="A1" t="s">
        <v>6</v>
      </c>
      <c r="B1" t="s">
        <v>5</v>
      </c>
      <c r="C1" t="s">
        <v>4</v>
      </c>
      <c r="D1" t="s">
        <v>0</v>
      </c>
    </row>
    <row r="2" spans="1:4" x14ac:dyDescent="0.3">
      <c r="A2">
        <v>4000</v>
      </c>
      <c r="B2">
        <v>4000</v>
      </c>
      <c r="C2">
        <v>5000</v>
      </c>
      <c r="D2" t="s">
        <v>8</v>
      </c>
    </row>
    <row r="3" spans="1:4" x14ac:dyDescent="0.3">
      <c r="A3">
        <v>1000</v>
      </c>
      <c r="B3">
        <v>1000</v>
      </c>
      <c r="C3">
        <v>0</v>
      </c>
      <c r="D3" t="s">
        <v>9</v>
      </c>
    </row>
    <row r="5" spans="1:4" x14ac:dyDescent="0.3">
      <c r="A5" s="1" t="s">
        <v>12</v>
      </c>
      <c r="B5" s="1"/>
      <c r="C5" s="3">
        <f>SUM(5000 * input!H2, 4000 * input!H3, 1000 * input!I3, 4000 * input!H4, 1000*input!I4)</f>
        <v>11700</v>
      </c>
      <c r="D5" s="3"/>
    </row>
    <row r="6" spans="1:4" x14ac:dyDescent="0.3">
      <c r="A6" s="1"/>
      <c r="B6" s="1"/>
      <c r="C6" s="3"/>
      <c r="D6" s="3"/>
    </row>
    <row r="8" spans="1:4" x14ac:dyDescent="0.3">
      <c r="A8" s="1" t="s">
        <v>14</v>
      </c>
      <c r="B8" s="1"/>
      <c r="C8" s="4">
        <f>(C2*input!E2)</f>
        <v>500</v>
      </c>
      <c r="D8" s="4"/>
    </row>
    <row r="9" spans="1:4" x14ac:dyDescent="0.3">
      <c r="A9" s="1"/>
      <c r="B9" s="1"/>
      <c r="C9" s="4"/>
      <c r="D9" s="4"/>
    </row>
    <row r="10" spans="1:4" x14ac:dyDescent="0.3">
      <c r="A10" s="1" t="s">
        <v>15</v>
      </c>
      <c r="B10" s="1"/>
      <c r="C10" s="2">
        <f>(B2*input!E3)</f>
        <v>400</v>
      </c>
      <c r="D10" s="2"/>
    </row>
    <row r="11" spans="1:4" x14ac:dyDescent="0.3">
      <c r="A11" s="1"/>
      <c r="B11" s="1"/>
      <c r="C11" s="2"/>
      <c r="D11" s="2"/>
    </row>
    <row r="12" spans="1:4" x14ac:dyDescent="0.3">
      <c r="A12" s="1" t="s">
        <v>16</v>
      </c>
      <c r="B12" s="1"/>
      <c r="C12" s="2">
        <f>(A2*input!E4)</f>
        <v>240.00000000000003</v>
      </c>
      <c r="D12" s="2"/>
    </row>
    <row r="13" spans="1:4" x14ac:dyDescent="0.3">
      <c r="A13" s="1"/>
      <c r="B13" s="1"/>
      <c r="C13" s="2"/>
      <c r="D13" s="2"/>
    </row>
    <row r="14" spans="1:4" x14ac:dyDescent="0.3">
      <c r="A14" s="1" t="s">
        <v>17</v>
      </c>
      <c r="B14" s="1"/>
      <c r="C14" s="1"/>
      <c r="D14" s="1"/>
    </row>
    <row r="15" spans="1:4" x14ac:dyDescent="0.3">
      <c r="A15" s="1"/>
      <c r="B15" s="1"/>
      <c r="C15" s="1"/>
      <c r="D15" s="1"/>
    </row>
  </sheetData>
  <mergeCells count="9">
    <mergeCell ref="A12:B13"/>
    <mergeCell ref="C12:D13"/>
    <mergeCell ref="A14:D15"/>
    <mergeCell ref="A5:B6"/>
    <mergeCell ref="A8:B9"/>
    <mergeCell ref="C5:D6"/>
    <mergeCell ref="C8:D9"/>
    <mergeCell ref="A10:B11"/>
    <mergeCell ref="C10:D1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213-FCE5-4BEE-A000-96C2DAC6AE72}">
  <dimension ref="A1:L16"/>
  <sheetViews>
    <sheetView workbookViewId="0">
      <selection activeCell="M11" sqref="M11"/>
    </sheetView>
  </sheetViews>
  <sheetFormatPr defaultRowHeight="14.4" x14ac:dyDescent="0.3"/>
  <cols>
    <col min="3" max="3" width="11.77734375" customWidth="1"/>
    <col min="4" max="4" width="10" customWidth="1"/>
  </cols>
  <sheetData>
    <row r="1" spans="1:12" x14ac:dyDescent="0.3">
      <c r="A1" t="s">
        <v>0</v>
      </c>
      <c r="B1" t="s">
        <v>6</v>
      </c>
      <c r="C1" t="s">
        <v>5</v>
      </c>
      <c r="D1" t="s">
        <v>4</v>
      </c>
    </row>
    <row r="2" spans="1:12" x14ac:dyDescent="0.3">
      <c r="A2" t="s">
        <v>8</v>
      </c>
      <c r="B2">
        <v>5000</v>
      </c>
      <c r="C2">
        <v>4000</v>
      </c>
      <c r="D2">
        <v>4000</v>
      </c>
    </row>
    <row r="3" spans="1:12" x14ac:dyDescent="0.3">
      <c r="A3" t="s">
        <v>9</v>
      </c>
      <c r="B3">
        <v>0</v>
      </c>
      <c r="C3">
        <v>1000</v>
      </c>
      <c r="D3">
        <v>1000</v>
      </c>
    </row>
    <row r="5" spans="1:12" x14ac:dyDescent="0.3">
      <c r="A5" s="5" t="s">
        <v>12</v>
      </c>
      <c r="B5" s="5"/>
      <c r="C5" s="3">
        <f>SUM(4000 * input!H2,1000*input!I2, 4000 * input!H3, 1000 * input!I3, 5000 * input!H4)</f>
        <v>11600</v>
      </c>
      <c r="D5" s="3"/>
    </row>
    <row r="6" spans="1:12" x14ac:dyDescent="0.3">
      <c r="A6" s="5"/>
      <c r="B6" s="5"/>
      <c r="C6" s="3"/>
      <c r="D6" s="3"/>
    </row>
    <row r="8" spans="1:12" x14ac:dyDescent="0.3">
      <c r="A8" s="5" t="s">
        <v>14</v>
      </c>
      <c r="B8" s="5"/>
      <c r="C8" s="2">
        <f>(D2*input!E2)</f>
        <v>400</v>
      </c>
      <c r="D8" s="2"/>
    </row>
    <row r="9" spans="1:12" x14ac:dyDescent="0.3">
      <c r="A9" s="5"/>
      <c r="B9" s="5"/>
      <c r="C9" s="2"/>
      <c r="D9" s="2"/>
    </row>
    <row r="10" spans="1:12" x14ac:dyDescent="0.3">
      <c r="A10" s="5" t="s">
        <v>15</v>
      </c>
      <c r="B10" s="5"/>
      <c r="C10" s="2">
        <f>(C2*input!E3)</f>
        <v>400</v>
      </c>
      <c r="D10" s="2"/>
    </row>
    <row r="11" spans="1:12" x14ac:dyDescent="0.3">
      <c r="A11" s="5"/>
      <c r="B11" s="5"/>
      <c r="C11" s="2"/>
      <c r="D11" s="2"/>
    </row>
    <row r="12" spans="1:12" x14ac:dyDescent="0.3">
      <c r="A12" s="5" t="s">
        <v>16</v>
      </c>
      <c r="B12" s="5"/>
      <c r="C12" s="2">
        <f>B2*input!E4</f>
        <v>300</v>
      </c>
      <c r="D12" s="2"/>
    </row>
    <row r="13" spans="1:12" x14ac:dyDescent="0.3">
      <c r="A13" s="5"/>
      <c r="B13" s="5"/>
      <c r="C13" s="2"/>
      <c r="D13" s="2"/>
    </row>
    <row r="14" spans="1:12" x14ac:dyDescent="0.3">
      <c r="A14" s="1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9">
    <mergeCell ref="A12:B13"/>
    <mergeCell ref="C12:D13"/>
    <mergeCell ref="A14:L16"/>
    <mergeCell ref="A5:B6"/>
    <mergeCell ref="C5:D6"/>
    <mergeCell ref="A8:B9"/>
    <mergeCell ref="C8:D9"/>
    <mergeCell ref="A10:B11"/>
    <mergeCell ref="C10:D1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3521-3759-462A-B750-0A6F0B6A6A53}">
  <dimension ref="B1:J38"/>
  <sheetViews>
    <sheetView tabSelected="1" topLeftCell="A8" zoomScale="79" workbookViewId="0">
      <selection activeCell="G89" sqref="G89"/>
    </sheetView>
  </sheetViews>
  <sheetFormatPr defaultRowHeight="14.4" x14ac:dyDescent="0.3"/>
  <cols>
    <col min="2" max="2" width="14.33203125" bestFit="1" customWidth="1"/>
  </cols>
  <sheetData>
    <row r="1" spans="2:10" s="8" customFormat="1" x14ac:dyDescent="0.3">
      <c r="B1" s="8" t="s">
        <v>20</v>
      </c>
    </row>
    <row r="2" spans="2:10" s="16" customFormat="1" x14ac:dyDescent="0.3">
      <c r="B2" s="18" t="s">
        <v>31</v>
      </c>
      <c r="C2" s="6" t="s">
        <v>21</v>
      </c>
      <c r="D2" s="6" t="s">
        <v>29</v>
      </c>
      <c r="E2" s="6" t="s">
        <v>30</v>
      </c>
      <c r="F2" s="25" t="s">
        <v>38</v>
      </c>
      <c r="G2"/>
    </row>
    <row r="3" spans="2:10" s="16" customFormat="1" x14ac:dyDescent="0.3">
      <c r="B3" s="13" t="s">
        <v>4</v>
      </c>
      <c r="C3" s="6" t="s">
        <v>22</v>
      </c>
      <c r="D3" s="6">
        <v>0.75</v>
      </c>
      <c r="E3" s="13">
        <v>0.95</v>
      </c>
      <c r="F3" s="25">
        <v>5000</v>
      </c>
      <c r="G3"/>
      <c r="H3" s="24"/>
      <c r="I3" s="24"/>
      <c r="J3" s="24"/>
    </row>
    <row r="4" spans="2:10" s="16" customFormat="1" x14ac:dyDescent="0.3">
      <c r="B4" s="14" t="s">
        <v>5</v>
      </c>
      <c r="C4" s="6" t="s">
        <v>22</v>
      </c>
      <c r="D4" s="6">
        <v>0.4</v>
      </c>
      <c r="E4" s="14">
        <v>0.55000000000000004</v>
      </c>
      <c r="F4" s="25">
        <v>5000</v>
      </c>
      <c r="G4"/>
    </row>
    <row r="5" spans="2:10" x14ac:dyDescent="0.3">
      <c r="B5" s="13" t="s">
        <v>6</v>
      </c>
      <c r="C5" s="6" t="s">
        <v>22</v>
      </c>
      <c r="D5" s="6">
        <v>1.1000000000000001</v>
      </c>
      <c r="E5" s="13">
        <v>1.4</v>
      </c>
      <c r="F5" s="6">
        <v>5000</v>
      </c>
    </row>
    <row r="6" spans="2:10" x14ac:dyDescent="0.3">
      <c r="B6" s="19" t="s">
        <v>32</v>
      </c>
      <c r="E6" s="15"/>
    </row>
    <row r="7" spans="2:10" x14ac:dyDescent="0.3">
      <c r="B7" s="13" t="s">
        <v>4</v>
      </c>
      <c r="C7" s="6" t="s">
        <v>35</v>
      </c>
      <c r="D7" s="6">
        <v>0.1</v>
      </c>
      <c r="E7" s="12"/>
    </row>
    <row r="8" spans="2:10" x14ac:dyDescent="0.3">
      <c r="B8" s="14" t="s">
        <v>5</v>
      </c>
      <c r="C8" s="6" t="s">
        <v>33</v>
      </c>
      <c r="D8" s="6">
        <v>0.1</v>
      </c>
      <c r="E8" s="12"/>
    </row>
    <row r="9" spans="2:10" x14ac:dyDescent="0.3">
      <c r="B9" s="13" t="s">
        <v>6</v>
      </c>
      <c r="C9" s="6" t="s">
        <v>33</v>
      </c>
      <c r="D9" s="6">
        <v>0.06</v>
      </c>
      <c r="E9" s="12"/>
    </row>
    <row r="10" spans="2:10" x14ac:dyDescent="0.3">
      <c r="B10" s="20" t="s">
        <v>34</v>
      </c>
      <c r="D10" s="6"/>
      <c r="E10" s="12"/>
    </row>
    <row r="11" spans="2:10" x14ac:dyDescent="0.3">
      <c r="B11" s="13" t="s">
        <v>4</v>
      </c>
      <c r="C11" s="6" t="s">
        <v>35</v>
      </c>
      <c r="D11" s="6">
        <v>400</v>
      </c>
      <c r="E11" s="12"/>
    </row>
    <row r="12" spans="2:10" x14ac:dyDescent="0.3">
      <c r="B12" s="14" t="s">
        <v>5</v>
      </c>
      <c r="C12" s="6" t="s">
        <v>35</v>
      </c>
      <c r="D12" s="6">
        <v>400</v>
      </c>
      <c r="E12" s="12"/>
    </row>
    <row r="13" spans="2:10" x14ac:dyDescent="0.3">
      <c r="B13" s="13" t="s">
        <v>6</v>
      </c>
      <c r="C13" s="6" t="s">
        <v>35</v>
      </c>
      <c r="D13" s="6">
        <v>400</v>
      </c>
      <c r="E13" s="12"/>
    </row>
    <row r="14" spans="2:10" s="9" customFormat="1" x14ac:dyDescent="0.3">
      <c r="B14" s="9" t="s">
        <v>25</v>
      </c>
      <c r="F14" s="17"/>
    </row>
    <row r="16" spans="2:10" x14ac:dyDescent="0.3">
      <c r="B16" s="23" t="s">
        <v>37</v>
      </c>
      <c r="C16" s="12"/>
      <c r="D16" s="12"/>
      <c r="E16" s="12"/>
      <c r="F16" s="12"/>
    </row>
    <row r="17" spans="2:7" x14ac:dyDescent="0.3">
      <c r="B17" s="13" t="s">
        <v>4</v>
      </c>
      <c r="C17" s="6" t="s">
        <v>23</v>
      </c>
      <c r="D17" s="6">
        <v>4000</v>
      </c>
      <c r="E17" s="6">
        <v>1000</v>
      </c>
    </row>
    <row r="18" spans="2:7" x14ac:dyDescent="0.3">
      <c r="B18" s="14" t="s">
        <v>5</v>
      </c>
      <c r="C18" s="6" t="s">
        <v>23</v>
      </c>
      <c r="D18" s="6">
        <v>4000</v>
      </c>
      <c r="E18" s="6">
        <v>1000</v>
      </c>
    </row>
    <row r="19" spans="2:7" x14ac:dyDescent="0.3">
      <c r="B19" s="13" t="s">
        <v>6</v>
      </c>
      <c r="C19" s="6" t="s">
        <v>23</v>
      </c>
      <c r="D19" s="6">
        <v>5000</v>
      </c>
      <c r="E19" s="6">
        <v>0</v>
      </c>
    </row>
    <row r="20" spans="2:7" x14ac:dyDescent="0.3">
      <c r="D20" s="12"/>
      <c r="E20" s="12"/>
    </row>
    <row r="22" spans="2:7" s="10" customFormat="1" x14ac:dyDescent="0.3">
      <c r="B22" s="10" t="s">
        <v>26</v>
      </c>
    </row>
    <row r="24" spans="2:7" x14ac:dyDescent="0.3">
      <c r="B24" s="21" t="s">
        <v>36</v>
      </c>
      <c r="C24" s="6" t="s">
        <v>22</v>
      </c>
      <c r="D24" s="6">
        <f>SUMPRODUCT(D3:E5, D17:E19)</f>
        <v>11600</v>
      </c>
    </row>
    <row r="26" spans="2:7" s="11" customFormat="1" x14ac:dyDescent="0.3">
      <c r="B26" s="11" t="s">
        <v>27</v>
      </c>
    </row>
    <row r="27" spans="2:7" x14ac:dyDescent="0.3">
      <c r="C27" s="12"/>
      <c r="D27" s="12"/>
      <c r="E27" s="12"/>
      <c r="F27" s="12"/>
      <c r="G27" s="12"/>
    </row>
    <row r="28" spans="2:7" x14ac:dyDescent="0.3">
      <c r="C28" s="12"/>
      <c r="D28" s="12"/>
      <c r="E28" s="12"/>
      <c r="F28" s="12"/>
      <c r="G28" s="12"/>
    </row>
    <row r="29" spans="2:7" x14ac:dyDescent="0.3">
      <c r="B29" s="22" t="s">
        <v>24</v>
      </c>
    </row>
    <row r="30" spans="2:7" x14ac:dyDescent="0.3">
      <c r="B30" s="13" t="s">
        <v>4</v>
      </c>
      <c r="D30" s="6">
        <f>D17*D7</f>
        <v>400</v>
      </c>
      <c r="F30" s="6">
        <f>SUM(D17:E17)</f>
        <v>5000</v>
      </c>
    </row>
    <row r="31" spans="2:7" x14ac:dyDescent="0.3">
      <c r="D31" s="6" t="s">
        <v>28</v>
      </c>
      <c r="F31" s="26" t="s">
        <v>39</v>
      </c>
    </row>
    <row r="32" spans="2:7" x14ac:dyDescent="0.3">
      <c r="D32" s="6">
        <f>D11</f>
        <v>400</v>
      </c>
      <c r="F32" s="6">
        <f>F3</f>
        <v>5000</v>
      </c>
    </row>
    <row r="33" spans="2:6" x14ac:dyDescent="0.3">
      <c r="B33" s="14" t="s">
        <v>5</v>
      </c>
      <c r="D33" s="6">
        <f>D18*D8</f>
        <v>400</v>
      </c>
      <c r="F33" s="6">
        <f>SUM(D18:E18)</f>
        <v>5000</v>
      </c>
    </row>
    <row r="34" spans="2:6" x14ac:dyDescent="0.3">
      <c r="D34" s="6" t="s">
        <v>28</v>
      </c>
      <c r="F34" s="26" t="s">
        <v>39</v>
      </c>
    </row>
    <row r="35" spans="2:6" x14ac:dyDescent="0.3">
      <c r="B35" s="7"/>
      <c r="D35" s="6">
        <f>D12</f>
        <v>400</v>
      </c>
      <c r="E35" s="12"/>
      <c r="F35" s="6">
        <f>F4</f>
        <v>5000</v>
      </c>
    </row>
    <row r="36" spans="2:6" x14ac:dyDescent="0.3">
      <c r="B36" s="13" t="s">
        <v>6</v>
      </c>
      <c r="D36" s="6">
        <f>D17*D9</f>
        <v>240</v>
      </c>
      <c r="E36" s="12"/>
      <c r="F36" s="6">
        <f>SUM(D19:E19)</f>
        <v>5000</v>
      </c>
    </row>
    <row r="37" spans="2:6" x14ac:dyDescent="0.3">
      <c r="B37" s="7"/>
      <c r="D37" s="6" t="s">
        <v>28</v>
      </c>
      <c r="E37" s="12"/>
      <c r="F37" s="26" t="s">
        <v>39</v>
      </c>
    </row>
    <row r="38" spans="2:6" x14ac:dyDescent="0.3">
      <c r="D38" s="6">
        <f>D13</f>
        <v>400</v>
      </c>
      <c r="E38" s="12"/>
      <c r="F38" s="6">
        <f>F5</f>
        <v>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4F455-85B9-40D4-9BD7-586B36582B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plan1</vt:lpstr>
      <vt:lpstr>plan2 </vt:lpstr>
      <vt:lpstr>spreedshit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mahdiani</dc:creator>
  <cp:lastModifiedBy>mehran mahdiani</cp:lastModifiedBy>
  <dcterms:created xsi:type="dcterms:W3CDTF">2025-01-13T07:44:03Z</dcterms:created>
  <dcterms:modified xsi:type="dcterms:W3CDTF">2025-01-15T06:30:08Z</dcterms:modified>
</cp:coreProperties>
</file>