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A1" sheetId="1" r:id="rId4"/>
    <sheet state="visible" name="TEMA 2" sheetId="2" r:id="rId5"/>
    <sheet state="visible" name="TEMA 3 C1 C2" sheetId="3" r:id="rId6"/>
    <sheet state="visible" name="bcd aiken" sheetId="4" r:id="rId7"/>
  </sheets>
  <definedNames/>
  <calcPr/>
  <extLst>
    <ext uri="GoogleSheetsCustomDataVersion2">
      <go:sheetsCustomData xmlns:go="http://customooxmlschemas.google.com/" r:id="rId8" roundtripDataChecksum="JBizHiYTQ9Xf+yCFe+JvxAsSas8d4CGtaK36fxqt4T4="/>
    </ext>
  </extLst>
</workbook>
</file>

<file path=xl/sharedStrings.xml><?xml version="1.0" encoding="utf-8"?>
<sst xmlns="http://schemas.openxmlformats.org/spreadsheetml/2006/main" count="196" uniqueCount="102">
  <si>
    <t>CONVERSION ENTRE BASES: EJERCICIOS  RESUELTOS FORO  AGOSTO 2023</t>
  </si>
  <si>
    <t>1-) 34 en base 10 a base 2</t>
  </si>
  <si>
    <t>Resultado=</t>
  </si>
  <si>
    <t>base 2</t>
  </si>
  <si>
    <t>/</t>
  </si>
  <si>
    <t>2) 19 en base 10 a base 8</t>
  </si>
  <si>
    <t>base 8</t>
  </si>
  <si>
    <t xml:space="preserve">3) 1110011 base 2 a base 10. </t>
  </si>
  <si>
    <t>2^6</t>
  </si>
  <si>
    <t>2^5</t>
  </si>
  <si>
    <t>2^4</t>
  </si>
  <si>
    <t>2^3</t>
  </si>
  <si>
    <t>2^2</t>
  </si>
  <si>
    <t>2^1</t>
  </si>
  <si>
    <t>2^0</t>
  </si>
  <si>
    <t>SUMA</t>
  </si>
  <si>
    <t>base 10</t>
  </si>
  <si>
    <t>4) 7250 base 8 a base 10.</t>
  </si>
  <si>
    <t>8^3</t>
  </si>
  <si>
    <t>8^2</t>
  </si>
  <si>
    <t>8^1</t>
  </si>
  <si>
    <t>8^0</t>
  </si>
  <si>
    <t>5) AB02581 base 16 a base 2</t>
  </si>
  <si>
    <t>A</t>
  </si>
  <si>
    <t>B</t>
  </si>
  <si>
    <t>0010</t>
  </si>
  <si>
    <t>0001</t>
  </si>
  <si>
    <t>1010101100000010010110000001</t>
  </si>
  <si>
    <t>6) AD12 base 16 a base 10</t>
  </si>
  <si>
    <t>D</t>
  </si>
  <si>
    <t>16^3</t>
  </si>
  <si>
    <t>16^2</t>
  </si>
  <si>
    <t>16^1</t>
  </si>
  <si>
    <t>16^0</t>
  </si>
  <si>
    <t xml:space="preserve">CONVERSION ENTRE BASES: EJERCICIOS  RESUELTOS </t>
  </si>
  <si>
    <t>1-) Realice la conversión del número 1000011101 base 2 a base 4.</t>
  </si>
  <si>
    <t>.00</t>
  </si>
  <si>
    <t>.01</t>
  </si>
  <si>
    <t>base 4</t>
  </si>
  <si>
    <t>2) Realice la conversión del número 120120112 base 3 a base 9.</t>
  </si>
  <si>
    <t>base 9</t>
  </si>
  <si>
    <t>3)  Realice la conversión del número 300212 base 4 a base 16.</t>
  </si>
  <si>
    <t>.02</t>
  </si>
  <si>
    <t>C26</t>
  </si>
  <si>
    <t>base 16</t>
  </si>
  <si>
    <t>4) Realice la conversión del número 1100110111 base 2 a base 16.</t>
  </si>
  <si>
    <t>.0011</t>
  </si>
  <si>
    <t>.0111</t>
  </si>
  <si>
    <t>5) Transforma a BCD natural los números en base 10 y realiza las siguientes operaciones detallada a continuación:</t>
  </si>
  <si>
    <t>+</t>
  </si>
  <si>
    <t>.0100</t>
  </si>
  <si>
    <t>.0101</t>
  </si>
  <si>
    <t>.0010</t>
  </si>
  <si>
    <t>.0001</t>
  </si>
  <si>
    <t>1000</t>
  </si>
  <si>
    <t>.0110</t>
  </si>
  <si>
    <t>-</t>
  </si>
  <si>
    <t>.0000</t>
  </si>
  <si>
    <t>.100</t>
  </si>
  <si>
    <t>.0011.</t>
  </si>
  <si>
    <t>Resta por complemento a1:</t>
  </si>
  <si>
    <t>12564 – 6654 en base 7</t>
  </si>
  <si>
    <t>Rta:</t>
  </si>
  <si>
    <t>2610 base 7</t>
  </si>
  <si>
    <t>111000101010110 – 100001001000 en base 2</t>
  </si>
  <si>
    <t>.1110100100001110 en base 2</t>
  </si>
  <si>
    <t>8541012 – 884 en base 9</t>
  </si>
  <si>
    <t>8540017 en base 9</t>
  </si>
  <si>
    <t>ACB008 – 9522A en base 14</t>
  </si>
  <si>
    <t>C</t>
  </si>
  <si>
    <t>A35BBC en base 14</t>
  </si>
  <si>
    <t>Resta por complemento a2:</t>
  </si>
  <si>
    <t>15264 – 6504 en base 7</t>
  </si>
  <si>
    <t>5460 en base 7</t>
  </si>
  <si>
    <t>7241012 – 784 en base 9</t>
  </si>
  <si>
    <t>7240117 en base 9</t>
  </si>
  <si>
    <t>120121 – 10112 en base 3</t>
  </si>
  <si>
    <t>110002 en base 3</t>
  </si>
  <si>
    <t>32001203 – 33301 en base 4</t>
  </si>
  <si>
    <t>31301302 en base 4</t>
  </si>
  <si>
    <t>TABLA</t>
  </si>
  <si>
    <t>DECIMAL</t>
  </si>
  <si>
    <t>BCD</t>
  </si>
  <si>
    <t>AIKEN</t>
  </si>
  <si>
    <t>XS3</t>
  </si>
  <si>
    <t>Transfórmalos a BCD Aiken, luego realiza las operaciones matemáticas correspondientes.</t>
  </si>
  <si>
    <t xml:space="preserve">A) 748521 + 99871 : </t>
  </si>
  <si>
    <t>SUMA =</t>
  </si>
  <si>
    <t>RESULTADO</t>
  </si>
  <si>
    <t>B) 980 - 9</t>
  </si>
  <si>
    <t>RESTA =</t>
  </si>
  <si>
    <t xml:space="preserve">C) 4587 - 689 </t>
  </si>
  <si>
    <t>D)</t>
  </si>
  <si>
    <t>7452 - 3598</t>
  </si>
  <si>
    <t xml:space="preserve">RESTA = </t>
  </si>
  <si>
    <t>Transfórmalos a BCD XS3, luego realiza las operaciones matemáticas correspondientes.</t>
  </si>
  <si>
    <t xml:space="preserve">A) </t>
  </si>
  <si>
    <t xml:space="preserve">B) </t>
  </si>
  <si>
    <t>C)</t>
  </si>
  <si>
    <t>RESTA</t>
  </si>
  <si>
    <t>NO PUDE LLEGAR AL RESULTADO</t>
  </si>
  <si>
    <t xml:space="preserve">RESTA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</si>
</sst>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rgb="FFFFFFFF"/>
      <name val="Arial"/>
    </font>
    <font/>
    <font>
      <sz val="10.0"/>
      <color theme="1"/>
      <name val="Arial"/>
    </font>
    <font>
      <b/>
      <sz val="10.0"/>
      <color theme="1"/>
      <name val="Arial"/>
    </font>
    <font>
      <b/>
      <sz val="9.0"/>
      <color rgb="FF212529"/>
      <name val="Quattrocento Sans"/>
    </font>
    <font>
      <sz val="9.0"/>
      <color rgb="FF212529"/>
      <name val="Quattrocento Sans"/>
    </font>
    <font>
      <sz val="8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sz val="11.0"/>
      <color rgb="FF212529"/>
      <name val="Quattrocento Sans"/>
    </font>
    <font>
      <sz val="11.0"/>
      <color rgb="FF00B0F0"/>
      <name val="Arial"/>
    </font>
    <font>
      <sz val="11.0"/>
      <color rgb="FFFF0000"/>
      <name val="Arial"/>
    </font>
    <font>
      <sz val="12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8FD7DC"/>
        <bgColor rgb="FF8FD7DC"/>
      </patternFill>
    </fill>
    <fill>
      <patternFill patternType="solid">
        <fgColor rgb="FFFDE49A"/>
        <bgColor rgb="FFFDE49A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6">
    <border/>
    <border>
      <left/>
      <top/>
      <bottom/>
    </border>
    <border>
      <top/>
      <bottom/>
    </border>
    <border>
      <right/>
      <top/>
      <bottom/>
    </border>
    <border>
      <right style="thick">
        <color rgb="FF000000"/>
      </right>
    </border>
    <border>
      <left/>
      <right/>
      <top/>
      <bottom style="thick">
        <color rgb="FF000000"/>
      </bottom>
    </border>
    <border>
      <left/>
      <right/>
      <top/>
      <bottom/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left/>
      <right/>
      <top/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0" xfId="0" applyFont="1"/>
    <xf borderId="4" fillId="0" fontId="3" numFmtId="0" xfId="0" applyAlignment="1" applyBorder="1" applyFont="1">
      <alignment horizontal="right"/>
    </xf>
    <xf borderId="5" fillId="3" fontId="3" numFmtId="0" xfId="0" applyAlignment="1" applyBorder="1" applyFill="1" applyFont="1">
      <alignment horizontal="right"/>
    </xf>
    <xf borderId="0" fillId="0" fontId="3" numFmtId="0" xfId="0" applyAlignment="1" applyFont="1">
      <alignment horizontal="right"/>
    </xf>
    <xf borderId="6" fillId="4" fontId="4" numFmtId="0" xfId="0" applyAlignment="1" applyBorder="1" applyFill="1" applyFont="1">
      <alignment horizontal="right"/>
    </xf>
    <xf borderId="6" fillId="4" fontId="4" numFmtId="0" xfId="0" applyBorder="1" applyFont="1"/>
    <xf borderId="0" fillId="0" fontId="3" numFmtId="0" xfId="0" applyAlignment="1" applyFont="1">
      <alignment horizontal="center"/>
    </xf>
    <xf borderId="7" fillId="0" fontId="3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7" fillId="0" fontId="3" numFmtId="0" xfId="0" applyBorder="1" applyFont="1"/>
    <xf borderId="8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  <xf borderId="9" fillId="0" fontId="3" numFmtId="49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/>
    </xf>
    <xf borderId="10" fillId="0" fontId="3" numFmtId="2" xfId="0" applyAlignment="1" applyBorder="1" applyFont="1" applyNumberFormat="1">
      <alignment horizontal="center"/>
    </xf>
    <xf borderId="10" fillId="0" fontId="3" numFmtId="1" xfId="0" applyAlignment="1" applyBorder="1" applyFont="1" applyNumberFormat="1">
      <alignment horizontal="center"/>
    </xf>
    <xf borderId="6" fillId="4" fontId="4" numFmtId="0" xfId="0" applyAlignment="1" applyBorder="1" applyFont="1">
      <alignment horizontal="center"/>
    </xf>
    <xf borderId="6" fillId="5" fontId="5" numFmtId="0" xfId="0" applyAlignment="1" applyBorder="1" applyFill="1" applyFont="1">
      <alignment horizontal="right" shrinkToFit="0" vertical="center" wrapText="1"/>
    </xf>
    <xf borderId="11" fillId="5" fontId="3" numFmtId="0" xfId="0" applyAlignment="1" applyBorder="1" applyFont="1">
      <alignment horizontal="left"/>
    </xf>
    <xf borderId="6" fillId="5" fontId="6" numFmtId="0" xfId="0" applyAlignment="1" applyBorder="1" applyFont="1">
      <alignment horizontal="left" shrinkToFit="0" vertical="center" wrapText="1"/>
    </xf>
    <xf borderId="6" fillId="5" fontId="3" numFmtId="0" xfId="0" applyAlignment="1" applyBorder="1" applyFont="1">
      <alignment horizontal="left"/>
    </xf>
    <xf borderId="0" fillId="0" fontId="6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vertical="center"/>
    </xf>
    <xf borderId="12" fillId="0" fontId="7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6" fillId="6" fontId="3" numFmtId="0" xfId="0" applyAlignment="1" applyBorder="1" applyFill="1" applyFont="1">
      <alignment horizontal="center" vertical="center"/>
    </xf>
    <xf borderId="12" fillId="0" fontId="3" numFmtId="0" xfId="0" applyAlignment="1" applyBorder="1" applyFont="1">
      <alignment horizontal="center"/>
    </xf>
    <xf borderId="0" fillId="0" fontId="7" numFmtId="0" xfId="0" applyAlignment="1" applyFont="1">
      <alignment horizontal="right" vertical="center"/>
    </xf>
    <xf borderId="0" fillId="0" fontId="8" numFmtId="0" xfId="0" applyAlignment="1" applyFont="1">
      <alignment vertical="center"/>
    </xf>
    <xf borderId="6" fillId="6" fontId="9" numFmtId="0" xfId="0" applyAlignment="1" applyBorder="1" applyFont="1">
      <alignment vertical="center"/>
    </xf>
    <xf borderId="6" fillId="6" fontId="9" numFmtId="0" xfId="0" applyAlignment="1" applyBorder="1" applyFont="1">
      <alignment horizontal="left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left"/>
    </xf>
    <xf borderId="0" fillId="0" fontId="10" numFmtId="0" xfId="0" applyFont="1"/>
    <xf borderId="12" fillId="0" fontId="9" numFmtId="0" xfId="0" applyBorder="1" applyFont="1"/>
    <xf borderId="13" fillId="0" fontId="9" numFmtId="0" xfId="0" applyBorder="1" applyFont="1"/>
    <xf borderId="6" fillId="5" fontId="9" numFmtId="0" xfId="0" applyBorder="1" applyFont="1"/>
    <xf borderId="0" fillId="0" fontId="9" numFmtId="0" xfId="0" applyAlignment="1" applyFont="1">
      <alignment horizontal="center"/>
    </xf>
    <xf borderId="12" fillId="0" fontId="9" numFmtId="0" xfId="0" applyAlignment="1" applyBorder="1" applyFont="1">
      <alignment horizontal="center"/>
    </xf>
    <xf borderId="0" fillId="0" fontId="8" numFmtId="0" xfId="0" applyFont="1"/>
    <xf borderId="12" fillId="0" fontId="8" numFmtId="0" xfId="0" applyAlignment="1" applyBorder="1" applyFont="1">
      <alignment horizontal="center"/>
    </xf>
    <xf borderId="0" fillId="0" fontId="9" numFmtId="0" xfId="0" applyAlignment="1" applyFont="1">
      <alignment horizontal="center" vertical="center"/>
    </xf>
    <xf borderId="12" fillId="0" fontId="9" numFmtId="0" xfId="0" applyAlignment="1" applyBorder="1" applyFont="1">
      <alignment horizontal="center" vertical="center"/>
    </xf>
    <xf borderId="10" fillId="0" fontId="2" numFmtId="0" xfId="0" applyBorder="1" applyFont="1"/>
    <xf borderId="14" fillId="2" fontId="9" numFmtId="0" xfId="0" applyAlignment="1" applyBorder="1" applyFont="1">
      <alignment horizontal="center"/>
    </xf>
    <xf borderId="15" fillId="7" fontId="9" numFmtId="0" xfId="0" applyAlignment="1" applyBorder="1" applyFill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15" fillId="8" fontId="9" numFmtId="0" xfId="0" applyAlignment="1" applyBorder="1" applyFill="1" applyFont="1">
      <alignment horizontal="center"/>
    </xf>
    <xf borderId="15" fillId="9" fontId="9" numFmtId="0" xfId="0" applyAlignment="1" applyBorder="1" applyFill="1" applyFont="1">
      <alignment horizontal="center"/>
    </xf>
    <xf borderId="14" fillId="7" fontId="9" numFmtId="0" xfId="0" applyBorder="1" applyFont="1"/>
    <xf borderId="14" fillId="8" fontId="9" numFmtId="0" xfId="0" applyBorder="1" applyFont="1"/>
    <xf borderId="14" fillId="9" fontId="9" numFmtId="0" xfId="0" applyBorder="1" applyFont="1"/>
    <xf borderId="6" fillId="10" fontId="11" numFmtId="0" xfId="0" applyBorder="1" applyFill="1" applyFont="1"/>
    <xf borderId="6" fillId="10" fontId="9" numFmtId="0" xfId="0" applyBorder="1" applyFont="1"/>
    <xf borderId="10" fillId="0" fontId="9" numFmtId="0" xfId="0" applyBorder="1" applyFont="1"/>
    <xf borderId="18" fillId="0" fontId="9" numFmtId="0" xfId="0" applyAlignment="1" applyBorder="1" applyFont="1">
      <alignment horizontal="center"/>
    </xf>
    <xf borderId="19" fillId="0" fontId="12" numFmtId="0" xfId="0" applyBorder="1" applyFont="1"/>
    <xf borderId="0" fillId="0" fontId="12" numFmtId="0" xfId="0" applyFont="1"/>
    <xf borderId="20" fillId="0" fontId="9" numFmtId="0" xfId="0" applyBorder="1" applyFont="1"/>
    <xf borderId="20" fillId="0" fontId="9" numFmtId="0" xfId="0" applyAlignment="1" applyBorder="1" applyFont="1">
      <alignment horizontal="center"/>
    </xf>
    <xf borderId="21" fillId="0" fontId="2" numFmtId="0" xfId="0" applyBorder="1" applyFont="1"/>
    <xf borderId="18" fillId="0" fontId="9" numFmtId="0" xfId="0" applyBorder="1" applyFont="1"/>
    <xf borderId="20" fillId="0" fontId="12" numFmtId="0" xfId="0" applyBorder="1" applyFont="1"/>
    <xf borderId="22" fillId="0" fontId="9" numFmtId="0" xfId="0" applyBorder="1" applyFont="1"/>
    <xf borderId="21" fillId="0" fontId="9" numFmtId="0" xfId="0" applyBorder="1" applyFont="1"/>
    <xf borderId="6" fillId="2" fontId="9" numFmtId="0" xfId="0" applyBorder="1" applyFont="1"/>
    <xf borderId="23" fillId="2" fontId="9" numFmtId="0" xfId="0" applyAlignment="1" applyBorder="1" applyFont="1">
      <alignment horizontal="center"/>
    </xf>
    <xf borderId="24" fillId="0" fontId="2" numFmtId="0" xfId="0" applyBorder="1" applyFont="1"/>
    <xf borderId="0" fillId="0" fontId="9" numFmtId="0" xfId="0" applyFont="1"/>
    <xf borderId="0" fillId="0" fontId="13" numFmtId="0" xfId="0" applyFont="1"/>
    <xf borderId="21" fillId="0" fontId="13" numFmtId="0" xfId="0" applyBorder="1" applyFont="1"/>
    <xf borderId="20" fillId="0" fontId="13" numFmtId="0" xfId="0" applyBorder="1" applyFont="1"/>
    <xf borderId="6" fillId="11" fontId="13" numFmtId="0" xfId="0" applyBorder="1" applyFill="1" applyFont="1"/>
    <xf borderId="6" fillId="11" fontId="9" numFmtId="0" xfId="0" applyBorder="1" applyFont="1"/>
    <xf borderId="19" fillId="0" fontId="9" numFmtId="0" xfId="0" applyBorder="1" applyFont="1"/>
    <xf borderId="6" fillId="10" fontId="14" numFmtId="0" xfId="0" applyBorder="1" applyFont="1"/>
    <xf borderId="25" fillId="0" fontId="9" numFmtId="0" xfId="0" applyBorder="1" applyFont="1"/>
    <xf borderId="1" fillId="2" fontId="9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0</xdr:colOff>
      <xdr:row>101</xdr:row>
      <xdr:rowOff>76200</xdr:rowOff>
    </xdr:from>
    <xdr:ext cx="2409825" cy="38100"/>
    <xdr:grpSp>
      <xdr:nvGrpSpPr>
        <xdr:cNvPr id="2" name="Shape 2"/>
        <xdr:cNvGrpSpPr/>
      </xdr:nvGrpSpPr>
      <xdr:grpSpPr>
        <a:xfrm>
          <a:off x="4141088" y="3775238"/>
          <a:ext cx="2409825" cy="9525"/>
          <a:chOff x="4141088" y="3775238"/>
          <a:chExt cx="2409825" cy="9525"/>
        </a:xfrm>
      </xdr:grpSpPr>
      <xdr:cxnSp>
        <xdr:nvCxnSpPr>
          <xdr:cNvPr id="3" name="Shape 3"/>
          <xdr:cNvCxnSpPr/>
        </xdr:nvCxnSpPr>
        <xdr:spPr>
          <a:xfrm flipH="1" rot="10800000">
            <a:off x="4141088" y="3775238"/>
            <a:ext cx="2409825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stealth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6">
        <v>34.0</v>
      </c>
      <c r="B5" s="7">
        <v>2.0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8">
        <f>MOD(A5,B5)</f>
        <v>0</v>
      </c>
      <c r="B6" s="6">
        <f>QUOTIENT(A5,B5)</f>
        <v>17</v>
      </c>
      <c r="C6" s="7">
        <v>2.0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8">
        <f>MOD(B6,C6)</f>
        <v>1</v>
      </c>
      <c r="C7" s="6">
        <f>QUOTIENT(B6,C6)</f>
        <v>8</v>
      </c>
      <c r="D7" s="7">
        <v>2.0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8">
        <f>MOD(C7,D7)</f>
        <v>0</v>
      </c>
      <c r="D8" s="6">
        <f>QUOTIENT(C7,D7)</f>
        <v>4</v>
      </c>
      <c r="E8" s="7">
        <v>2.0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8">
        <f>MOD(D8,E8)</f>
        <v>0</v>
      </c>
      <c r="E9" s="6">
        <f>QUOTIENT(D8,E8)</f>
        <v>2</v>
      </c>
      <c r="F9" s="7">
        <v>2.0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</v>
      </c>
      <c r="B10" s="9">
        <v>100010.0</v>
      </c>
      <c r="C10" s="10" t="s">
        <v>3</v>
      </c>
      <c r="D10" s="4"/>
      <c r="E10" s="8">
        <f>MOD(E9,F9)</f>
        <v>0</v>
      </c>
      <c r="F10" s="8">
        <f>QUOTIENT(E9,F9)</f>
        <v>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 t="s">
        <v>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>
        <v>19.0</v>
      </c>
      <c r="B16" s="7">
        <v>8.0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8">
        <f>MOD(A16,B16)</f>
        <v>3</v>
      </c>
      <c r="B17" s="6">
        <f>QUOTIENT(A16,B16)</f>
        <v>2</v>
      </c>
      <c r="C17" s="7">
        <v>8.0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8">
        <f>MOD(B17,C17)</f>
        <v>2</v>
      </c>
      <c r="C18" s="8">
        <f>QUOTIENT(B17,C17)</f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 t="s">
        <v>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 t="s">
        <v>2</v>
      </c>
      <c r="B21" s="9">
        <v>23.0</v>
      </c>
      <c r="C21" s="10" t="s">
        <v>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11">
        <v>1.0</v>
      </c>
      <c r="C26" s="11">
        <v>1.0</v>
      </c>
      <c r="D26" s="11">
        <v>1.0</v>
      </c>
      <c r="E26" s="11">
        <v>0.0</v>
      </c>
      <c r="F26" s="11">
        <v>0.0</v>
      </c>
      <c r="G26" s="11">
        <v>1.0</v>
      </c>
      <c r="H26" s="11">
        <v>1.0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12" t="s">
        <v>8</v>
      </c>
      <c r="C27" s="12" t="s">
        <v>9</v>
      </c>
      <c r="D27" s="12" t="s">
        <v>10</v>
      </c>
      <c r="E27" s="12" t="s">
        <v>11</v>
      </c>
      <c r="F27" s="12" t="s">
        <v>12</v>
      </c>
      <c r="G27" s="12" t="s">
        <v>13</v>
      </c>
      <c r="H27" s="12" t="s">
        <v>14</v>
      </c>
      <c r="I27" s="13" t="s">
        <v>15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11">
        <f>POWER(2,6)*B26</f>
        <v>64</v>
      </c>
      <c r="C28" s="11">
        <f>POWER(2,5)*C26</f>
        <v>32</v>
      </c>
      <c r="D28" s="11">
        <f>POWER(2,4)*D26</f>
        <v>16</v>
      </c>
      <c r="E28" s="11">
        <f>POWER(2,3)*E26</f>
        <v>0</v>
      </c>
      <c r="F28" s="11">
        <f>POWER(2,2)*F26</f>
        <v>0</v>
      </c>
      <c r="G28" s="11">
        <f>POWER(2,1)</f>
        <v>2</v>
      </c>
      <c r="H28" s="11">
        <f>POWER(2,0)*H26</f>
        <v>1</v>
      </c>
      <c r="I28" s="13">
        <f>B28+C28+D28+E28+F28+G28+H28</f>
        <v>115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 t="s">
        <v>2</v>
      </c>
      <c r="B31" s="9">
        <v>115.0</v>
      </c>
      <c r="C31" s="10" t="s">
        <v>16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 t="s">
        <v>17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1">
        <v>7.0</v>
      </c>
      <c r="B37" s="11">
        <v>2.0</v>
      </c>
      <c r="C37" s="11">
        <v>5.0</v>
      </c>
      <c r="D37" s="11">
        <v>0.0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2" t="s">
        <v>18</v>
      </c>
      <c r="B38" s="12" t="s">
        <v>19</v>
      </c>
      <c r="C38" s="12" t="s">
        <v>20</v>
      </c>
      <c r="D38" s="12" t="s">
        <v>21</v>
      </c>
      <c r="E38" s="13" t="s">
        <v>15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1">
        <f>POWER(8,3)*A37</f>
        <v>3584</v>
      </c>
      <c r="B39" s="11">
        <f>POWER(8,2)*B37</f>
        <v>128</v>
      </c>
      <c r="C39" s="11">
        <f>POWER(8,1)*C37</f>
        <v>40</v>
      </c>
      <c r="D39" s="11">
        <f>POWER(8,0)*D37</f>
        <v>0</v>
      </c>
      <c r="E39" s="13">
        <f>A39+B39+C39+D39</f>
        <v>3752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 t="s">
        <v>2</v>
      </c>
      <c r="B41" s="9">
        <v>3752.0</v>
      </c>
      <c r="C41" s="10" t="s">
        <v>16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 t="s">
        <v>22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4"/>
      <c r="B45" s="14"/>
      <c r="C45" s="14"/>
      <c r="D45" s="14"/>
      <c r="E45" s="14"/>
      <c r="F45" s="14"/>
      <c r="G45" s="1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5" t="s">
        <v>23</v>
      </c>
      <c r="B46" s="16" t="s">
        <v>24</v>
      </c>
      <c r="C46" s="16">
        <v>0.0</v>
      </c>
      <c r="D46" s="16">
        <v>2.0</v>
      </c>
      <c r="E46" s="16">
        <v>5.0</v>
      </c>
      <c r="F46" s="16">
        <v>8.0</v>
      </c>
      <c r="G46" s="16">
        <v>1.0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5">
        <v>1010.0</v>
      </c>
      <c r="B47" s="16">
        <v>1011.0</v>
      </c>
      <c r="C47" s="16">
        <v>0.0</v>
      </c>
      <c r="D47" s="17" t="s">
        <v>25</v>
      </c>
      <c r="E47" s="16">
        <v>101.0</v>
      </c>
      <c r="F47" s="16">
        <v>1000.0</v>
      </c>
      <c r="G47" s="17" t="s">
        <v>26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 t="s">
        <v>2</v>
      </c>
      <c r="B49" s="9" t="s">
        <v>27</v>
      </c>
      <c r="C49" s="10" t="s">
        <v>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 t="s">
        <v>28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1" t="s">
        <v>23</v>
      </c>
      <c r="B54" s="11" t="s">
        <v>29</v>
      </c>
      <c r="C54" s="11">
        <v>1.0</v>
      </c>
      <c r="D54" s="11">
        <v>2.0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2" t="s">
        <v>30</v>
      </c>
      <c r="B55" s="12" t="s">
        <v>31</v>
      </c>
      <c r="C55" s="12" t="s">
        <v>32</v>
      </c>
      <c r="D55" s="12" t="s">
        <v>33</v>
      </c>
      <c r="E55" s="13" t="s">
        <v>15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1">
        <f>POWER(16,3)*10</f>
        <v>40960</v>
      </c>
      <c r="B56" s="11">
        <f>POWER(16,2)*13</f>
        <v>3328</v>
      </c>
      <c r="C56" s="11">
        <f>POWER(16,1)</f>
        <v>16</v>
      </c>
      <c r="D56" s="11">
        <f>POWER(16,0)*D54</f>
        <v>2</v>
      </c>
      <c r="E56" s="13">
        <f>A56+B56+C56+D56</f>
        <v>44306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 t="s">
        <v>2</v>
      </c>
      <c r="B58" s="9">
        <f>E56</f>
        <v>44306</v>
      </c>
      <c r="C58" s="10" t="s">
        <v>16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6" width="12.63"/>
  </cols>
  <sheetData>
    <row r="1" ht="12.75" customHeight="1">
      <c r="A1" s="18" t="s">
        <v>34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35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/>
      <c r="B5" s="19">
        <v>10.0</v>
      </c>
      <c r="C5" s="20" t="s">
        <v>36</v>
      </c>
      <c r="D5" s="21" t="s">
        <v>37</v>
      </c>
      <c r="E5" s="19">
        <v>11.0</v>
      </c>
      <c r="F5" s="19" t="s">
        <v>37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/>
      <c r="B6" s="11">
        <v>2.0</v>
      </c>
      <c r="C6" s="11">
        <v>0.0</v>
      </c>
      <c r="D6" s="11">
        <v>1.0</v>
      </c>
      <c r="E6" s="11">
        <v>3.0</v>
      </c>
      <c r="F6" s="11">
        <v>1.0</v>
      </c>
      <c r="G6" s="4"/>
      <c r="H6" s="4"/>
      <c r="I6" s="1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11"/>
      <c r="C7" s="11"/>
      <c r="D7" s="11"/>
      <c r="E7" s="11"/>
      <c r="F7" s="11"/>
      <c r="G7" s="4"/>
      <c r="H7" s="4"/>
      <c r="I7" s="1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4"/>
      <c r="C8" s="4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 t="s">
        <v>2</v>
      </c>
      <c r="B9" s="9">
        <v>20131.0</v>
      </c>
      <c r="C9" s="10" t="s">
        <v>38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 t="s">
        <v>39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21" t="s">
        <v>37</v>
      </c>
      <c r="C15" s="21">
        <v>20.0</v>
      </c>
      <c r="D15" s="21">
        <v>12.0</v>
      </c>
      <c r="E15" s="21" t="s">
        <v>37</v>
      </c>
      <c r="F15" s="21">
        <v>12.0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8"/>
      <c r="B16" s="11">
        <v>1.0</v>
      </c>
      <c r="C16" s="11">
        <v>6.0</v>
      </c>
      <c r="D16" s="11">
        <v>5.0</v>
      </c>
      <c r="E16" s="11">
        <v>1.0</v>
      </c>
      <c r="F16" s="11">
        <v>5.0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11"/>
      <c r="D17" s="11"/>
      <c r="E17" s="11"/>
      <c r="F17" s="1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5" t="s">
        <v>2</v>
      </c>
      <c r="C19" s="22">
        <v>16515.0</v>
      </c>
      <c r="D19" s="22" t="s">
        <v>40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21">
        <v>30.0</v>
      </c>
      <c r="C24" s="21" t="s">
        <v>42</v>
      </c>
      <c r="D24" s="21">
        <v>12.0</v>
      </c>
      <c r="E24" s="11"/>
      <c r="F24" s="11"/>
      <c r="G24" s="11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11">
        <v>12.0</v>
      </c>
      <c r="C25" s="11">
        <v>2.0</v>
      </c>
      <c r="D25" s="11">
        <v>6.0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5" t="s">
        <v>2</v>
      </c>
      <c r="B27" s="22" t="s">
        <v>43</v>
      </c>
      <c r="C27" s="22" t="s">
        <v>44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" t="s">
        <v>45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21" t="s">
        <v>46</v>
      </c>
      <c r="C32" s="21" t="s">
        <v>46</v>
      </c>
      <c r="D32" s="21" t="s">
        <v>47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11"/>
      <c r="B33" s="11">
        <v>3.0</v>
      </c>
      <c r="C33" s="11">
        <v>3.0</v>
      </c>
      <c r="D33" s="11">
        <v>7.0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1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5" t="s">
        <v>2</v>
      </c>
      <c r="B35" s="22">
        <v>337.0</v>
      </c>
      <c r="C35" s="22" t="s">
        <v>44</v>
      </c>
      <c r="D35" s="4"/>
      <c r="E35" s="1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5" t="s">
        <v>48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23" t="s">
        <v>49</v>
      </c>
      <c r="B43" s="24">
        <v>748521.0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25"/>
      <c r="B44" s="26">
        <v>99871.0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2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2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28" t="s">
        <v>47</v>
      </c>
      <c r="C47" s="28" t="s">
        <v>50</v>
      </c>
      <c r="D47" s="28">
        <v>1000.0</v>
      </c>
      <c r="E47" s="28" t="s">
        <v>51</v>
      </c>
      <c r="F47" s="28" t="s">
        <v>52</v>
      </c>
      <c r="G47" s="28" t="s">
        <v>53</v>
      </c>
      <c r="H47" s="28">
        <v>1.0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29">
        <v>1.0</v>
      </c>
      <c r="C48" s="30">
        <v>1001.0</v>
      </c>
      <c r="D48" s="30">
        <v>1001.0</v>
      </c>
      <c r="E48" s="30" t="s">
        <v>54</v>
      </c>
      <c r="F48" s="30" t="s">
        <v>47</v>
      </c>
      <c r="G48" s="30" t="s">
        <v>53</v>
      </c>
      <c r="H48" s="30" t="s">
        <v>26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28">
        <v>1000.0</v>
      </c>
      <c r="C49" s="28">
        <v>1110.0</v>
      </c>
      <c r="D49" s="28" t="s">
        <v>53</v>
      </c>
      <c r="E49" s="28">
        <v>1101.0</v>
      </c>
      <c r="F49" s="28">
        <v>1001.0</v>
      </c>
      <c r="G49" s="28" t="s">
        <v>52</v>
      </c>
      <c r="H49" s="2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31">
        <v>8.0</v>
      </c>
      <c r="C50" s="30" t="s">
        <v>55</v>
      </c>
      <c r="D50" s="29">
        <v>1.0</v>
      </c>
      <c r="E50" s="30" t="s">
        <v>55</v>
      </c>
      <c r="F50" s="31">
        <v>9.0</v>
      </c>
      <c r="G50" s="31">
        <v>2.0</v>
      </c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28"/>
      <c r="C51" s="28" t="s">
        <v>50</v>
      </c>
      <c r="D51" s="28" t="s">
        <v>52</v>
      </c>
      <c r="E51" s="28" t="s">
        <v>46</v>
      </c>
      <c r="G51" s="28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11"/>
      <c r="C52" s="31">
        <v>4.0</v>
      </c>
      <c r="D52" s="32" t="s">
        <v>55</v>
      </c>
      <c r="E52" s="31">
        <v>3.0</v>
      </c>
      <c r="F52" s="11"/>
      <c r="G52" s="11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11"/>
      <c r="C53" s="11"/>
      <c r="D53" s="11">
        <v>1000.0</v>
      </c>
      <c r="E53" s="11"/>
      <c r="F53" s="11"/>
      <c r="G53" s="11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11"/>
      <c r="C54" s="11"/>
      <c r="D54" s="31">
        <v>8.0</v>
      </c>
      <c r="E54" s="11"/>
      <c r="F54" s="11"/>
      <c r="G54" s="11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5" t="s">
        <v>2</v>
      </c>
      <c r="B55" s="22">
        <v>848392.0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2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23" t="s">
        <v>56</v>
      </c>
      <c r="B58" s="24">
        <v>980.0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25"/>
      <c r="B59" s="26">
        <v>9.0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28">
        <v>1001.0</v>
      </c>
      <c r="C62" s="28">
        <v>1000.0</v>
      </c>
      <c r="D62" s="28" t="s">
        <v>57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30"/>
      <c r="C63" s="29">
        <v>1.0</v>
      </c>
      <c r="D63" s="30">
        <v>1001.0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31">
        <v>9.0</v>
      </c>
      <c r="C64" s="28" t="s">
        <v>47</v>
      </c>
      <c r="D64" s="28" t="s">
        <v>47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31">
        <v>7.0</v>
      </c>
      <c r="D65" s="32" t="s">
        <v>55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11" t="s">
        <v>53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31">
        <v>1.0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5" t="s">
        <v>2</v>
      </c>
      <c r="B69" s="22">
        <v>971.0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23" t="s">
        <v>56</v>
      </c>
      <c r="B72" s="24">
        <v>4587.0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25"/>
      <c r="B73" s="26">
        <v>689.0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28" t="s">
        <v>50</v>
      </c>
      <c r="C76" s="28" t="s">
        <v>51</v>
      </c>
      <c r="D76" s="28">
        <v>1000.0</v>
      </c>
      <c r="E76" s="28" t="s">
        <v>47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29">
        <v>1.0</v>
      </c>
      <c r="C77" s="30" t="s">
        <v>55</v>
      </c>
      <c r="D77" s="30">
        <v>1000.0</v>
      </c>
      <c r="E77" s="30">
        <v>1001.0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28" t="s">
        <v>46</v>
      </c>
      <c r="C78" s="28">
        <v>1110.0</v>
      </c>
      <c r="D78" s="28" t="s">
        <v>57</v>
      </c>
      <c r="E78" s="28">
        <v>1110.0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31">
        <v>3.0</v>
      </c>
      <c r="C79" s="30" t="s">
        <v>55</v>
      </c>
      <c r="D79" s="29">
        <v>1.0</v>
      </c>
      <c r="E79" s="30" t="s">
        <v>55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28"/>
      <c r="C80" s="28">
        <v>1000.0</v>
      </c>
      <c r="D80" s="28">
        <v>1111.0</v>
      </c>
      <c r="E80" s="28">
        <v>1000.0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11"/>
      <c r="C81" s="31">
        <v>8.0</v>
      </c>
      <c r="D81" s="32" t="s">
        <v>55</v>
      </c>
      <c r="E81" s="31">
        <v>8.0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11">
        <v>1001.0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31">
        <v>9.0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5" t="s">
        <v>2</v>
      </c>
      <c r="B85" s="22">
        <v>3898.0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23" t="s">
        <v>49</v>
      </c>
      <c r="B88" s="24">
        <v>7452.0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25"/>
      <c r="B89" s="26">
        <v>3598.0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28" t="s">
        <v>47</v>
      </c>
      <c r="C92" s="28" t="s">
        <v>58</v>
      </c>
      <c r="D92" s="28" t="s">
        <v>51</v>
      </c>
      <c r="E92" s="28" t="s">
        <v>52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30" t="s">
        <v>59</v>
      </c>
      <c r="C93" s="30" t="s">
        <v>51</v>
      </c>
      <c r="D93" s="30">
        <v>1001.0</v>
      </c>
      <c r="E93" s="30">
        <v>1000.0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33">
        <v>1.0</v>
      </c>
      <c r="C94" s="33">
        <v>1.0</v>
      </c>
      <c r="D94" s="33">
        <v>1.0</v>
      </c>
      <c r="E94" s="28">
        <v>1010.0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11" t="s">
        <v>53</v>
      </c>
      <c r="B95" s="28">
        <v>1011.0</v>
      </c>
      <c r="C95" s="28">
        <v>1010.0</v>
      </c>
      <c r="D95" s="28">
        <v>1111.0</v>
      </c>
      <c r="E95" s="30" t="s">
        <v>55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31">
        <v>1.0</v>
      </c>
      <c r="B96" s="30" t="s">
        <v>55</v>
      </c>
      <c r="C96" s="30" t="s">
        <v>55</v>
      </c>
      <c r="D96" s="30" t="s">
        <v>55</v>
      </c>
      <c r="E96" s="30" t="s">
        <v>57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11" t="s">
        <v>53</v>
      </c>
      <c r="C97" s="11" t="s">
        <v>57</v>
      </c>
      <c r="D97" s="11" t="s">
        <v>51</v>
      </c>
      <c r="E97" s="31">
        <v>0.0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31">
        <v>1.0</v>
      </c>
      <c r="C98" s="31">
        <v>0.0</v>
      </c>
      <c r="D98" s="31">
        <v>5.0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5" t="s">
        <v>2</v>
      </c>
      <c r="B100" s="22">
        <v>11050.0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G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1.5"/>
    <col customWidth="1" min="3" max="26" width="10.63"/>
  </cols>
  <sheetData>
    <row r="1" ht="12.75" customHeight="1"/>
    <row r="2" ht="12.75" customHeight="1">
      <c r="A2" s="34" t="s">
        <v>60</v>
      </c>
    </row>
    <row r="3" ht="12.75" customHeight="1"/>
    <row r="4" ht="12.75" customHeight="1">
      <c r="A4" s="35" t="s">
        <v>61</v>
      </c>
      <c r="B4" s="36"/>
    </row>
    <row r="5" ht="12.75" customHeight="1">
      <c r="A5" s="37"/>
      <c r="B5" s="38"/>
    </row>
    <row r="6" ht="12.75" customHeight="1"/>
    <row r="7" ht="12.75" customHeight="1">
      <c r="B7" s="39">
        <v>0.0</v>
      </c>
      <c r="C7" s="39">
        <v>1.0</v>
      </c>
      <c r="D7" s="39">
        <v>2.0</v>
      </c>
      <c r="E7" s="39">
        <v>5.0</v>
      </c>
      <c r="F7" s="39">
        <v>6.0</v>
      </c>
      <c r="G7" s="39">
        <v>4.0</v>
      </c>
    </row>
    <row r="8" ht="12.75" customHeight="1">
      <c r="B8" s="40">
        <v>6.0</v>
      </c>
      <c r="C8" s="40">
        <v>6.0</v>
      </c>
      <c r="D8" s="40">
        <v>0.0</v>
      </c>
      <c r="E8" s="40">
        <v>0.0</v>
      </c>
      <c r="F8" s="40">
        <v>1.0</v>
      </c>
      <c r="G8" s="40">
        <v>2.0</v>
      </c>
    </row>
    <row r="9" ht="12.75" customHeight="1">
      <c r="A9" s="39">
        <v>1.0</v>
      </c>
      <c r="B9" s="41">
        <v>0.0</v>
      </c>
      <c r="C9" s="41">
        <v>0.0</v>
      </c>
      <c r="D9" s="41">
        <v>2.0</v>
      </c>
      <c r="E9" s="41">
        <v>6.0</v>
      </c>
      <c r="F9" s="41">
        <v>0.0</v>
      </c>
      <c r="G9" s="41">
        <v>6.0</v>
      </c>
    </row>
    <row r="10" ht="12.75" customHeight="1">
      <c r="B10" s="40"/>
      <c r="C10" s="40"/>
      <c r="D10" s="40"/>
      <c r="E10" s="40"/>
      <c r="F10" s="40"/>
      <c r="G10" s="40">
        <v>1.0</v>
      </c>
    </row>
    <row r="11" ht="12.75" customHeight="1">
      <c r="D11" s="39">
        <v>2.0</v>
      </c>
      <c r="E11" s="39">
        <v>6.0</v>
      </c>
      <c r="F11" s="39">
        <v>1.0</v>
      </c>
      <c r="G11" s="39">
        <v>0.0</v>
      </c>
    </row>
    <row r="12" ht="12.75" customHeight="1"/>
    <row r="13" ht="12.75" customHeight="1">
      <c r="A13" s="42" t="s">
        <v>62</v>
      </c>
      <c r="B13" s="42" t="s">
        <v>63</v>
      </c>
    </row>
    <row r="14" ht="12.75" customHeight="1"/>
    <row r="15" ht="12.75" customHeight="1"/>
    <row r="16" ht="12.75" customHeight="1">
      <c r="A16" s="35" t="s">
        <v>64</v>
      </c>
      <c r="B16" s="36"/>
      <c r="C16" s="35"/>
      <c r="D16" s="36"/>
    </row>
    <row r="17" ht="12.75" customHeight="1"/>
    <row r="18" ht="12.75" customHeight="1"/>
    <row r="19" ht="12.75" customHeight="1">
      <c r="B19" s="43">
        <v>0.0</v>
      </c>
      <c r="C19" s="43">
        <v>1.0</v>
      </c>
      <c r="D19" s="43">
        <v>1.0</v>
      </c>
      <c r="E19" s="43">
        <v>1.0</v>
      </c>
      <c r="F19" s="43">
        <v>1.0</v>
      </c>
      <c r="G19" s="43">
        <v>0.0</v>
      </c>
      <c r="H19" s="43">
        <v>0.0</v>
      </c>
      <c r="I19" s="43">
        <v>0.0</v>
      </c>
      <c r="J19" s="43">
        <v>1.0</v>
      </c>
      <c r="K19" s="43">
        <v>0.0</v>
      </c>
      <c r="L19" s="43">
        <v>1.0</v>
      </c>
      <c r="M19" s="43">
        <v>0.0</v>
      </c>
      <c r="N19" s="43">
        <v>1.0</v>
      </c>
      <c r="O19" s="43">
        <v>0.0</v>
      </c>
      <c r="P19" s="43">
        <v>1.0</v>
      </c>
      <c r="Q19" s="43">
        <v>1.0</v>
      </c>
      <c r="R19" s="43">
        <v>0.0</v>
      </c>
    </row>
    <row r="20" ht="12.75" customHeight="1">
      <c r="B20" s="44">
        <v>1.0</v>
      </c>
      <c r="C20" s="44">
        <v>1.0</v>
      </c>
      <c r="D20" s="44">
        <v>1.0</v>
      </c>
      <c r="E20" s="44">
        <v>1.0</v>
      </c>
      <c r="F20" s="44">
        <v>1.0</v>
      </c>
      <c r="G20" s="44">
        <v>0.0</v>
      </c>
      <c r="H20" s="44">
        <v>1.0</v>
      </c>
      <c r="I20" s="44">
        <v>1.0</v>
      </c>
      <c r="J20" s="44">
        <v>1.0</v>
      </c>
      <c r="K20" s="44">
        <v>1.0</v>
      </c>
      <c r="L20" s="44">
        <v>0.0</v>
      </c>
      <c r="M20" s="44">
        <v>1.0</v>
      </c>
      <c r="N20" s="44">
        <v>1.0</v>
      </c>
      <c r="O20" s="44">
        <v>0.0</v>
      </c>
      <c r="P20" s="44">
        <v>1.0</v>
      </c>
      <c r="Q20" s="44">
        <v>1.0</v>
      </c>
      <c r="R20" s="44">
        <v>1.0</v>
      </c>
    </row>
    <row r="21" ht="12.75" customHeight="1">
      <c r="A21" s="45">
        <v>1.0</v>
      </c>
      <c r="B21" s="43">
        <v>0.0</v>
      </c>
      <c r="C21" s="43">
        <v>1.0</v>
      </c>
      <c r="D21" s="43">
        <v>1.0</v>
      </c>
      <c r="E21" s="43">
        <v>1.0</v>
      </c>
      <c r="F21" s="43">
        <v>0.0</v>
      </c>
      <c r="G21" s="43">
        <v>1.0</v>
      </c>
      <c r="H21" s="43">
        <v>0.0</v>
      </c>
      <c r="I21" s="43">
        <v>0.0</v>
      </c>
      <c r="J21" s="43">
        <v>1.0</v>
      </c>
      <c r="K21" s="43">
        <v>0.0</v>
      </c>
      <c r="L21" s="43">
        <v>0.0</v>
      </c>
      <c r="M21" s="43">
        <v>0.0</v>
      </c>
      <c r="N21" s="43">
        <v>0.0</v>
      </c>
      <c r="O21" s="43">
        <v>1.0</v>
      </c>
      <c r="P21" s="43">
        <v>1.0</v>
      </c>
      <c r="Q21" s="43">
        <v>0.0</v>
      </c>
      <c r="R21" s="43">
        <v>1.0</v>
      </c>
    </row>
    <row r="22" ht="12.75" customHeight="1">
      <c r="B22" s="43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6">
        <v>1.0</v>
      </c>
    </row>
    <row r="23" ht="12.75" customHeight="1">
      <c r="B23" s="43"/>
      <c r="C23" s="43">
        <v>1.0</v>
      </c>
      <c r="D23" s="43">
        <v>1.0</v>
      </c>
      <c r="E23" s="43">
        <v>1.0</v>
      </c>
      <c r="F23" s="43">
        <v>0.0</v>
      </c>
      <c r="G23" s="43">
        <v>1.0</v>
      </c>
      <c r="H23" s="43">
        <v>0.0</v>
      </c>
      <c r="I23" s="43">
        <v>0.0</v>
      </c>
      <c r="J23" s="43">
        <v>1.0</v>
      </c>
      <c r="K23" s="43">
        <v>0.0</v>
      </c>
      <c r="L23" s="43">
        <v>0.0</v>
      </c>
      <c r="M23" s="43">
        <v>0.0</v>
      </c>
      <c r="N23" s="43">
        <v>0.0</v>
      </c>
      <c r="O23" s="43">
        <v>1.0</v>
      </c>
      <c r="P23" s="43">
        <v>1.0</v>
      </c>
      <c r="Q23" s="43">
        <v>1.0</v>
      </c>
      <c r="R23" s="43">
        <v>0.0</v>
      </c>
    </row>
    <row r="24" ht="12.75" customHeight="1"/>
    <row r="25" ht="12.75" customHeight="1"/>
    <row r="26" ht="12.75" customHeight="1">
      <c r="A26" s="42" t="s">
        <v>62</v>
      </c>
      <c r="B26" s="42" t="s">
        <v>65</v>
      </c>
      <c r="C26" s="42"/>
      <c r="D26" s="42"/>
    </row>
    <row r="27" ht="12.75" customHeight="1"/>
    <row r="28" ht="12.75" customHeight="1"/>
    <row r="29" ht="12.75" customHeight="1">
      <c r="A29" s="35" t="s">
        <v>66</v>
      </c>
      <c r="B29" s="36"/>
    </row>
    <row r="30" ht="12.75" customHeight="1"/>
    <row r="31" ht="12.75" customHeight="1"/>
    <row r="32" ht="12.75" customHeight="1">
      <c r="B32" s="43">
        <v>0.0</v>
      </c>
      <c r="C32" s="43">
        <v>8.0</v>
      </c>
      <c r="D32" s="43">
        <v>5.0</v>
      </c>
      <c r="E32" s="43">
        <v>4.0</v>
      </c>
      <c r="F32" s="43">
        <v>1.0</v>
      </c>
      <c r="G32" s="43">
        <v>0.0</v>
      </c>
      <c r="H32" s="43">
        <v>1.0</v>
      </c>
      <c r="I32" s="43">
        <v>2.0</v>
      </c>
    </row>
    <row r="33" ht="12.75" customHeight="1">
      <c r="B33" s="44">
        <v>8.0</v>
      </c>
      <c r="C33" s="44">
        <v>8.0</v>
      </c>
      <c r="D33" s="44">
        <v>8.0</v>
      </c>
      <c r="E33" s="44">
        <v>8.0</v>
      </c>
      <c r="F33" s="44">
        <v>8.0</v>
      </c>
      <c r="G33" s="44">
        <v>0.0</v>
      </c>
      <c r="H33" s="44">
        <v>0.0</v>
      </c>
      <c r="I33" s="44">
        <v>4.0</v>
      </c>
    </row>
    <row r="34" ht="12.75" customHeight="1">
      <c r="A34" s="45">
        <v>1.0</v>
      </c>
      <c r="B34" s="43">
        <v>0.0</v>
      </c>
      <c r="C34" s="43">
        <v>8.0</v>
      </c>
      <c r="D34" s="43">
        <v>5.0</v>
      </c>
      <c r="E34" s="43">
        <v>4.0</v>
      </c>
      <c r="F34" s="43">
        <v>0.0</v>
      </c>
      <c r="G34" s="43">
        <v>0.0</v>
      </c>
      <c r="H34" s="43">
        <v>1.0</v>
      </c>
      <c r="I34" s="43">
        <v>6.0</v>
      </c>
    </row>
    <row r="35" ht="12.75" customHeight="1">
      <c r="B35" s="44"/>
      <c r="C35" s="44"/>
      <c r="D35" s="44"/>
      <c r="E35" s="44"/>
      <c r="F35" s="44"/>
      <c r="G35" s="44"/>
      <c r="H35" s="44"/>
      <c r="I35" s="46">
        <v>1.0</v>
      </c>
    </row>
    <row r="36" ht="12.75" customHeight="1">
      <c r="B36" s="43"/>
      <c r="C36" s="43">
        <v>8.0</v>
      </c>
      <c r="D36" s="43">
        <v>5.0</v>
      </c>
      <c r="E36" s="43">
        <v>4.0</v>
      </c>
      <c r="F36" s="43">
        <v>0.0</v>
      </c>
      <c r="G36" s="43">
        <v>0.0</v>
      </c>
      <c r="H36" s="43">
        <v>1.0</v>
      </c>
      <c r="I36" s="43">
        <v>7.0</v>
      </c>
    </row>
    <row r="37" ht="12.75" customHeight="1"/>
    <row r="38" ht="12.75" customHeight="1">
      <c r="A38" s="42" t="s">
        <v>62</v>
      </c>
      <c r="B38" s="42" t="s">
        <v>67</v>
      </c>
      <c r="C38" s="42"/>
    </row>
    <row r="39" ht="12.75" customHeight="1"/>
    <row r="40" ht="12.75" customHeight="1"/>
    <row r="41" ht="12.75" customHeight="1">
      <c r="A41" s="35" t="s">
        <v>68</v>
      </c>
      <c r="B41" s="36"/>
      <c r="C41" s="35"/>
    </row>
    <row r="42" ht="12.75" customHeight="1"/>
    <row r="43" ht="12.75" customHeight="1"/>
    <row r="44" ht="12.75" customHeight="1">
      <c r="B44" s="43">
        <v>0.0</v>
      </c>
      <c r="C44" s="43" t="s">
        <v>23</v>
      </c>
      <c r="D44" s="43" t="s">
        <v>69</v>
      </c>
      <c r="E44" s="43" t="s">
        <v>24</v>
      </c>
      <c r="F44" s="43">
        <v>0.0</v>
      </c>
      <c r="G44" s="43">
        <v>0.0</v>
      </c>
      <c r="H44" s="43">
        <v>8.0</v>
      </c>
      <c r="I44" s="43"/>
    </row>
    <row r="45" ht="12.75" customHeight="1">
      <c r="B45" s="44" t="s">
        <v>29</v>
      </c>
      <c r="C45" s="44" t="s">
        <v>29</v>
      </c>
      <c r="D45" s="44">
        <v>4.0</v>
      </c>
      <c r="E45" s="44">
        <v>8.0</v>
      </c>
      <c r="F45" s="44" t="s">
        <v>24</v>
      </c>
      <c r="G45" s="44" t="s">
        <v>24</v>
      </c>
      <c r="H45" s="44">
        <v>3.0</v>
      </c>
      <c r="I45" s="44"/>
    </row>
    <row r="46" ht="12.75" customHeight="1">
      <c r="A46" s="45">
        <v>1.0</v>
      </c>
      <c r="B46" s="43">
        <v>0.0</v>
      </c>
      <c r="C46" s="43" t="s">
        <v>23</v>
      </c>
      <c r="D46" s="43">
        <v>3.0</v>
      </c>
      <c r="E46" s="43">
        <v>5.0</v>
      </c>
      <c r="F46" s="43" t="s">
        <v>24</v>
      </c>
      <c r="G46" s="43" t="s">
        <v>24</v>
      </c>
      <c r="H46" s="43" t="s">
        <v>24</v>
      </c>
      <c r="I46" s="43"/>
    </row>
    <row r="47" ht="12.75" customHeight="1">
      <c r="B47" s="44"/>
      <c r="C47" s="44"/>
      <c r="D47" s="44"/>
      <c r="E47" s="44"/>
      <c r="F47" s="44"/>
      <c r="G47" s="44"/>
      <c r="H47" s="46">
        <v>1.0</v>
      </c>
      <c r="I47" s="46"/>
    </row>
    <row r="48" ht="12.75" customHeight="1">
      <c r="B48" s="43"/>
      <c r="C48" s="43" t="s">
        <v>23</v>
      </c>
      <c r="D48" s="43">
        <v>3.0</v>
      </c>
      <c r="E48" s="43">
        <v>5.0</v>
      </c>
      <c r="F48" s="43" t="s">
        <v>24</v>
      </c>
      <c r="G48" s="43" t="s">
        <v>24</v>
      </c>
      <c r="H48" s="43" t="s">
        <v>69</v>
      </c>
      <c r="I48" s="43"/>
    </row>
    <row r="49" ht="12.75" customHeight="1">
      <c r="B49" s="43"/>
      <c r="C49" s="43"/>
      <c r="D49" s="43"/>
      <c r="E49" s="43"/>
      <c r="F49" s="43"/>
      <c r="G49" s="43"/>
      <c r="H49" s="43"/>
      <c r="I49" s="43"/>
    </row>
    <row r="50" ht="12.75" customHeight="1"/>
    <row r="51" ht="12.75" customHeight="1">
      <c r="A51" s="42" t="s">
        <v>62</v>
      </c>
      <c r="B51" s="42" t="s">
        <v>70</v>
      </c>
      <c r="C51" s="42"/>
    </row>
    <row r="52" ht="12.75" customHeight="1"/>
    <row r="53" ht="12.75" customHeight="1"/>
    <row r="54" ht="12.75" customHeight="1"/>
    <row r="55" ht="12.75" customHeight="1">
      <c r="A55" s="34" t="s">
        <v>71</v>
      </c>
    </row>
    <row r="56" ht="12.75" customHeight="1"/>
    <row r="57" ht="12.75" customHeight="1"/>
    <row r="58" ht="12.75" customHeight="1">
      <c r="A58" s="35" t="s">
        <v>72</v>
      </c>
      <c r="B58" s="36"/>
    </row>
    <row r="59" ht="12.75" customHeight="1"/>
    <row r="60" ht="12.75" customHeight="1">
      <c r="B60" s="43">
        <v>0.0</v>
      </c>
      <c r="C60" s="43">
        <v>1.0</v>
      </c>
      <c r="D60" s="43">
        <v>6.0</v>
      </c>
      <c r="E60" s="43">
        <v>2.0</v>
      </c>
    </row>
    <row r="61" ht="12.75" customHeight="1">
      <c r="B61" s="44"/>
      <c r="C61" s="44"/>
      <c r="D61" s="44"/>
      <c r="E61" s="46">
        <v>1.0</v>
      </c>
    </row>
    <row r="62" ht="12.75" customHeight="1">
      <c r="B62" s="43">
        <v>0.0</v>
      </c>
      <c r="C62" s="43">
        <v>1.0</v>
      </c>
      <c r="D62" s="43">
        <v>6.0</v>
      </c>
      <c r="E62" s="43">
        <v>3.0</v>
      </c>
    </row>
    <row r="63" ht="12.75" customHeight="1"/>
    <row r="64" ht="12.75" customHeight="1"/>
    <row r="65" ht="12.75" customHeight="1">
      <c r="B65" s="43">
        <v>0.0</v>
      </c>
      <c r="C65" s="43">
        <v>1.0</v>
      </c>
      <c r="D65" s="43">
        <v>5.0</v>
      </c>
      <c r="E65" s="43">
        <v>2.0</v>
      </c>
      <c r="F65" s="43">
        <v>6.0</v>
      </c>
      <c r="G65" s="43">
        <v>4.0</v>
      </c>
    </row>
    <row r="66" ht="12.75" customHeight="1">
      <c r="B66" s="44">
        <v>6.0</v>
      </c>
      <c r="C66" s="44">
        <v>6.0</v>
      </c>
      <c r="D66" s="44">
        <v>0.0</v>
      </c>
      <c r="E66" s="44">
        <v>1.0</v>
      </c>
      <c r="F66" s="44">
        <v>6.0</v>
      </c>
      <c r="G66" s="44">
        <v>3.0</v>
      </c>
    </row>
    <row r="67" ht="12.75" customHeight="1">
      <c r="A67" s="45">
        <v>1.0</v>
      </c>
      <c r="B67" s="43"/>
      <c r="C67" s="43">
        <v>0.0</v>
      </c>
      <c r="D67" s="43">
        <v>5.0</v>
      </c>
      <c r="E67" s="43">
        <v>4.0</v>
      </c>
      <c r="F67" s="43">
        <v>6.0</v>
      </c>
      <c r="G67" s="43">
        <v>0.0</v>
      </c>
    </row>
    <row r="68" ht="12.75" customHeight="1"/>
    <row r="69" ht="12.75" customHeight="1">
      <c r="A69" s="42" t="s">
        <v>62</v>
      </c>
      <c r="B69" s="42" t="s">
        <v>73</v>
      </c>
      <c r="C69" s="42"/>
    </row>
    <row r="70" ht="12.75" customHeight="1"/>
    <row r="71" ht="12.75" customHeight="1"/>
    <row r="72" ht="12.75" customHeight="1">
      <c r="A72" s="35" t="s">
        <v>74</v>
      </c>
      <c r="B72" s="36"/>
    </row>
    <row r="73" ht="12.75" customHeight="1"/>
    <row r="74" ht="12.75" customHeight="1">
      <c r="C74" s="43">
        <v>0.0</v>
      </c>
      <c r="D74" s="43">
        <v>1.0</v>
      </c>
      <c r="E74" s="43">
        <v>0.0</v>
      </c>
      <c r="F74" s="43">
        <v>4.0</v>
      </c>
    </row>
    <row r="75" ht="12.75" customHeight="1">
      <c r="C75" s="44"/>
      <c r="D75" s="44"/>
      <c r="E75" s="44"/>
      <c r="F75" s="46">
        <v>1.0</v>
      </c>
    </row>
    <row r="76" ht="12.75" customHeight="1">
      <c r="C76" s="43">
        <v>0.0</v>
      </c>
      <c r="D76" s="43">
        <v>1.0</v>
      </c>
      <c r="E76" s="43">
        <v>0.0</v>
      </c>
      <c r="F76" s="43">
        <v>5.0</v>
      </c>
    </row>
    <row r="77" ht="12.75" customHeight="1"/>
    <row r="78" ht="12.75" customHeight="1"/>
    <row r="79" ht="12.75" customHeight="1">
      <c r="C79" s="43">
        <v>0.0</v>
      </c>
      <c r="D79" s="43">
        <v>7.0</v>
      </c>
      <c r="E79" s="43">
        <v>2.0</v>
      </c>
      <c r="F79" s="43">
        <v>4.0</v>
      </c>
      <c r="G79" s="43">
        <v>1.0</v>
      </c>
      <c r="H79" s="43">
        <v>0.0</v>
      </c>
      <c r="I79" s="43">
        <v>1.0</v>
      </c>
      <c r="J79" s="43">
        <v>2.0</v>
      </c>
    </row>
    <row r="80" ht="12.75" customHeight="1">
      <c r="B80" s="40"/>
      <c r="C80" s="44">
        <v>8.0</v>
      </c>
      <c r="D80" s="44">
        <v>8.0</v>
      </c>
      <c r="E80" s="44">
        <v>8.0</v>
      </c>
      <c r="F80" s="44">
        <v>8.0</v>
      </c>
      <c r="G80" s="44">
        <v>8.0</v>
      </c>
      <c r="H80" s="44">
        <v>1.0</v>
      </c>
      <c r="I80" s="44">
        <v>0.0</v>
      </c>
      <c r="J80" s="44">
        <v>5.0</v>
      </c>
    </row>
    <row r="81" ht="12.75" customHeight="1">
      <c r="B81" s="45">
        <v>1.0</v>
      </c>
      <c r="C81" s="43">
        <v>0.0</v>
      </c>
      <c r="D81" s="43">
        <v>7.0</v>
      </c>
      <c r="E81" s="43">
        <v>2.0</v>
      </c>
      <c r="F81" s="43">
        <v>4.0</v>
      </c>
      <c r="G81" s="43">
        <v>0.0</v>
      </c>
      <c r="H81" s="43">
        <v>1.0</v>
      </c>
      <c r="I81" s="43">
        <v>1.0</v>
      </c>
      <c r="J81" s="43">
        <v>7.0</v>
      </c>
    </row>
    <row r="82" ht="12.75" customHeight="1"/>
    <row r="83" ht="12.75" customHeight="1"/>
    <row r="84" ht="12.75" customHeight="1">
      <c r="A84" s="42" t="s">
        <v>62</v>
      </c>
      <c r="B84" s="42" t="s">
        <v>75</v>
      </c>
      <c r="C84" s="42"/>
    </row>
    <row r="85" ht="12.75" customHeight="1"/>
    <row r="86" ht="12.75" customHeight="1"/>
    <row r="87" ht="12.75" customHeight="1">
      <c r="A87" s="35" t="s">
        <v>76</v>
      </c>
      <c r="B87" s="36"/>
    </row>
    <row r="88" ht="12.75" customHeight="1"/>
    <row r="89" ht="12.75" customHeight="1"/>
    <row r="90" ht="12.75" customHeight="1">
      <c r="B90" s="43">
        <v>1.0</v>
      </c>
      <c r="C90" s="43">
        <v>2.0</v>
      </c>
      <c r="D90" s="43">
        <v>1.0</v>
      </c>
      <c r="E90" s="43">
        <v>1.0</v>
      </c>
      <c r="F90" s="43">
        <v>0.0</v>
      </c>
      <c r="G90" s="43"/>
    </row>
    <row r="91" ht="12.75" customHeight="1">
      <c r="B91" s="44"/>
      <c r="C91" s="44"/>
      <c r="D91" s="44"/>
      <c r="E91" s="44"/>
      <c r="F91" s="46">
        <v>1.0</v>
      </c>
      <c r="G91" s="44"/>
    </row>
    <row r="92" ht="12.75" customHeight="1">
      <c r="B92" s="43">
        <v>1.0</v>
      </c>
      <c r="C92" s="43">
        <v>2.0</v>
      </c>
      <c r="D92" s="43">
        <v>1.0</v>
      </c>
      <c r="E92" s="43">
        <v>1.0</v>
      </c>
      <c r="F92" s="43">
        <v>1.0</v>
      </c>
      <c r="G92" s="43"/>
    </row>
    <row r="93" ht="12.75" customHeight="1"/>
    <row r="94" ht="12.75" customHeight="1"/>
    <row r="95" ht="12.75" customHeight="1">
      <c r="B95" s="43">
        <v>0.0</v>
      </c>
      <c r="C95" s="43">
        <v>1.0</v>
      </c>
      <c r="D95" s="43">
        <v>2.0</v>
      </c>
      <c r="E95" s="43">
        <v>0.0</v>
      </c>
      <c r="F95" s="43">
        <v>1.0</v>
      </c>
      <c r="G95" s="43">
        <v>2.0</v>
      </c>
      <c r="H95" s="43">
        <v>1.0</v>
      </c>
    </row>
    <row r="96" ht="12.75" customHeight="1">
      <c r="B96" s="44">
        <v>2.0</v>
      </c>
      <c r="C96" s="44">
        <v>2.0</v>
      </c>
      <c r="D96" s="44">
        <v>1.0</v>
      </c>
      <c r="E96" s="44">
        <v>2.0</v>
      </c>
      <c r="F96" s="44">
        <v>1.0</v>
      </c>
      <c r="G96" s="44">
        <v>1.0</v>
      </c>
      <c r="H96" s="43">
        <v>1.0</v>
      </c>
    </row>
    <row r="97" ht="12.75" customHeight="1">
      <c r="A97" s="45">
        <v>1.0</v>
      </c>
      <c r="B97" s="43">
        <v>0.0</v>
      </c>
      <c r="C97" s="43">
        <v>1.0</v>
      </c>
      <c r="D97" s="43">
        <v>1.0</v>
      </c>
      <c r="E97" s="43">
        <v>0.0</v>
      </c>
      <c r="F97" s="43">
        <v>0.0</v>
      </c>
      <c r="G97" s="43">
        <v>0.0</v>
      </c>
      <c r="H97" s="43">
        <v>2.0</v>
      </c>
    </row>
    <row r="98" ht="12.75" customHeight="1"/>
    <row r="99" ht="12.75" customHeight="1"/>
    <row r="100" ht="12.75" customHeight="1">
      <c r="A100" s="42" t="s">
        <v>62</v>
      </c>
      <c r="B100" s="42" t="s">
        <v>77</v>
      </c>
      <c r="C100" s="42"/>
    </row>
    <row r="101" ht="12.75" customHeight="1"/>
    <row r="102" ht="12.75" customHeight="1"/>
    <row r="103" ht="12.75" customHeight="1">
      <c r="A103" s="35" t="s">
        <v>78</v>
      </c>
      <c r="B103" s="36"/>
      <c r="C103" s="35"/>
    </row>
    <row r="104" ht="12.75" customHeight="1"/>
    <row r="105" ht="12.75" customHeight="1"/>
    <row r="106" ht="12.75" customHeight="1">
      <c r="B106" s="43">
        <v>0.0</v>
      </c>
      <c r="C106" s="43">
        <v>0.0</v>
      </c>
      <c r="D106" s="43">
        <v>0.0</v>
      </c>
      <c r="E106" s="43">
        <v>3.0</v>
      </c>
      <c r="F106" s="43">
        <v>2.0</v>
      </c>
    </row>
    <row r="107" ht="12.75" customHeight="1">
      <c r="B107" s="44"/>
      <c r="C107" s="44"/>
      <c r="D107" s="44"/>
      <c r="E107" s="44"/>
      <c r="F107" s="46">
        <v>1.0</v>
      </c>
    </row>
    <row r="108" ht="12.75" customHeight="1">
      <c r="B108" s="43">
        <v>0.0</v>
      </c>
      <c r="C108" s="43">
        <v>0.0</v>
      </c>
      <c r="D108" s="43">
        <v>0.0</v>
      </c>
      <c r="E108" s="43">
        <v>3.0</v>
      </c>
      <c r="F108" s="43">
        <v>3.0</v>
      </c>
    </row>
    <row r="109" ht="12.75" customHeight="1"/>
    <row r="110" ht="12.75" customHeight="1"/>
    <row r="111" ht="12.75" customHeight="1">
      <c r="A111" s="47"/>
      <c r="B111" s="47">
        <v>0.0</v>
      </c>
      <c r="C111" s="47">
        <v>3.0</v>
      </c>
      <c r="D111" s="47">
        <v>2.0</v>
      </c>
      <c r="E111" s="47">
        <v>0.0</v>
      </c>
      <c r="F111" s="47">
        <v>0.0</v>
      </c>
      <c r="G111" s="47">
        <v>1.0</v>
      </c>
      <c r="H111" s="47">
        <v>2.0</v>
      </c>
      <c r="I111" s="43">
        <v>0.0</v>
      </c>
      <c r="J111" s="43">
        <v>3.0</v>
      </c>
    </row>
    <row r="112" ht="12.75" customHeight="1">
      <c r="A112" s="47"/>
      <c r="B112" s="48">
        <v>3.0</v>
      </c>
      <c r="C112" s="48">
        <v>3.0</v>
      </c>
      <c r="D112" s="48">
        <v>3.0</v>
      </c>
      <c r="E112" s="48">
        <v>3.0</v>
      </c>
      <c r="F112" s="48">
        <v>0.0</v>
      </c>
      <c r="G112" s="48">
        <v>0.0</v>
      </c>
      <c r="H112" s="48">
        <v>0.0</v>
      </c>
      <c r="I112" s="44">
        <v>3.0</v>
      </c>
      <c r="J112" s="44">
        <v>3.0</v>
      </c>
    </row>
    <row r="113" ht="12.75" customHeight="1">
      <c r="A113" s="45">
        <v>1.0</v>
      </c>
      <c r="B113" s="47">
        <v>0.0</v>
      </c>
      <c r="C113" s="47">
        <v>3.0</v>
      </c>
      <c r="D113" s="47">
        <v>1.0</v>
      </c>
      <c r="E113" s="47">
        <v>3.0</v>
      </c>
      <c r="F113" s="47">
        <v>0.0</v>
      </c>
      <c r="G113" s="47">
        <v>1.0</v>
      </c>
      <c r="H113" s="47">
        <v>3.0</v>
      </c>
      <c r="I113" s="47">
        <v>0.0</v>
      </c>
      <c r="J113" s="43">
        <v>2.0</v>
      </c>
    </row>
    <row r="114" ht="12.75" customHeight="1"/>
    <row r="115" ht="12.75" customHeight="1"/>
    <row r="116" ht="12.75" customHeight="1">
      <c r="A116" s="42" t="s">
        <v>62</v>
      </c>
      <c r="B116" s="42" t="s">
        <v>79</v>
      </c>
      <c r="C116" s="42"/>
    </row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3.38"/>
    <col customWidth="1" min="3" max="3" width="3.5"/>
    <col customWidth="1" min="4" max="4" width="3.63"/>
    <col customWidth="1" min="5" max="5" width="3.13"/>
    <col customWidth="1" min="6" max="7" width="3.5"/>
    <col customWidth="1" min="8" max="8" width="4.0"/>
    <col customWidth="1" min="9" max="9" width="3.75"/>
    <col customWidth="1" min="10" max="10" width="3.5"/>
    <col customWidth="1" min="11" max="12" width="3.75"/>
    <col customWidth="1" min="13" max="13" width="3.5"/>
    <col customWidth="1" min="14" max="14" width="3.25"/>
    <col customWidth="1" min="15" max="15" width="3.63"/>
    <col customWidth="1" min="16" max="16" width="4.63"/>
    <col customWidth="1" min="17" max="18" width="3.63"/>
    <col customWidth="1" min="19" max="20" width="3.75"/>
    <col customWidth="1" min="21" max="21" width="3.63"/>
    <col customWidth="1" min="22" max="22" width="3.75"/>
    <col customWidth="1" min="23" max="23" width="4.13"/>
    <col customWidth="1" min="24" max="24" width="3.75"/>
    <col customWidth="1" min="25" max="25" width="3.88"/>
    <col customWidth="1" min="26" max="26" width="3.75"/>
    <col customWidth="1" min="27" max="28" width="3.5"/>
    <col customWidth="1" min="29" max="29" width="3.63"/>
    <col customWidth="1" min="30" max="30" width="10.63"/>
    <col customWidth="1" min="31" max="32" width="2.0"/>
    <col customWidth="1" min="33" max="33" width="2.13"/>
    <col customWidth="1" min="34" max="34" width="2.0"/>
    <col customWidth="1" min="35" max="35" width="2.5"/>
  </cols>
  <sheetData>
    <row r="1" ht="12.75" customHeight="1">
      <c r="A1" s="43" t="s">
        <v>80</v>
      </c>
    </row>
    <row r="2" ht="12.75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ht="12.75" customHeight="1">
      <c r="A3" s="50" t="s">
        <v>81</v>
      </c>
      <c r="B3" s="51" t="s">
        <v>82</v>
      </c>
      <c r="C3" s="52"/>
      <c r="D3" s="52"/>
      <c r="E3" s="53"/>
      <c r="F3" s="54" t="s">
        <v>83</v>
      </c>
      <c r="G3" s="52"/>
      <c r="H3" s="52"/>
      <c r="I3" s="53"/>
      <c r="J3" s="55" t="s">
        <v>84</v>
      </c>
      <c r="K3" s="52"/>
      <c r="L3" s="52"/>
      <c r="M3" s="53"/>
    </row>
    <row r="4" ht="12.75" customHeight="1">
      <c r="A4" s="50">
        <v>0.0</v>
      </c>
      <c r="B4" s="56">
        <v>0.0</v>
      </c>
      <c r="C4" s="56">
        <v>0.0</v>
      </c>
      <c r="D4" s="56">
        <v>0.0</v>
      </c>
      <c r="E4" s="56">
        <v>0.0</v>
      </c>
      <c r="F4" s="57">
        <v>0.0</v>
      </c>
      <c r="G4" s="57">
        <v>0.0</v>
      </c>
      <c r="H4" s="57">
        <v>0.0</v>
      </c>
      <c r="I4" s="57">
        <v>0.0</v>
      </c>
      <c r="J4" s="58">
        <v>0.0</v>
      </c>
      <c r="K4" s="58">
        <v>0.0</v>
      </c>
      <c r="L4" s="58">
        <v>1.0</v>
      </c>
      <c r="M4" s="58">
        <v>1.0</v>
      </c>
    </row>
    <row r="5" ht="12.75" customHeight="1">
      <c r="A5" s="50">
        <v>1.0</v>
      </c>
      <c r="B5" s="56">
        <v>0.0</v>
      </c>
      <c r="C5" s="56">
        <v>0.0</v>
      </c>
      <c r="D5" s="56">
        <v>0.0</v>
      </c>
      <c r="E5" s="56">
        <v>1.0</v>
      </c>
      <c r="F5" s="57">
        <v>0.0</v>
      </c>
      <c r="G5" s="57">
        <v>0.0</v>
      </c>
      <c r="H5" s="57">
        <v>0.0</v>
      </c>
      <c r="I5" s="57">
        <v>1.0</v>
      </c>
      <c r="J5" s="58">
        <v>0.0</v>
      </c>
      <c r="K5" s="58">
        <v>1.0</v>
      </c>
      <c r="L5" s="58">
        <v>0.0</v>
      </c>
      <c r="M5" s="58">
        <v>0.0</v>
      </c>
    </row>
    <row r="6" ht="12.75" customHeight="1">
      <c r="A6" s="50">
        <v>2.0</v>
      </c>
      <c r="B6" s="56">
        <v>0.0</v>
      </c>
      <c r="C6" s="56">
        <v>0.0</v>
      </c>
      <c r="D6" s="56">
        <v>1.0</v>
      </c>
      <c r="E6" s="56">
        <v>0.0</v>
      </c>
      <c r="F6" s="57">
        <v>0.0</v>
      </c>
      <c r="G6" s="57">
        <v>0.0</v>
      </c>
      <c r="H6" s="57">
        <v>1.0</v>
      </c>
      <c r="I6" s="57">
        <v>0.0</v>
      </c>
      <c r="J6" s="58">
        <v>0.0</v>
      </c>
      <c r="K6" s="58">
        <v>1.0</v>
      </c>
      <c r="L6" s="58">
        <v>0.0</v>
      </c>
      <c r="M6" s="58">
        <v>1.0</v>
      </c>
    </row>
    <row r="7" ht="12.75" customHeight="1">
      <c r="A7" s="50">
        <v>3.0</v>
      </c>
      <c r="B7" s="56">
        <v>0.0</v>
      </c>
      <c r="C7" s="56">
        <v>0.0</v>
      </c>
      <c r="D7" s="56">
        <v>1.0</v>
      </c>
      <c r="E7" s="56">
        <v>1.0</v>
      </c>
      <c r="F7" s="57">
        <v>0.0</v>
      </c>
      <c r="G7" s="57">
        <v>0.0</v>
      </c>
      <c r="H7" s="57">
        <v>1.0</v>
      </c>
      <c r="I7" s="57">
        <v>1.0</v>
      </c>
      <c r="J7" s="58">
        <v>0.0</v>
      </c>
      <c r="K7" s="58">
        <v>1.0</v>
      </c>
      <c r="L7" s="58">
        <v>1.0</v>
      </c>
      <c r="M7" s="58">
        <v>0.0</v>
      </c>
    </row>
    <row r="8" ht="12.75" customHeight="1">
      <c r="A8" s="50">
        <v>4.0</v>
      </c>
      <c r="B8" s="56">
        <v>0.0</v>
      </c>
      <c r="C8" s="56">
        <v>1.0</v>
      </c>
      <c r="D8" s="56">
        <v>0.0</v>
      </c>
      <c r="E8" s="56">
        <v>0.0</v>
      </c>
      <c r="F8" s="57">
        <v>0.0</v>
      </c>
      <c r="G8" s="57">
        <v>1.0</v>
      </c>
      <c r="H8" s="57">
        <v>0.0</v>
      </c>
      <c r="I8" s="57">
        <v>0.0</v>
      </c>
      <c r="J8" s="58">
        <v>0.0</v>
      </c>
      <c r="K8" s="58">
        <v>1.0</v>
      </c>
      <c r="L8" s="58">
        <v>1.0</v>
      </c>
      <c r="M8" s="58">
        <v>1.0</v>
      </c>
    </row>
    <row r="9" ht="12.75" customHeight="1">
      <c r="A9" s="50">
        <v>5.0</v>
      </c>
      <c r="B9" s="56">
        <v>0.0</v>
      </c>
      <c r="C9" s="56">
        <v>1.0</v>
      </c>
      <c r="D9" s="56">
        <v>0.0</v>
      </c>
      <c r="E9" s="56">
        <v>1.0</v>
      </c>
      <c r="F9" s="57">
        <v>1.0</v>
      </c>
      <c r="G9" s="57">
        <v>0.0</v>
      </c>
      <c r="H9" s="57">
        <v>1.0</v>
      </c>
      <c r="I9" s="57">
        <v>1.0</v>
      </c>
      <c r="J9" s="58">
        <v>1.0</v>
      </c>
      <c r="K9" s="58">
        <v>0.0</v>
      </c>
      <c r="L9" s="58">
        <v>0.0</v>
      </c>
      <c r="M9" s="58">
        <v>0.0</v>
      </c>
    </row>
    <row r="10" ht="12.75" customHeight="1">
      <c r="A10" s="50">
        <v>6.0</v>
      </c>
      <c r="B10" s="56">
        <v>0.0</v>
      </c>
      <c r="C10" s="56">
        <v>1.0</v>
      </c>
      <c r="D10" s="56">
        <v>1.0</v>
      </c>
      <c r="E10" s="56">
        <v>0.0</v>
      </c>
      <c r="F10" s="57">
        <v>1.0</v>
      </c>
      <c r="G10" s="57">
        <v>1.0</v>
      </c>
      <c r="H10" s="57">
        <v>0.0</v>
      </c>
      <c r="I10" s="57">
        <v>0.0</v>
      </c>
      <c r="J10" s="58">
        <v>1.0</v>
      </c>
      <c r="K10" s="58">
        <v>0.0</v>
      </c>
      <c r="L10" s="58">
        <v>0.0</v>
      </c>
      <c r="M10" s="58">
        <v>1.0</v>
      </c>
    </row>
    <row r="11" ht="12.75" customHeight="1">
      <c r="A11" s="50">
        <v>7.0</v>
      </c>
      <c r="B11" s="56">
        <v>0.0</v>
      </c>
      <c r="C11" s="56">
        <v>1.0</v>
      </c>
      <c r="D11" s="56">
        <v>1.0</v>
      </c>
      <c r="E11" s="56">
        <v>1.0</v>
      </c>
      <c r="F11" s="57">
        <v>1.0</v>
      </c>
      <c r="G11" s="57">
        <v>1.0</v>
      </c>
      <c r="H11" s="57">
        <v>0.0</v>
      </c>
      <c r="I11" s="57">
        <v>1.0</v>
      </c>
      <c r="J11" s="58">
        <v>1.0</v>
      </c>
      <c r="K11" s="58">
        <v>0.0</v>
      </c>
      <c r="L11" s="58">
        <v>1.0</v>
      </c>
      <c r="M11" s="58">
        <v>0.0</v>
      </c>
    </row>
    <row r="12" ht="12.75" customHeight="1">
      <c r="A12" s="50">
        <v>8.0</v>
      </c>
      <c r="B12" s="56">
        <v>1.0</v>
      </c>
      <c r="C12" s="56">
        <v>0.0</v>
      </c>
      <c r="D12" s="56">
        <v>0.0</v>
      </c>
      <c r="E12" s="56">
        <v>0.0</v>
      </c>
      <c r="F12" s="57">
        <v>1.0</v>
      </c>
      <c r="G12" s="57">
        <v>1.0</v>
      </c>
      <c r="H12" s="57">
        <v>1.0</v>
      </c>
      <c r="I12" s="57">
        <v>0.0</v>
      </c>
      <c r="J12" s="58">
        <v>1.0</v>
      </c>
      <c r="K12" s="58">
        <v>0.0</v>
      </c>
      <c r="L12" s="58">
        <v>1.0</v>
      </c>
      <c r="M12" s="58">
        <v>1.0</v>
      </c>
    </row>
    <row r="13" ht="12.75" customHeight="1">
      <c r="A13" s="50">
        <v>9.0</v>
      </c>
      <c r="B13" s="56">
        <v>1.0</v>
      </c>
      <c r="C13" s="56">
        <v>0.0</v>
      </c>
      <c r="D13" s="56">
        <v>0.0</v>
      </c>
      <c r="E13" s="56">
        <v>1.0</v>
      </c>
      <c r="F13" s="57">
        <v>1.0</v>
      </c>
      <c r="G13" s="57">
        <v>1.0</v>
      </c>
      <c r="H13" s="57">
        <v>1.0</v>
      </c>
      <c r="I13" s="57">
        <v>1.0</v>
      </c>
      <c r="J13" s="58">
        <v>1.0</v>
      </c>
      <c r="K13" s="58">
        <v>1.0</v>
      </c>
      <c r="L13" s="58">
        <v>0.0</v>
      </c>
      <c r="M13" s="58">
        <v>0.0</v>
      </c>
    </row>
    <row r="14" ht="12.75" customHeight="1"/>
    <row r="15" ht="12.75" customHeight="1"/>
    <row r="16" ht="12.75" customHeight="1"/>
    <row r="17" ht="12.75" customHeight="1">
      <c r="A17" s="59" t="s">
        <v>85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</row>
    <row r="18" ht="12.75" customHeight="1"/>
    <row r="19" ht="12.75" customHeight="1">
      <c r="A19" s="39" t="s">
        <v>86</v>
      </c>
      <c r="E19" s="61"/>
      <c r="F19" s="62">
        <v>7.0</v>
      </c>
      <c r="G19" s="49"/>
      <c r="H19" s="49"/>
      <c r="I19" s="49"/>
      <c r="J19" s="62">
        <v>4.0</v>
      </c>
      <c r="K19" s="49"/>
      <c r="L19" s="49"/>
      <c r="M19" s="49"/>
      <c r="N19" s="62">
        <v>8.0</v>
      </c>
      <c r="O19" s="49"/>
      <c r="P19" s="49"/>
      <c r="Q19" s="49"/>
      <c r="R19" s="62">
        <v>5.0</v>
      </c>
      <c r="S19" s="49"/>
      <c r="T19" s="49"/>
      <c r="U19" s="49"/>
      <c r="V19" s="62">
        <v>2.0</v>
      </c>
      <c r="W19" s="49"/>
      <c r="X19" s="49"/>
      <c r="Y19" s="49"/>
      <c r="Z19" s="62">
        <v>1.0</v>
      </c>
      <c r="AA19" s="49"/>
      <c r="AB19" s="49"/>
      <c r="AC19" s="49"/>
    </row>
    <row r="20" ht="12.75" customHeight="1">
      <c r="A20" s="39" t="s">
        <v>87</v>
      </c>
      <c r="F20" s="63"/>
      <c r="G20" s="64"/>
      <c r="H20" s="64">
        <v>1.0</v>
      </c>
      <c r="I20" s="64">
        <v>1.0</v>
      </c>
      <c r="J20" s="63">
        <v>1.0</v>
      </c>
      <c r="K20" s="64">
        <v>1.0</v>
      </c>
      <c r="L20" s="64">
        <v>1.0</v>
      </c>
      <c r="M20" s="64">
        <v>1.0</v>
      </c>
      <c r="N20" s="63">
        <v>1.0</v>
      </c>
      <c r="O20" s="64">
        <v>1.0</v>
      </c>
      <c r="P20" s="64">
        <v>1.0</v>
      </c>
      <c r="Q20" s="64">
        <v>1.0</v>
      </c>
      <c r="R20" s="63">
        <v>1.0</v>
      </c>
      <c r="S20" s="64">
        <v>1.0</v>
      </c>
      <c r="T20" s="64"/>
      <c r="U20" s="64"/>
      <c r="V20" s="63"/>
      <c r="W20" s="64"/>
      <c r="X20" s="64"/>
      <c r="Y20" s="64"/>
      <c r="Z20" s="63"/>
      <c r="AA20" s="64"/>
      <c r="AB20" s="64">
        <v>1.0</v>
      </c>
      <c r="AC20" s="64"/>
      <c r="AD20" s="64"/>
    </row>
    <row r="21" ht="12.75" customHeight="1">
      <c r="A21" s="39">
        <f> 748521 + 99871</f>
        <v>848392</v>
      </c>
      <c r="F21" s="65">
        <v>1.0</v>
      </c>
      <c r="G21" s="39">
        <v>1.0</v>
      </c>
      <c r="H21" s="39">
        <v>0.0</v>
      </c>
      <c r="I21" s="39">
        <v>1.0</v>
      </c>
      <c r="J21" s="65">
        <v>0.0</v>
      </c>
      <c r="K21" s="39">
        <v>1.0</v>
      </c>
      <c r="L21" s="39">
        <v>0.0</v>
      </c>
      <c r="M21" s="39">
        <v>0.0</v>
      </c>
      <c r="N21" s="65">
        <v>1.0</v>
      </c>
      <c r="O21" s="39">
        <v>1.0</v>
      </c>
      <c r="P21" s="39">
        <v>1.0</v>
      </c>
      <c r="Q21" s="39">
        <v>0.0</v>
      </c>
      <c r="R21" s="65">
        <v>1.0</v>
      </c>
      <c r="S21" s="39">
        <v>0.0</v>
      </c>
      <c r="T21" s="39">
        <v>1.0</v>
      </c>
      <c r="U21" s="39">
        <v>1.0</v>
      </c>
      <c r="V21" s="65">
        <v>0.0</v>
      </c>
      <c r="W21" s="39">
        <v>0.0</v>
      </c>
      <c r="X21" s="39">
        <v>1.0</v>
      </c>
      <c r="Y21" s="39">
        <v>0.0</v>
      </c>
      <c r="Z21" s="65">
        <v>0.0</v>
      </c>
      <c r="AA21" s="39">
        <v>0.0</v>
      </c>
      <c r="AB21" s="39">
        <v>0.0</v>
      </c>
      <c r="AC21" s="39">
        <v>1.0</v>
      </c>
    </row>
    <row r="22" ht="12.75" customHeight="1">
      <c r="F22" s="66"/>
      <c r="I22" s="67"/>
      <c r="J22" s="66">
        <v>9.0</v>
      </c>
      <c r="M22" s="67"/>
      <c r="N22" s="66">
        <v>9.0</v>
      </c>
      <c r="Q22" s="67"/>
      <c r="R22" s="66">
        <v>8.0</v>
      </c>
      <c r="U22" s="67"/>
      <c r="V22" s="66">
        <v>7.0</v>
      </c>
      <c r="Y22" s="67"/>
      <c r="Z22" s="66">
        <v>1.0</v>
      </c>
    </row>
    <row r="23" ht="12.75" customHeight="1">
      <c r="E23" s="61"/>
      <c r="F23" s="68"/>
      <c r="G23" s="61"/>
      <c r="H23" s="61"/>
      <c r="I23" s="61"/>
      <c r="J23" s="68">
        <v>1.0</v>
      </c>
      <c r="K23" s="61">
        <v>1.0</v>
      </c>
      <c r="L23" s="61">
        <v>1.0</v>
      </c>
      <c r="M23" s="61">
        <v>1.0</v>
      </c>
      <c r="N23" s="68">
        <v>1.0</v>
      </c>
      <c r="O23" s="61">
        <v>1.0</v>
      </c>
      <c r="P23" s="61">
        <v>1.0</v>
      </c>
      <c r="Q23" s="61">
        <v>1.0</v>
      </c>
      <c r="R23" s="68">
        <v>1.0</v>
      </c>
      <c r="S23" s="61">
        <v>1.0</v>
      </c>
      <c r="T23" s="61">
        <v>1.0</v>
      </c>
      <c r="U23" s="61">
        <v>0.0</v>
      </c>
      <c r="V23" s="68">
        <v>1.0</v>
      </c>
      <c r="W23" s="61">
        <v>1.0</v>
      </c>
      <c r="X23" s="61">
        <v>0.0</v>
      </c>
      <c r="Y23" s="61">
        <v>1.0</v>
      </c>
      <c r="Z23" s="68">
        <v>0.0</v>
      </c>
      <c r="AA23" s="61">
        <v>0.0</v>
      </c>
      <c r="AB23" s="61">
        <v>0.0</v>
      </c>
      <c r="AC23" s="61">
        <v>1.0</v>
      </c>
    </row>
    <row r="24" ht="12.75" customHeight="1">
      <c r="F24" s="65">
        <v>1.0</v>
      </c>
      <c r="G24" s="39">
        <v>1.0</v>
      </c>
      <c r="H24" s="39">
        <v>1.0</v>
      </c>
      <c r="I24" s="39">
        <v>0.0</v>
      </c>
      <c r="J24" s="65">
        <v>0.0</v>
      </c>
      <c r="K24" s="39">
        <v>1.0</v>
      </c>
      <c r="L24" s="39">
        <v>0.0</v>
      </c>
      <c r="M24" s="39">
        <v>0.0</v>
      </c>
      <c r="N24" s="65">
        <v>1.0</v>
      </c>
      <c r="O24" s="39">
        <v>1.0</v>
      </c>
      <c r="P24" s="39">
        <v>1.0</v>
      </c>
      <c r="Q24" s="39">
        <v>0.0</v>
      </c>
      <c r="R24" s="65">
        <v>1.0</v>
      </c>
      <c r="S24" s="39">
        <v>0.0</v>
      </c>
      <c r="T24" s="39">
        <v>0.0</v>
      </c>
      <c r="U24" s="39">
        <v>1.0</v>
      </c>
      <c r="V24" s="65">
        <v>1.0</v>
      </c>
      <c r="W24" s="39">
        <v>1.0</v>
      </c>
      <c r="X24" s="39">
        <v>1.0</v>
      </c>
      <c r="Y24" s="39">
        <v>1.0</v>
      </c>
      <c r="Z24" s="65">
        <v>0.0</v>
      </c>
      <c r="AA24" s="39">
        <v>0.0</v>
      </c>
      <c r="AB24" s="39">
        <v>1.0</v>
      </c>
      <c r="AC24" s="39">
        <v>0.0</v>
      </c>
    </row>
    <row r="25" ht="12.75" customHeight="1">
      <c r="F25" s="65"/>
      <c r="J25" s="65"/>
      <c r="N25" s="65"/>
      <c r="R25" s="69">
        <v>0.0</v>
      </c>
      <c r="S25" s="64">
        <v>1.0</v>
      </c>
      <c r="T25" s="64">
        <v>2.0</v>
      </c>
      <c r="U25" s="64"/>
      <c r="V25" s="65"/>
      <c r="Z25" s="65"/>
    </row>
    <row r="26" ht="12.75" customHeight="1">
      <c r="F26" s="65"/>
      <c r="J26" s="65"/>
      <c r="N26" s="65"/>
      <c r="R26" s="65">
        <v>1.0</v>
      </c>
      <c r="S26" s="39">
        <v>0.0</v>
      </c>
      <c r="T26" s="39">
        <v>0.0</v>
      </c>
      <c r="U26" s="39">
        <v>1.0</v>
      </c>
      <c r="V26" s="65"/>
      <c r="Z26" s="65"/>
    </row>
    <row r="27" ht="12.75" customHeight="1">
      <c r="F27" s="65"/>
      <c r="J27" s="65"/>
      <c r="N27" s="65"/>
      <c r="R27" s="68">
        <v>0.0</v>
      </c>
      <c r="S27" s="61">
        <v>1.0</v>
      </c>
      <c r="T27" s="61">
        <v>1.0</v>
      </c>
      <c r="U27" s="70">
        <v>0.0</v>
      </c>
      <c r="V27" s="65"/>
      <c r="Z27" s="65"/>
    </row>
    <row r="28" ht="12.75" customHeight="1">
      <c r="F28" s="65"/>
      <c r="J28" s="65"/>
      <c r="N28" s="65"/>
      <c r="R28" s="65">
        <v>0.0</v>
      </c>
      <c r="S28" s="39">
        <v>0.0</v>
      </c>
      <c r="T28" s="39">
        <v>1.0</v>
      </c>
      <c r="U28" s="71">
        <v>1.0</v>
      </c>
      <c r="V28" s="65"/>
      <c r="Z28" s="65"/>
    </row>
    <row r="29" ht="12.75" customHeight="1">
      <c r="B29" s="72" t="s">
        <v>88</v>
      </c>
      <c r="C29" s="72"/>
      <c r="D29" s="72"/>
      <c r="E29" s="72"/>
      <c r="F29" s="73">
        <v>8.0</v>
      </c>
      <c r="G29" s="2"/>
      <c r="H29" s="2"/>
      <c r="I29" s="74"/>
      <c r="J29" s="73">
        <v>4.0</v>
      </c>
      <c r="K29" s="2"/>
      <c r="L29" s="2"/>
      <c r="M29" s="74"/>
      <c r="N29" s="73">
        <v>8.0</v>
      </c>
      <c r="O29" s="2"/>
      <c r="P29" s="2"/>
      <c r="Q29" s="74"/>
      <c r="R29" s="73">
        <v>3.0</v>
      </c>
      <c r="S29" s="2"/>
      <c r="T29" s="2"/>
      <c r="U29" s="74"/>
      <c r="V29" s="73">
        <v>9.0</v>
      </c>
      <c r="W29" s="2"/>
      <c r="X29" s="2"/>
      <c r="Y29" s="74"/>
      <c r="Z29" s="73">
        <v>2.0</v>
      </c>
      <c r="AA29" s="2"/>
      <c r="AB29" s="2"/>
      <c r="AC29" s="3"/>
    </row>
    <row r="30" ht="12.75" customHeight="1">
      <c r="F30" s="65"/>
      <c r="J30" s="65"/>
      <c r="N30" s="65"/>
      <c r="R30" s="65"/>
      <c r="V30" s="65"/>
      <c r="Z30" s="65"/>
    </row>
    <row r="31" ht="12.75" customHeight="1"/>
    <row r="32" ht="12.75" customHeight="1"/>
    <row r="33" ht="12.75" customHeight="1">
      <c r="A33" s="39" t="s">
        <v>89</v>
      </c>
      <c r="F33" s="66">
        <v>9.0</v>
      </c>
      <c r="I33" s="67"/>
      <c r="J33" s="66">
        <v>8.0</v>
      </c>
      <c r="M33" s="67"/>
      <c r="N33" s="66">
        <v>0.0</v>
      </c>
      <c r="Q33" s="67"/>
      <c r="R33" s="65"/>
    </row>
    <row r="34" ht="12.75" customHeight="1">
      <c r="A34" s="39" t="s">
        <v>90</v>
      </c>
      <c r="F34" s="65"/>
      <c r="J34" s="65"/>
      <c r="L34" s="39">
        <v>0.0</v>
      </c>
      <c r="M34" s="71">
        <v>2.0</v>
      </c>
      <c r="N34" s="65">
        <v>2.0</v>
      </c>
      <c r="O34" s="75">
        <v>2.0</v>
      </c>
      <c r="P34" s="75">
        <v>2.0</v>
      </c>
      <c r="Q34" s="39">
        <v>2.0</v>
      </c>
      <c r="R34" s="65"/>
    </row>
    <row r="35" ht="12.75" customHeight="1">
      <c r="A35" s="39">
        <f> 980 - 9</f>
        <v>971</v>
      </c>
      <c r="F35" s="65">
        <v>1.0</v>
      </c>
      <c r="G35" s="39">
        <v>1.0</v>
      </c>
      <c r="H35" s="39">
        <v>1.0</v>
      </c>
      <c r="I35" s="71">
        <v>1.0</v>
      </c>
      <c r="J35" s="65">
        <v>1.0</v>
      </c>
      <c r="K35" s="39">
        <v>1.0</v>
      </c>
      <c r="L35" s="75">
        <v>1.0</v>
      </c>
      <c r="M35" s="39">
        <v>0.0</v>
      </c>
      <c r="N35" s="65">
        <v>0.0</v>
      </c>
      <c r="O35" s="39">
        <v>0.0</v>
      </c>
      <c r="P35" s="39">
        <v>0.0</v>
      </c>
      <c r="Q35" s="39">
        <v>0.0</v>
      </c>
      <c r="R35" s="65"/>
    </row>
    <row r="36" ht="12.75" customHeight="1">
      <c r="F36" s="65"/>
      <c r="J36" s="65"/>
      <c r="M36" s="39">
        <v>1.0</v>
      </c>
      <c r="N36" s="65">
        <v>1.0</v>
      </c>
      <c r="O36" s="39">
        <v>1.0</v>
      </c>
      <c r="P36" s="39">
        <v>1.0</v>
      </c>
      <c r="R36" s="65"/>
    </row>
    <row r="37" ht="12.75" customHeight="1">
      <c r="F37" s="65"/>
      <c r="J37" s="65"/>
      <c r="N37" s="66">
        <v>9.0</v>
      </c>
      <c r="R37" s="65"/>
    </row>
    <row r="38" ht="12.75" customHeight="1">
      <c r="F38" s="68"/>
      <c r="G38" s="61"/>
      <c r="H38" s="61"/>
      <c r="I38" s="70"/>
      <c r="J38" s="68"/>
      <c r="K38" s="61"/>
      <c r="L38" s="61"/>
      <c r="M38" s="61"/>
      <c r="N38" s="68">
        <v>1.0</v>
      </c>
      <c r="O38" s="61">
        <v>1.0</v>
      </c>
      <c r="P38" s="61">
        <v>1.0</v>
      </c>
      <c r="Q38" s="70">
        <v>1.0</v>
      </c>
      <c r="R38" s="65"/>
    </row>
    <row r="39" ht="12.75" customHeight="1">
      <c r="F39" s="65">
        <v>1.0</v>
      </c>
      <c r="G39" s="39">
        <v>1.0</v>
      </c>
      <c r="H39" s="39">
        <v>1.0</v>
      </c>
      <c r="I39" s="71">
        <v>1.0</v>
      </c>
      <c r="J39" s="65">
        <v>1.0</v>
      </c>
      <c r="K39" s="39">
        <v>1.0</v>
      </c>
      <c r="L39" s="39">
        <v>0.0</v>
      </c>
      <c r="M39" s="39">
        <v>1.0</v>
      </c>
      <c r="N39" s="65">
        <v>0.0</v>
      </c>
      <c r="O39" s="39">
        <v>0.0</v>
      </c>
      <c r="P39" s="39">
        <v>0.0</v>
      </c>
      <c r="Q39" s="71">
        <v>1.0</v>
      </c>
      <c r="R39" s="65"/>
    </row>
    <row r="40" ht="12.75" customHeight="1">
      <c r="B40" s="72" t="s">
        <v>88</v>
      </c>
      <c r="C40" s="72"/>
      <c r="D40" s="72"/>
      <c r="E40" s="72"/>
      <c r="F40" s="73">
        <v>9.0</v>
      </c>
      <c r="G40" s="2"/>
      <c r="H40" s="2"/>
      <c r="I40" s="74"/>
      <c r="J40" s="73">
        <v>7.0</v>
      </c>
      <c r="K40" s="2"/>
      <c r="L40" s="2"/>
      <c r="M40" s="74"/>
      <c r="N40" s="73">
        <v>1.0</v>
      </c>
      <c r="O40" s="2"/>
      <c r="P40" s="2"/>
      <c r="Q40" s="74"/>
      <c r="R40" s="65"/>
    </row>
    <row r="41" ht="12.75" customHeight="1"/>
    <row r="42" ht="12.75" customHeight="1">
      <c r="A42" s="39" t="s">
        <v>91</v>
      </c>
      <c r="F42" s="66">
        <v>4.0</v>
      </c>
      <c r="I42" s="67"/>
      <c r="J42" s="66">
        <v>5.0</v>
      </c>
      <c r="M42" s="67"/>
      <c r="N42" s="66">
        <v>8.0</v>
      </c>
      <c r="Q42" s="67"/>
      <c r="R42" s="66">
        <v>7.0</v>
      </c>
      <c r="U42" s="67"/>
      <c r="V42" s="65"/>
    </row>
    <row r="43" ht="12.75" customHeight="1">
      <c r="A43" s="39" t="s">
        <v>90</v>
      </c>
      <c r="F43" s="69"/>
      <c r="G43" s="76">
        <v>0.0</v>
      </c>
      <c r="H43" s="76">
        <v>1.0</v>
      </c>
      <c r="I43" s="77">
        <v>1.0</v>
      </c>
      <c r="J43" s="78">
        <v>2.0</v>
      </c>
      <c r="K43" s="76">
        <v>2.0</v>
      </c>
      <c r="L43" s="76"/>
      <c r="M43" s="76">
        <v>0.0</v>
      </c>
      <c r="N43" s="78">
        <v>2.0</v>
      </c>
      <c r="O43" s="76">
        <v>2.0</v>
      </c>
      <c r="P43" s="79">
        <v>2.0</v>
      </c>
      <c r="Q43" s="76">
        <v>1.0</v>
      </c>
      <c r="R43" s="78">
        <v>0.0</v>
      </c>
      <c r="S43" s="76">
        <v>0.0</v>
      </c>
      <c r="T43" s="76">
        <v>2.0</v>
      </c>
      <c r="U43" s="64"/>
      <c r="V43" s="65"/>
    </row>
    <row r="44" ht="12.75" customHeight="1">
      <c r="A44" s="39">
        <f> 4587 - 689</f>
        <v>3898</v>
      </c>
      <c r="F44" s="65">
        <v>0.0</v>
      </c>
      <c r="G44" s="75">
        <v>1.0</v>
      </c>
      <c r="H44" s="39">
        <v>0.0</v>
      </c>
      <c r="I44" s="71">
        <v>0.0</v>
      </c>
      <c r="J44" s="68">
        <v>1.0</v>
      </c>
      <c r="K44" s="39">
        <v>0.0</v>
      </c>
      <c r="L44" s="39">
        <v>1.0</v>
      </c>
      <c r="M44" s="70">
        <v>1.0</v>
      </c>
      <c r="N44" s="68">
        <v>1.0</v>
      </c>
      <c r="O44" s="75">
        <v>1.0</v>
      </c>
      <c r="P44" s="80">
        <v>1.0</v>
      </c>
      <c r="Q44" s="39">
        <v>0.0</v>
      </c>
      <c r="R44" s="65">
        <v>1.0</v>
      </c>
      <c r="S44" s="75">
        <v>1.0</v>
      </c>
      <c r="T44" s="39">
        <v>0.0</v>
      </c>
      <c r="U44" s="39">
        <v>1.0</v>
      </c>
      <c r="V44" s="65"/>
    </row>
    <row r="45" ht="12.75" customHeight="1">
      <c r="F45" s="69"/>
      <c r="G45" s="64"/>
      <c r="H45" s="64"/>
      <c r="I45" s="64"/>
      <c r="J45" s="69"/>
      <c r="K45" s="64"/>
      <c r="L45" s="64"/>
      <c r="M45" s="64"/>
      <c r="N45" s="69"/>
      <c r="O45" s="64"/>
      <c r="P45" s="64"/>
      <c r="Q45" s="64"/>
      <c r="R45" s="78">
        <v>2.0</v>
      </c>
      <c r="S45" s="76">
        <v>2.0</v>
      </c>
      <c r="T45" s="64"/>
      <c r="U45" s="64"/>
      <c r="V45" s="65"/>
    </row>
    <row r="46" ht="12.75" customHeight="1">
      <c r="F46" s="65"/>
      <c r="I46" s="71"/>
      <c r="J46" s="66">
        <v>6.0</v>
      </c>
      <c r="M46" s="67"/>
      <c r="N46" s="66">
        <v>8.0</v>
      </c>
      <c r="Q46" s="67"/>
      <c r="R46" s="66">
        <v>9.0</v>
      </c>
      <c r="U46" s="67"/>
      <c r="V46" s="65"/>
    </row>
    <row r="47" ht="12.75" customHeight="1">
      <c r="F47" s="68"/>
      <c r="G47" s="61"/>
      <c r="H47" s="61"/>
      <c r="I47" s="70"/>
      <c r="J47" s="68">
        <v>1.0</v>
      </c>
      <c r="K47" s="61">
        <v>1.0</v>
      </c>
      <c r="L47" s="61">
        <v>0.0</v>
      </c>
      <c r="M47" s="61">
        <v>0.0</v>
      </c>
      <c r="N47" s="68">
        <v>1.0</v>
      </c>
      <c r="O47" s="61">
        <v>1.0</v>
      </c>
      <c r="P47" s="61">
        <v>1.0</v>
      </c>
      <c r="Q47" s="61">
        <v>0.0</v>
      </c>
      <c r="R47" s="68">
        <v>1.0</v>
      </c>
      <c r="S47" s="61">
        <v>1.0</v>
      </c>
      <c r="T47" s="61">
        <v>1.0</v>
      </c>
      <c r="U47" s="70">
        <v>1.0</v>
      </c>
      <c r="V47" s="65"/>
    </row>
    <row r="48" ht="12.75" customHeight="1">
      <c r="F48" s="65">
        <v>0.0</v>
      </c>
      <c r="G48" s="39">
        <v>0.0</v>
      </c>
      <c r="H48" s="39">
        <v>1.0</v>
      </c>
      <c r="I48" s="71">
        <v>1.0</v>
      </c>
      <c r="J48" s="65">
        <v>1.0</v>
      </c>
      <c r="K48" s="39">
        <v>1.0</v>
      </c>
      <c r="L48" s="39">
        <v>1.0</v>
      </c>
      <c r="M48" s="39">
        <v>0.0</v>
      </c>
      <c r="N48" s="65">
        <v>1.0</v>
      </c>
      <c r="O48" s="39">
        <v>1.0</v>
      </c>
      <c r="P48" s="39">
        <v>1.0</v>
      </c>
      <c r="Q48" s="39">
        <v>1.0</v>
      </c>
      <c r="R48" s="65">
        <v>1.0</v>
      </c>
      <c r="S48" s="39">
        <v>1.0</v>
      </c>
      <c r="T48" s="39">
        <v>1.0</v>
      </c>
      <c r="U48" s="39">
        <v>0.0</v>
      </c>
      <c r="V48" s="65"/>
    </row>
    <row r="49" ht="12.75" customHeight="1">
      <c r="F49" s="66">
        <v>3.0</v>
      </c>
      <c r="I49" s="67"/>
      <c r="J49" s="66">
        <v>8.0</v>
      </c>
      <c r="M49" s="67"/>
      <c r="N49" s="66">
        <v>9.0</v>
      </c>
      <c r="Q49" s="67"/>
      <c r="R49" s="66">
        <v>8.0</v>
      </c>
      <c r="U49" s="67"/>
      <c r="V49" s="65"/>
    </row>
    <row r="50" ht="12.75" customHeight="1">
      <c r="F50" s="65"/>
      <c r="J50" s="65"/>
      <c r="N50" s="65"/>
      <c r="R50" s="65"/>
      <c r="V50" s="65"/>
    </row>
    <row r="51" ht="12.75" customHeight="1"/>
    <row r="52" ht="12.75" customHeight="1"/>
    <row r="53" ht="12.75" customHeight="1">
      <c r="A53" s="39" t="s">
        <v>92</v>
      </c>
      <c r="F53" s="66">
        <v>7.0</v>
      </c>
      <c r="J53" s="66">
        <v>4.0</v>
      </c>
      <c r="N53" s="66">
        <v>5.0</v>
      </c>
      <c r="R53" s="66">
        <v>2.0</v>
      </c>
      <c r="V53" s="65"/>
    </row>
    <row r="54" ht="12.75" customHeight="1">
      <c r="A54" s="39" t="s">
        <v>93</v>
      </c>
      <c r="F54" s="69"/>
      <c r="G54" s="64">
        <v>0.0</v>
      </c>
      <c r="H54" s="64">
        <v>1.0</v>
      </c>
      <c r="I54" s="64">
        <v>0.0</v>
      </c>
      <c r="J54" s="69">
        <v>2.0</v>
      </c>
      <c r="K54" s="64">
        <v>0.0</v>
      </c>
      <c r="L54" s="64">
        <v>1.0</v>
      </c>
      <c r="M54" s="64">
        <v>1.0</v>
      </c>
      <c r="N54" s="69">
        <v>0.0</v>
      </c>
      <c r="O54" s="64">
        <v>1.0</v>
      </c>
      <c r="P54" s="64">
        <v>0.0</v>
      </c>
      <c r="Q54" s="64">
        <v>0.0</v>
      </c>
      <c r="R54" s="69">
        <v>1.0</v>
      </c>
      <c r="S54" s="64">
        <v>2.0</v>
      </c>
      <c r="T54" s="64"/>
      <c r="U54" s="64"/>
      <c r="V54" s="65"/>
    </row>
    <row r="55" ht="12.75" customHeight="1">
      <c r="A55" s="39" t="s">
        <v>94</v>
      </c>
      <c r="F55" s="65">
        <v>1.0</v>
      </c>
      <c r="G55" s="75">
        <v>1.0</v>
      </c>
      <c r="H55" s="39">
        <v>0.0</v>
      </c>
      <c r="I55" s="71">
        <v>1.0</v>
      </c>
      <c r="J55" s="65">
        <v>0.0</v>
      </c>
      <c r="K55" s="75">
        <v>1.0</v>
      </c>
      <c r="L55" s="39">
        <v>0.0</v>
      </c>
      <c r="M55" s="39">
        <v>0.0</v>
      </c>
      <c r="N55" s="65">
        <v>1.0</v>
      </c>
      <c r="O55" s="39">
        <v>0.0</v>
      </c>
      <c r="P55" s="75">
        <v>1.0</v>
      </c>
      <c r="Q55" s="71">
        <v>1.0</v>
      </c>
      <c r="R55" s="39">
        <v>0.0</v>
      </c>
      <c r="S55" s="39">
        <v>0.0</v>
      </c>
      <c r="T55" s="39">
        <v>1.0</v>
      </c>
      <c r="U55" s="39">
        <v>0.0</v>
      </c>
      <c r="V55" s="65"/>
    </row>
    <row r="56" ht="12.75" customHeight="1">
      <c r="A56" s="39">
        <f> 7452 - 3598</f>
        <v>3854</v>
      </c>
      <c r="F56" s="65"/>
      <c r="I56" s="64">
        <v>2.0</v>
      </c>
      <c r="J56" s="65"/>
      <c r="N56" s="69">
        <v>2.0</v>
      </c>
      <c r="P56" s="64">
        <v>2.0</v>
      </c>
      <c r="Q56" s="64">
        <v>2.0</v>
      </c>
      <c r="R56" s="65"/>
      <c r="V56" s="65"/>
    </row>
    <row r="57" ht="12.75" customHeight="1">
      <c r="F57" s="66">
        <v>3.0</v>
      </c>
      <c r="I57" s="67"/>
      <c r="J57" s="66">
        <v>5.0</v>
      </c>
      <c r="M57" s="67"/>
      <c r="N57" s="66">
        <v>9.0</v>
      </c>
      <c r="Q57" s="67"/>
      <c r="R57" s="66">
        <v>8.0</v>
      </c>
      <c r="U57" s="67"/>
      <c r="V57" s="65"/>
    </row>
    <row r="58" ht="12.75" customHeight="1">
      <c r="F58" s="68">
        <v>0.0</v>
      </c>
      <c r="G58" s="61">
        <v>0.0</v>
      </c>
      <c r="H58" s="61">
        <v>1.0</v>
      </c>
      <c r="I58" s="61">
        <v>1.0</v>
      </c>
      <c r="J58" s="68">
        <v>1.0</v>
      </c>
      <c r="K58" s="61">
        <v>0.0</v>
      </c>
      <c r="L58" s="61">
        <v>1.0</v>
      </c>
      <c r="M58" s="61">
        <v>1.0</v>
      </c>
      <c r="N58" s="68">
        <v>1.0</v>
      </c>
      <c r="O58" s="61">
        <v>1.0</v>
      </c>
      <c r="P58" s="61">
        <v>1.0</v>
      </c>
      <c r="Q58" s="61">
        <v>1.0</v>
      </c>
      <c r="R58" s="68">
        <v>1.0</v>
      </c>
      <c r="S58" s="61">
        <v>1.0</v>
      </c>
      <c r="T58" s="61">
        <v>1.0</v>
      </c>
      <c r="U58" s="70">
        <v>0.0</v>
      </c>
      <c r="V58" s="65"/>
    </row>
    <row r="59" ht="12.75" customHeight="1">
      <c r="F59" s="81">
        <v>1.0</v>
      </c>
      <c r="G59" s="39">
        <v>0.0</v>
      </c>
      <c r="H59" s="39">
        <v>0.0</v>
      </c>
      <c r="I59" s="39">
        <v>1.0</v>
      </c>
      <c r="J59" s="65">
        <v>1.0</v>
      </c>
      <c r="K59" s="39">
        <v>0.0</v>
      </c>
      <c r="L59" s="39">
        <v>0.0</v>
      </c>
      <c r="M59" s="39">
        <v>0.0</v>
      </c>
      <c r="N59" s="65">
        <v>1.0</v>
      </c>
      <c r="O59" s="39">
        <v>0.0</v>
      </c>
      <c r="P59" s="39">
        <v>1.0</v>
      </c>
      <c r="Q59" s="39">
        <v>1.0</v>
      </c>
      <c r="R59" s="65">
        <v>0.0</v>
      </c>
      <c r="S59" s="39">
        <v>1.0</v>
      </c>
      <c r="T59" s="39">
        <v>0.0</v>
      </c>
      <c r="U59" s="39">
        <v>0.0</v>
      </c>
      <c r="V59" s="65"/>
    </row>
    <row r="60" ht="12.75" customHeight="1">
      <c r="F60" s="69">
        <v>0.0</v>
      </c>
      <c r="G60" s="64">
        <v>1.0</v>
      </c>
      <c r="H60" s="64">
        <v>2.0</v>
      </c>
      <c r="I60" s="64"/>
      <c r="J60" s="65"/>
      <c r="N60" s="65"/>
      <c r="R60" s="65"/>
      <c r="V60" s="65"/>
    </row>
    <row r="61" ht="12.75" customHeight="1">
      <c r="F61" s="68">
        <v>0.0</v>
      </c>
      <c r="G61" s="61">
        <v>1.0</v>
      </c>
      <c r="H61" s="61">
        <v>1.0</v>
      </c>
      <c r="I61" s="70">
        <v>0.0</v>
      </c>
      <c r="J61" s="68">
        <v>0.0</v>
      </c>
      <c r="K61" s="61">
        <v>1.0</v>
      </c>
      <c r="L61" s="61">
        <v>1.0</v>
      </c>
      <c r="M61" s="70">
        <v>0.0</v>
      </c>
      <c r="N61" s="65"/>
      <c r="R61" s="65"/>
      <c r="V61" s="65"/>
    </row>
    <row r="62" ht="12.75" customHeight="1">
      <c r="F62" s="65">
        <v>0.0</v>
      </c>
      <c r="G62" s="39">
        <v>0.0</v>
      </c>
      <c r="H62" s="39">
        <v>1.0</v>
      </c>
      <c r="I62" s="71">
        <v>1.0</v>
      </c>
      <c r="J62" s="65">
        <v>1.0</v>
      </c>
      <c r="K62" s="39">
        <v>1.0</v>
      </c>
      <c r="L62" s="39">
        <v>1.0</v>
      </c>
      <c r="M62" s="39">
        <v>0.0</v>
      </c>
      <c r="N62" s="65"/>
      <c r="R62" s="65"/>
      <c r="V62" s="65"/>
    </row>
    <row r="63" ht="12.75" customHeight="1">
      <c r="B63" s="72" t="s">
        <v>88</v>
      </c>
      <c r="C63" s="72"/>
      <c r="D63" s="72"/>
      <c r="E63" s="72"/>
      <c r="F63" s="73">
        <v>3.0</v>
      </c>
      <c r="G63" s="2"/>
      <c r="H63" s="2"/>
      <c r="I63" s="74"/>
      <c r="J63" s="73">
        <v>8.0</v>
      </c>
      <c r="K63" s="2"/>
      <c r="L63" s="2"/>
      <c r="M63" s="74"/>
      <c r="N63" s="73">
        <v>5.0</v>
      </c>
      <c r="O63" s="2"/>
      <c r="P63" s="2"/>
      <c r="Q63" s="74"/>
      <c r="R63" s="73">
        <v>4.0</v>
      </c>
      <c r="S63" s="2"/>
      <c r="T63" s="2"/>
      <c r="U63" s="74"/>
      <c r="V63" s="65"/>
    </row>
    <row r="64" ht="12.75" customHeight="1">
      <c r="F64" s="65"/>
      <c r="J64" s="65"/>
      <c r="N64" s="65"/>
      <c r="R64" s="65"/>
      <c r="V64" s="65"/>
    </row>
    <row r="65" ht="12.75" customHeight="1">
      <c r="F65" s="65"/>
      <c r="J65" s="65"/>
      <c r="N65" s="65"/>
      <c r="R65" s="65"/>
      <c r="V65" s="65"/>
    </row>
    <row r="66" ht="12.75" customHeight="1"/>
    <row r="67" ht="12.75" customHeight="1">
      <c r="A67" s="82" t="s">
        <v>95</v>
      </c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60"/>
      <c r="U67" s="60"/>
      <c r="V67" s="60"/>
    </row>
    <row r="68" ht="12.75" customHeight="1"/>
    <row r="69" ht="12.75" customHeight="1"/>
    <row r="70" ht="12.75" customHeight="1">
      <c r="A70" s="39" t="s">
        <v>96</v>
      </c>
      <c r="F70" s="66">
        <v>4.0</v>
      </c>
      <c r="I70" s="67"/>
      <c r="J70" s="66">
        <v>5.0</v>
      </c>
      <c r="M70" s="67"/>
      <c r="N70" s="66">
        <v>1.0</v>
      </c>
      <c r="Q70" s="67"/>
      <c r="R70" s="66">
        <v>2.0</v>
      </c>
      <c r="U70" s="67"/>
    </row>
    <row r="71" ht="12.75" customHeight="1">
      <c r="A71" s="39">
        <v>4512.0</v>
      </c>
      <c r="F71" s="65">
        <v>1.0</v>
      </c>
      <c r="G71" s="39">
        <v>1.0</v>
      </c>
      <c r="J71" s="65"/>
      <c r="N71" s="65"/>
      <c r="R71" s="65"/>
      <c r="V71" s="66"/>
    </row>
    <row r="72" ht="12.75" customHeight="1">
      <c r="A72" s="61">
        <v>7485.0</v>
      </c>
      <c r="F72" s="65">
        <v>0.0</v>
      </c>
      <c r="G72" s="39">
        <v>1.0</v>
      </c>
      <c r="H72" s="39">
        <v>1.0</v>
      </c>
      <c r="I72" s="39">
        <v>1.0</v>
      </c>
      <c r="J72" s="65">
        <v>1.0</v>
      </c>
      <c r="K72" s="39">
        <v>0.0</v>
      </c>
      <c r="L72" s="39">
        <v>0.0</v>
      </c>
      <c r="M72" s="39">
        <v>0.0</v>
      </c>
      <c r="N72" s="65">
        <v>0.0</v>
      </c>
      <c r="O72" s="39">
        <v>1.0</v>
      </c>
      <c r="P72" s="39">
        <v>0.0</v>
      </c>
      <c r="Q72" s="39">
        <v>0.0</v>
      </c>
      <c r="R72" s="65">
        <v>0.0</v>
      </c>
      <c r="S72" s="39">
        <v>1.0</v>
      </c>
      <c r="T72" s="39">
        <v>0.0</v>
      </c>
      <c r="U72" s="39">
        <v>1.0</v>
      </c>
      <c r="V72" s="65"/>
    </row>
    <row r="73" ht="12.75" customHeight="1">
      <c r="A73" s="39">
        <f>SUM(A71:A72)</f>
        <v>11997</v>
      </c>
      <c r="F73" s="65"/>
      <c r="J73" s="65"/>
      <c r="N73" s="65"/>
      <c r="R73" s="65"/>
      <c r="V73" s="65"/>
    </row>
    <row r="74" ht="12.75" customHeight="1">
      <c r="A74" s="43" t="s">
        <v>15</v>
      </c>
      <c r="F74" s="66">
        <v>7.0</v>
      </c>
      <c r="I74" s="67"/>
      <c r="J74" s="66">
        <v>4.0</v>
      </c>
      <c r="M74" s="67"/>
      <c r="N74" s="66">
        <v>8.0</v>
      </c>
      <c r="Q74" s="67"/>
      <c r="R74" s="66">
        <v>5.0</v>
      </c>
      <c r="U74" s="67"/>
      <c r="V74" s="65"/>
    </row>
    <row r="75" ht="12.75" customHeight="1">
      <c r="F75" s="68">
        <v>1.0</v>
      </c>
      <c r="G75" s="61">
        <v>0.0</v>
      </c>
      <c r="H75" s="61">
        <v>1.0</v>
      </c>
      <c r="I75" s="61">
        <v>0.0</v>
      </c>
      <c r="J75" s="68">
        <v>0.0</v>
      </c>
      <c r="K75" s="61">
        <v>1.0</v>
      </c>
      <c r="L75" s="61">
        <v>1.0</v>
      </c>
      <c r="M75" s="61">
        <v>1.0</v>
      </c>
      <c r="N75" s="68">
        <v>1.0</v>
      </c>
      <c r="O75" s="61">
        <v>0.0</v>
      </c>
      <c r="P75" s="61">
        <v>1.0</v>
      </c>
      <c r="Q75" s="61">
        <v>1.0</v>
      </c>
      <c r="R75" s="68">
        <v>1.0</v>
      </c>
      <c r="S75" s="61">
        <v>0.0</v>
      </c>
      <c r="T75" s="61">
        <v>0.0</v>
      </c>
      <c r="U75" s="70">
        <v>0.0</v>
      </c>
      <c r="V75" s="65"/>
    </row>
    <row r="76" ht="12.75" customHeight="1">
      <c r="C76" s="39">
        <v>1.0</v>
      </c>
      <c r="D76" s="39">
        <v>1.0</v>
      </c>
      <c r="F76" s="69"/>
      <c r="G76" s="64">
        <v>1.0</v>
      </c>
      <c r="H76" s="64">
        <v>1.0</v>
      </c>
      <c r="I76" s="64"/>
      <c r="J76" s="69"/>
      <c r="K76" s="64"/>
      <c r="L76" s="64"/>
      <c r="M76" s="64"/>
      <c r="N76" s="69"/>
      <c r="O76" s="64"/>
      <c r="P76" s="64"/>
      <c r="Q76" s="64"/>
      <c r="R76" s="63"/>
      <c r="S76" s="64">
        <v>0.0</v>
      </c>
      <c r="T76" s="64">
        <v>2.0</v>
      </c>
      <c r="U76" s="64"/>
      <c r="V76" s="65"/>
    </row>
    <row r="77" ht="12.75" customHeight="1">
      <c r="B77" s="39">
        <v>0.0</v>
      </c>
      <c r="C77" s="39">
        <v>0.0</v>
      </c>
      <c r="D77" s="39">
        <v>0.0</v>
      </c>
      <c r="E77" s="71">
        <v>1.0</v>
      </c>
      <c r="F77" s="65">
        <v>0.0</v>
      </c>
      <c r="G77" s="39">
        <v>0.0</v>
      </c>
      <c r="H77" s="39">
        <v>0.0</v>
      </c>
      <c r="I77" s="39">
        <v>1.0</v>
      </c>
      <c r="J77" s="65">
        <v>1.0</v>
      </c>
      <c r="K77" s="39">
        <v>1.0</v>
      </c>
      <c r="L77" s="39">
        <v>1.0</v>
      </c>
      <c r="M77" s="39">
        <v>1.0</v>
      </c>
      <c r="N77" s="65">
        <v>1.0</v>
      </c>
      <c r="O77" s="39">
        <v>1.0</v>
      </c>
      <c r="P77" s="39">
        <v>1.0</v>
      </c>
      <c r="Q77" s="39">
        <v>1.0</v>
      </c>
      <c r="R77" s="65">
        <v>1.0</v>
      </c>
      <c r="S77" s="75">
        <v>1.0</v>
      </c>
      <c r="T77" s="39">
        <v>0.0</v>
      </c>
      <c r="U77" s="39">
        <v>1.0</v>
      </c>
      <c r="V77" s="65"/>
    </row>
    <row r="78" ht="12.75" customHeight="1">
      <c r="B78" s="61">
        <v>0.0</v>
      </c>
      <c r="C78" s="61">
        <v>0.0</v>
      </c>
      <c r="D78" s="61">
        <v>1.0</v>
      </c>
      <c r="E78" s="70">
        <v>1.0</v>
      </c>
      <c r="F78" s="65">
        <v>0.0</v>
      </c>
      <c r="G78" s="39">
        <v>0.0</v>
      </c>
      <c r="H78" s="39">
        <v>1.0</v>
      </c>
      <c r="I78" s="70">
        <v>1.0</v>
      </c>
      <c r="J78" s="68">
        <v>0.0</v>
      </c>
      <c r="K78" s="61">
        <v>0.0</v>
      </c>
      <c r="L78" s="61">
        <v>1.0</v>
      </c>
      <c r="M78" s="70">
        <v>1.0</v>
      </c>
      <c r="N78" s="68">
        <v>0.0</v>
      </c>
      <c r="O78" s="61">
        <v>0.0</v>
      </c>
      <c r="P78" s="61">
        <v>1.0</v>
      </c>
      <c r="Q78" s="70">
        <v>1.0</v>
      </c>
      <c r="R78" s="68">
        <v>0.0</v>
      </c>
      <c r="S78" s="61">
        <v>0.0</v>
      </c>
      <c r="T78" s="61">
        <v>1.0</v>
      </c>
      <c r="U78" s="70">
        <v>1.0</v>
      </c>
      <c r="V78" s="65"/>
    </row>
    <row r="79" ht="12.75" customHeight="1">
      <c r="B79" s="39">
        <v>0.0</v>
      </c>
      <c r="C79" s="39">
        <v>1.0</v>
      </c>
      <c r="D79" s="39">
        <v>0.0</v>
      </c>
      <c r="E79" s="39">
        <v>0.0</v>
      </c>
      <c r="F79" s="81">
        <v>0.0</v>
      </c>
      <c r="G79" s="83">
        <v>1.0</v>
      </c>
      <c r="H79" s="83">
        <v>0.0</v>
      </c>
      <c r="I79" s="71">
        <v>0.0</v>
      </c>
      <c r="J79" s="65">
        <v>1.0</v>
      </c>
      <c r="K79" s="39">
        <v>1.0</v>
      </c>
      <c r="L79" s="39">
        <v>0.0</v>
      </c>
      <c r="M79" s="71">
        <v>0.0</v>
      </c>
      <c r="N79" s="65">
        <v>0.0</v>
      </c>
      <c r="O79" s="39">
        <v>1.0</v>
      </c>
      <c r="P79" s="39">
        <v>0.0</v>
      </c>
      <c r="Q79" s="71">
        <v>0.0</v>
      </c>
      <c r="R79" s="65">
        <v>1.0</v>
      </c>
      <c r="S79" s="39">
        <v>0.0</v>
      </c>
      <c r="T79" s="39">
        <v>1.0</v>
      </c>
      <c r="U79" s="71">
        <v>0.0</v>
      </c>
      <c r="V79" s="65"/>
    </row>
    <row r="80" ht="12.75" customHeight="1">
      <c r="A80" s="72" t="s">
        <v>88</v>
      </c>
      <c r="B80" s="84">
        <v>1.0</v>
      </c>
      <c r="C80" s="2"/>
      <c r="D80" s="2"/>
      <c r="E80" s="74"/>
      <c r="F80" s="73">
        <v>1.0</v>
      </c>
      <c r="G80" s="2"/>
      <c r="H80" s="2"/>
      <c r="I80" s="74"/>
      <c r="J80" s="73">
        <v>9.0</v>
      </c>
      <c r="K80" s="2"/>
      <c r="L80" s="2"/>
      <c r="M80" s="74"/>
      <c r="N80" s="73">
        <v>9.0</v>
      </c>
      <c r="O80" s="2"/>
      <c r="P80" s="2"/>
      <c r="Q80" s="74"/>
      <c r="R80" s="73">
        <v>7.0</v>
      </c>
      <c r="S80" s="2"/>
      <c r="T80" s="2"/>
      <c r="U80" s="74"/>
      <c r="V80" s="65"/>
    </row>
    <row r="81" ht="12.75" customHeight="1">
      <c r="F81" s="65"/>
      <c r="I81" s="71"/>
      <c r="J81" s="65"/>
      <c r="N81" s="65"/>
      <c r="R81" s="65"/>
      <c r="V81" s="65"/>
    </row>
    <row r="82" ht="12.75" customHeight="1"/>
    <row r="83" ht="12.75" customHeight="1">
      <c r="A83" s="39" t="s">
        <v>97</v>
      </c>
    </row>
    <row r="84" ht="12.75" customHeight="1">
      <c r="A84" s="39">
        <v>3548.0</v>
      </c>
      <c r="J84" s="66">
        <v>3.0</v>
      </c>
      <c r="M84" s="67"/>
      <c r="N84" s="66">
        <v>5.0</v>
      </c>
      <c r="Q84" s="67"/>
      <c r="R84" s="66">
        <v>4.0</v>
      </c>
      <c r="U84" s="67"/>
      <c r="V84" s="66">
        <v>8.0</v>
      </c>
      <c r="Y84" s="67"/>
      <c r="Z84" s="65"/>
    </row>
    <row r="85" ht="12.75" customHeight="1">
      <c r="A85" s="61">
        <v>589.0</v>
      </c>
      <c r="J85" s="65">
        <v>0.0</v>
      </c>
      <c r="K85" s="39">
        <v>1.0</v>
      </c>
      <c r="L85" s="39">
        <v>1.0</v>
      </c>
      <c r="M85" s="39">
        <v>0.0</v>
      </c>
      <c r="N85" s="65">
        <v>1.0</v>
      </c>
      <c r="O85" s="39">
        <v>0.0</v>
      </c>
      <c r="P85" s="39">
        <v>0.0</v>
      </c>
      <c r="Q85" s="39">
        <v>0.0</v>
      </c>
      <c r="R85" s="65">
        <v>0.0</v>
      </c>
      <c r="S85" s="39">
        <v>1.0</v>
      </c>
      <c r="T85" s="39">
        <v>1.0</v>
      </c>
      <c r="U85" s="39">
        <v>1.0</v>
      </c>
      <c r="V85" s="65">
        <v>1.0</v>
      </c>
      <c r="W85" s="39">
        <v>0.0</v>
      </c>
      <c r="X85" s="39">
        <v>1.0</v>
      </c>
      <c r="Y85" s="39">
        <v>1.0</v>
      </c>
      <c r="Z85" s="65"/>
    </row>
    <row r="86" ht="12.75" customHeight="1">
      <c r="A86" s="39">
        <f> 3548 + 589</f>
        <v>4137</v>
      </c>
      <c r="J86" s="69"/>
      <c r="K86" s="64"/>
      <c r="L86" s="64"/>
      <c r="M86" s="64">
        <v>1.0</v>
      </c>
      <c r="N86" s="69"/>
      <c r="O86" s="64"/>
      <c r="P86" s="64"/>
      <c r="Q86" s="64">
        <v>1.0</v>
      </c>
      <c r="R86" s="69">
        <v>1.0</v>
      </c>
      <c r="S86" s="64">
        <v>1.0</v>
      </c>
      <c r="T86" s="64">
        <v>1.0</v>
      </c>
      <c r="U86" s="64">
        <v>1.0</v>
      </c>
      <c r="V86" s="69"/>
      <c r="W86" s="64"/>
      <c r="X86" s="64"/>
      <c r="Y86" s="64"/>
      <c r="Z86" s="65"/>
    </row>
    <row r="87" ht="12.75" customHeight="1">
      <c r="A87" s="43" t="s">
        <v>15</v>
      </c>
      <c r="J87" s="65"/>
      <c r="N87" s="66">
        <v>5.0</v>
      </c>
      <c r="Q87" s="67"/>
      <c r="R87" s="66">
        <v>8.0</v>
      </c>
      <c r="U87" s="67"/>
      <c r="V87" s="66">
        <v>9.0</v>
      </c>
      <c r="Y87" s="67"/>
      <c r="Z87" s="65"/>
    </row>
    <row r="88" ht="12.75" customHeight="1">
      <c r="J88" s="68"/>
      <c r="K88" s="61"/>
      <c r="L88" s="61"/>
      <c r="M88" s="61"/>
      <c r="N88" s="68">
        <v>1.0</v>
      </c>
      <c r="O88" s="61">
        <v>0.0</v>
      </c>
      <c r="P88" s="61">
        <v>0.0</v>
      </c>
      <c r="Q88" s="61">
        <v>0.0</v>
      </c>
      <c r="R88" s="68">
        <v>1.0</v>
      </c>
      <c r="S88" s="61">
        <v>0.0</v>
      </c>
      <c r="T88" s="61">
        <v>1.0</v>
      </c>
      <c r="U88" s="61">
        <v>1.0</v>
      </c>
      <c r="V88" s="68">
        <v>1.0</v>
      </c>
      <c r="W88" s="61">
        <v>1.0</v>
      </c>
      <c r="X88" s="61">
        <v>0.0</v>
      </c>
      <c r="Y88" s="70">
        <v>0.0</v>
      </c>
      <c r="Z88" s="65"/>
    </row>
    <row r="89" ht="12.75" customHeight="1">
      <c r="J89" s="69"/>
      <c r="K89" s="64"/>
      <c r="L89" s="64"/>
      <c r="M89" s="64"/>
      <c r="N89" s="69"/>
      <c r="O89" s="64">
        <v>1.0</v>
      </c>
      <c r="P89" s="64">
        <v>1.0</v>
      </c>
      <c r="Q89" s="64"/>
      <c r="R89" s="69"/>
      <c r="S89" s="64">
        <v>1.0</v>
      </c>
      <c r="T89" s="64">
        <v>1.0</v>
      </c>
      <c r="U89" s="64"/>
      <c r="V89" s="69">
        <v>1.0</v>
      </c>
      <c r="W89" s="64">
        <v>1.0</v>
      </c>
      <c r="X89" s="64">
        <v>1.0</v>
      </c>
      <c r="Y89" s="64"/>
      <c r="Z89" s="65"/>
    </row>
    <row r="90" ht="12.75" customHeight="1">
      <c r="J90" s="65">
        <v>0.0</v>
      </c>
      <c r="K90" s="39">
        <v>1.0</v>
      </c>
      <c r="L90" s="39">
        <v>1.0</v>
      </c>
      <c r="M90" s="39">
        <v>1.0</v>
      </c>
      <c r="N90" s="65">
        <v>0.0</v>
      </c>
      <c r="O90" s="39">
        <v>0.0</v>
      </c>
      <c r="P90" s="39">
        <v>0.0</v>
      </c>
      <c r="Q90" s="39">
        <v>1.0</v>
      </c>
      <c r="R90" s="65">
        <v>0.0</v>
      </c>
      <c r="S90" s="39">
        <v>0.0</v>
      </c>
      <c r="T90" s="39">
        <v>1.0</v>
      </c>
      <c r="U90" s="39">
        <v>1.0</v>
      </c>
      <c r="V90" s="65">
        <v>0.0</v>
      </c>
      <c r="W90" s="39">
        <v>1.0</v>
      </c>
      <c r="X90" s="39">
        <v>1.0</v>
      </c>
      <c r="Y90" s="39">
        <v>1.0</v>
      </c>
      <c r="Z90" s="65"/>
    </row>
    <row r="91" ht="12.75" customHeight="1">
      <c r="J91" s="68"/>
      <c r="K91" s="61"/>
      <c r="L91" s="61"/>
      <c r="M91" s="70"/>
      <c r="N91" s="68">
        <v>0.0</v>
      </c>
      <c r="O91" s="61">
        <v>0.0</v>
      </c>
      <c r="P91" s="61">
        <v>1.0</v>
      </c>
      <c r="Q91" s="70">
        <v>1.0</v>
      </c>
      <c r="R91" s="68">
        <v>0.0</v>
      </c>
      <c r="S91" s="61">
        <v>0.0</v>
      </c>
      <c r="T91" s="61">
        <v>1.0</v>
      </c>
      <c r="U91" s="70">
        <v>1.0</v>
      </c>
      <c r="V91" s="68">
        <v>0.0</v>
      </c>
      <c r="W91" s="61">
        <v>0.0</v>
      </c>
      <c r="X91" s="61">
        <v>1.0</v>
      </c>
      <c r="Y91" s="70">
        <v>1.0</v>
      </c>
      <c r="Z91" s="65"/>
    </row>
    <row r="92" ht="12.75" customHeight="1">
      <c r="J92" s="65"/>
      <c r="N92" s="65">
        <v>0.0</v>
      </c>
      <c r="O92" s="39">
        <v>1.0</v>
      </c>
      <c r="P92" s="39">
        <v>0.0</v>
      </c>
      <c r="Q92" s="71">
        <v>0.0</v>
      </c>
      <c r="R92" s="65">
        <v>0.0</v>
      </c>
      <c r="S92" s="39">
        <v>1.0</v>
      </c>
      <c r="T92" s="39">
        <v>1.0</v>
      </c>
      <c r="U92" s="71">
        <v>0.0</v>
      </c>
      <c r="V92" s="65">
        <v>1.0</v>
      </c>
      <c r="W92" s="39">
        <v>0.0</v>
      </c>
      <c r="X92" s="39">
        <v>1.0</v>
      </c>
      <c r="Y92" s="71">
        <v>0.0</v>
      </c>
      <c r="Z92" s="65"/>
    </row>
    <row r="93" ht="12.75" customHeight="1">
      <c r="E93" s="72"/>
      <c r="F93" s="72" t="s">
        <v>88</v>
      </c>
      <c r="G93" s="72"/>
      <c r="H93" s="72"/>
      <c r="I93" s="72"/>
      <c r="J93" s="73">
        <v>4.0</v>
      </c>
      <c r="K93" s="2"/>
      <c r="L93" s="2"/>
      <c r="M93" s="74"/>
      <c r="N93" s="73">
        <v>1.0</v>
      </c>
      <c r="O93" s="2"/>
      <c r="P93" s="2"/>
      <c r="Q93" s="74"/>
      <c r="R93" s="73">
        <v>3.0</v>
      </c>
      <c r="S93" s="2"/>
      <c r="T93" s="2"/>
      <c r="U93" s="74"/>
      <c r="V93" s="73">
        <v>7.0</v>
      </c>
      <c r="W93" s="2"/>
      <c r="X93" s="2"/>
      <c r="Y93" s="74"/>
      <c r="Z93" s="65"/>
    </row>
    <row r="94" ht="12.75" customHeight="1"/>
    <row r="95" ht="12.75" customHeight="1"/>
    <row r="96" ht="12.75" customHeight="1"/>
    <row r="97" ht="12.75" customHeight="1"/>
    <row r="98" ht="12.75" customHeight="1">
      <c r="A98" s="39" t="s">
        <v>98</v>
      </c>
      <c r="F98" s="66"/>
      <c r="I98" s="67"/>
      <c r="J98" s="66">
        <v>4.0</v>
      </c>
      <c r="M98" s="67"/>
      <c r="N98" s="66">
        <v>5.0</v>
      </c>
      <c r="Q98" s="67"/>
      <c r="R98" s="66">
        <v>8.0</v>
      </c>
      <c r="U98" s="67"/>
      <c r="V98" s="66">
        <v>7.0</v>
      </c>
      <c r="Y98" s="67"/>
      <c r="Z98" s="65"/>
    </row>
    <row r="99" ht="12.75" customHeight="1">
      <c r="A99" s="39">
        <v>4587.0</v>
      </c>
      <c r="F99" s="69"/>
      <c r="G99" s="64"/>
      <c r="H99" s="64"/>
      <c r="I99" s="64"/>
      <c r="J99" s="69"/>
      <c r="K99" s="64"/>
      <c r="L99" s="64"/>
      <c r="M99" s="64">
        <v>0.0</v>
      </c>
      <c r="N99" s="69">
        <v>2.0</v>
      </c>
      <c r="O99" s="64">
        <v>1.0</v>
      </c>
      <c r="P99" s="64">
        <v>1.0</v>
      </c>
      <c r="Q99" s="64">
        <v>1.0</v>
      </c>
      <c r="R99" s="69">
        <v>2.0</v>
      </c>
      <c r="S99" s="64">
        <v>1.0</v>
      </c>
      <c r="T99" s="64">
        <v>2.0</v>
      </c>
      <c r="U99" s="64">
        <v>2.0</v>
      </c>
      <c r="V99" s="69">
        <v>2.0</v>
      </c>
      <c r="W99" s="64">
        <v>1.0</v>
      </c>
      <c r="X99" s="64"/>
      <c r="Y99" s="64"/>
      <c r="Z99" s="65"/>
    </row>
    <row r="100" ht="12.75" customHeight="1">
      <c r="A100" s="61">
        <v>689.0</v>
      </c>
      <c r="F100" s="65"/>
      <c r="J100" s="65">
        <v>0.0</v>
      </c>
      <c r="K100" s="39">
        <v>1.0</v>
      </c>
      <c r="L100" s="39">
        <v>1.0</v>
      </c>
      <c r="M100" s="71">
        <v>1.0</v>
      </c>
      <c r="N100" s="65">
        <v>1.0</v>
      </c>
      <c r="O100" s="39">
        <v>0.0</v>
      </c>
      <c r="P100" s="39">
        <v>0.0</v>
      </c>
      <c r="Q100" s="39">
        <v>0.0</v>
      </c>
      <c r="R100" s="65">
        <v>1.0</v>
      </c>
      <c r="S100" s="39">
        <v>0.0</v>
      </c>
      <c r="T100" s="75">
        <v>1.0</v>
      </c>
      <c r="U100" s="71">
        <v>1.0</v>
      </c>
      <c r="V100" s="65">
        <v>1.0</v>
      </c>
      <c r="W100" s="39">
        <v>0.0</v>
      </c>
      <c r="X100" s="39">
        <v>1.0</v>
      </c>
      <c r="Y100" s="39">
        <v>0.0</v>
      </c>
      <c r="Z100" s="65"/>
    </row>
    <row r="101" ht="12.75" customHeight="1">
      <c r="A101" s="39">
        <f> 4587 - 689</f>
        <v>3898</v>
      </c>
      <c r="F101" s="65"/>
      <c r="J101" s="65"/>
      <c r="N101" s="66">
        <v>6.0</v>
      </c>
      <c r="Q101" s="67"/>
      <c r="R101" s="66">
        <v>8.0</v>
      </c>
      <c r="U101" s="67"/>
      <c r="V101" s="66">
        <v>9.0</v>
      </c>
      <c r="Y101" s="67"/>
      <c r="Z101" s="65"/>
    </row>
    <row r="102" ht="12.75" customHeight="1">
      <c r="A102" s="43" t="s">
        <v>99</v>
      </c>
      <c r="F102" s="65"/>
      <c r="J102" s="68">
        <v>0.0</v>
      </c>
      <c r="K102" s="61">
        <v>1.0</v>
      </c>
      <c r="L102" s="61">
        <v>1.0</v>
      </c>
      <c r="M102" s="61">
        <v>1.0</v>
      </c>
      <c r="N102" s="68">
        <v>1.0</v>
      </c>
      <c r="O102" s="61">
        <v>0.0</v>
      </c>
      <c r="P102" s="61">
        <v>0.0</v>
      </c>
      <c r="Q102" s="61">
        <v>0.0</v>
      </c>
      <c r="R102" s="68">
        <v>1.0</v>
      </c>
      <c r="S102" s="61">
        <v>0.0</v>
      </c>
      <c r="T102" s="61">
        <v>1.0</v>
      </c>
      <c r="U102" s="61">
        <v>1.0</v>
      </c>
      <c r="V102" s="68">
        <v>1.0</v>
      </c>
      <c r="W102" s="61">
        <v>1.0</v>
      </c>
      <c r="X102" s="61">
        <v>0.0</v>
      </c>
      <c r="Y102" s="70">
        <v>0.0</v>
      </c>
      <c r="Z102" s="65"/>
      <c r="AG102" s="72" t="s">
        <v>100</v>
      </c>
      <c r="AH102" s="72"/>
      <c r="AI102" s="72"/>
    </row>
    <row r="103" ht="12.75" customHeight="1">
      <c r="F103" s="65"/>
      <c r="J103" s="69"/>
      <c r="K103" s="64"/>
      <c r="L103" s="64"/>
      <c r="M103" s="64"/>
      <c r="N103" s="69"/>
      <c r="O103" s="64"/>
      <c r="P103" s="64"/>
      <c r="Q103" s="64"/>
      <c r="R103" s="69"/>
      <c r="S103" s="64"/>
      <c r="T103" s="64"/>
      <c r="U103" s="64"/>
      <c r="V103" s="69"/>
      <c r="W103" s="64"/>
      <c r="X103" s="64"/>
      <c r="Y103" s="64"/>
      <c r="Z103" s="65"/>
    </row>
    <row r="104" ht="12.75" customHeight="1">
      <c r="F104" s="65"/>
      <c r="J104" s="65"/>
      <c r="N104" s="65">
        <v>1.0</v>
      </c>
      <c r="O104" s="39">
        <v>1.0</v>
      </c>
      <c r="P104" s="39">
        <v>1.0</v>
      </c>
      <c r="Q104" s="39">
        <v>1.0</v>
      </c>
      <c r="R104" s="65">
        <v>1.0</v>
      </c>
      <c r="S104" s="39">
        <v>1.0</v>
      </c>
      <c r="T104" s="39">
        <v>1.0</v>
      </c>
      <c r="U104" s="39">
        <v>1.0</v>
      </c>
      <c r="V104" s="65">
        <v>1.0</v>
      </c>
      <c r="W104" s="39">
        <v>0.0</v>
      </c>
      <c r="X104" s="39">
        <v>0.0</v>
      </c>
      <c r="Y104" s="39">
        <v>0.0</v>
      </c>
      <c r="Z104" s="65"/>
    </row>
    <row r="105" ht="12.75" customHeight="1">
      <c r="F105" s="65"/>
      <c r="J105" s="65"/>
      <c r="N105" s="68">
        <v>0.0</v>
      </c>
      <c r="O105" s="61">
        <v>0.0</v>
      </c>
      <c r="P105" s="61">
        <v>1.0</v>
      </c>
      <c r="Q105" s="70">
        <v>1.0</v>
      </c>
      <c r="R105" s="68">
        <v>0.0</v>
      </c>
      <c r="S105" s="61">
        <v>0.0</v>
      </c>
      <c r="T105" s="61">
        <v>1.0</v>
      </c>
      <c r="U105" s="70">
        <v>1.0</v>
      </c>
      <c r="V105" s="68">
        <v>0.0</v>
      </c>
      <c r="W105" s="61">
        <v>0.0</v>
      </c>
      <c r="X105" s="61">
        <v>1.0</v>
      </c>
      <c r="Y105" s="70">
        <v>1.0</v>
      </c>
      <c r="Z105" s="65"/>
    </row>
    <row r="106" ht="12.75" customHeight="1">
      <c r="F106" s="65"/>
      <c r="J106" s="65"/>
      <c r="N106" s="65">
        <v>1.0</v>
      </c>
      <c r="O106" s="39">
        <v>1.0</v>
      </c>
      <c r="P106" s="39">
        <v>0.0</v>
      </c>
      <c r="Q106" s="71">
        <v>0.0</v>
      </c>
      <c r="R106" s="65">
        <v>1.0</v>
      </c>
      <c r="S106" s="39">
        <v>1.0</v>
      </c>
      <c r="T106" s="39">
        <v>0.0</v>
      </c>
      <c r="U106" s="71">
        <v>0.0</v>
      </c>
      <c r="V106" s="65">
        <v>1.0</v>
      </c>
      <c r="W106" s="39">
        <v>0.0</v>
      </c>
      <c r="X106" s="39">
        <v>1.0</v>
      </c>
      <c r="Y106" s="71">
        <v>1.0</v>
      </c>
      <c r="Z106" s="65"/>
    </row>
    <row r="107" ht="12.75" customHeight="1">
      <c r="F107" s="65"/>
      <c r="J107" s="65"/>
      <c r="N107" s="66">
        <v>9.0</v>
      </c>
      <c r="Q107" s="67"/>
      <c r="R107" s="66">
        <v>9.0</v>
      </c>
      <c r="U107" s="67"/>
      <c r="V107" s="66">
        <v>8.0</v>
      </c>
      <c r="Y107" s="67"/>
      <c r="Z107" s="65"/>
    </row>
    <row r="108" ht="12.75" customHeight="1"/>
    <row r="109" ht="12.75" customHeight="1"/>
    <row r="110" ht="12.75" customHeight="1">
      <c r="A110" s="39" t="s">
        <v>92</v>
      </c>
      <c r="N110" s="66">
        <v>8.0</v>
      </c>
      <c r="Q110" s="67"/>
      <c r="R110" s="66">
        <v>7.0</v>
      </c>
      <c r="U110" s="67"/>
      <c r="V110" s="66">
        <v>4.0</v>
      </c>
      <c r="Y110" s="67"/>
      <c r="Z110" s="65"/>
    </row>
    <row r="111" ht="12.75" customHeight="1">
      <c r="A111" s="39">
        <v>874.0</v>
      </c>
      <c r="N111" s="69"/>
      <c r="O111" s="64"/>
      <c r="P111" s="64"/>
      <c r="Q111" s="64"/>
      <c r="R111" s="69"/>
      <c r="S111" s="64"/>
      <c r="T111" s="64"/>
      <c r="U111" s="64">
        <v>1.0</v>
      </c>
      <c r="V111" s="69">
        <v>2.0</v>
      </c>
      <c r="W111" s="64"/>
      <c r="X111" s="64"/>
      <c r="Y111" s="64"/>
      <c r="Z111" s="65"/>
    </row>
    <row r="112" ht="12.75" customHeight="1">
      <c r="A112" s="61">
        <v>65.0</v>
      </c>
      <c r="N112" s="65">
        <v>1.0</v>
      </c>
      <c r="O112" s="39">
        <v>0.0</v>
      </c>
      <c r="P112" s="39">
        <v>1.0</v>
      </c>
      <c r="Q112" s="39">
        <v>1.0</v>
      </c>
      <c r="R112" s="65">
        <v>1.0</v>
      </c>
      <c r="S112" s="39">
        <v>0.0</v>
      </c>
      <c r="T112" s="75">
        <v>1.0</v>
      </c>
      <c r="U112" s="39">
        <v>0.0</v>
      </c>
      <c r="V112" s="65">
        <v>0.0</v>
      </c>
      <c r="W112" s="39">
        <v>1.0</v>
      </c>
      <c r="X112" s="39">
        <v>1.0</v>
      </c>
      <c r="Y112" s="39">
        <v>1.0</v>
      </c>
      <c r="Z112" s="65"/>
    </row>
    <row r="113" ht="12.75" customHeight="1">
      <c r="A113" s="39">
        <f> 874 - 65</f>
        <v>809</v>
      </c>
      <c r="N113" s="65"/>
      <c r="R113" s="66">
        <v>6.0</v>
      </c>
      <c r="U113" s="67"/>
      <c r="V113" s="66">
        <v>5.0</v>
      </c>
      <c r="Y113" s="67"/>
      <c r="Z113" s="65"/>
    </row>
    <row r="114" ht="12.75" customHeight="1">
      <c r="A114" s="39" t="s">
        <v>101</v>
      </c>
      <c r="N114" s="68"/>
      <c r="O114" s="61"/>
      <c r="P114" s="61"/>
      <c r="Q114" s="61"/>
      <c r="R114" s="68">
        <v>1.0</v>
      </c>
      <c r="S114" s="61">
        <v>0.0</v>
      </c>
      <c r="T114" s="61">
        <v>0.0</v>
      </c>
      <c r="U114" s="61">
        <v>1.0</v>
      </c>
      <c r="V114" s="68">
        <v>1.0</v>
      </c>
      <c r="W114" s="61">
        <v>0.0</v>
      </c>
      <c r="X114" s="61">
        <v>0.0</v>
      </c>
      <c r="Y114" s="70">
        <v>0.0</v>
      </c>
      <c r="Z114" s="65"/>
    </row>
    <row r="115" ht="12.75" customHeight="1">
      <c r="N115" s="65"/>
      <c r="R115" s="65"/>
      <c r="V115" s="81"/>
      <c r="Z115" s="65"/>
    </row>
    <row r="116" ht="12.75" customHeight="1">
      <c r="N116" s="65">
        <v>1.0</v>
      </c>
      <c r="O116" s="39">
        <v>0.0</v>
      </c>
      <c r="P116" s="39">
        <v>1.0</v>
      </c>
      <c r="Q116" s="39">
        <v>1.0</v>
      </c>
      <c r="R116" s="65">
        <v>0.0</v>
      </c>
      <c r="S116" s="39">
        <v>0.0</v>
      </c>
      <c r="T116" s="39">
        <v>0.0</v>
      </c>
      <c r="U116" s="39">
        <v>0.0</v>
      </c>
      <c r="V116" s="65">
        <v>1.0</v>
      </c>
      <c r="W116" s="39">
        <v>1.0</v>
      </c>
      <c r="X116" s="39">
        <v>1.0</v>
      </c>
      <c r="Y116" s="39">
        <v>1.0</v>
      </c>
      <c r="Z116" s="65"/>
    </row>
    <row r="117" ht="12.75" customHeight="1">
      <c r="M117" s="70"/>
      <c r="N117" s="68"/>
      <c r="O117" s="61"/>
      <c r="P117" s="61"/>
      <c r="Q117" s="70"/>
      <c r="R117" s="68">
        <v>0.0</v>
      </c>
      <c r="S117" s="61">
        <v>0.0</v>
      </c>
      <c r="T117" s="61">
        <v>1.0</v>
      </c>
      <c r="U117" s="70">
        <v>1.0</v>
      </c>
      <c r="V117" s="68">
        <v>0.0</v>
      </c>
      <c r="W117" s="61">
        <v>0.0</v>
      </c>
      <c r="X117" s="61">
        <v>1.0</v>
      </c>
      <c r="Y117" s="70">
        <v>1.0</v>
      </c>
      <c r="Z117" s="65"/>
    </row>
    <row r="118" ht="12.75" customHeight="1">
      <c r="N118" s="65"/>
      <c r="Q118" s="71"/>
      <c r="R118" s="65">
        <v>0.0</v>
      </c>
      <c r="S118" s="39">
        <v>0.0</v>
      </c>
      <c r="T118" s="39">
        <v>1.0</v>
      </c>
      <c r="U118" s="71">
        <v>1.0</v>
      </c>
      <c r="V118" s="65">
        <v>1.0</v>
      </c>
      <c r="W118" s="39">
        <v>1.0</v>
      </c>
      <c r="X118" s="39">
        <v>0.0</v>
      </c>
      <c r="Y118" s="71">
        <v>0.0</v>
      </c>
      <c r="Z118" s="65"/>
    </row>
    <row r="119" ht="12.75" customHeight="1">
      <c r="J119" s="72" t="s">
        <v>88</v>
      </c>
      <c r="K119" s="72"/>
      <c r="L119" s="72"/>
      <c r="M119" s="72"/>
      <c r="N119" s="73">
        <v>8.0</v>
      </c>
      <c r="O119" s="2"/>
      <c r="P119" s="2"/>
      <c r="Q119" s="74"/>
      <c r="R119" s="73">
        <v>0.0</v>
      </c>
      <c r="S119" s="2"/>
      <c r="T119" s="2"/>
      <c r="U119" s="74"/>
      <c r="V119" s="73">
        <v>9.0</v>
      </c>
      <c r="W119" s="2"/>
      <c r="X119" s="2"/>
      <c r="Y119" s="74"/>
      <c r="Z119" s="65"/>
    </row>
    <row r="120" ht="12.75" customHeight="1">
      <c r="N120" s="65"/>
      <c r="R120" s="65"/>
      <c r="V120" s="65"/>
      <c r="Z120" s="65"/>
    </row>
    <row r="121" ht="12.75" customHeight="1">
      <c r="N121" s="65"/>
      <c r="R121" s="65"/>
      <c r="V121" s="65"/>
      <c r="Z121" s="65"/>
    </row>
    <row r="122" ht="12.75" customHeight="1">
      <c r="N122" s="65"/>
      <c r="R122" s="65"/>
      <c r="V122" s="65"/>
      <c r="Z122" s="65"/>
    </row>
    <row r="123" ht="12.75" customHeight="1">
      <c r="N123" s="65"/>
      <c r="R123" s="65"/>
      <c r="V123" s="65"/>
      <c r="Z123" s="65"/>
    </row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6">
    <mergeCell ref="F42:I42"/>
    <mergeCell ref="J42:M42"/>
    <mergeCell ref="N42:Q42"/>
    <mergeCell ref="R42:U42"/>
    <mergeCell ref="J40:M40"/>
    <mergeCell ref="N40:Q40"/>
    <mergeCell ref="J46:M46"/>
    <mergeCell ref="N46:Q46"/>
    <mergeCell ref="R46:U46"/>
    <mergeCell ref="F49:I49"/>
    <mergeCell ref="J49:M49"/>
    <mergeCell ref="R19:U19"/>
    <mergeCell ref="V19:Y19"/>
    <mergeCell ref="Z19:AC19"/>
    <mergeCell ref="A1:M2"/>
    <mergeCell ref="B3:E3"/>
    <mergeCell ref="F3:I3"/>
    <mergeCell ref="J3:M3"/>
    <mergeCell ref="F19:I19"/>
    <mergeCell ref="J19:M19"/>
    <mergeCell ref="N19:Q19"/>
    <mergeCell ref="R29:U29"/>
    <mergeCell ref="V29:Y29"/>
    <mergeCell ref="F22:I22"/>
    <mergeCell ref="J22:M22"/>
    <mergeCell ref="N22:Q22"/>
    <mergeCell ref="R22:U22"/>
    <mergeCell ref="V22:Y22"/>
    <mergeCell ref="Z22:AC22"/>
    <mergeCell ref="F29:I29"/>
    <mergeCell ref="Z29:AC29"/>
    <mergeCell ref="J29:M29"/>
    <mergeCell ref="N29:Q29"/>
    <mergeCell ref="F33:I33"/>
    <mergeCell ref="J33:M33"/>
    <mergeCell ref="N33:Q33"/>
    <mergeCell ref="N37:Q37"/>
    <mergeCell ref="F40:I40"/>
    <mergeCell ref="N49:Q49"/>
    <mergeCell ref="R49:U49"/>
    <mergeCell ref="N70:Q70"/>
    <mergeCell ref="R70:U70"/>
    <mergeCell ref="V71:Y71"/>
    <mergeCell ref="R98:U98"/>
    <mergeCell ref="V98:Y98"/>
    <mergeCell ref="N101:Q101"/>
    <mergeCell ref="R101:U101"/>
    <mergeCell ref="V101:Y101"/>
    <mergeCell ref="R107:U107"/>
    <mergeCell ref="V107:Y107"/>
    <mergeCell ref="N107:Q107"/>
    <mergeCell ref="N110:Q110"/>
    <mergeCell ref="R110:U110"/>
    <mergeCell ref="V110:Y110"/>
    <mergeCell ref="R113:U113"/>
    <mergeCell ref="V113:Y113"/>
    <mergeCell ref="N119:Q119"/>
    <mergeCell ref="F53:I53"/>
    <mergeCell ref="J53:M53"/>
    <mergeCell ref="N53:Q53"/>
    <mergeCell ref="R53:U53"/>
    <mergeCell ref="J57:M57"/>
    <mergeCell ref="N57:Q57"/>
    <mergeCell ref="R57:U57"/>
    <mergeCell ref="F57:I57"/>
    <mergeCell ref="F63:I63"/>
    <mergeCell ref="J63:M63"/>
    <mergeCell ref="N63:Q63"/>
    <mergeCell ref="R63:U63"/>
    <mergeCell ref="F70:I70"/>
    <mergeCell ref="J70:M70"/>
    <mergeCell ref="F74:I74"/>
    <mergeCell ref="J74:M74"/>
    <mergeCell ref="N74:Q74"/>
    <mergeCell ref="R74:U74"/>
    <mergeCell ref="B80:E80"/>
    <mergeCell ref="F80:I80"/>
    <mergeCell ref="J80:M80"/>
    <mergeCell ref="R87:U87"/>
    <mergeCell ref="V87:Y87"/>
    <mergeCell ref="N80:Q80"/>
    <mergeCell ref="R80:U80"/>
    <mergeCell ref="J84:M84"/>
    <mergeCell ref="N84:Q84"/>
    <mergeCell ref="R84:U84"/>
    <mergeCell ref="V84:Y84"/>
    <mergeCell ref="N87:Q87"/>
    <mergeCell ref="J93:M93"/>
    <mergeCell ref="N93:Q93"/>
    <mergeCell ref="R93:U93"/>
    <mergeCell ref="V93:Y93"/>
    <mergeCell ref="F98:I98"/>
    <mergeCell ref="J98:M98"/>
    <mergeCell ref="N98:Q98"/>
    <mergeCell ref="R119:U119"/>
    <mergeCell ref="V119:Y1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2023-08-14T10:58:20Z</dcterms:created>
  <dc:creator>luciana ARAGON</dc:creator>
</cp:coreProperties>
</file>