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ébastien\Documents\GitHub\GoatEnVrac\"/>
    </mc:Choice>
  </mc:AlternateContent>
  <bookViews>
    <workbookView xWindow="0" yWindow="0" windowWidth="28800" windowHeight="12435"/>
  </bookViews>
  <sheets>
    <sheet name="Feuil1" sheetId="1" r:id="rId1"/>
  </sheets>
  <definedNames>
    <definedName name="NetIncomeFR">Feuil1!$E$6</definedName>
    <definedName name="NetIncomeGB">Feuil1!$E$24</definedName>
    <definedName name="TotalTaxFR">Feuil1!$F$15</definedName>
    <definedName name="TotalTaxGB">Feuil1!$F$33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24" i="1"/>
  <c r="E6" i="1"/>
  <c r="F9" i="1" s="1"/>
  <c r="F30" i="1"/>
  <c r="F28" i="1" l="1"/>
  <c r="F27" i="1"/>
  <c r="F29" i="1"/>
  <c r="F31" i="1"/>
  <c r="F12" i="1"/>
  <c r="F13" i="1"/>
  <c r="F10" i="1"/>
  <c r="F15" i="1" s="1"/>
  <c r="F18" i="1" s="1"/>
  <c r="F34" i="1"/>
  <c r="F11" i="1"/>
  <c r="F16" i="1"/>
  <c r="F33" i="1" l="1"/>
  <c r="F35" i="1"/>
  <c r="F17" i="1" l="1"/>
</calcChain>
</file>

<file path=xl/sharedStrings.xml><?xml version="1.0" encoding="utf-8"?>
<sst xmlns="http://schemas.openxmlformats.org/spreadsheetml/2006/main" count="22" uniqueCount="13">
  <si>
    <t>France (2018)</t>
  </si>
  <si>
    <t>Gross Income</t>
  </si>
  <si>
    <t>Inf</t>
  </si>
  <si>
    <t>Sup</t>
  </si>
  <si>
    <t>Total Tax</t>
  </si>
  <si>
    <t>Marginal Income Tax</t>
  </si>
  <si>
    <t>Average Income Tax</t>
  </si>
  <si>
    <t>Taxable Income</t>
  </si>
  <si>
    <t>National Insurance</t>
  </si>
  <si>
    <t>Charges Sociales</t>
  </si>
  <si>
    <t>Uk (2017)</t>
  </si>
  <si>
    <t>non-Tax Charges</t>
  </si>
  <si>
    <t>Take Home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</si>
</sst>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2" borderId="0" xfId="3" applyBorder="1"/>
    <xf numFmtId="164" fontId="0" fillId="0" borderId="0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0" fontId="0" fillId="0" borderId="4" xfId="0" applyBorder="1" applyAlignment="1">
      <alignment vertical="center" wrapText="1"/>
    </xf>
    <xf numFmtId="9" fontId="0" fillId="0" borderId="0" xfId="0" applyNumberFormat="1" applyBorder="1" applyAlignment="1">
      <alignment horizontal="right" vertical="center" wrapText="1"/>
    </xf>
    <xf numFmtId="11" fontId="0" fillId="0" borderId="0" xfId="0" applyNumberFormat="1" applyBorder="1"/>
    <xf numFmtId="0" fontId="3" fillId="3" borderId="0" xfId="4" applyBorder="1"/>
    <xf numFmtId="164" fontId="0" fillId="0" borderId="5" xfId="0" applyNumberFormat="1" applyBorder="1"/>
    <xf numFmtId="9" fontId="0" fillId="0" borderId="5" xfId="2" applyFont="1" applyBorder="1"/>
    <xf numFmtId="0" fontId="0" fillId="0" borderId="6" xfId="0" applyBorder="1"/>
    <xf numFmtId="0" fontId="0" fillId="0" borderId="7" xfId="0" applyBorder="1"/>
    <xf numFmtId="0" fontId="3" fillId="3" borderId="7" xfId="4" applyBorder="1"/>
    <xf numFmtId="9" fontId="0" fillId="0" borderId="8" xfId="2" applyFont="1" applyBorder="1"/>
    <xf numFmtId="164" fontId="0" fillId="0" borderId="0" xfId="0" applyNumberFormat="1"/>
    <xf numFmtId="9" fontId="0" fillId="0" borderId="0" xfId="2" applyFont="1"/>
    <xf numFmtId="164" fontId="0" fillId="0" borderId="0" xfId="2" applyNumberFormat="1" applyFont="1" applyBorder="1"/>
  </cellXfs>
  <cellStyles count="5">
    <cellStyle name="Insatisfaisant" xfId="4" builtinId="27"/>
    <cellStyle name="Milliers" xfId="1" builtinId="3"/>
    <cellStyle name="Normal" xfId="0" builtinId="0"/>
    <cellStyle name="Pourcentage" xfId="2" builtinId="5"/>
    <cellStyle name="Satisfaisant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tabSelected="1" workbookViewId="0">
      <selection activeCell="H18" sqref="H18"/>
    </sheetView>
  </sheetViews>
  <sheetFormatPr baseColWidth="10" defaultRowHeight="15" x14ac:dyDescent="0.25"/>
  <cols>
    <col min="1" max="1" width="4.5703125" bestFit="1" customWidth="1"/>
    <col min="2" max="2" width="20.5703125" bestFit="1" customWidth="1"/>
    <col min="3" max="3" width="4.5703125" bestFit="1" customWidth="1"/>
    <col min="4" max="4" width="17.7109375" bestFit="1" customWidth="1"/>
    <col min="5" max="5" width="19.28515625" bestFit="1" customWidth="1"/>
    <col min="6" max="6" width="15.140625" bestFit="1" customWidth="1"/>
  </cols>
  <sheetData>
    <row r="1" spans="2:8" ht="15.75" thickBot="1" x14ac:dyDescent="0.3"/>
    <row r="2" spans="2:8" x14ac:dyDescent="0.25">
      <c r="B2" s="1" t="s">
        <v>0</v>
      </c>
      <c r="C2" s="2"/>
      <c r="D2" s="2"/>
      <c r="E2" s="2"/>
      <c r="F2" s="3"/>
    </row>
    <row r="3" spans="2:8" x14ac:dyDescent="0.25">
      <c r="B3" s="4"/>
      <c r="C3" s="5"/>
      <c r="D3" s="6" t="s">
        <v>1</v>
      </c>
      <c r="E3" s="7">
        <v>100000</v>
      </c>
      <c r="F3" s="8"/>
    </row>
    <row r="4" spans="2:8" x14ac:dyDescent="0.25">
      <c r="B4" s="4"/>
      <c r="C4" s="5"/>
      <c r="D4" s="5" t="s">
        <v>11</v>
      </c>
      <c r="E4" s="11">
        <v>0.1</v>
      </c>
      <c r="F4" s="8"/>
    </row>
    <row r="5" spans="2:8" x14ac:dyDescent="0.25">
      <c r="B5" s="4"/>
      <c r="C5" s="5"/>
      <c r="D5" s="5" t="s">
        <v>9</v>
      </c>
      <c r="E5" s="11">
        <v>0.25</v>
      </c>
      <c r="F5" s="8"/>
    </row>
    <row r="6" spans="2:8" x14ac:dyDescent="0.25">
      <c r="B6" s="4"/>
      <c r="C6" s="5"/>
      <c r="D6" s="5" t="s">
        <v>7</v>
      </c>
      <c r="E6" s="7">
        <f>E3*(1-E4)</f>
        <v>90000</v>
      </c>
      <c r="F6" s="8"/>
      <c r="H6" s="21"/>
    </row>
    <row r="7" spans="2:8" x14ac:dyDescent="0.25">
      <c r="B7" s="4"/>
      <c r="C7" s="5"/>
      <c r="D7" s="5"/>
      <c r="E7" s="5"/>
      <c r="F7" s="8"/>
    </row>
    <row r="8" spans="2:8" x14ac:dyDescent="0.25">
      <c r="B8" s="4"/>
      <c r="C8" s="5"/>
      <c r="D8" s="7" t="s">
        <v>2</v>
      </c>
      <c r="E8" s="7" t="s">
        <v>3</v>
      </c>
      <c r="F8" s="9"/>
    </row>
    <row r="9" spans="2:8" x14ac:dyDescent="0.25">
      <c r="B9" s="10"/>
      <c r="C9" s="11">
        <v>0</v>
      </c>
      <c r="D9" s="7">
        <v>0</v>
      </c>
      <c r="E9" s="7">
        <v>9807</v>
      </c>
      <c r="F9" s="9">
        <f>IF(NetIncomeFR&gt;E9,(E9-D9)*C9,MAX(0,NetIncomeFR-D9)*C9)</f>
        <v>0</v>
      </c>
    </row>
    <row r="10" spans="2:8" x14ac:dyDescent="0.25">
      <c r="B10" s="10"/>
      <c r="C10" s="11">
        <v>0.14000000000000001</v>
      </c>
      <c r="D10" s="7">
        <v>9808</v>
      </c>
      <c r="E10" s="7">
        <v>27086</v>
      </c>
      <c r="F10" s="9">
        <f>IF(NetIncomeFR&gt;E10,(E10-D10)*C10,MAX(0,NetIncomeFR-D10)*C10)</f>
        <v>2418.92</v>
      </c>
    </row>
    <row r="11" spans="2:8" x14ac:dyDescent="0.25">
      <c r="B11" s="10"/>
      <c r="C11" s="11">
        <v>0.3</v>
      </c>
      <c r="D11" s="7">
        <v>27087</v>
      </c>
      <c r="E11" s="7">
        <v>72617</v>
      </c>
      <c r="F11" s="9">
        <f>IF(NetIncomeFR&gt;E11,(E11-D11)*C11,MAX(0,NetIncomeFR-D11)*C11)</f>
        <v>13659</v>
      </c>
    </row>
    <row r="12" spans="2:8" x14ac:dyDescent="0.25">
      <c r="B12" s="10"/>
      <c r="C12" s="11">
        <v>0.41</v>
      </c>
      <c r="D12" s="7">
        <v>72618</v>
      </c>
      <c r="E12" s="7">
        <v>153783</v>
      </c>
      <c r="F12" s="9">
        <f>IF(NetIncomeFR&gt;E12,(E12-D12)*C12,MAX(0,NetIncomeFR-D12)*C12)</f>
        <v>7126.62</v>
      </c>
    </row>
    <row r="13" spans="2:8" x14ac:dyDescent="0.25">
      <c r="B13" s="10"/>
      <c r="C13" s="11">
        <v>0.45</v>
      </c>
      <c r="D13" s="7">
        <v>153784</v>
      </c>
      <c r="E13" s="12">
        <v>10000000000</v>
      </c>
      <c r="F13" s="9">
        <f>IF(NetIncomeFR&gt;E13,(E13-D13)*C13,MAX(0,NetIncomeFR-D13)*C13)</f>
        <v>0</v>
      </c>
    </row>
    <row r="14" spans="2:8" x14ac:dyDescent="0.25">
      <c r="B14" s="4"/>
      <c r="C14" s="5"/>
      <c r="D14" s="7"/>
      <c r="E14" s="7"/>
      <c r="F14" s="9"/>
    </row>
    <row r="15" spans="2:8" x14ac:dyDescent="0.25">
      <c r="B15" s="4"/>
      <c r="C15" s="5"/>
      <c r="D15" s="5"/>
      <c r="E15" s="13" t="s">
        <v>4</v>
      </c>
      <c r="F15" s="14">
        <f>SUM(F10:F13)+E3*E5</f>
        <v>48204.54</v>
      </c>
    </row>
    <row r="16" spans="2:8" x14ac:dyDescent="0.25">
      <c r="B16" s="4"/>
      <c r="C16" s="5"/>
      <c r="D16" s="5"/>
      <c r="E16" s="13" t="s">
        <v>5</v>
      </c>
      <c r="F16" s="15">
        <f>IF(NetIncomeFR&lt;D10,C9,IF(NetIncomeFR&lt;D11,C10,IF(NetIncomeFR&lt;D12,C11,IF(NetIncomeFR&lt;D13,C12,C13))))</f>
        <v>0.41</v>
      </c>
    </row>
    <row r="17" spans="2:6" ht="15.75" thickBot="1" x14ac:dyDescent="0.3">
      <c r="B17" s="16"/>
      <c r="C17" s="17"/>
      <c r="D17" s="17"/>
      <c r="E17" s="18" t="s">
        <v>6</v>
      </c>
      <c r="F17" s="19">
        <f>TotalTaxFR/NetIncomeFR</f>
        <v>0.53560600000000003</v>
      </c>
    </row>
    <row r="18" spans="2:6" x14ac:dyDescent="0.25">
      <c r="B18" s="5"/>
      <c r="C18" s="5"/>
      <c r="D18" s="5"/>
      <c r="E18" s="13" t="s">
        <v>12</v>
      </c>
      <c r="F18" s="22">
        <f>E3-TotalTaxFR</f>
        <v>51795.46</v>
      </c>
    </row>
    <row r="19" spans="2:6" ht="15.75" thickBot="1" x14ac:dyDescent="0.3"/>
    <row r="20" spans="2:6" x14ac:dyDescent="0.25">
      <c r="B20" s="1" t="s">
        <v>10</v>
      </c>
      <c r="C20" s="2"/>
      <c r="D20" s="2"/>
      <c r="E20" s="2"/>
      <c r="F20" s="3"/>
    </row>
    <row r="21" spans="2:6" x14ac:dyDescent="0.25">
      <c r="B21" s="4"/>
      <c r="C21" s="5"/>
      <c r="D21" s="6" t="s">
        <v>1</v>
      </c>
      <c r="E21" s="7">
        <v>100000</v>
      </c>
      <c r="F21" s="8"/>
    </row>
    <row r="22" spans="2:6" x14ac:dyDescent="0.25">
      <c r="B22" s="4"/>
      <c r="C22" s="5"/>
      <c r="D22" s="5" t="s">
        <v>11</v>
      </c>
      <c r="E22" s="11">
        <v>0</v>
      </c>
      <c r="F22" s="8"/>
    </row>
    <row r="23" spans="2:6" x14ac:dyDescent="0.25">
      <c r="B23" s="4"/>
      <c r="C23" s="5"/>
      <c r="D23" s="5" t="s">
        <v>8</v>
      </c>
      <c r="E23" s="11">
        <v>0.06</v>
      </c>
      <c r="F23" s="8"/>
    </row>
    <row r="24" spans="2:6" x14ac:dyDescent="0.25">
      <c r="B24" s="4"/>
      <c r="C24" s="5"/>
      <c r="D24" s="5" t="s">
        <v>7</v>
      </c>
      <c r="E24" s="7">
        <f>E21*(1-E22)</f>
        <v>100000</v>
      </c>
      <c r="F24" s="8"/>
    </row>
    <row r="25" spans="2:6" x14ac:dyDescent="0.25">
      <c r="B25" s="4"/>
      <c r="C25" s="5"/>
      <c r="D25" s="5"/>
      <c r="E25" s="5"/>
      <c r="F25" s="8"/>
    </row>
    <row r="26" spans="2:6" x14ac:dyDescent="0.25">
      <c r="B26" s="4"/>
      <c r="C26" s="5"/>
      <c r="D26" s="7" t="s">
        <v>2</v>
      </c>
      <c r="E26" s="7" t="s">
        <v>3</v>
      </c>
      <c r="F26" s="9"/>
    </row>
    <row r="27" spans="2:6" x14ac:dyDescent="0.25">
      <c r="B27" s="10"/>
      <c r="C27" s="11">
        <v>0</v>
      </c>
      <c r="D27" s="7">
        <v>0</v>
      </c>
      <c r="E27" s="7">
        <v>11500</v>
      </c>
      <c r="F27" s="9">
        <f>IF(NetIncomeGB&gt;E27,(E27-D27)*C27,MAX(0,NetIncomeGB-D27)*C27)</f>
        <v>0</v>
      </c>
    </row>
    <row r="28" spans="2:6" x14ac:dyDescent="0.25">
      <c r="B28" s="10"/>
      <c r="C28" s="11">
        <v>0.2</v>
      </c>
      <c r="D28" s="7">
        <v>11501</v>
      </c>
      <c r="E28" s="7">
        <v>45000</v>
      </c>
      <c r="F28" s="9">
        <f>IF(NetIncomeGB&gt;E28,(E28-D28)*C28,MAX(0,NetIncomeGB-D28)*C28)</f>
        <v>6699.8</v>
      </c>
    </row>
    <row r="29" spans="2:6" x14ac:dyDescent="0.25">
      <c r="B29" s="10"/>
      <c r="C29" s="11">
        <v>0.4</v>
      </c>
      <c r="D29" s="7">
        <v>45001</v>
      </c>
      <c r="E29" s="7">
        <v>150000</v>
      </c>
      <c r="F29" s="9">
        <f>IF(NetIncomeGB&gt;E29,(E29-D29)*C29,MAX(0,NetIncomeGB-D29)*C29)</f>
        <v>21999.600000000002</v>
      </c>
    </row>
    <row r="30" spans="2:6" x14ac:dyDescent="0.25">
      <c r="B30" s="10"/>
      <c r="C30" s="11">
        <v>0.45</v>
      </c>
      <c r="D30" s="7">
        <v>150001</v>
      </c>
      <c r="E30" s="12">
        <v>10000000000</v>
      </c>
      <c r="F30" s="9">
        <f>IF(NetIncomeGB&gt;E30,(E30-D30)*C30,MAX(0,NetIncomeGB-D30)*C30)</f>
        <v>0</v>
      </c>
    </row>
    <row r="31" spans="2:6" x14ac:dyDescent="0.25">
      <c r="B31" s="4"/>
      <c r="C31" s="11">
        <v>0.45</v>
      </c>
      <c r="D31" s="12">
        <v>10000000001</v>
      </c>
      <c r="E31" s="12">
        <v>1000000000000</v>
      </c>
      <c r="F31" s="9">
        <f>IF(NetIncomeGB&gt;E31,(E31-D31)*C31,MAX(0,NetIncomeGB-D31)*C31)</f>
        <v>0</v>
      </c>
    </row>
    <row r="32" spans="2:6" x14ac:dyDescent="0.25">
      <c r="B32" s="4"/>
      <c r="C32" s="5"/>
      <c r="D32" s="7"/>
      <c r="E32" s="7"/>
      <c r="F32" s="9"/>
    </row>
    <row r="33" spans="2:6" x14ac:dyDescent="0.25">
      <c r="B33" s="4"/>
      <c r="C33" s="5"/>
      <c r="D33" s="5"/>
      <c r="E33" s="13" t="s">
        <v>4</v>
      </c>
      <c r="F33" s="14">
        <f>SUM(F28:F31)+E23*E21</f>
        <v>34699.4</v>
      </c>
    </row>
    <row r="34" spans="2:6" x14ac:dyDescent="0.25">
      <c r="B34" s="4"/>
      <c r="C34" s="5"/>
      <c r="D34" s="5"/>
      <c r="E34" s="13" t="s">
        <v>5</v>
      </c>
      <c r="F34" s="15">
        <f>IF(NetIncomeFR&lt;D28,C27,IF(NetIncomeFR&lt;D29,C28,IF(NetIncomeFR&lt;D30,C29,IF(NetIncomeFR&lt;D31,C30,C31))))</f>
        <v>0.4</v>
      </c>
    </row>
    <row r="35" spans="2:6" ht="15.75" thickBot="1" x14ac:dyDescent="0.3">
      <c r="B35" s="16"/>
      <c r="C35" s="17"/>
      <c r="D35" s="17"/>
      <c r="E35" s="18" t="s">
        <v>6</v>
      </c>
      <c r="F35" s="19">
        <f>TotalTaxGB/NetIncomeGB</f>
        <v>0.34699400000000002</v>
      </c>
    </row>
    <row r="36" spans="2:6" x14ac:dyDescent="0.25">
      <c r="E36" s="13" t="s">
        <v>12</v>
      </c>
      <c r="F36" s="20">
        <f>E21-TotalTaxGB</f>
        <v>65300.6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4</vt:i4>
      </vt:variant>
    </vt:vector>
  </HeadingPairs>
  <TitlesOfParts>
    <vt:vector size="5" baseType="lpstr">
      <vt:lpstr>Feuil1</vt:lpstr>
      <vt:lpstr>NetIncomeFR</vt:lpstr>
      <vt:lpstr>NetIncomeGB</vt:lpstr>
      <vt:lpstr>TotalTaxFR</vt:lpstr>
      <vt:lpstr>TotalTaxGB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Blanckaert</dc:creator>
  <cp:lastModifiedBy>Sébastien Blanckaert</cp:lastModifiedBy>
  <dcterms:created xsi:type="dcterms:W3CDTF">2017-11-04T19:16:02Z</dcterms:created>
  <dcterms:modified xsi:type="dcterms:W3CDTF">2017-11-04T19:39:38Z</dcterms:modified>
</cp:coreProperties>
</file>