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rrison\Desktop\"/>
    </mc:Choice>
  </mc:AlternateContent>
  <xr:revisionPtr revIDLastSave="0" documentId="13_ncr:1_{21C17DE5-1241-4545-9CA7-F04E28D7F2E4}" xr6:coauthVersionLast="44" xr6:coauthVersionMax="44" xr10:uidLastSave="{00000000-0000-0000-0000-000000000000}"/>
  <bookViews>
    <workbookView xWindow="348" yWindow="14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4" i="1" s="1"/>
  <c r="C17" i="1" l="1"/>
  <c r="C14" i="1"/>
  <c r="C16" i="1" s="1"/>
  <c r="C18" i="1" s="1"/>
  <c r="C5" i="1" s="1"/>
  <c r="C15" i="1"/>
  <c r="C20" i="1" l="1"/>
  <c r="C2" i="1" s="1"/>
</calcChain>
</file>

<file path=xl/sharedStrings.xml><?xml version="1.0" encoding="utf-8"?>
<sst xmlns="http://schemas.openxmlformats.org/spreadsheetml/2006/main" count="52" uniqueCount="43">
  <si>
    <t>Name</t>
  </si>
  <si>
    <t>Variable</t>
  </si>
  <si>
    <t>Value</t>
  </si>
  <si>
    <t>Thrust</t>
  </si>
  <si>
    <t>F</t>
  </si>
  <si>
    <t>q</t>
  </si>
  <si>
    <t>Propellant mass flow rate</t>
  </si>
  <si>
    <t>Ve</t>
  </si>
  <si>
    <t>Velocity of exhaust gases</t>
  </si>
  <si>
    <t>Pa</t>
  </si>
  <si>
    <t>Pressure at nozzle exit</t>
  </si>
  <si>
    <t>Ae</t>
  </si>
  <si>
    <t>Area of nozzle exist</t>
  </si>
  <si>
    <t>k</t>
  </si>
  <si>
    <t>Specific heat ratio</t>
  </si>
  <si>
    <t>Tc</t>
  </si>
  <si>
    <t>Combustion chamber temperature</t>
  </si>
  <si>
    <t>Pc</t>
  </si>
  <si>
    <t>Combustion chamber pressure</t>
  </si>
  <si>
    <t>Units</t>
  </si>
  <si>
    <t>kg/s</t>
  </si>
  <si>
    <t>M</t>
  </si>
  <si>
    <t>Exhaust gas molecular weight</t>
  </si>
  <si>
    <t>Mpa</t>
  </si>
  <si>
    <t>MPa</t>
  </si>
  <si>
    <t>Pt</t>
  </si>
  <si>
    <t>Gas pressure at nozzle throat</t>
  </si>
  <si>
    <t>Tt</t>
  </si>
  <si>
    <t>Gas temperature at nozzle throat</t>
  </si>
  <si>
    <t>K</t>
  </si>
  <si>
    <t>N/m^2</t>
  </si>
  <si>
    <t>At</t>
  </si>
  <si>
    <t>area at the nozzle throat</t>
  </si>
  <si>
    <t>R'</t>
  </si>
  <si>
    <t>Ideal gas constant</t>
  </si>
  <si>
    <t>J/kg.K</t>
  </si>
  <si>
    <t>m^2</t>
  </si>
  <si>
    <t>Mach number at exit</t>
  </si>
  <si>
    <t>Nm</t>
  </si>
  <si>
    <t>Nozzle exit area correspond to exit Mock number</t>
  </si>
  <si>
    <t>Velocity of exhaust gases at nozzle exit</t>
  </si>
  <si>
    <t>m/s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</si>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</sst>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16" sqref="B16"/>
    </sheetView>
  </sheetViews>
  <sheetFormatPr defaultRowHeight="14.4"/>
  <cols>
    <col min="2" max="2" width="42.6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19</v>
      </c>
    </row>
    <row r="2" spans="1:4">
      <c r="A2" t="s">
        <v>4</v>
      </c>
      <c r="B2" t="s">
        <v>3</v>
      </c>
      <c r="C2">
        <f>C20</f>
        <v>27.440629455043933</v>
      </c>
      <c r="D2" t="s">
        <v>42</v>
      </c>
    </row>
    <row r="3" spans="1:4">
      <c r="A3" t="s">
        <v>5</v>
      </c>
      <c r="B3" t="s">
        <v>6</v>
      </c>
      <c r="C3">
        <v>0.06</v>
      </c>
      <c r="D3" t="s">
        <v>20</v>
      </c>
    </row>
    <row r="4" spans="1:4">
      <c r="A4" t="s">
        <v>7</v>
      </c>
      <c r="B4" t="s">
        <v>8</v>
      </c>
      <c r="C4">
        <f>C19</f>
        <v>457.34382425073221</v>
      </c>
      <c r="D4" t="s">
        <v>41</v>
      </c>
    </row>
    <row r="5" spans="1:4">
      <c r="A5" t="s">
        <v>11</v>
      </c>
      <c r="B5" t="s">
        <v>12</v>
      </c>
      <c r="C5">
        <f>C18</f>
        <v>6.7145567968006538E-5</v>
      </c>
      <c r="D5" t="s">
        <v>36</v>
      </c>
    </row>
    <row r="6" spans="1:4">
      <c r="A6" t="s">
        <v>13</v>
      </c>
      <c r="B6" t="s">
        <v>14</v>
      </c>
      <c r="C6">
        <v>1.4</v>
      </c>
    </row>
    <row r="7" spans="1:4">
      <c r="A7" t="s">
        <v>15</v>
      </c>
      <c r="B7" t="s">
        <v>16</v>
      </c>
      <c r="C7">
        <v>273</v>
      </c>
      <c r="D7" t="s">
        <v>29</v>
      </c>
    </row>
    <row r="8" spans="1:4">
      <c r="A8" t="s">
        <v>17</v>
      </c>
      <c r="B8" t="s">
        <v>18</v>
      </c>
      <c r="C8">
        <v>0.5</v>
      </c>
      <c r="D8" t="s">
        <v>24</v>
      </c>
    </row>
    <row r="9" spans="1:4">
      <c r="A9" t="s">
        <v>9</v>
      </c>
      <c r="B9" t="s">
        <v>10</v>
      </c>
      <c r="C9">
        <v>0.1</v>
      </c>
      <c r="D9" t="s">
        <v>23</v>
      </c>
    </row>
    <row r="10" spans="1:4">
      <c r="A10" t="s">
        <v>21</v>
      </c>
      <c r="B10" t="s">
        <v>22</v>
      </c>
      <c r="C10">
        <v>28</v>
      </c>
    </row>
    <row r="11" spans="1:4">
      <c r="A11" s="2" t="s">
        <v>33</v>
      </c>
      <c r="B11" t="s">
        <v>34</v>
      </c>
      <c r="C11">
        <v>8314</v>
      </c>
      <c r="D11" t="s">
        <v>35</v>
      </c>
    </row>
    <row r="14" spans="1:4">
      <c r="A14" t="s">
        <v>25</v>
      </c>
      <c r="B14" t="s">
        <v>26</v>
      </c>
      <c r="C14">
        <f xml:space="preserve"> C8 * (1 + (C6 - 1) / 2)^(-C6 / (C6 - 1)) * 1000000</f>
        <v>264140.89385858708</v>
      </c>
      <c r="D14" t="s">
        <v>30</v>
      </c>
    </row>
    <row r="15" spans="1:4">
      <c r="A15" t="s">
        <v>27</v>
      </c>
      <c r="B15" t="s">
        <v>28</v>
      </c>
      <c r="C15">
        <f xml:space="preserve">  C7 * (1 / (1 + (C6 - 1) / 2))</f>
        <v>227.5</v>
      </c>
      <c r="D15" t="s">
        <v>29</v>
      </c>
    </row>
    <row r="16" spans="1:4">
      <c r="A16" t="s">
        <v>31</v>
      </c>
      <c r="B16" t="s">
        <v>32</v>
      </c>
      <c r="C16">
        <f xml:space="preserve"> (C3 / C14) * SQRT((C11 * C15) / (C10 * C6))</f>
        <v>4.9896293342365906E-5</v>
      </c>
      <c r="D16" t="s">
        <v>36</v>
      </c>
    </row>
    <row r="17" spans="1:4">
      <c r="A17" t="s">
        <v>38</v>
      </c>
      <c r="B17" t="s">
        <v>37</v>
      </c>
      <c r="C17">
        <f xml:space="preserve"> SQRT((2 / (C6 - 1)) * ((C8 / C9)^((C6 - 1)/C6) - 1))</f>
        <v>1.7085368137189478</v>
      </c>
    </row>
    <row r="18" spans="1:4">
      <c r="A18" t="s">
        <v>11</v>
      </c>
      <c r="B18" t="s">
        <v>39</v>
      </c>
      <c r="C18">
        <f>(C16/C17)*((1+(C6-1)/2*(C17^2))/((C6+1)/2))^((C6+1)/(2*(C6-1)))</f>
        <v>6.7145567968006538E-5</v>
      </c>
      <c r="D18" t="s">
        <v>36</v>
      </c>
    </row>
    <row r="19" spans="1:4">
      <c r="A19" t="s">
        <v>7</v>
      </c>
      <c r="B19" t="s">
        <v>40</v>
      </c>
      <c r="C19">
        <f>SQRT( (2 * C6 / (C6 - 1)) * (C11 * C7 / C10) * (1 - (C9 / C8)^((C6 - 1)/C6)))</f>
        <v>457.34382425073221</v>
      </c>
      <c r="D19" t="s">
        <v>41</v>
      </c>
    </row>
    <row r="20" spans="1:4">
      <c r="A20" t="s">
        <v>4</v>
      </c>
      <c r="B20" t="s">
        <v>3</v>
      </c>
      <c r="C20">
        <f xml:space="preserve"> C3 * C19 + (C9 - C9) * C18</f>
        <v>27.440629455043933</v>
      </c>
      <c r="D20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Brown</dc:creator>
  <cp:lastModifiedBy>Harrison</cp:lastModifiedBy>
  <dcterms:created xsi:type="dcterms:W3CDTF">2015-06-05T18:17:20Z</dcterms:created>
  <dcterms:modified xsi:type="dcterms:W3CDTF">2019-08-31T22:04:20Z</dcterms:modified>
</cp:coreProperties>
</file>