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Micromouse-edu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Find alternative motor/encoder for the space provided on the pcb
	-Allen Spain</t>
      </text>
    </comment>
  </commentList>
</comments>
</file>

<file path=xl/sharedStrings.xml><?xml version="1.0" encoding="utf-8"?>
<sst xmlns="http://schemas.openxmlformats.org/spreadsheetml/2006/main" count="423" uniqueCount="241">
  <si>
    <t>Part</t>
  </si>
  <si>
    <t>EDU Parts</t>
  </si>
  <si>
    <t>Value</t>
  </si>
  <si>
    <t>Package</t>
  </si>
  <si>
    <t>Ref Designator</t>
  </si>
  <si>
    <t>Description</t>
  </si>
  <si>
    <t>Availability</t>
  </si>
  <si>
    <t>Pn</t>
  </si>
  <si>
    <t>Unit Cost</t>
  </si>
  <si>
    <t>Qty</t>
  </si>
  <si>
    <t>Mfn</t>
  </si>
  <si>
    <t>Price</t>
  </si>
  <si>
    <t>Comments</t>
  </si>
  <si>
    <t>C10</t>
  </si>
  <si>
    <t>Mfg P/N#</t>
  </si>
  <si>
    <t>Manufacturer</t>
  </si>
  <si>
    <t>Distributor P/N#</t>
  </si>
  <si>
    <t>Link</t>
  </si>
  <si>
    <t>Notes</t>
  </si>
  <si>
    <t>Checked - Did you get the receipt ?</t>
  </si>
  <si>
    <t>10 nF</t>
  </si>
  <si>
    <t>0603-cap</t>
  </si>
  <si>
    <t>capacitor</t>
  </si>
  <si>
    <t>available</t>
  </si>
  <si>
    <t>1276-1028-1-ND</t>
  </si>
  <si>
    <t>Purchased</t>
  </si>
  <si>
    <t>Expected Delivery</t>
  </si>
  <si>
    <t>Samsung Electro-Mechanics</t>
  </si>
  <si>
    <t>Arrived</t>
  </si>
  <si>
    <t>-</t>
  </si>
  <si>
    <t>MCU</t>
  </si>
  <si>
    <t>SMT32</t>
  </si>
  <si>
    <t>C1</t>
  </si>
  <si>
    <t>1.0uF</t>
  </si>
  <si>
    <t>1276-1013-1-ND</t>
  </si>
  <si>
    <t>C2,C8,C18,C21,C23,C_ELF1,C_EM_D1,C_ERF1,C_E_H1</t>
  </si>
  <si>
    <t>4.7uF</t>
  </si>
  <si>
    <t>TMK107BBJ475MA-T</t>
  </si>
  <si>
    <t>Taiyo Yuden</t>
  </si>
  <si>
    <t>Yes</t>
  </si>
  <si>
    <t>Gy/Acc</t>
  </si>
  <si>
    <t>MPU-6050</t>
  </si>
  <si>
    <t>C3</t>
  </si>
  <si>
    <t>1.4 uF</t>
  </si>
  <si>
    <t>C1812C145J5JLC7805</t>
  </si>
  <si>
    <t>KEMET</t>
  </si>
  <si>
    <t>C13</t>
  </si>
  <si>
    <t>1nF</t>
  </si>
  <si>
    <t>Emitter</t>
  </si>
  <si>
    <t>475-2919-ND</t>
  </si>
  <si>
    <t>C5,C6,C7,C12,C17,C22,C_3.3V2,C_5V1,C_BAT1,C_ELF2,C_EM_D2,C_ERF2,C_E_H2,C_GY_REG,C_GY_VDD,C_NR,C4</t>
  </si>
  <si>
    <t>0.1uF</t>
  </si>
  <si>
    <t>LMF107B7104KAHT</t>
  </si>
  <si>
    <t>Receiver</t>
  </si>
  <si>
    <t>751-1041-ND</t>
  </si>
  <si>
    <t>Driver</t>
  </si>
  <si>
    <t>DRV8871</t>
  </si>
  <si>
    <t>C9,C16</t>
  </si>
  <si>
    <t>2.2uF</t>
  </si>
  <si>
    <t>LMK107B7225MA-TR</t>
  </si>
  <si>
    <t>2019/0722</t>
  </si>
  <si>
    <t>Wheels</t>
  </si>
  <si>
    <t>MZW2-30</t>
  </si>
  <si>
    <t>C15,C_3.3V1</t>
  </si>
  <si>
    <t>10uF</t>
  </si>
  <si>
    <t>C0603C106M8PACTU</t>
  </si>
  <si>
    <t>C20</t>
  </si>
  <si>
    <t>1000pF</t>
  </si>
  <si>
    <t>C0603C102K4RECAUTO</t>
  </si>
  <si>
    <t>Encoder</t>
  </si>
  <si>
    <t>(IE2 – 512)</t>
  </si>
  <si>
    <t>Faulhauber</t>
  </si>
  <si>
    <t>CR1</t>
  </si>
  <si>
    <t>STM32F103RET6</t>
  </si>
  <si>
    <t>lqfp-64</t>
  </si>
  <si>
    <t>arm cortex m3 mcu</t>
  </si>
  <si>
    <t>STMicroelectronics</t>
  </si>
  <si>
    <t>Out of stock</t>
  </si>
  <si>
    <t>C_5V2,C_BAT2</t>
  </si>
  <si>
    <t>47uF</t>
  </si>
  <si>
    <t>cap0603-cap</t>
  </si>
  <si>
    <t>Motor</t>
  </si>
  <si>
    <t>(1717T006SR)</t>
  </si>
  <si>
    <t>C_GY_CP</t>
  </si>
  <si>
    <t>2.2nF</t>
  </si>
  <si>
    <t>D1</t>
  </si>
  <si>
    <t>sot23</t>
  </si>
  <si>
    <t>z-diode</t>
  </si>
  <si>
    <t>Screw Driver Set</t>
  </si>
  <si>
    <t>XOOL 80</t>
  </si>
  <si>
    <t>Amazon</t>
  </si>
  <si>
    <t xml:space="preserve">ROHM Semiconductor
</t>
  </si>
  <si>
    <t>IC1</t>
  </si>
  <si>
    <t>LM321MFX</t>
  </si>
  <si>
    <t>sot23-5</t>
  </si>
  <si>
    <t>low power single op amp</t>
  </si>
  <si>
    <t>LM321MFX/NOPB</t>
  </si>
  <si>
    <t>Texas Instruments</t>
  </si>
  <si>
    <t>Wheel Dish</t>
  </si>
  <si>
    <t>J1,J2,J4</t>
  </si>
  <si>
    <t>1x04</t>
  </si>
  <si>
    <t>multi connection point. often used as generic header-pin footprint for 0.1 inch spaced/style header connections</t>
  </si>
  <si>
    <t>Wurth Electronics Inc.</t>
  </si>
  <si>
    <t>STLink V2 Flasher</t>
  </si>
  <si>
    <t>J3,J5</t>
  </si>
  <si>
    <t>HTSS-103-XX-XX-D</t>
  </si>
  <si>
    <t>htss-103-xx-xx-d</t>
  </si>
  <si>
    <t>Samtec</t>
  </si>
  <si>
    <t xml:space="preserve">DC motor kit </t>
  </si>
  <si>
    <t>J6,J7</t>
  </si>
  <si>
    <t>HTSS-102-XX-XX-D</t>
  </si>
  <si>
    <t>htss-102-xx-xx-d</t>
  </si>
  <si>
    <t xml:space="preserve">breakout header </t>
  </si>
  <si>
    <t>DNC</t>
  </si>
  <si>
    <t>JP1,JP3</t>
  </si>
  <si>
    <t>molex-1x2</t>
  </si>
  <si>
    <t>header 2</t>
  </si>
  <si>
    <t>732-5315-ND</t>
  </si>
  <si>
    <t>Total w/ Shipping</t>
  </si>
  <si>
    <t>L1</t>
  </si>
  <si>
    <t>10uH</t>
  </si>
  <si>
    <t>inductors</t>
  </si>
  <si>
    <t>LB2518T221K</t>
  </si>
  <si>
    <t>LED_PWR</t>
  </si>
  <si>
    <t>green</t>
  </si>
  <si>
    <t>led-1206</t>
  </si>
  <si>
    <t>leds</t>
  </si>
  <si>
    <t>APT3216ZGC</t>
  </si>
  <si>
    <t>Kingbright</t>
  </si>
  <si>
    <t>NMOS1,NMOS2,NMOS3,NMOS4</t>
  </si>
  <si>
    <t>DMN3150LW</t>
  </si>
  <si>
    <t>dmn3150lw</t>
  </si>
  <si>
    <t>DMN3150LW-7</t>
  </si>
  <si>
    <t>Diodes Incorporated</t>
  </si>
  <si>
    <t>R1</t>
  </si>
  <si>
    <t>1k</t>
  </si>
  <si>
    <t>m0805</t>
  </si>
  <si>
    <t>resistor</t>
  </si>
  <si>
    <t>PNM0805E1001JBT0</t>
  </si>
  <si>
    <t>Vishay / Thin Film</t>
  </si>
  <si>
    <t>R2</t>
  </si>
  <si>
    <t>10k</t>
  </si>
  <si>
    <t>RC0805FR-0710KL</t>
  </si>
  <si>
    <t>Yageo</t>
  </si>
  <si>
    <t>R3</t>
  </si>
  <si>
    <t>r0805</t>
  </si>
  <si>
    <t>RN73R2ATTD1001D25</t>
  </si>
  <si>
    <t>KOA Speer</t>
  </si>
  <si>
    <t>R8,R9</t>
  </si>
  <si>
    <t>500m</t>
  </si>
  <si>
    <t>RC0805FR-07100RL</t>
  </si>
  <si>
    <t>R_ED1,R_ED2,R_EH1,R_EH2</t>
  </si>
  <si>
    <t>0603-res</t>
  </si>
  <si>
    <t>P5.6BZDKR-ND</t>
  </si>
  <si>
    <t>Panasonic Electronic Components</t>
  </si>
  <si>
    <t>R_ED_PD,R_EH_PD,R_ELF_PD,R_ERF_PD</t>
  </si>
  <si>
    <t>47k</t>
  </si>
  <si>
    <t>541-47.0KSCT-ND</t>
  </si>
  <si>
    <t>Vishay Dale</t>
  </si>
  <si>
    <t>R_ELF,R_ERF</t>
  </si>
  <si>
    <t>541-10.0SDKR-ND</t>
  </si>
  <si>
    <t>R_PWR,R_VM7</t>
  </si>
  <si>
    <t>541-1.00KSCT-ND</t>
  </si>
  <si>
    <t>R_RLD,R_RLF,R_RLH,R_RRD,R_RRF,R_RRH</t>
  </si>
  <si>
    <t>1.8k</t>
  </si>
  <si>
    <t>RHM1.8KDCT-ND</t>
  </si>
  <si>
    <t>Rohm Semiconductor</t>
  </si>
  <si>
    <t>R_VM1</t>
  </si>
  <si>
    <t>75k</t>
  </si>
  <si>
    <t>RHM75KDCT-ND</t>
  </si>
  <si>
    <t>R_VM2</t>
  </si>
  <si>
    <t>33k</t>
  </si>
  <si>
    <t>P33KBZDKR-ND</t>
  </si>
  <si>
    <t>R_VM4, R_VM5</t>
  </si>
  <si>
    <t>100k</t>
  </si>
  <si>
    <t>RHM100KADCT-ND</t>
  </si>
  <si>
    <t>R_VM6</t>
  </si>
  <si>
    <t>3.3k</t>
  </si>
  <si>
    <t>P3.3KBYDKR-ND</t>
  </si>
  <si>
    <t>S1</t>
  </si>
  <si>
    <t>RESET</t>
  </si>
  <si>
    <t>tactile_switch_smd_4.6x2.8mm</t>
  </si>
  <si>
    <t>various no switches- pushbuttons</t>
  </si>
  <si>
    <t>C&amp;K</t>
  </si>
  <si>
    <t>S2</t>
  </si>
  <si>
    <t>switch-spdt</t>
  </si>
  <si>
    <t>spst switch</t>
  </si>
  <si>
    <t>COM-00102</t>
  </si>
  <si>
    <t>Sparkfun</t>
  </si>
  <si>
    <t>U$1,U$2</t>
  </si>
  <si>
    <t>JST_CONNECTOR_FEMALE</t>
  </si>
  <si>
    <t>jst_connector_female</t>
  </si>
  <si>
    <t>455-1611-ND</t>
  </si>
  <si>
    <t>JST Sales America Inc.</t>
  </si>
  <si>
    <t>U$3</t>
  </si>
  <si>
    <t>TPS73633(SOT-23)</t>
  </si>
  <si>
    <t>tps73633(sot-23)</t>
  </si>
  <si>
    <t>TPS73633MDBVREPG4</t>
  </si>
  <si>
    <t>U$4</t>
  </si>
  <si>
    <t>TPS76850(SOIC-8)</t>
  </si>
  <si>
    <t>tps76850(soic-8)</t>
  </si>
  <si>
    <t>TPS76850QDR</t>
  </si>
  <si>
    <t>U$12</t>
  </si>
  <si>
    <t>MY_MM_MOTOR_MOUNT</t>
  </si>
  <si>
    <t>my_mm_motor_mount</t>
  </si>
  <si>
    <t>2 motors will be purchased seperately</t>
  </si>
  <si>
    <t>U1</t>
  </si>
  <si>
    <t>SN74HC151DR</t>
  </si>
  <si>
    <t>soic127p600x175-16n</t>
  </si>
  <si>
    <t>8-line to 1-line dataselectors /multiplexers</t>
  </si>
  <si>
    <t>296-14834-1-ND</t>
  </si>
  <si>
    <t>U2</t>
  </si>
  <si>
    <t>DRV8848PWPR</t>
  </si>
  <si>
    <t>sop65p640x120-17n</t>
  </si>
  <si>
    <t>none</t>
  </si>
  <si>
    <t>296-47770-1-ND</t>
  </si>
  <si>
    <t>U3</t>
  </si>
  <si>
    <t>ACS712ELCTR-20A-T</t>
  </si>
  <si>
    <t>soic127p600x175-8n</t>
  </si>
  <si>
    <t>linear current sensor</t>
  </si>
  <si>
    <t>620-1190-1-ND</t>
  </si>
  <si>
    <t>Allegro MicroSystems, LLC</t>
  </si>
  <si>
    <t>U6</t>
  </si>
  <si>
    <t>MPU-6000</t>
  </si>
  <si>
    <t>qfn-24-ep</t>
  </si>
  <si>
    <t>invensense mpu-6000 6-axis gryoscope/accelerometer</t>
  </si>
  <si>
    <t>1428-1005-1-ND</t>
  </si>
  <si>
    <t>TDK InvenSense</t>
  </si>
  <si>
    <t>X1</t>
  </si>
  <si>
    <t>RASPI_GPIO_B+#_PIN</t>
  </si>
  <si>
    <t>raspi_gpio_b+_pin</t>
  </si>
  <si>
    <t>2x20 header connector</t>
  </si>
  <si>
    <t>availble</t>
  </si>
  <si>
    <t>Adafruit</t>
  </si>
  <si>
    <t>E1,E2,E3,E4,E5,E6</t>
  </si>
  <si>
    <t>ir emitter</t>
  </si>
  <si>
    <t>OSRAM Opto Semiconductors Inc.</t>
  </si>
  <si>
    <t>REC_1,REC_2,REC_3,REC_4,REC_5,REC_6</t>
  </si>
  <si>
    <t>ir phototransistor</t>
  </si>
  <si>
    <t>Vishay Semiconductor Opto Division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</si>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</sst>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&quot;$&quot;#,##0.00"/>
  </numFmts>
  <fonts count="16">
    <font>
      <sz val="10.0"/>
      <color rgb="FF000000"/>
      <name val="Arial"/>
    </font>
    <font>
      <b/>
      <name val="Arial"/>
    </font>
    <font>
      <b/>
      <color rgb="FF000000"/>
      <name val="Arial"/>
    </font>
    <font>
      <color rgb="FF000000"/>
      <name val="Arial"/>
    </font>
    <font>
      <name val="Arial"/>
    </font>
    <font>
      <u/>
      <color rgb="FF000000"/>
      <name val="Arial"/>
    </font>
    <font>
      <color rgb="FF111111"/>
      <name val="Amazon Ember"/>
    </font>
    <font>
      <u/>
      <color rgb="FF111111"/>
      <name val="Arial"/>
    </font>
    <font>
      <u/>
      <color rgb="FF000000"/>
      <name val="Arial"/>
    </font>
    <font>
      <u/>
      <color rgb="FF000000"/>
      <name val="Arial"/>
    </font>
    <font>
      <color rgb="FF111111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/>
    <font>
      <b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27BA0"/>
        <bgColor rgb="FFC27BA0"/>
      </patternFill>
    </fill>
    <fill>
      <patternFill patternType="solid">
        <fgColor rgb="FFF9CB9C"/>
        <bgColor rgb="FFF9CB9C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 vertical="bottom"/>
    </xf>
    <xf borderId="0" fillId="0" fontId="2" numFmtId="0" xfId="0" applyFont="1"/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vertical="bottom"/>
    </xf>
    <xf borderId="0" fillId="0" fontId="2" numFmtId="165" xfId="0" applyAlignment="1" applyFont="1" applyNumberFormat="1">
      <alignment readingOrder="0"/>
    </xf>
    <xf borderId="2" fillId="2" fontId="1" numFmtId="0" xfId="0" applyAlignment="1" applyBorder="1" applyFont="1">
      <alignment vertical="bottom"/>
    </xf>
    <xf borderId="0" fillId="0" fontId="3" numFmtId="0" xfId="0" applyFont="1"/>
    <xf borderId="2" fillId="2" fontId="1" numFmtId="0" xfId="0" applyAlignment="1" applyBorder="1" applyFont="1">
      <alignment readingOrder="0" vertical="bottom"/>
    </xf>
    <xf borderId="0" fillId="0" fontId="3" numFmtId="165" xfId="0" applyFont="1" applyNumberFormat="1"/>
    <xf borderId="2" fillId="2" fontId="1" numFmtId="0" xfId="0" applyAlignment="1" applyBorder="1" applyFont="1">
      <alignment horizontal="right" readingOrder="0" vertical="bottom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0" fillId="0" fontId="3" numFmtId="0" xfId="0" applyFont="1"/>
    <xf borderId="0" fillId="3" fontId="5" numFmtId="0" xfId="0" applyAlignment="1" applyFont="1">
      <alignment vertical="bottom"/>
    </xf>
    <xf borderId="0" fillId="3" fontId="3" numFmtId="164" xfId="0" applyAlignment="1" applyFont="1" applyNumberFormat="1">
      <alignment horizontal="right" vertical="bottom"/>
    </xf>
    <xf borderId="0" fillId="3" fontId="4" numFmtId="164" xfId="0" applyAlignment="1" applyFont="1" applyNumberFormat="1">
      <alignment horizontal="right" readingOrder="0" vertical="bottom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right" vertical="bottom"/>
    </xf>
    <xf borderId="0" fillId="4" fontId="6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3" numFmtId="164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readingOrder="0" vertical="bottom"/>
    </xf>
    <xf borderId="0" fillId="4" fontId="8" numFmtId="0" xfId="0" applyAlignment="1" applyFont="1">
      <alignment vertical="bottom"/>
    </xf>
    <xf borderId="0" fillId="3" fontId="3" numFmtId="0" xfId="0" applyAlignment="1" applyFont="1">
      <alignment horizontal="right" readingOrder="0" vertical="bottom"/>
    </xf>
    <xf borderId="0" fillId="4" fontId="3" numFmtId="164" xfId="0" applyAlignment="1" applyFont="1" applyNumberFormat="1">
      <alignment horizontal="right" readingOrder="0" vertical="bottom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horizontal="right" vertical="bottom"/>
    </xf>
    <xf borderId="0" fillId="5" fontId="4" numFmtId="0" xfId="0" applyAlignment="1" applyFont="1">
      <alignment vertical="bottom"/>
    </xf>
    <xf borderId="0" fillId="5" fontId="9" numFmtId="0" xfId="0" applyAlignment="1" applyFont="1">
      <alignment vertical="bottom"/>
    </xf>
    <xf borderId="3" fillId="5" fontId="3" numFmtId="0" xfId="0" applyAlignment="1" applyBorder="1" applyFont="1">
      <alignment readingOrder="0" shrinkToFit="0" vertical="bottom" wrapText="0"/>
    </xf>
    <xf borderId="0" fillId="5" fontId="3" numFmtId="0" xfId="0" applyAlignment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0" fillId="0" fontId="10" numFmtId="0" xfId="0" applyAlignment="1" applyFont="1">
      <alignment readingOrder="0"/>
    </xf>
    <xf borderId="3" fillId="3" fontId="3" numFmtId="0" xfId="0" applyAlignment="1" applyBorder="1" applyFont="1">
      <alignment vertical="bottom"/>
    </xf>
    <xf borderId="0" fillId="4" fontId="3" numFmtId="0" xfId="0" applyAlignment="1" applyFont="1">
      <alignment readingOrder="0" vertical="bottom"/>
    </xf>
    <xf borderId="3" fillId="4" fontId="3" numFmtId="0" xfId="0" applyAlignment="1" applyBorder="1" applyFont="1">
      <alignment shrinkToFit="0" vertical="bottom" wrapText="0"/>
    </xf>
    <xf borderId="0" fillId="4" fontId="4" numFmtId="0" xfId="0" applyAlignment="1" applyFont="1">
      <alignment horizontal="right" readingOrder="0" vertical="bottom"/>
    </xf>
    <xf borderId="0" fillId="4" fontId="4" numFmtId="164" xfId="0" applyAlignment="1" applyFont="1" applyNumberFormat="1">
      <alignment horizontal="right" readingOrder="0" vertical="bottom"/>
    </xf>
    <xf borderId="0" fillId="4" fontId="3" numFmtId="0" xfId="0" applyAlignment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4" fontId="11" numFmtId="0" xfId="0" applyAlignment="1" applyFont="1">
      <alignment readingOrder="0" vertical="bottom"/>
    </xf>
    <xf borderId="0" fillId="4" fontId="3" numFmtId="0" xfId="0" applyAlignment="1" applyFont="1">
      <alignment readingOrder="0" shrinkToFit="0" vertical="bottom" wrapText="0"/>
    </xf>
    <xf borderId="0" fillId="6" fontId="2" numFmtId="0" xfId="0" applyAlignment="1" applyFill="1" applyFont="1">
      <alignment readingOrder="0" vertical="bottom"/>
    </xf>
    <xf borderId="0" fillId="6" fontId="2" numFmtId="165" xfId="0" applyAlignment="1" applyFont="1" applyNumberFormat="1">
      <alignment horizontal="right" vertical="bottom"/>
    </xf>
    <xf borderId="0" fillId="6" fontId="12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6" fontId="4" numFmtId="0" xfId="0" applyAlignment="1" applyFont="1">
      <alignment horizontal="right" readingOrder="0" vertical="bottom"/>
    </xf>
    <xf borderId="0" fillId="0" fontId="14" numFmtId="0" xfId="0" applyAlignment="1" applyFont="1">
      <alignment horizontal="left"/>
    </xf>
    <xf borderId="0" fillId="0" fontId="14" numFmtId="165" xfId="0" applyAlignment="1" applyFont="1" applyNumberFormat="1">
      <alignment horizontal="left"/>
    </xf>
    <xf borderId="0" fillId="0" fontId="15" numFmtId="0" xfId="0" applyAlignment="1" applyFont="1">
      <alignment readingOrder="0"/>
    </xf>
    <xf borderId="0" fillId="0" fontId="15" numFmtId="165" xfId="0" applyFont="1" applyNumberForma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Micromouse-edu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M16" displayName="Table_1" id="1">
  <tableColumns count="12">
    <tableColumn name="Qty" id="1"/>
    <tableColumn name="Value" id="2"/>
    <tableColumn name="Description" id="3"/>
    <tableColumn name="Mfg P/N#" id="4"/>
    <tableColumn name="Manufacturer" id="5"/>
    <tableColumn name="Distributor P/N#" id="6"/>
    <tableColumn name="Link" id="7"/>
    <tableColumn name="Notes" id="8"/>
    <tableColumn name="Checked - Did you get the receipt ?" id="9"/>
    <tableColumn name="Purchased" id="10"/>
    <tableColumn name="Expected Delivery" id="11"/>
    <tableColumn name="Arrived" id="1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3:A16" displayName="Table_2" id="2">
  <tableColumns count="1">
    <tableColumn name="Ref Designator" id="1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1:K48" displayName="Table_3" id="3">
  <tableColumns count="11">
    <tableColumn name="Part" id="1"/>
    <tableColumn name="Value" id="2"/>
    <tableColumn name="Package" id="3"/>
    <tableColumn name="Description" id="4"/>
    <tableColumn name="Availability" id="5"/>
    <tableColumn name="Pn" id="6"/>
    <tableColumn name="Unit Cost" id="7"/>
    <tableColumn name="Mfn" id="8"/>
    <tableColumn name="Qty" id="9"/>
    <tableColumn name="Price" id="10"/>
    <tableColumn name="Comments" id="11"/>
  </tableColumns>
  <tableStyleInfo name="Micromouse-edu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ebay.com/itm/191629461517" TargetMode="External"/><Relationship Id="rId3" Type="http://schemas.openxmlformats.org/officeDocument/2006/relationships/hyperlink" Target="https://www.faulhaber.com/en/products/series/1717sr/" TargetMode="External"/><Relationship Id="rId4" Type="http://schemas.openxmlformats.org/officeDocument/2006/relationships/hyperlink" Target="https://www.faulhaber.com/en/products/series/1717sr/" TargetMode="External"/><Relationship Id="rId10" Type="http://schemas.openxmlformats.org/officeDocument/2006/relationships/table" Target="../tables/table2.xml"/><Relationship Id="rId9" Type="http://schemas.openxmlformats.org/officeDocument/2006/relationships/table" Target="../tables/table1.xm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.xml"/><Relationship Id="rId11" Type="http://schemas.openxmlformats.org/officeDocument/2006/relationships/hyperlink" Target="https://www.mouser.com/manufacturer/thinfilm/" TargetMode="External"/><Relationship Id="rId10" Type="http://schemas.openxmlformats.org/officeDocument/2006/relationships/hyperlink" Target="https://www.digikey.com/en/supplier-centers/d/diodes" TargetMode="External"/><Relationship Id="rId13" Type="http://schemas.openxmlformats.org/officeDocument/2006/relationships/hyperlink" Target="https://www.mouser.com/manufacturer/koa-speer/" TargetMode="External"/><Relationship Id="rId12" Type="http://schemas.openxmlformats.org/officeDocument/2006/relationships/hyperlink" Target="https://www.digikey.com/en/supplier-centers/y/yageo" TargetMode="External"/><Relationship Id="rId1" Type="http://schemas.openxmlformats.org/officeDocument/2006/relationships/hyperlink" Target="https://www.mouser.com/manufacturer/taiyo-yuden/" TargetMode="External"/><Relationship Id="rId2" Type="http://schemas.openxmlformats.org/officeDocument/2006/relationships/hyperlink" Target="https://www.digikey.com/en/supplier-centers/k/kemet" TargetMode="External"/><Relationship Id="rId3" Type="http://schemas.openxmlformats.org/officeDocument/2006/relationships/hyperlink" Target="https://www.mouser.com/manufacturer/taiyo-yuden/" TargetMode="External"/><Relationship Id="rId4" Type="http://schemas.openxmlformats.org/officeDocument/2006/relationships/hyperlink" Target="https://www.mouser.com/manufacturer/taiyo-yuden/" TargetMode="External"/><Relationship Id="rId9" Type="http://schemas.openxmlformats.org/officeDocument/2006/relationships/hyperlink" Target="https://www.digikey.com/en/supplier-centers/k/kingbright" TargetMode="External"/><Relationship Id="rId15" Type="http://schemas.openxmlformats.org/officeDocument/2006/relationships/hyperlink" Target="https://www.mouser.com/manufacturer/ck-switches/" TargetMode="External"/><Relationship Id="rId14" Type="http://schemas.openxmlformats.org/officeDocument/2006/relationships/hyperlink" Target="https://www.digikey.com/en/supplier-centers/y/yageo" TargetMode="External"/><Relationship Id="rId17" Type="http://schemas.openxmlformats.org/officeDocument/2006/relationships/hyperlink" Target="https://www.mouser.com/manufacturer/texas-instruments/" TargetMode="External"/><Relationship Id="rId16" Type="http://schemas.openxmlformats.org/officeDocument/2006/relationships/hyperlink" Target="https://www.ti.com/store/ti/en/p/product/?p=TPS73633MDBVREPG4" TargetMode="External"/><Relationship Id="rId5" Type="http://schemas.openxmlformats.org/officeDocument/2006/relationships/hyperlink" Target="https://www.mouser.com/manufacturer/kemet-electronics/" TargetMode="External"/><Relationship Id="rId6" Type="http://schemas.openxmlformats.org/officeDocument/2006/relationships/hyperlink" Target="https://www.mouser.com/manufacturer/kemet-electronics/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www.digikey.com/en/supplier-centers/t/texas-instruments" TargetMode="External"/><Relationship Id="rId8" Type="http://schemas.openxmlformats.org/officeDocument/2006/relationships/hyperlink" Target="https://www.mouser.com/manufacturer/taiyo-yud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4" max="4" width="16.43"/>
    <col customWidth="1" min="9" max="9" width="6.29"/>
    <col customWidth="1" min="11" max="11" width="22.14"/>
    <col customWidth="1" min="12" max="12" width="17.0"/>
  </cols>
  <sheetData>
    <row r="1">
      <c r="A1" s="1">
        <v>43664.0</v>
      </c>
    </row>
    <row r="2">
      <c r="A2" s="3" t="s">
        <v>1</v>
      </c>
    </row>
    <row r="3">
      <c r="A3" s="5" t="s">
        <v>4</v>
      </c>
      <c r="B3" s="7" t="s">
        <v>9</v>
      </c>
      <c r="C3" s="7" t="s">
        <v>2</v>
      </c>
      <c r="D3" s="7" t="s">
        <v>5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9" t="s">
        <v>19</v>
      </c>
      <c r="K3" s="7" t="s">
        <v>25</v>
      </c>
      <c r="L3" s="11" t="s">
        <v>26</v>
      </c>
      <c r="M3" s="11" t="s">
        <v>28</v>
      </c>
    </row>
    <row r="4">
      <c r="A4" s="12" t="s">
        <v>29</v>
      </c>
      <c r="B4" s="13">
        <v>1.0</v>
      </c>
      <c r="C4" s="12" t="s">
        <v>29</v>
      </c>
      <c r="D4" s="12" t="s">
        <v>30</v>
      </c>
      <c r="E4" s="12" t="s">
        <v>31</v>
      </c>
      <c r="F4" s="14"/>
      <c r="G4" s="12"/>
      <c r="H4" s="16" t="str">
        <f>HYPERLINK("https://www.amazon.com/initeq-STM32F103C8T6-Minimum-Development-Programmer/dp/B079B95L9Y","Amazon")</f>
        <v>Amazon</v>
      </c>
      <c r="I4" s="14"/>
      <c r="J4" s="12" t="s">
        <v>39</v>
      </c>
      <c r="K4" s="12" t="s">
        <v>39</v>
      </c>
      <c r="L4" s="17">
        <v>43667.0</v>
      </c>
      <c r="M4" s="18">
        <v>43667.0</v>
      </c>
    </row>
    <row r="5">
      <c r="A5" s="19" t="s">
        <v>29</v>
      </c>
      <c r="B5" s="20">
        <v>1.0</v>
      </c>
      <c r="C5" s="19" t="s">
        <v>29</v>
      </c>
      <c r="D5" s="19" t="s">
        <v>40</v>
      </c>
      <c r="E5" s="21" t="s">
        <v>41</v>
      </c>
      <c r="F5" s="22"/>
      <c r="G5" s="19"/>
      <c r="H5" s="23" t="str">
        <f>HYPERLINK("https://www.amazon.com/gp/product/B07DXQB6P1/ref=ox_sc_act_title_1?smid=A23RSYDY50GVEF&amp;psc=1","Amazon")</f>
        <v>Amazon</v>
      </c>
      <c r="I5" s="22"/>
      <c r="J5" s="19" t="s">
        <v>39</v>
      </c>
      <c r="K5" s="19" t="s">
        <v>39</v>
      </c>
      <c r="L5" s="24">
        <v>43667.0</v>
      </c>
      <c r="M5" s="18">
        <v>43667.0</v>
      </c>
    </row>
    <row r="6">
      <c r="A6" s="12" t="s">
        <v>29</v>
      </c>
      <c r="B6" s="13">
        <v>10.0</v>
      </c>
      <c r="C6" s="12" t="s">
        <v>29</v>
      </c>
      <c r="D6" s="12" t="s">
        <v>48</v>
      </c>
      <c r="E6" s="12" t="s">
        <v>49</v>
      </c>
      <c r="F6" s="14"/>
      <c r="G6" s="12"/>
      <c r="H6" s="16" t="str">
        <f>HYPERLINK("https://www.digikey.com/product-detail/en/osram-opto-semiconductors-inc/SFH-4545/475-2919-ND/2205955","Digikey")</f>
        <v>Digikey</v>
      </c>
      <c r="I6" s="14"/>
      <c r="J6" s="12" t="s">
        <v>39</v>
      </c>
      <c r="K6" s="12" t="s">
        <v>39</v>
      </c>
      <c r="L6" s="17">
        <v>43669.0</v>
      </c>
      <c r="M6" s="25">
        <v>43670.0</v>
      </c>
    </row>
    <row r="7">
      <c r="A7" s="19" t="s">
        <v>29</v>
      </c>
      <c r="B7" s="20">
        <v>10.0</v>
      </c>
      <c r="C7" s="19" t="s">
        <v>29</v>
      </c>
      <c r="D7" s="19" t="s">
        <v>53</v>
      </c>
      <c r="E7" s="19" t="s">
        <v>54</v>
      </c>
      <c r="F7" s="22"/>
      <c r="G7" s="22"/>
      <c r="H7" s="26" t="str">
        <f>HYPERLINK("https://www.digikey.com/product-detail/en/TEFT4300/751-1041-ND/1681175/?itemSeq=298442017","Digikey")</f>
        <v>Digikey</v>
      </c>
      <c r="I7" s="22"/>
      <c r="J7" s="19" t="s">
        <v>39</v>
      </c>
      <c r="K7" s="19" t="s">
        <v>39</v>
      </c>
      <c r="L7" s="24">
        <v>43669.0</v>
      </c>
      <c r="M7" s="25">
        <v>43670.0</v>
      </c>
    </row>
    <row r="8">
      <c r="A8" s="12" t="s">
        <v>29</v>
      </c>
      <c r="B8" s="13">
        <v>2.0</v>
      </c>
      <c r="C8" s="12" t="s">
        <v>29</v>
      </c>
      <c r="D8" s="12" t="s">
        <v>55</v>
      </c>
      <c r="E8" s="12" t="s">
        <v>56</v>
      </c>
      <c r="F8" s="14"/>
      <c r="G8" s="12"/>
      <c r="H8" s="16" t="str">
        <f>HYPERLINK("https://www.adafruit.com/product/3190","Adafruit")</f>
        <v>Adafruit</v>
      </c>
      <c r="I8" s="14"/>
      <c r="J8" s="12" t="s">
        <v>39</v>
      </c>
      <c r="K8" s="12" t="s">
        <v>39</v>
      </c>
      <c r="L8" s="17">
        <v>43669.0</v>
      </c>
      <c r="M8" s="27" t="s">
        <v>60</v>
      </c>
    </row>
    <row r="9">
      <c r="A9" s="19" t="s">
        <v>29</v>
      </c>
      <c r="B9" s="20">
        <v>1.0</v>
      </c>
      <c r="C9" s="19" t="s">
        <v>29</v>
      </c>
      <c r="D9" s="19" t="s">
        <v>61</v>
      </c>
      <c r="E9" s="26" t="s">
        <v>62</v>
      </c>
      <c r="F9" s="22"/>
      <c r="G9" s="22"/>
      <c r="H9" s="26" t="str">
        <f>HYPERLINK("https://www.ebay.com/itm/191629461517","Ebay")</f>
        <v>Ebay</v>
      </c>
      <c r="I9" s="22"/>
      <c r="J9" s="19" t="s">
        <v>39</v>
      </c>
      <c r="K9" s="19" t="s">
        <v>39</v>
      </c>
      <c r="L9" s="28">
        <v>43668.0</v>
      </c>
      <c r="M9" s="28">
        <v>43668.0</v>
      </c>
    </row>
    <row r="10" ht="18.75" customHeight="1">
      <c r="A10" s="29" t="s">
        <v>29</v>
      </c>
      <c r="B10" s="30">
        <v>1.0</v>
      </c>
      <c r="C10" s="29" t="s">
        <v>29</v>
      </c>
      <c r="D10" s="29" t="s">
        <v>69</v>
      </c>
      <c r="E10" s="29" t="s">
        <v>70</v>
      </c>
      <c r="F10" s="31"/>
      <c r="G10" s="29"/>
      <c r="H10" s="32" t="s">
        <v>71</v>
      </c>
      <c r="I10" s="31"/>
      <c r="J10" s="29" t="s">
        <v>39</v>
      </c>
      <c r="K10" s="33" t="s">
        <v>77</v>
      </c>
      <c r="L10" s="34" t="s">
        <v>29</v>
      </c>
      <c r="M10" s="34" t="s">
        <v>29</v>
      </c>
    </row>
    <row r="11" ht="17.25" customHeight="1">
      <c r="A11" s="29" t="s">
        <v>29</v>
      </c>
      <c r="B11" s="30">
        <v>1.0</v>
      </c>
      <c r="C11" s="31"/>
      <c r="D11" s="29" t="s">
        <v>81</v>
      </c>
      <c r="E11" s="32" t="s">
        <v>82</v>
      </c>
      <c r="F11" s="31"/>
      <c r="G11" s="31"/>
      <c r="H11" s="32" t="s">
        <v>71</v>
      </c>
      <c r="I11" s="31"/>
      <c r="J11" s="29" t="s">
        <v>39</v>
      </c>
      <c r="K11" s="33" t="s">
        <v>77</v>
      </c>
      <c r="L11" s="35" t="s">
        <v>29</v>
      </c>
      <c r="M11" s="35" t="s">
        <v>29</v>
      </c>
    </row>
    <row r="12">
      <c r="A12" s="12" t="s">
        <v>29</v>
      </c>
      <c r="B12" s="13">
        <v>1.0</v>
      </c>
      <c r="C12" s="12"/>
      <c r="D12" s="12" t="s">
        <v>88</v>
      </c>
      <c r="E12" s="36" t="s">
        <v>89</v>
      </c>
      <c r="F12" s="14"/>
      <c r="G12" s="14"/>
      <c r="H12" s="16" t="s">
        <v>90</v>
      </c>
      <c r="I12" s="14"/>
      <c r="J12" s="12" t="s">
        <v>39</v>
      </c>
      <c r="K12" s="37" t="s">
        <v>39</v>
      </c>
      <c r="L12" s="28">
        <v>43668.0</v>
      </c>
      <c r="M12" s="18">
        <v>43667.0</v>
      </c>
    </row>
    <row r="13" ht="17.25" customHeight="1">
      <c r="A13" s="19" t="s">
        <v>29</v>
      </c>
      <c r="B13" s="20">
        <v>2.0</v>
      </c>
      <c r="C13" s="22" t="s">
        <v>29</v>
      </c>
      <c r="D13" s="38" t="s">
        <v>98</v>
      </c>
      <c r="E13" s="26"/>
      <c r="F13" s="22"/>
      <c r="G13" s="22"/>
      <c r="H13" s="26" t="str">
        <f>HYPERLINK("http://www.reflexracing.net/search.asp?keyword=mini+Z+wheels&amp;search=GO","ReflexRacing")</f>
        <v>ReflexRacing</v>
      </c>
      <c r="I13" s="22"/>
      <c r="J13" s="19" t="s">
        <v>39</v>
      </c>
      <c r="K13" s="39" t="s">
        <v>39</v>
      </c>
      <c r="L13" s="40" t="s">
        <v>29</v>
      </c>
      <c r="M13" s="41">
        <v>43673.0</v>
      </c>
    </row>
    <row r="14" ht="17.25" customHeight="1">
      <c r="A14" s="38" t="s">
        <v>29</v>
      </c>
      <c r="B14" s="42">
        <v>1.0</v>
      </c>
      <c r="C14" s="43" t="s">
        <v>29</v>
      </c>
      <c r="D14" s="38" t="s">
        <v>103</v>
      </c>
      <c r="E14" s="26"/>
      <c r="F14" s="22"/>
      <c r="G14" s="22"/>
      <c r="H14" s="45" t="str">
        <f>HYPERLINK("https://www.amazon.com/gp/product/B01EE4WAC8/ref=ppx_yo_dt_b_asin_title_o00_s00?ie=UTF8&amp;psc=1","Amazon")</f>
        <v>Amazon</v>
      </c>
      <c r="I14" s="22"/>
      <c r="J14" s="38" t="s">
        <v>39</v>
      </c>
      <c r="K14" s="46" t="s">
        <v>39</v>
      </c>
      <c r="L14" s="40" t="s">
        <v>29</v>
      </c>
      <c r="M14" s="41">
        <v>43673.0</v>
      </c>
    </row>
    <row r="15" ht="17.25" customHeight="1">
      <c r="A15" s="38" t="s">
        <v>29</v>
      </c>
      <c r="B15" s="42">
        <v>1.0</v>
      </c>
      <c r="C15" s="43" t="s">
        <v>29</v>
      </c>
      <c r="D15" s="38" t="s">
        <v>108</v>
      </c>
      <c r="E15" s="26"/>
      <c r="F15" s="22"/>
      <c r="G15" s="22"/>
      <c r="H15" s="45" t="str">
        <f>HYPERLINK("https://www.amazon.com/gp/product/B077WWS63B/ref=ppx_yo_dt_b_asin_title_o00_s00?ie=UTF8&amp;psc=1","Amazon")</f>
        <v>Amazon</v>
      </c>
      <c r="I15" s="22"/>
      <c r="J15" s="38" t="s">
        <v>39</v>
      </c>
      <c r="K15" s="46" t="s">
        <v>39</v>
      </c>
      <c r="L15" s="40" t="s">
        <v>29</v>
      </c>
      <c r="M15" s="41">
        <v>43673.0</v>
      </c>
    </row>
    <row r="16">
      <c r="A16" s="47" t="s">
        <v>118</v>
      </c>
      <c r="B16" s="48">
        <f>22.11 + 43.78 + 27.21 + 11.48 + 11.33 + 5.88 + 12.99</f>
        <v>134.78</v>
      </c>
      <c r="C16" s="49" t="str">
        <f>HYPERLINK("https://drive.google.com/drive/folders/1BhazrfYWvQhWq7LDoWjmkRpCK9orTyNP","(receipts)")</f>
        <v>(receipts)</v>
      </c>
      <c r="D16" s="50"/>
      <c r="E16" s="50"/>
      <c r="F16" s="51"/>
      <c r="G16" s="51"/>
      <c r="H16" s="52"/>
      <c r="I16" s="51"/>
      <c r="J16" s="50"/>
      <c r="K16" s="50"/>
      <c r="L16" s="53"/>
      <c r="M16" s="53"/>
    </row>
    <row r="17">
      <c r="L17" s="54"/>
    </row>
    <row r="18">
      <c r="L18" s="54"/>
    </row>
    <row r="19">
      <c r="L19" s="54"/>
    </row>
    <row r="20">
      <c r="L20" s="54"/>
    </row>
    <row r="21">
      <c r="L21" s="54"/>
    </row>
    <row r="22">
      <c r="L22" s="54"/>
    </row>
    <row r="23">
      <c r="L23" s="54"/>
    </row>
    <row r="24">
      <c r="L24" s="54"/>
    </row>
    <row r="25">
      <c r="L25" s="54"/>
    </row>
    <row r="26">
      <c r="L26" s="54"/>
    </row>
    <row r="27">
      <c r="L27" s="54"/>
    </row>
    <row r="28">
      <c r="L28" s="54"/>
    </row>
    <row r="29">
      <c r="L29" s="54"/>
    </row>
    <row r="30">
      <c r="L30" s="54"/>
    </row>
    <row r="31">
      <c r="L31" s="54"/>
    </row>
    <row r="32">
      <c r="L32" s="54"/>
    </row>
    <row r="33">
      <c r="L33" s="54"/>
    </row>
    <row r="34">
      <c r="L34" s="54"/>
    </row>
    <row r="35">
      <c r="L35" s="54"/>
    </row>
    <row r="36">
      <c r="L36" s="54"/>
    </row>
    <row r="37">
      <c r="L37" s="54"/>
    </row>
    <row r="38">
      <c r="L38" s="54"/>
    </row>
    <row r="39">
      <c r="L39" s="54"/>
    </row>
    <row r="40">
      <c r="L40" s="54"/>
    </row>
    <row r="41">
      <c r="L41" s="54"/>
    </row>
    <row r="42">
      <c r="L42" s="54"/>
    </row>
    <row r="43">
      <c r="L43" s="54"/>
    </row>
    <row r="44">
      <c r="L44" s="54"/>
    </row>
    <row r="45">
      <c r="L45" s="54"/>
    </row>
    <row r="46">
      <c r="L46" s="54"/>
    </row>
    <row r="47">
      <c r="L47" s="54"/>
    </row>
    <row r="48">
      <c r="L48" s="54"/>
    </row>
    <row r="49">
      <c r="L49" s="54"/>
    </row>
    <row r="50">
      <c r="L50" s="54"/>
    </row>
    <row r="51">
      <c r="L51" s="54"/>
    </row>
    <row r="52">
      <c r="L52" s="54"/>
    </row>
    <row r="53">
      <c r="L53" s="54"/>
    </row>
    <row r="54">
      <c r="L54" s="54"/>
    </row>
    <row r="55">
      <c r="L55" s="54"/>
    </row>
    <row r="56">
      <c r="L56" s="54"/>
    </row>
    <row r="57">
      <c r="L57" s="54"/>
    </row>
    <row r="58">
      <c r="L58" s="54"/>
    </row>
    <row r="59">
      <c r="L59" s="54"/>
    </row>
    <row r="60">
      <c r="L60" s="54"/>
    </row>
    <row r="61">
      <c r="L61" s="54"/>
    </row>
    <row r="62">
      <c r="L62" s="54"/>
    </row>
    <row r="63">
      <c r="L63" s="54"/>
    </row>
    <row r="64">
      <c r="L64" s="54"/>
    </row>
    <row r="65">
      <c r="L65" s="54"/>
    </row>
    <row r="66">
      <c r="L66" s="54"/>
    </row>
    <row r="67">
      <c r="L67" s="54"/>
    </row>
    <row r="68">
      <c r="L68" s="54"/>
    </row>
    <row r="69">
      <c r="L69" s="54"/>
    </row>
    <row r="70">
      <c r="L70" s="54"/>
    </row>
    <row r="71">
      <c r="L71" s="54"/>
    </row>
    <row r="72">
      <c r="L72" s="54"/>
    </row>
    <row r="73">
      <c r="L73" s="54"/>
    </row>
    <row r="74">
      <c r="L74" s="54"/>
    </row>
    <row r="75">
      <c r="L75" s="54"/>
    </row>
    <row r="76">
      <c r="L76" s="54"/>
    </row>
    <row r="77">
      <c r="L77" s="54"/>
    </row>
    <row r="78">
      <c r="L78" s="54"/>
    </row>
    <row r="79">
      <c r="L79" s="54"/>
    </row>
    <row r="80">
      <c r="L80" s="54"/>
    </row>
    <row r="81">
      <c r="L81" s="54"/>
    </row>
    <row r="82">
      <c r="L82" s="54"/>
    </row>
    <row r="83">
      <c r="L83" s="54"/>
    </row>
    <row r="84">
      <c r="L84" s="54"/>
    </row>
    <row r="85">
      <c r="L85" s="54"/>
    </row>
    <row r="86">
      <c r="L86" s="54"/>
    </row>
    <row r="87">
      <c r="L87" s="54"/>
    </row>
    <row r="88">
      <c r="L88" s="54"/>
    </row>
    <row r="89">
      <c r="L89" s="54"/>
    </row>
    <row r="90">
      <c r="L90" s="54"/>
    </row>
    <row r="91">
      <c r="L91" s="54"/>
    </row>
    <row r="92">
      <c r="L92" s="54"/>
    </row>
    <row r="93">
      <c r="L93" s="54"/>
    </row>
    <row r="94">
      <c r="L94" s="54"/>
    </row>
    <row r="95">
      <c r="L95" s="54"/>
    </row>
    <row r="96">
      <c r="L96" s="54"/>
    </row>
    <row r="97">
      <c r="L97" s="54"/>
    </row>
    <row r="98">
      <c r="L98" s="54"/>
    </row>
    <row r="99">
      <c r="L99" s="54"/>
    </row>
    <row r="100">
      <c r="L100" s="54"/>
    </row>
    <row r="101">
      <c r="L101" s="54"/>
    </row>
    <row r="102">
      <c r="L102" s="54"/>
    </row>
    <row r="103">
      <c r="L103" s="54"/>
    </row>
    <row r="104">
      <c r="L104" s="54"/>
    </row>
    <row r="105">
      <c r="L105" s="54"/>
    </row>
    <row r="106">
      <c r="L106" s="54"/>
    </row>
    <row r="107">
      <c r="L107" s="54"/>
    </row>
    <row r="108">
      <c r="L108" s="54"/>
    </row>
    <row r="109">
      <c r="L109" s="54"/>
    </row>
    <row r="110">
      <c r="L110" s="54"/>
    </row>
    <row r="111">
      <c r="L111" s="54"/>
    </row>
    <row r="112">
      <c r="L112" s="54"/>
    </row>
    <row r="113">
      <c r="L113" s="54"/>
    </row>
    <row r="114">
      <c r="L114" s="54"/>
    </row>
    <row r="115">
      <c r="L115" s="54"/>
    </row>
    <row r="116">
      <c r="L116" s="54"/>
    </row>
    <row r="117">
      <c r="L117" s="54"/>
    </row>
    <row r="118">
      <c r="L118" s="54"/>
    </row>
    <row r="119">
      <c r="L119" s="54"/>
    </row>
    <row r="120">
      <c r="L120" s="54"/>
    </row>
    <row r="121">
      <c r="L121" s="54"/>
    </row>
    <row r="122">
      <c r="L122" s="54"/>
    </row>
    <row r="123">
      <c r="L123" s="54"/>
    </row>
    <row r="124">
      <c r="L124" s="54"/>
    </row>
    <row r="125">
      <c r="L125" s="54"/>
    </row>
    <row r="126">
      <c r="L126" s="54"/>
    </row>
    <row r="127">
      <c r="L127" s="54"/>
    </row>
    <row r="128">
      <c r="L128" s="54"/>
    </row>
    <row r="129">
      <c r="L129" s="54"/>
    </row>
    <row r="130">
      <c r="L130" s="54"/>
    </row>
    <row r="131">
      <c r="L131" s="54"/>
    </row>
    <row r="132">
      <c r="L132" s="54"/>
    </row>
    <row r="133">
      <c r="L133" s="54"/>
    </row>
    <row r="134">
      <c r="L134" s="54"/>
    </row>
    <row r="135">
      <c r="L135" s="54"/>
    </row>
    <row r="136">
      <c r="L136" s="54"/>
    </row>
    <row r="137">
      <c r="L137" s="54"/>
    </row>
    <row r="138">
      <c r="L138" s="54"/>
    </row>
    <row r="139">
      <c r="L139" s="54"/>
    </row>
    <row r="140">
      <c r="L140" s="54"/>
    </row>
    <row r="141">
      <c r="L141" s="54"/>
    </row>
    <row r="142">
      <c r="L142" s="54"/>
    </row>
    <row r="143">
      <c r="L143" s="54"/>
    </row>
    <row r="144">
      <c r="L144" s="54"/>
    </row>
    <row r="145">
      <c r="L145" s="54"/>
    </row>
    <row r="146">
      <c r="L146" s="54"/>
    </row>
    <row r="147">
      <c r="L147" s="54"/>
    </row>
    <row r="148">
      <c r="L148" s="54"/>
    </row>
    <row r="149">
      <c r="L149" s="54"/>
    </row>
    <row r="150">
      <c r="L150" s="54"/>
    </row>
    <row r="151">
      <c r="L151" s="54"/>
    </row>
    <row r="152">
      <c r="L152" s="54"/>
    </row>
    <row r="153">
      <c r="L153" s="54"/>
    </row>
    <row r="154">
      <c r="L154" s="54"/>
    </row>
    <row r="155">
      <c r="L155" s="54"/>
    </row>
    <row r="156">
      <c r="L156" s="54"/>
    </row>
    <row r="157">
      <c r="L157" s="54"/>
    </row>
    <row r="158">
      <c r="L158" s="54"/>
    </row>
    <row r="159">
      <c r="L159" s="54"/>
    </row>
    <row r="160">
      <c r="L160" s="54"/>
    </row>
    <row r="161">
      <c r="L161" s="54"/>
    </row>
    <row r="162">
      <c r="L162" s="54"/>
    </row>
    <row r="163">
      <c r="L163" s="54"/>
    </row>
    <row r="164">
      <c r="L164" s="54"/>
    </row>
    <row r="165">
      <c r="L165" s="54"/>
    </row>
    <row r="166">
      <c r="L166" s="54"/>
    </row>
    <row r="167">
      <c r="L167" s="54"/>
    </row>
    <row r="168">
      <c r="L168" s="54"/>
    </row>
    <row r="169">
      <c r="L169" s="54"/>
    </row>
    <row r="170">
      <c r="L170" s="54"/>
    </row>
    <row r="171">
      <c r="L171" s="54"/>
    </row>
    <row r="172">
      <c r="L172" s="54"/>
    </row>
    <row r="173">
      <c r="L173" s="54"/>
    </row>
    <row r="174">
      <c r="L174" s="54"/>
    </row>
    <row r="175">
      <c r="L175" s="54"/>
    </row>
    <row r="176">
      <c r="L176" s="54"/>
    </row>
    <row r="177">
      <c r="L177" s="54"/>
    </row>
    <row r="178">
      <c r="L178" s="54"/>
    </row>
    <row r="179">
      <c r="L179" s="54"/>
    </row>
    <row r="180">
      <c r="L180" s="54"/>
    </row>
    <row r="181">
      <c r="L181" s="54"/>
    </row>
    <row r="182">
      <c r="L182" s="54"/>
    </row>
    <row r="183">
      <c r="L183" s="54"/>
    </row>
    <row r="184">
      <c r="L184" s="54"/>
    </row>
    <row r="185">
      <c r="L185" s="54"/>
    </row>
    <row r="186">
      <c r="L186" s="54"/>
    </row>
    <row r="187">
      <c r="L187" s="54"/>
    </row>
    <row r="188">
      <c r="L188" s="54"/>
    </row>
    <row r="189">
      <c r="L189" s="54"/>
    </row>
    <row r="190">
      <c r="L190" s="54"/>
    </row>
    <row r="191">
      <c r="L191" s="54"/>
    </row>
    <row r="192">
      <c r="L192" s="54"/>
    </row>
    <row r="193">
      <c r="L193" s="54"/>
    </row>
    <row r="194">
      <c r="L194" s="54"/>
    </row>
    <row r="195">
      <c r="L195" s="54"/>
    </row>
    <row r="196">
      <c r="L196" s="54"/>
    </row>
    <row r="197">
      <c r="L197" s="54"/>
    </row>
    <row r="198">
      <c r="L198" s="54"/>
    </row>
    <row r="199">
      <c r="L199" s="54"/>
    </row>
    <row r="200">
      <c r="L200" s="54"/>
    </row>
    <row r="201">
      <c r="L201" s="54"/>
    </row>
    <row r="202">
      <c r="L202" s="54"/>
    </row>
    <row r="203">
      <c r="L203" s="54"/>
    </row>
    <row r="204">
      <c r="L204" s="54"/>
    </row>
    <row r="205">
      <c r="L205" s="54"/>
    </row>
    <row r="206">
      <c r="L206" s="54"/>
    </row>
    <row r="207">
      <c r="L207" s="54"/>
    </row>
    <row r="208">
      <c r="L208" s="54"/>
    </row>
    <row r="209">
      <c r="L209" s="54"/>
    </row>
    <row r="210">
      <c r="L210" s="54"/>
    </row>
    <row r="211">
      <c r="L211" s="54"/>
    </row>
    <row r="212">
      <c r="L212" s="54"/>
    </row>
    <row r="213">
      <c r="L213" s="54"/>
    </row>
    <row r="214">
      <c r="L214" s="54"/>
    </row>
    <row r="215">
      <c r="L215" s="54"/>
    </row>
    <row r="216">
      <c r="L216" s="54"/>
    </row>
    <row r="217">
      <c r="L217" s="54"/>
    </row>
    <row r="218">
      <c r="L218" s="54"/>
    </row>
    <row r="219">
      <c r="L219" s="54"/>
    </row>
    <row r="220">
      <c r="L220" s="54"/>
    </row>
    <row r="221">
      <c r="L221" s="54"/>
    </row>
    <row r="222">
      <c r="L222" s="54"/>
    </row>
    <row r="223">
      <c r="L223" s="54"/>
    </row>
    <row r="224">
      <c r="L224" s="54"/>
    </row>
    <row r="225">
      <c r="L225" s="54"/>
    </row>
    <row r="226">
      <c r="L226" s="54"/>
    </row>
    <row r="227">
      <c r="L227" s="54"/>
    </row>
    <row r="228">
      <c r="L228" s="54"/>
    </row>
    <row r="229">
      <c r="L229" s="54"/>
    </row>
    <row r="230">
      <c r="L230" s="54"/>
    </row>
    <row r="231">
      <c r="L231" s="54"/>
    </row>
    <row r="232">
      <c r="L232" s="54"/>
    </row>
    <row r="233">
      <c r="L233" s="54"/>
    </row>
    <row r="234">
      <c r="L234" s="54"/>
    </row>
    <row r="235">
      <c r="L235" s="54"/>
    </row>
    <row r="236">
      <c r="L236" s="54"/>
    </row>
    <row r="237">
      <c r="L237" s="54"/>
    </row>
    <row r="238">
      <c r="L238" s="54"/>
    </row>
    <row r="239">
      <c r="L239" s="54"/>
    </row>
    <row r="240">
      <c r="L240" s="54"/>
    </row>
    <row r="241">
      <c r="L241" s="54"/>
    </row>
    <row r="242">
      <c r="L242" s="54"/>
    </row>
    <row r="243">
      <c r="L243" s="54"/>
    </row>
    <row r="244">
      <c r="L244" s="54"/>
    </row>
    <row r="245">
      <c r="L245" s="54"/>
    </row>
    <row r="246">
      <c r="L246" s="54"/>
    </row>
    <row r="247">
      <c r="L247" s="54"/>
    </row>
    <row r="248">
      <c r="L248" s="54"/>
    </row>
    <row r="249">
      <c r="L249" s="54"/>
    </row>
    <row r="250">
      <c r="L250" s="54"/>
    </row>
    <row r="251">
      <c r="L251" s="54"/>
    </row>
    <row r="252">
      <c r="L252" s="54"/>
    </row>
    <row r="253">
      <c r="L253" s="54"/>
    </row>
    <row r="254">
      <c r="L254" s="54"/>
    </row>
    <row r="255">
      <c r="L255" s="54"/>
    </row>
    <row r="256">
      <c r="L256" s="54"/>
    </row>
    <row r="257">
      <c r="L257" s="54"/>
    </row>
    <row r="258">
      <c r="L258" s="54"/>
    </row>
    <row r="259">
      <c r="L259" s="54"/>
    </row>
    <row r="260">
      <c r="L260" s="54"/>
    </row>
    <row r="261">
      <c r="L261" s="54"/>
    </row>
    <row r="262">
      <c r="L262" s="54"/>
    </row>
    <row r="263">
      <c r="L263" s="54"/>
    </row>
    <row r="264">
      <c r="L264" s="54"/>
    </row>
    <row r="265">
      <c r="L265" s="54"/>
    </row>
    <row r="266">
      <c r="L266" s="54"/>
    </row>
    <row r="267">
      <c r="L267" s="54"/>
    </row>
    <row r="268">
      <c r="L268" s="54"/>
    </row>
    <row r="269">
      <c r="L269" s="54"/>
    </row>
    <row r="270">
      <c r="L270" s="54"/>
    </row>
    <row r="271">
      <c r="L271" s="54"/>
    </row>
    <row r="272">
      <c r="L272" s="54"/>
    </row>
    <row r="273">
      <c r="L273" s="54"/>
    </row>
    <row r="274">
      <c r="L274" s="54"/>
    </row>
    <row r="275">
      <c r="L275" s="54"/>
    </row>
    <row r="276">
      <c r="L276" s="54"/>
    </row>
    <row r="277">
      <c r="L277" s="54"/>
    </row>
    <row r="278">
      <c r="L278" s="54"/>
    </row>
    <row r="279">
      <c r="L279" s="54"/>
    </row>
    <row r="280">
      <c r="L280" s="54"/>
    </row>
    <row r="281">
      <c r="L281" s="54"/>
    </row>
    <row r="282">
      <c r="L282" s="54"/>
    </row>
    <row r="283">
      <c r="L283" s="54"/>
    </row>
    <row r="284">
      <c r="L284" s="54"/>
    </row>
    <row r="285">
      <c r="L285" s="54"/>
    </row>
    <row r="286">
      <c r="L286" s="54"/>
    </row>
    <row r="287">
      <c r="L287" s="54"/>
    </row>
    <row r="288">
      <c r="L288" s="54"/>
    </row>
    <row r="289">
      <c r="L289" s="54"/>
    </row>
    <row r="290">
      <c r="L290" s="54"/>
    </row>
    <row r="291">
      <c r="L291" s="54"/>
    </row>
    <row r="292">
      <c r="L292" s="54"/>
    </row>
    <row r="293">
      <c r="L293" s="54"/>
    </row>
    <row r="294">
      <c r="L294" s="54"/>
    </row>
    <row r="295">
      <c r="L295" s="54"/>
    </row>
    <row r="296">
      <c r="L296" s="54"/>
    </row>
    <row r="297">
      <c r="L297" s="54"/>
    </row>
    <row r="298">
      <c r="L298" s="54"/>
    </row>
    <row r="299">
      <c r="L299" s="54"/>
    </row>
    <row r="300">
      <c r="L300" s="54"/>
    </row>
    <row r="301">
      <c r="L301" s="54"/>
    </row>
    <row r="302">
      <c r="L302" s="54"/>
    </row>
    <row r="303">
      <c r="L303" s="54"/>
    </row>
    <row r="304">
      <c r="L304" s="54"/>
    </row>
    <row r="305">
      <c r="L305" s="54"/>
    </row>
    <row r="306">
      <c r="L306" s="54"/>
    </row>
    <row r="307">
      <c r="L307" s="54"/>
    </row>
    <row r="308">
      <c r="L308" s="54"/>
    </row>
    <row r="309">
      <c r="L309" s="54"/>
    </row>
    <row r="310">
      <c r="L310" s="54"/>
    </row>
    <row r="311">
      <c r="L311" s="54"/>
    </row>
    <row r="312">
      <c r="L312" s="54"/>
    </row>
    <row r="313">
      <c r="L313" s="54"/>
    </row>
    <row r="314">
      <c r="L314" s="54"/>
    </row>
    <row r="315">
      <c r="L315" s="54"/>
    </row>
    <row r="316">
      <c r="L316" s="54"/>
    </row>
    <row r="317">
      <c r="L317" s="54"/>
    </row>
    <row r="318">
      <c r="L318" s="54"/>
    </row>
    <row r="319">
      <c r="L319" s="54"/>
    </row>
    <row r="320">
      <c r="L320" s="54"/>
    </row>
    <row r="321">
      <c r="L321" s="54"/>
    </row>
    <row r="322">
      <c r="L322" s="54"/>
    </row>
    <row r="323">
      <c r="L323" s="54"/>
    </row>
    <row r="324">
      <c r="L324" s="54"/>
    </row>
    <row r="325">
      <c r="L325" s="54"/>
    </row>
    <row r="326">
      <c r="L326" s="54"/>
    </row>
    <row r="327">
      <c r="L327" s="54"/>
    </row>
    <row r="328">
      <c r="L328" s="54"/>
    </row>
    <row r="329">
      <c r="L329" s="54"/>
    </row>
    <row r="330">
      <c r="L330" s="54"/>
    </row>
    <row r="331">
      <c r="L331" s="54"/>
    </row>
    <row r="332">
      <c r="L332" s="54"/>
    </row>
    <row r="333">
      <c r="L333" s="54"/>
    </row>
    <row r="334">
      <c r="L334" s="54"/>
    </row>
    <row r="335">
      <c r="L335" s="54"/>
    </row>
    <row r="336">
      <c r="L336" s="54"/>
    </row>
    <row r="337">
      <c r="L337" s="54"/>
    </row>
    <row r="338">
      <c r="L338" s="54"/>
    </row>
    <row r="339">
      <c r="L339" s="54"/>
    </row>
    <row r="340">
      <c r="L340" s="54"/>
    </row>
    <row r="341">
      <c r="L341" s="54"/>
    </row>
    <row r="342">
      <c r="L342" s="54"/>
    </row>
    <row r="343">
      <c r="L343" s="54"/>
    </row>
    <row r="344">
      <c r="L344" s="54"/>
    </row>
    <row r="345">
      <c r="L345" s="54"/>
    </row>
    <row r="346">
      <c r="L346" s="54"/>
    </row>
    <row r="347">
      <c r="L347" s="54"/>
    </row>
    <row r="348">
      <c r="L348" s="54"/>
    </row>
    <row r="349">
      <c r="L349" s="54"/>
    </row>
    <row r="350">
      <c r="L350" s="54"/>
    </row>
    <row r="351">
      <c r="L351" s="54"/>
    </row>
    <row r="352">
      <c r="L352" s="54"/>
    </row>
    <row r="353">
      <c r="L353" s="54"/>
    </row>
    <row r="354">
      <c r="L354" s="54"/>
    </row>
    <row r="355">
      <c r="L355" s="54"/>
    </row>
    <row r="356">
      <c r="L356" s="54"/>
    </row>
    <row r="357">
      <c r="L357" s="54"/>
    </row>
    <row r="358">
      <c r="L358" s="54"/>
    </row>
    <row r="359">
      <c r="L359" s="54"/>
    </row>
    <row r="360">
      <c r="L360" s="54"/>
    </row>
    <row r="361">
      <c r="L361" s="54"/>
    </row>
    <row r="362">
      <c r="L362" s="54"/>
    </row>
    <row r="363">
      <c r="L363" s="54"/>
    </row>
    <row r="364">
      <c r="L364" s="54"/>
    </row>
    <row r="365">
      <c r="L365" s="54"/>
    </row>
    <row r="366">
      <c r="L366" s="54"/>
    </row>
    <row r="367">
      <c r="L367" s="54"/>
    </row>
    <row r="368">
      <c r="L368" s="54"/>
    </row>
    <row r="369">
      <c r="L369" s="54"/>
    </row>
    <row r="370">
      <c r="L370" s="54"/>
    </row>
    <row r="371">
      <c r="L371" s="54"/>
    </row>
    <row r="372">
      <c r="L372" s="54"/>
    </row>
    <row r="373">
      <c r="L373" s="54"/>
    </row>
    <row r="374">
      <c r="L374" s="54"/>
    </row>
    <row r="375">
      <c r="L375" s="54"/>
    </row>
    <row r="376">
      <c r="L376" s="54"/>
    </row>
    <row r="377">
      <c r="L377" s="54"/>
    </row>
    <row r="378">
      <c r="L378" s="54"/>
    </row>
    <row r="379">
      <c r="L379" s="54"/>
    </row>
    <row r="380">
      <c r="L380" s="54"/>
    </row>
    <row r="381">
      <c r="L381" s="54"/>
    </row>
    <row r="382">
      <c r="L382" s="54"/>
    </row>
    <row r="383">
      <c r="L383" s="54"/>
    </row>
    <row r="384">
      <c r="L384" s="54"/>
    </row>
    <row r="385">
      <c r="L385" s="54"/>
    </row>
    <row r="386">
      <c r="L386" s="54"/>
    </row>
    <row r="387">
      <c r="L387" s="54"/>
    </row>
    <row r="388">
      <c r="L388" s="54"/>
    </row>
    <row r="389">
      <c r="L389" s="54"/>
    </row>
    <row r="390">
      <c r="L390" s="54"/>
    </row>
    <row r="391">
      <c r="L391" s="54"/>
    </row>
    <row r="392">
      <c r="L392" s="54"/>
    </row>
    <row r="393">
      <c r="L393" s="54"/>
    </row>
    <row r="394">
      <c r="L394" s="54"/>
    </row>
    <row r="395">
      <c r="L395" s="54"/>
    </row>
    <row r="396">
      <c r="L396" s="54"/>
    </row>
    <row r="397">
      <c r="L397" s="54"/>
    </row>
    <row r="398">
      <c r="L398" s="54"/>
    </row>
    <row r="399">
      <c r="L399" s="54"/>
    </row>
    <row r="400">
      <c r="L400" s="54"/>
    </row>
    <row r="401">
      <c r="L401" s="54"/>
    </row>
    <row r="402">
      <c r="L402" s="54"/>
    </row>
    <row r="403">
      <c r="L403" s="54"/>
    </row>
    <row r="404">
      <c r="L404" s="54"/>
    </row>
    <row r="405">
      <c r="L405" s="54"/>
    </row>
    <row r="406">
      <c r="L406" s="54"/>
    </row>
    <row r="407">
      <c r="L407" s="54"/>
    </row>
    <row r="408">
      <c r="L408" s="54"/>
    </row>
    <row r="409">
      <c r="L409" s="54"/>
    </row>
    <row r="410">
      <c r="L410" s="54"/>
    </row>
    <row r="411">
      <c r="L411" s="54"/>
    </row>
    <row r="412">
      <c r="L412" s="54"/>
    </row>
    <row r="413">
      <c r="L413" s="54"/>
    </row>
    <row r="414">
      <c r="L414" s="54"/>
    </row>
    <row r="415">
      <c r="L415" s="54"/>
    </row>
    <row r="416">
      <c r="L416" s="54"/>
    </row>
    <row r="417">
      <c r="L417" s="54"/>
    </row>
    <row r="418">
      <c r="L418" s="54"/>
    </row>
    <row r="419">
      <c r="L419" s="54"/>
    </row>
    <row r="420">
      <c r="L420" s="54"/>
    </row>
    <row r="421">
      <c r="L421" s="54"/>
    </row>
    <row r="422">
      <c r="L422" s="54"/>
    </row>
    <row r="423">
      <c r="L423" s="54"/>
    </row>
    <row r="424">
      <c r="L424" s="54"/>
    </row>
    <row r="425">
      <c r="L425" s="54"/>
    </row>
    <row r="426">
      <c r="L426" s="54"/>
    </row>
    <row r="427">
      <c r="L427" s="54"/>
    </row>
    <row r="428">
      <c r="L428" s="54"/>
    </row>
    <row r="429">
      <c r="L429" s="54"/>
    </row>
    <row r="430">
      <c r="L430" s="54"/>
    </row>
    <row r="431">
      <c r="L431" s="54"/>
    </row>
    <row r="432">
      <c r="L432" s="54"/>
    </row>
    <row r="433">
      <c r="L433" s="54"/>
    </row>
    <row r="434">
      <c r="L434" s="54"/>
    </row>
    <row r="435">
      <c r="L435" s="54"/>
    </row>
    <row r="436">
      <c r="L436" s="54"/>
    </row>
    <row r="437">
      <c r="L437" s="54"/>
    </row>
    <row r="438">
      <c r="L438" s="54"/>
    </row>
    <row r="439">
      <c r="L439" s="54"/>
    </row>
    <row r="440">
      <c r="L440" s="54"/>
    </row>
    <row r="441">
      <c r="L441" s="54"/>
    </row>
    <row r="442">
      <c r="L442" s="54"/>
    </row>
    <row r="443">
      <c r="L443" s="54"/>
    </row>
    <row r="444">
      <c r="L444" s="54"/>
    </row>
    <row r="445">
      <c r="L445" s="54"/>
    </row>
    <row r="446">
      <c r="L446" s="54"/>
    </row>
    <row r="447">
      <c r="L447" s="54"/>
    </row>
    <row r="448">
      <c r="L448" s="54"/>
    </row>
    <row r="449">
      <c r="L449" s="54"/>
    </row>
    <row r="450">
      <c r="L450" s="54"/>
    </row>
    <row r="451">
      <c r="L451" s="54"/>
    </row>
    <row r="452">
      <c r="L452" s="54"/>
    </row>
    <row r="453">
      <c r="L453" s="54"/>
    </row>
    <row r="454">
      <c r="L454" s="54"/>
    </row>
    <row r="455">
      <c r="L455" s="54"/>
    </row>
    <row r="456">
      <c r="L456" s="54"/>
    </row>
    <row r="457">
      <c r="L457" s="54"/>
    </row>
    <row r="458">
      <c r="L458" s="54"/>
    </row>
    <row r="459">
      <c r="L459" s="54"/>
    </row>
    <row r="460">
      <c r="L460" s="54"/>
    </row>
    <row r="461">
      <c r="L461" s="54"/>
    </row>
    <row r="462">
      <c r="L462" s="54"/>
    </row>
    <row r="463">
      <c r="L463" s="54"/>
    </row>
    <row r="464">
      <c r="L464" s="54"/>
    </row>
    <row r="465">
      <c r="L465" s="54"/>
    </row>
    <row r="466">
      <c r="L466" s="54"/>
    </row>
    <row r="467">
      <c r="L467" s="54"/>
    </row>
    <row r="468">
      <c r="L468" s="54"/>
    </row>
    <row r="469">
      <c r="L469" s="54"/>
    </row>
    <row r="470">
      <c r="L470" s="54"/>
    </row>
    <row r="471">
      <c r="L471" s="54"/>
    </row>
    <row r="472">
      <c r="L472" s="54"/>
    </row>
    <row r="473">
      <c r="L473" s="54"/>
    </row>
    <row r="474">
      <c r="L474" s="54"/>
    </row>
    <row r="475">
      <c r="L475" s="54"/>
    </row>
    <row r="476">
      <c r="L476" s="54"/>
    </row>
    <row r="477">
      <c r="L477" s="54"/>
    </row>
    <row r="478">
      <c r="L478" s="54"/>
    </row>
    <row r="479">
      <c r="L479" s="54"/>
    </row>
    <row r="480">
      <c r="L480" s="54"/>
    </row>
    <row r="481">
      <c r="L481" s="54"/>
    </row>
    <row r="482">
      <c r="L482" s="54"/>
    </row>
    <row r="483">
      <c r="L483" s="54"/>
    </row>
    <row r="484">
      <c r="L484" s="54"/>
    </row>
    <row r="485">
      <c r="L485" s="54"/>
    </row>
    <row r="486">
      <c r="L486" s="54"/>
    </row>
    <row r="487">
      <c r="L487" s="54"/>
    </row>
    <row r="488">
      <c r="L488" s="54"/>
    </row>
    <row r="489">
      <c r="L489" s="54"/>
    </row>
    <row r="490">
      <c r="L490" s="54"/>
    </row>
    <row r="491">
      <c r="L491" s="54"/>
    </row>
    <row r="492">
      <c r="L492" s="54"/>
    </row>
    <row r="493">
      <c r="L493" s="54"/>
    </row>
    <row r="494">
      <c r="L494" s="54"/>
    </row>
    <row r="495">
      <c r="L495" s="54"/>
    </row>
    <row r="496">
      <c r="L496" s="54"/>
    </row>
    <row r="497">
      <c r="L497" s="54"/>
    </row>
    <row r="498">
      <c r="L498" s="54"/>
    </row>
    <row r="499">
      <c r="L499" s="54"/>
    </row>
    <row r="500">
      <c r="L500" s="54"/>
    </row>
    <row r="501">
      <c r="L501" s="54"/>
    </row>
    <row r="502">
      <c r="L502" s="54"/>
    </row>
    <row r="503">
      <c r="L503" s="54"/>
    </row>
    <row r="504">
      <c r="L504" s="54"/>
    </row>
    <row r="505">
      <c r="L505" s="54"/>
    </row>
    <row r="506">
      <c r="L506" s="54"/>
    </row>
    <row r="507">
      <c r="L507" s="54"/>
    </row>
    <row r="508">
      <c r="L508" s="54"/>
    </row>
    <row r="509">
      <c r="L509" s="54"/>
    </row>
    <row r="510">
      <c r="L510" s="54"/>
    </row>
    <row r="511">
      <c r="L511" s="54"/>
    </row>
    <row r="512">
      <c r="L512" s="54"/>
    </row>
    <row r="513">
      <c r="L513" s="54"/>
    </row>
    <row r="514">
      <c r="L514" s="54"/>
    </row>
    <row r="515">
      <c r="L515" s="54"/>
    </row>
    <row r="516">
      <c r="L516" s="54"/>
    </row>
    <row r="517">
      <c r="L517" s="54"/>
    </row>
    <row r="518">
      <c r="L518" s="54"/>
    </row>
    <row r="519">
      <c r="L519" s="54"/>
    </row>
    <row r="520">
      <c r="L520" s="54"/>
    </row>
    <row r="521">
      <c r="L521" s="54"/>
    </row>
    <row r="522">
      <c r="L522" s="54"/>
    </row>
    <row r="523">
      <c r="L523" s="54"/>
    </row>
    <row r="524">
      <c r="L524" s="54"/>
    </row>
    <row r="525">
      <c r="L525" s="54"/>
    </row>
    <row r="526">
      <c r="L526" s="54"/>
    </row>
    <row r="527">
      <c r="L527" s="54"/>
    </row>
    <row r="528">
      <c r="L528" s="54"/>
    </row>
    <row r="529">
      <c r="L529" s="54"/>
    </row>
    <row r="530">
      <c r="L530" s="54"/>
    </row>
    <row r="531">
      <c r="L531" s="54"/>
    </row>
    <row r="532">
      <c r="L532" s="54"/>
    </row>
    <row r="533">
      <c r="L533" s="54"/>
    </row>
    <row r="534">
      <c r="L534" s="54"/>
    </row>
    <row r="535">
      <c r="L535" s="54"/>
    </row>
    <row r="536">
      <c r="L536" s="54"/>
    </row>
    <row r="537">
      <c r="L537" s="54"/>
    </row>
    <row r="538">
      <c r="L538" s="54"/>
    </row>
    <row r="539">
      <c r="L539" s="54"/>
    </row>
    <row r="540">
      <c r="L540" s="54"/>
    </row>
    <row r="541">
      <c r="L541" s="54"/>
    </row>
    <row r="542">
      <c r="L542" s="54"/>
    </row>
    <row r="543">
      <c r="L543" s="54"/>
    </row>
    <row r="544">
      <c r="L544" s="54"/>
    </row>
    <row r="545">
      <c r="L545" s="54"/>
    </row>
    <row r="546">
      <c r="L546" s="54"/>
    </row>
    <row r="547">
      <c r="L547" s="54"/>
    </row>
    <row r="548">
      <c r="L548" s="54"/>
    </row>
    <row r="549">
      <c r="L549" s="54"/>
    </row>
    <row r="550">
      <c r="L550" s="54"/>
    </row>
    <row r="551">
      <c r="L551" s="54"/>
    </row>
    <row r="552">
      <c r="L552" s="54"/>
    </row>
    <row r="553">
      <c r="L553" s="54"/>
    </row>
    <row r="554">
      <c r="L554" s="54"/>
    </row>
    <row r="555">
      <c r="L555" s="54"/>
    </row>
    <row r="556">
      <c r="L556" s="54"/>
    </row>
    <row r="557">
      <c r="L557" s="54"/>
    </row>
    <row r="558">
      <c r="L558" s="54"/>
    </row>
    <row r="559">
      <c r="L559" s="54"/>
    </row>
    <row r="560">
      <c r="L560" s="54"/>
    </row>
    <row r="561">
      <c r="L561" s="54"/>
    </row>
    <row r="562">
      <c r="L562" s="54"/>
    </row>
    <row r="563">
      <c r="L563" s="54"/>
    </row>
    <row r="564">
      <c r="L564" s="54"/>
    </row>
    <row r="565">
      <c r="L565" s="54"/>
    </row>
    <row r="566">
      <c r="L566" s="54"/>
    </row>
    <row r="567">
      <c r="L567" s="54"/>
    </row>
    <row r="568">
      <c r="L568" s="54"/>
    </row>
    <row r="569">
      <c r="L569" s="54"/>
    </row>
    <row r="570">
      <c r="L570" s="54"/>
    </row>
    <row r="571">
      <c r="L571" s="54"/>
    </row>
    <row r="572">
      <c r="L572" s="54"/>
    </row>
    <row r="573">
      <c r="L573" s="54"/>
    </row>
    <row r="574">
      <c r="L574" s="54"/>
    </row>
    <row r="575">
      <c r="L575" s="54"/>
    </row>
    <row r="576">
      <c r="L576" s="54"/>
    </row>
    <row r="577">
      <c r="L577" s="54"/>
    </row>
    <row r="578">
      <c r="L578" s="54"/>
    </row>
    <row r="579">
      <c r="L579" s="54"/>
    </row>
    <row r="580">
      <c r="L580" s="54"/>
    </row>
    <row r="581">
      <c r="L581" s="54"/>
    </row>
    <row r="582">
      <c r="L582" s="54"/>
    </row>
    <row r="583">
      <c r="L583" s="54"/>
    </row>
    <row r="584">
      <c r="L584" s="54"/>
    </row>
    <row r="585">
      <c r="L585" s="54"/>
    </row>
    <row r="586">
      <c r="L586" s="54"/>
    </row>
    <row r="587">
      <c r="L587" s="54"/>
    </row>
    <row r="588">
      <c r="L588" s="54"/>
    </row>
    <row r="589">
      <c r="L589" s="54"/>
    </row>
    <row r="590">
      <c r="L590" s="54"/>
    </row>
    <row r="591">
      <c r="L591" s="54"/>
    </row>
    <row r="592">
      <c r="L592" s="54"/>
    </row>
    <row r="593">
      <c r="L593" s="54"/>
    </row>
    <row r="594">
      <c r="L594" s="54"/>
    </row>
    <row r="595">
      <c r="L595" s="54"/>
    </row>
    <row r="596">
      <c r="L596" s="54"/>
    </row>
    <row r="597">
      <c r="L597" s="54"/>
    </row>
    <row r="598">
      <c r="L598" s="54"/>
    </row>
    <row r="599">
      <c r="L599" s="54"/>
    </row>
    <row r="600">
      <c r="L600" s="54"/>
    </row>
    <row r="601">
      <c r="L601" s="54"/>
    </row>
    <row r="602">
      <c r="L602" s="54"/>
    </row>
    <row r="603">
      <c r="L603" s="54"/>
    </row>
    <row r="604">
      <c r="L604" s="54"/>
    </row>
    <row r="605">
      <c r="L605" s="54"/>
    </row>
    <row r="606">
      <c r="L606" s="54"/>
    </row>
    <row r="607">
      <c r="L607" s="54"/>
    </row>
    <row r="608">
      <c r="L608" s="54"/>
    </row>
    <row r="609">
      <c r="L609" s="54"/>
    </row>
    <row r="610">
      <c r="L610" s="54"/>
    </row>
    <row r="611">
      <c r="L611" s="54"/>
    </row>
    <row r="612">
      <c r="L612" s="54"/>
    </row>
    <row r="613">
      <c r="L613" s="54"/>
    </row>
    <row r="614">
      <c r="L614" s="54"/>
    </row>
    <row r="615">
      <c r="L615" s="54"/>
    </row>
    <row r="616">
      <c r="L616" s="54"/>
    </row>
    <row r="617">
      <c r="L617" s="54"/>
    </row>
    <row r="618">
      <c r="L618" s="54"/>
    </row>
    <row r="619">
      <c r="L619" s="54"/>
    </row>
    <row r="620">
      <c r="L620" s="54"/>
    </row>
    <row r="621">
      <c r="L621" s="54"/>
    </row>
    <row r="622">
      <c r="L622" s="54"/>
    </row>
    <row r="623">
      <c r="L623" s="54"/>
    </row>
    <row r="624">
      <c r="L624" s="54"/>
    </row>
    <row r="625">
      <c r="L625" s="54"/>
    </row>
    <row r="626">
      <c r="L626" s="54"/>
    </row>
    <row r="627">
      <c r="L627" s="54"/>
    </row>
    <row r="628">
      <c r="L628" s="54"/>
    </row>
    <row r="629">
      <c r="L629" s="54"/>
    </row>
    <row r="630">
      <c r="L630" s="54"/>
    </row>
    <row r="631">
      <c r="L631" s="54"/>
    </row>
    <row r="632">
      <c r="L632" s="54"/>
    </row>
    <row r="633">
      <c r="L633" s="54"/>
    </row>
    <row r="634">
      <c r="L634" s="54"/>
    </row>
    <row r="635">
      <c r="L635" s="54"/>
    </row>
    <row r="636">
      <c r="L636" s="54"/>
    </row>
    <row r="637">
      <c r="L637" s="54"/>
    </row>
    <row r="638">
      <c r="L638" s="54"/>
    </row>
    <row r="639">
      <c r="L639" s="54"/>
    </row>
    <row r="640">
      <c r="L640" s="54"/>
    </row>
    <row r="641">
      <c r="L641" s="54"/>
    </row>
    <row r="642">
      <c r="L642" s="54"/>
    </row>
    <row r="643">
      <c r="L643" s="54"/>
    </row>
    <row r="644">
      <c r="L644" s="54"/>
    </row>
    <row r="645">
      <c r="L645" s="54"/>
    </row>
    <row r="646">
      <c r="L646" s="54"/>
    </row>
    <row r="647">
      <c r="L647" s="54"/>
    </row>
    <row r="648">
      <c r="L648" s="54"/>
    </row>
    <row r="649">
      <c r="L649" s="54"/>
    </row>
    <row r="650">
      <c r="L650" s="54"/>
    </row>
    <row r="651">
      <c r="L651" s="54"/>
    </row>
    <row r="652">
      <c r="L652" s="54"/>
    </row>
    <row r="653">
      <c r="L653" s="54"/>
    </row>
    <row r="654">
      <c r="L654" s="54"/>
    </row>
    <row r="655">
      <c r="L655" s="54"/>
    </row>
    <row r="656">
      <c r="L656" s="54"/>
    </row>
    <row r="657">
      <c r="L657" s="54"/>
    </row>
    <row r="658">
      <c r="L658" s="54"/>
    </row>
    <row r="659">
      <c r="L659" s="54"/>
    </row>
    <row r="660">
      <c r="L660" s="54"/>
    </row>
    <row r="661">
      <c r="L661" s="54"/>
    </row>
    <row r="662">
      <c r="L662" s="54"/>
    </row>
    <row r="663">
      <c r="L663" s="54"/>
    </row>
    <row r="664">
      <c r="L664" s="54"/>
    </row>
    <row r="665">
      <c r="L665" s="54"/>
    </row>
    <row r="666">
      <c r="L666" s="54"/>
    </row>
    <row r="667">
      <c r="L667" s="54"/>
    </row>
    <row r="668">
      <c r="L668" s="54"/>
    </row>
    <row r="669">
      <c r="L669" s="54"/>
    </row>
    <row r="670">
      <c r="L670" s="54"/>
    </row>
    <row r="671">
      <c r="L671" s="54"/>
    </row>
    <row r="672">
      <c r="L672" s="54"/>
    </row>
    <row r="673">
      <c r="L673" s="54"/>
    </row>
    <row r="674">
      <c r="L674" s="54"/>
    </row>
    <row r="675">
      <c r="L675" s="54"/>
    </row>
    <row r="676">
      <c r="L676" s="54"/>
    </row>
    <row r="677">
      <c r="L677" s="54"/>
    </row>
    <row r="678">
      <c r="L678" s="54"/>
    </row>
    <row r="679">
      <c r="L679" s="54"/>
    </row>
    <row r="680">
      <c r="L680" s="54"/>
    </row>
    <row r="681">
      <c r="L681" s="54"/>
    </row>
    <row r="682">
      <c r="L682" s="54"/>
    </row>
    <row r="683">
      <c r="L683" s="54"/>
    </row>
    <row r="684">
      <c r="L684" s="54"/>
    </row>
    <row r="685">
      <c r="L685" s="54"/>
    </row>
    <row r="686">
      <c r="L686" s="54"/>
    </row>
    <row r="687">
      <c r="L687" s="54"/>
    </row>
    <row r="688">
      <c r="L688" s="54"/>
    </row>
    <row r="689">
      <c r="L689" s="54"/>
    </row>
    <row r="690">
      <c r="L690" s="54"/>
    </row>
    <row r="691">
      <c r="L691" s="54"/>
    </row>
    <row r="692">
      <c r="L692" s="54"/>
    </row>
    <row r="693">
      <c r="L693" s="54"/>
    </row>
    <row r="694">
      <c r="L694" s="54"/>
    </row>
    <row r="695">
      <c r="L695" s="54"/>
    </row>
    <row r="696">
      <c r="L696" s="54"/>
    </row>
    <row r="697">
      <c r="L697" s="54"/>
    </row>
    <row r="698">
      <c r="L698" s="54"/>
    </row>
    <row r="699">
      <c r="L699" s="54"/>
    </row>
    <row r="700">
      <c r="L700" s="54"/>
    </row>
    <row r="701">
      <c r="L701" s="54"/>
    </row>
    <row r="702">
      <c r="L702" s="54"/>
    </row>
    <row r="703">
      <c r="L703" s="54"/>
    </row>
    <row r="704">
      <c r="L704" s="54"/>
    </row>
    <row r="705">
      <c r="L705" s="54"/>
    </row>
    <row r="706">
      <c r="L706" s="54"/>
    </row>
    <row r="707">
      <c r="L707" s="54"/>
    </row>
    <row r="708">
      <c r="L708" s="54"/>
    </row>
    <row r="709">
      <c r="L709" s="54"/>
    </row>
    <row r="710">
      <c r="L710" s="54"/>
    </row>
    <row r="711">
      <c r="L711" s="54"/>
    </row>
    <row r="712">
      <c r="L712" s="54"/>
    </row>
    <row r="713">
      <c r="L713" s="54"/>
    </row>
    <row r="714">
      <c r="L714" s="54"/>
    </row>
    <row r="715">
      <c r="L715" s="54"/>
    </row>
    <row r="716">
      <c r="L716" s="54"/>
    </row>
    <row r="717">
      <c r="L717" s="54"/>
    </row>
    <row r="718">
      <c r="L718" s="54"/>
    </row>
    <row r="719">
      <c r="L719" s="54"/>
    </row>
    <row r="720">
      <c r="L720" s="54"/>
    </row>
    <row r="721">
      <c r="L721" s="54"/>
    </row>
    <row r="722">
      <c r="L722" s="54"/>
    </row>
    <row r="723">
      <c r="L723" s="54"/>
    </row>
    <row r="724">
      <c r="L724" s="54"/>
    </row>
    <row r="725">
      <c r="L725" s="54"/>
    </row>
    <row r="726">
      <c r="L726" s="54"/>
    </row>
    <row r="727">
      <c r="L727" s="54"/>
    </row>
    <row r="728">
      <c r="L728" s="54"/>
    </row>
    <row r="729">
      <c r="L729" s="54"/>
    </row>
    <row r="730">
      <c r="L730" s="54"/>
    </row>
    <row r="731">
      <c r="L731" s="54"/>
    </row>
    <row r="732">
      <c r="L732" s="54"/>
    </row>
    <row r="733">
      <c r="L733" s="54"/>
    </row>
    <row r="734">
      <c r="L734" s="54"/>
    </row>
    <row r="735">
      <c r="L735" s="54"/>
    </row>
    <row r="736">
      <c r="L736" s="54"/>
    </row>
    <row r="737">
      <c r="L737" s="54"/>
    </row>
    <row r="738">
      <c r="L738" s="54"/>
    </row>
    <row r="739">
      <c r="L739" s="54"/>
    </row>
    <row r="740">
      <c r="L740" s="54"/>
    </row>
    <row r="741">
      <c r="L741" s="54"/>
    </row>
    <row r="742">
      <c r="L742" s="54"/>
    </row>
    <row r="743">
      <c r="L743" s="54"/>
    </row>
    <row r="744">
      <c r="L744" s="54"/>
    </row>
    <row r="745">
      <c r="L745" s="54"/>
    </row>
    <row r="746">
      <c r="L746" s="54"/>
    </row>
    <row r="747">
      <c r="L747" s="54"/>
    </row>
    <row r="748">
      <c r="L748" s="54"/>
    </row>
    <row r="749">
      <c r="L749" s="54"/>
    </row>
    <row r="750">
      <c r="L750" s="54"/>
    </row>
    <row r="751">
      <c r="L751" s="54"/>
    </row>
    <row r="752">
      <c r="L752" s="54"/>
    </row>
    <row r="753">
      <c r="L753" s="54"/>
    </row>
    <row r="754">
      <c r="L754" s="54"/>
    </row>
    <row r="755">
      <c r="L755" s="54"/>
    </row>
    <row r="756">
      <c r="L756" s="54"/>
    </row>
    <row r="757">
      <c r="L757" s="54"/>
    </row>
    <row r="758">
      <c r="L758" s="54"/>
    </row>
    <row r="759">
      <c r="L759" s="54"/>
    </row>
    <row r="760">
      <c r="L760" s="54"/>
    </row>
    <row r="761">
      <c r="L761" s="54"/>
    </row>
    <row r="762">
      <c r="L762" s="54"/>
    </row>
    <row r="763">
      <c r="L763" s="54"/>
    </row>
    <row r="764">
      <c r="L764" s="54"/>
    </row>
    <row r="765">
      <c r="L765" s="54"/>
    </row>
    <row r="766">
      <c r="L766" s="54"/>
    </row>
    <row r="767">
      <c r="L767" s="54"/>
    </row>
    <row r="768">
      <c r="L768" s="54"/>
    </row>
    <row r="769">
      <c r="L769" s="54"/>
    </row>
    <row r="770">
      <c r="L770" s="54"/>
    </row>
    <row r="771">
      <c r="L771" s="54"/>
    </row>
    <row r="772">
      <c r="L772" s="54"/>
    </row>
    <row r="773">
      <c r="L773" s="54"/>
    </row>
    <row r="774">
      <c r="L774" s="54"/>
    </row>
    <row r="775">
      <c r="L775" s="54"/>
    </row>
    <row r="776">
      <c r="L776" s="54"/>
    </row>
    <row r="777">
      <c r="L777" s="54"/>
    </row>
    <row r="778">
      <c r="L778" s="54"/>
    </row>
    <row r="779">
      <c r="L779" s="54"/>
    </row>
    <row r="780">
      <c r="L780" s="54"/>
    </row>
    <row r="781">
      <c r="L781" s="54"/>
    </row>
    <row r="782">
      <c r="L782" s="54"/>
    </row>
    <row r="783">
      <c r="L783" s="54"/>
    </row>
    <row r="784">
      <c r="L784" s="54"/>
    </row>
    <row r="785">
      <c r="L785" s="54"/>
    </row>
    <row r="786">
      <c r="L786" s="54"/>
    </row>
    <row r="787">
      <c r="L787" s="54"/>
    </row>
    <row r="788">
      <c r="L788" s="54"/>
    </row>
    <row r="789">
      <c r="L789" s="54"/>
    </row>
    <row r="790">
      <c r="L790" s="54"/>
    </row>
    <row r="791">
      <c r="L791" s="54"/>
    </row>
    <row r="792">
      <c r="L792" s="54"/>
    </row>
    <row r="793">
      <c r="L793" s="54"/>
    </row>
    <row r="794">
      <c r="L794" s="54"/>
    </row>
    <row r="795">
      <c r="L795" s="54"/>
    </row>
    <row r="796">
      <c r="L796" s="54"/>
    </row>
    <row r="797">
      <c r="L797" s="54"/>
    </row>
    <row r="798">
      <c r="L798" s="54"/>
    </row>
    <row r="799">
      <c r="L799" s="54"/>
    </row>
    <row r="800">
      <c r="L800" s="54"/>
    </row>
    <row r="801">
      <c r="L801" s="54"/>
    </row>
    <row r="802">
      <c r="L802" s="54"/>
    </row>
    <row r="803">
      <c r="L803" s="54"/>
    </row>
    <row r="804">
      <c r="L804" s="54"/>
    </row>
    <row r="805">
      <c r="L805" s="54"/>
    </row>
    <row r="806">
      <c r="L806" s="54"/>
    </row>
    <row r="807">
      <c r="L807" s="54"/>
    </row>
    <row r="808">
      <c r="L808" s="54"/>
    </row>
    <row r="809">
      <c r="L809" s="54"/>
    </row>
    <row r="810">
      <c r="L810" s="54"/>
    </row>
    <row r="811">
      <c r="L811" s="54"/>
    </row>
    <row r="812">
      <c r="L812" s="54"/>
    </row>
    <row r="813">
      <c r="L813" s="54"/>
    </row>
    <row r="814">
      <c r="L814" s="54"/>
    </row>
    <row r="815">
      <c r="L815" s="54"/>
    </row>
    <row r="816">
      <c r="L816" s="54"/>
    </row>
    <row r="817">
      <c r="L817" s="54"/>
    </row>
    <row r="818">
      <c r="L818" s="54"/>
    </row>
    <row r="819">
      <c r="L819" s="54"/>
    </row>
    <row r="820">
      <c r="L820" s="54"/>
    </row>
    <row r="821">
      <c r="L821" s="54"/>
    </row>
    <row r="822">
      <c r="L822" s="54"/>
    </row>
    <row r="823">
      <c r="L823" s="54"/>
    </row>
    <row r="824">
      <c r="L824" s="54"/>
    </row>
    <row r="825">
      <c r="L825" s="54"/>
    </row>
    <row r="826">
      <c r="L826" s="54"/>
    </row>
    <row r="827">
      <c r="L827" s="54"/>
    </row>
    <row r="828">
      <c r="L828" s="54"/>
    </row>
    <row r="829">
      <c r="L829" s="54"/>
    </row>
    <row r="830">
      <c r="L830" s="54"/>
    </row>
    <row r="831">
      <c r="L831" s="54"/>
    </row>
    <row r="832">
      <c r="L832" s="54"/>
    </row>
    <row r="833">
      <c r="L833" s="54"/>
    </row>
    <row r="834">
      <c r="L834" s="54"/>
    </row>
    <row r="835">
      <c r="L835" s="54"/>
    </row>
    <row r="836">
      <c r="L836" s="54"/>
    </row>
    <row r="837">
      <c r="L837" s="54"/>
    </row>
    <row r="838">
      <c r="L838" s="54"/>
    </row>
    <row r="839">
      <c r="L839" s="54"/>
    </row>
    <row r="840">
      <c r="L840" s="54"/>
    </row>
    <row r="841">
      <c r="L841" s="54"/>
    </row>
    <row r="842">
      <c r="L842" s="54"/>
    </row>
    <row r="843">
      <c r="L843" s="54"/>
    </row>
    <row r="844">
      <c r="L844" s="54"/>
    </row>
    <row r="845">
      <c r="L845" s="54"/>
    </row>
    <row r="846">
      <c r="L846" s="54"/>
    </row>
    <row r="847">
      <c r="L847" s="54"/>
    </row>
    <row r="848">
      <c r="L848" s="54"/>
    </row>
    <row r="849">
      <c r="L849" s="54"/>
    </row>
    <row r="850">
      <c r="L850" s="54"/>
    </row>
    <row r="851">
      <c r="L851" s="54"/>
    </row>
    <row r="852">
      <c r="L852" s="54"/>
    </row>
    <row r="853">
      <c r="L853" s="54"/>
    </row>
    <row r="854">
      <c r="L854" s="54"/>
    </row>
    <row r="855">
      <c r="L855" s="54"/>
    </row>
    <row r="856">
      <c r="L856" s="54"/>
    </row>
    <row r="857">
      <c r="L857" s="54"/>
    </row>
    <row r="858">
      <c r="L858" s="54"/>
    </row>
    <row r="859">
      <c r="L859" s="54"/>
    </row>
    <row r="860">
      <c r="L860" s="54"/>
    </row>
    <row r="861">
      <c r="L861" s="54"/>
    </row>
    <row r="862">
      <c r="L862" s="54"/>
    </row>
    <row r="863">
      <c r="L863" s="54"/>
    </row>
    <row r="864">
      <c r="L864" s="54"/>
    </row>
    <row r="865">
      <c r="L865" s="54"/>
    </row>
    <row r="866">
      <c r="L866" s="54"/>
    </row>
    <row r="867">
      <c r="L867" s="54"/>
    </row>
    <row r="868">
      <c r="L868" s="54"/>
    </row>
    <row r="869">
      <c r="L869" s="54"/>
    </row>
    <row r="870">
      <c r="L870" s="54"/>
    </row>
    <row r="871">
      <c r="L871" s="54"/>
    </row>
    <row r="872">
      <c r="L872" s="54"/>
    </row>
    <row r="873">
      <c r="L873" s="54"/>
    </row>
    <row r="874">
      <c r="L874" s="54"/>
    </row>
    <row r="875">
      <c r="L875" s="54"/>
    </row>
    <row r="876">
      <c r="L876" s="54"/>
    </row>
    <row r="877">
      <c r="L877" s="54"/>
    </row>
    <row r="878">
      <c r="L878" s="54"/>
    </row>
    <row r="879">
      <c r="L879" s="54"/>
    </row>
    <row r="880">
      <c r="L880" s="54"/>
    </row>
    <row r="881">
      <c r="L881" s="54"/>
    </row>
    <row r="882">
      <c r="L882" s="54"/>
    </row>
    <row r="883">
      <c r="L883" s="54"/>
    </row>
    <row r="884">
      <c r="L884" s="54"/>
    </row>
    <row r="885">
      <c r="L885" s="54"/>
    </row>
    <row r="886">
      <c r="L886" s="54"/>
    </row>
    <row r="887">
      <c r="L887" s="54"/>
    </row>
    <row r="888">
      <c r="L888" s="54"/>
    </row>
    <row r="889">
      <c r="L889" s="54"/>
    </row>
    <row r="890">
      <c r="L890" s="54"/>
    </row>
    <row r="891">
      <c r="L891" s="54"/>
    </row>
    <row r="892">
      <c r="L892" s="54"/>
    </row>
    <row r="893">
      <c r="L893" s="54"/>
    </row>
    <row r="894">
      <c r="L894" s="54"/>
    </row>
    <row r="895">
      <c r="L895" s="54"/>
    </row>
    <row r="896">
      <c r="L896" s="54"/>
    </row>
    <row r="897">
      <c r="L897" s="54"/>
    </row>
    <row r="898">
      <c r="L898" s="54"/>
    </row>
    <row r="899">
      <c r="L899" s="54"/>
    </row>
    <row r="900">
      <c r="L900" s="54"/>
    </row>
    <row r="901">
      <c r="L901" s="54"/>
    </row>
    <row r="902">
      <c r="L902" s="54"/>
    </row>
    <row r="903">
      <c r="L903" s="54"/>
    </row>
    <row r="904">
      <c r="L904" s="54"/>
    </row>
    <row r="905">
      <c r="L905" s="54"/>
    </row>
    <row r="906">
      <c r="L906" s="54"/>
    </row>
    <row r="907">
      <c r="L907" s="54"/>
    </row>
    <row r="908">
      <c r="L908" s="54"/>
    </row>
    <row r="909">
      <c r="L909" s="54"/>
    </row>
    <row r="910">
      <c r="L910" s="54"/>
    </row>
    <row r="911">
      <c r="L911" s="54"/>
    </row>
    <row r="912">
      <c r="L912" s="54"/>
    </row>
    <row r="913">
      <c r="L913" s="54"/>
    </row>
    <row r="914">
      <c r="L914" s="54"/>
    </row>
    <row r="915">
      <c r="L915" s="54"/>
    </row>
    <row r="916">
      <c r="L916" s="54"/>
    </row>
    <row r="917">
      <c r="L917" s="54"/>
    </row>
    <row r="918">
      <c r="L918" s="54"/>
    </row>
    <row r="919">
      <c r="L919" s="54"/>
    </row>
    <row r="920">
      <c r="L920" s="54"/>
    </row>
    <row r="921">
      <c r="L921" s="54"/>
    </row>
    <row r="922">
      <c r="L922" s="54"/>
    </row>
    <row r="923">
      <c r="L923" s="54"/>
    </row>
    <row r="924">
      <c r="L924" s="54"/>
    </row>
    <row r="925">
      <c r="L925" s="54"/>
    </row>
    <row r="926">
      <c r="L926" s="54"/>
    </row>
    <row r="927">
      <c r="L927" s="54"/>
    </row>
    <row r="928">
      <c r="L928" s="54"/>
    </row>
    <row r="929">
      <c r="L929" s="54"/>
    </row>
    <row r="930">
      <c r="L930" s="54"/>
    </row>
    <row r="931">
      <c r="L931" s="54"/>
    </row>
    <row r="932">
      <c r="L932" s="54"/>
    </row>
    <row r="933">
      <c r="L933" s="54"/>
    </row>
    <row r="934">
      <c r="L934" s="54"/>
    </row>
    <row r="935">
      <c r="L935" s="54"/>
    </row>
    <row r="936">
      <c r="L936" s="54"/>
    </row>
    <row r="937">
      <c r="L937" s="54"/>
    </row>
    <row r="938">
      <c r="L938" s="54"/>
    </row>
    <row r="939">
      <c r="L939" s="54"/>
    </row>
    <row r="940">
      <c r="L940" s="54"/>
    </row>
    <row r="941">
      <c r="L941" s="54"/>
    </row>
    <row r="942">
      <c r="L942" s="54"/>
    </row>
    <row r="943">
      <c r="L943" s="54"/>
    </row>
    <row r="944">
      <c r="L944" s="54"/>
    </row>
    <row r="945">
      <c r="L945" s="54"/>
    </row>
    <row r="946">
      <c r="L946" s="54"/>
    </row>
    <row r="947">
      <c r="L947" s="54"/>
    </row>
    <row r="948">
      <c r="L948" s="54"/>
    </row>
    <row r="949">
      <c r="L949" s="54"/>
    </row>
    <row r="950">
      <c r="L950" s="54"/>
    </row>
    <row r="951">
      <c r="L951" s="54"/>
    </row>
    <row r="952">
      <c r="L952" s="54"/>
    </row>
    <row r="953">
      <c r="L953" s="54"/>
    </row>
    <row r="954">
      <c r="L954" s="54"/>
    </row>
    <row r="955">
      <c r="L955" s="54"/>
    </row>
    <row r="956">
      <c r="L956" s="54"/>
    </row>
    <row r="957">
      <c r="L957" s="54"/>
    </row>
    <row r="958">
      <c r="L958" s="54"/>
    </row>
    <row r="959">
      <c r="L959" s="54"/>
    </row>
    <row r="960">
      <c r="L960" s="54"/>
    </row>
    <row r="961">
      <c r="L961" s="54"/>
    </row>
    <row r="962">
      <c r="L962" s="54"/>
    </row>
    <row r="963">
      <c r="L963" s="54"/>
    </row>
    <row r="964">
      <c r="L964" s="54"/>
    </row>
    <row r="965">
      <c r="L965" s="54"/>
    </row>
    <row r="966">
      <c r="L966" s="54"/>
    </row>
    <row r="967">
      <c r="L967" s="54"/>
    </row>
    <row r="968">
      <c r="L968" s="54"/>
    </row>
    <row r="969">
      <c r="L969" s="54"/>
    </row>
    <row r="970">
      <c r="L970" s="54"/>
    </row>
    <row r="971">
      <c r="L971" s="54"/>
    </row>
    <row r="972">
      <c r="L972" s="54"/>
    </row>
    <row r="973">
      <c r="L973" s="54"/>
    </row>
    <row r="974">
      <c r="L974" s="54"/>
    </row>
    <row r="975">
      <c r="L975" s="54"/>
    </row>
    <row r="976">
      <c r="L976" s="54"/>
    </row>
    <row r="977">
      <c r="L977" s="54"/>
    </row>
    <row r="978">
      <c r="L978" s="54"/>
    </row>
    <row r="979">
      <c r="L979" s="54"/>
    </row>
    <row r="980">
      <c r="L980" s="54"/>
    </row>
    <row r="981">
      <c r="L981" s="54"/>
    </row>
    <row r="982">
      <c r="L982" s="54"/>
    </row>
    <row r="983">
      <c r="L983" s="54"/>
    </row>
    <row r="984">
      <c r="L984" s="54"/>
    </row>
    <row r="985">
      <c r="L985" s="54"/>
    </row>
    <row r="986">
      <c r="L986" s="54"/>
    </row>
    <row r="987">
      <c r="L987" s="54"/>
    </row>
    <row r="988">
      <c r="L988" s="54"/>
    </row>
    <row r="989">
      <c r="L989" s="54"/>
    </row>
    <row r="990">
      <c r="L990" s="54"/>
    </row>
    <row r="991">
      <c r="L991" s="54"/>
    </row>
    <row r="992">
      <c r="L992" s="54"/>
    </row>
    <row r="993">
      <c r="L993" s="54"/>
    </row>
    <row r="994">
      <c r="L994" s="54"/>
    </row>
    <row r="995">
      <c r="L995" s="54"/>
    </row>
    <row r="996">
      <c r="L996" s="54"/>
    </row>
    <row r="997">
      <c r="L997" s="54"/>
    </row>
    <row r="998">
      <c r="L998" s="54"/>
    </row>
    <row r="999">
      <c r="L999" s="54"/>
    </row>
    <row r="1000">
      <c r="L1000" s="54"/>
    </row>
    <row r="1001">
      <c r="L1001" s="54"/>
    </row>
    <row r="1002">
      <c r="L1002" s="54"/>
    </row>
    <row r="1003">
      <c r="L1003" s="54"/>
    </row>
  </sheetData>
  <mergeCells count="2">
    <mergeCell ref="A1:L1"/>
    <mergeCell ref="A2:L2"/>
  </mergeCells>
  <hyperlinks>
    <hyperlink r:id="rId2" ref="E9"/>
    <hyperlink r:id="rId3" ref="H10"/>
    <hyperlink r:id="rId4" ref="H11"/>
  </hyperlinks>
  <drawing r:id="rId5"/>
  <legacyDrawing r:id="rId6"/>
  <tableParts count="2"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43"/>
    <col customWidth="1" min="3" max="3" width="22.0"/>
    <col customWidth="1" min="4" max="4" width="92.57"/>
    <col customWidth="1" min="8" max="8" width="27.14"/>
    <col customWidth="1" min="11" max="11" width="57.14"/>
  </cols>
  <sheetData>
    <row r="1">
      <c r="A1" s="2" t="s">
        <v>0</v>
      </c>
      <c r="B1" s="2" t="s">
        <v>2</v>
      </c>
      <c r="C1" s="4" t="s">
        <v>3</v>
      </c>
      <c r="D1" s="4" t="s">
        <v>5</v>
      </c>
      <c r="E1" s="4" t="s">
        <v>6</v>
      </c>
      <c r="F1" s="4" t="s">
        <v>7</v>
      </c>
      <c r="G1" s="6" t="s">
        <v>8</v>
      </c>
      <c r="H1" s="4" t="s">
        <v>10</v>
      </c>
      <c r="I1" s="4" t="s">
        <v>9</v>
      </c>
      <c r="J1" s="2" t="s">
        <v>11</v>
      </c>
      <c r="K1" s="2" t="s">
        <v>12</v>
      </c>
    </row>
    <row r="2">
      <c r="A2" s="8" t="s">
        <v>13</v>
      </c>
      <c r="B2" s="8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10">
        <v>0.1</v>
      </c>
      <c r="H2" s="8" t="s">
        <v>27</v>
      </c>
      <c r="I2" s="8">
        <v>1.0</v>
      </c>
      <c r="J2" s="10">
        <f t="shared" ref="J2:J17" si="1">I2*G2</f>
        <v>0.1</v>
      </c>
      <c r="K2" s="15"/>
    </row>
    <row r="3">
      <c r="A3" s="8" t="s">
        <v>32</v>
      </c>
      <c r="B3" s="8" t="s">
        <v>33</v>
      </c>
      <c r="C3" s="8" t="s">
        <v>21</v>
      </c>
      <c r="D3" s="8" t="s">
        <v>22</v>
      </c>
      <c r="E3" s="8" t="s">
        <v>23</v>
      </c>
      <c r="F3" s="8" t="s">
        <v>34</v>
      </c>
      <c r="G3" s="10">
        <v>0.1</v>
      </c>
      <c r="H3" s="8" t="s">
        <v>27</v>
      </c>
      <c r="I3" s="8">
        <v>1.0</v>
      </c>
      <c r="J3" s="10">
        <f t="shared" si="1"/>
        <v>0.1</v>
      </c>
      <c r="K3" s="15"/>
    </row>
    <row r="4">
      <c r="A4" s="8" t="s">
        <v>35</v>
      </c>
      <c r="B4" s="8" t="s">
        <v>36</v>
      </c>
      <c r="C4" s="8" t="s">
        <v>21</v>
      </c>
      <c r="D4" s="8" t="s">
        <v>22</v>
      </c>
      <c r="E4" s="8" t="s">
        <v>23</v>
      </c>
      <c r="F4" s="8" t="s">
        <v>37</v>
      </c>
      <c r="G4" s="10">
        <v>0.31</v>
      </c>
      <c r="H4" s="8" t="s">
        <v>38</v>
      </c>
      <c r="I4" s="8">
        <v>9.0</v>
      </c>
      <c r="J4" s="10">
        <f t="shared" si="1"/>
        <v>2.79</v>
      </c>
      <c r="K4" s="15"/>
    </row>
    <row r="5">
      <c r="A5" s="8" t="s">
        <v>42</v>
      </c>
      <c r="B5" s="8" t="s">
        <v>43</v>
      </c>
      <c r="C5" s="8" t="s">
        <v>21</v>
      </c>
      <c r="D5" s="8" t="s">
        <v>22</v>
      </c>
      <c r="E5" s="8" t="s">
        <v>23</v>
      </c>
      <c r="F5" s="8" t="s">
        <v>44</v>
      </c>
      <c r="G5" s="10">
        <v>6.69</v>
      </c>
      <c r="H5" s="8" t="s">
        <v>45</v>
      </c>
      <c r="I5" s="8">
        <v>1.0</v>
      </c>
      <c r="J5" s="10">
        <f t="shared" si="1"/>
        <v>6.69</v>
      </c>
      <c r="K5" s="15"/>
    </row>
    <row r="6">
      <c r="A6" s="8" t="s">
        <v>46</v>
      </c>
      <c r="B6" s="8" t="s">
        <v>47</v>
      </c>
      <c r="C6" s="8" t="s">
        <v>21</v>
      </c>
      <c r="D6" s="8" t="s">
        <v>22</v>
      </c>
      <c r="E6" s="8" t="s">
        <v>23</v>
      </c>
      <c r="F6" s="8" t="str">
        <f>HYPERLINK("https://www.digikey.com/product-detail/en/samsung-electro-mechanics/CL10B102KB8NNNC/1276-1018-1-ND/3889104","CL10B102KB8NNNC")</f>
        <v>CL10B102KB8NNNC</v>
      </c>
      <c r="G6" s="10">
        <v>0.1</v>
      </c>
      <c r="H6" s="8" t="s">
        <v>27</v>
      </c>
      <c r="I6" s="8">
        <v>1.0</v>
      </c>
      <c r="J6" s="10">
        <f t="shared" si="1"/>
        <v>0.1</v>
      </c>
      <c r="K6" s="15"/>
    </row>
    <row r="7">
      <c r="A7" s="8" t="s">
        <v>50</v>
      </c>
      <c r="B7" s="8" t="s">
        <v>51</v>
      </c>
      <c r="C7" s="8" t="s">
        <v>21</v>
      </c>
      <c r="D7" s="8" t="s">
        <v>22</v>
      </c>
      <c r="E7" s="8" t="s">
        <v>23</v>
      </c>
      <c r="F7" s="8" t="s">
        <v>52</v>
      </c>
      <c r="G7" s="10">
        <v>0.27</v>
      </c>
      <c r="H7" s="8" t="s">
        <v>38</v>
      </c>
      <c r="I7" s="8">
        <v>16.0</v>
      </c>
      <c r="J7" s="10">
        <f t="shared" si="1"/>
        <v>4.32</v>
      </c>
      <c r="K7" s="15"/>
    </row>
    <row r="8">
      <c r="A8" s="8" t="s">
        <v>57</v>
      </c>
      <c r="B8" s="8" t="s">
        <v>58</v>
      </c>
      <c r="C8" s="8" t="s">
        <v>21</v>
      </c>
      <c r="D8" s="8" t="s">
        <v>22</v>
      </c>
      <c r="E8" s="8" t="s">
        <v>23</v>
      </c>
      <c r="F8" s="8" t="s">
        <v>59</v>
      </c>
      <c r="G8" s="10">
        <v>0.32</v>
      </c>
      <c r="H8" s="8" t="s">
        <v>38</v>
      </c>
      <c r="I8" s="8">
        <v>2.0</v>
      </c>
      <c r="J8" s="10">
        <f t="shared" si="1"/>
        <v>0.64</v>
      </c>
      <c r="K8" s="15"/>
    </row>
    <row r="9">
      <c r="A9" s="8" t="s">
        <v>63</v>
      </c>
      <c r="B9" s="8" t="s">
        <v>64</v>
      </c>
      <c r="C9" s="8" t="s">
        <v>21</v>
      </c>
      <c r="D9" s="8" t="s">
        <v>22</v>
      </c>
      <c r="E9" s="8" t="s">
        <v>23</v>
      </c>
      <c r="F9" s="8" t="s">
        <v>65</v>
      </c>
      <c r="G9" s="10">
        <v>0.56</v>
      </c>
      <c r="H9" s="8" t="s">
        <v>45</v>
      </c>
      <c r="I9" s="8">
        <v>2.0</v>
      </c>
      <c r="J9" s="10">
        <f t="shared" si="1"/>
        <v>1.12</v>
      </c>
      <c r="K9" s="15"/>
    </row>
    <row r="10">
      <c r="A10" s="8" t="s">
        <v>66</v>
      </c>
      <c r="B10" s="8" t="s">
        <v>67</v>
      </c>
      <c r="C10" s="8" t="s">
        <v>21</v>
      </c>
      <c r="D10" s="8" t="s">
        <v>22</v>
      </c>
      <c r="E10" s="8" t="s">
        <v>23</v>
      </c>
      <c r="F10" s="8" t="s">
        <v>68</v>
      </c>
      <c r="G10" s="10">
        <v>0.15</v>
      </c>
      <c r="H10" s="8" t="s">
        <v>45</v>
      </c>
      <c r="I10" s="8">
        <v>1.0</v>
      </c>
      <c r="J10" s="10">
        <f t="shared" si="1"/>
        <v>0.15</v>
      </c>
      <c r="K10" s="15"/>
    </row>
    <row r="11">
      <c r="A11" s="8" t="s">
        <v>72</v>
      </c>
      <c r="B11" s="8" t="s">
        <v>73</v>
      </c>
      <c r="C11" s="8" t="s">
        <v>74</v>
      </c>
      <c r="D11" s="8" t="s">
        <v>75</v>
      </c>
      <c r="E11" s="8" t="s">
        <v>23</v>
      </c>
      <c r="F11" s="8" t="s">
        <v>73</v>
      </c>
      <c r="G11" s="10">
        <v>7.95</v>
      </c>
      <c r="H11" s="8" t="s">
        <v>76</v>
      </c>
      <c r="I11" s="8">
        <v>1.0</v>
      </c>
      <c r="J11" s="10">
        <f t="shared" si="1"/>
        <v>7.95</v>
      </c>
      <c r="K11" s="15"/>
    </row>
    <row r="12">
      <c r="A12" s="8" t="s">
        <v>78</v>
      </c>
      <c r="B12" s="8" t="s">
        <v>79</v>
      </c>
      <c r="C12" s="8" t="s">
        <v>80</v>
      </c>
      <c r="D12" s="8" t="s">
        <v>22</v>
      </c>
      <c r="E12" s="8" t="s">
        <v>23</v>
      </c>
      <c r="F12" s="8" t="str">
        <f>HYPERLINK("https://www.digikey.com/product-detail/en/samsung-electro-mechanics/CL31A476MQHNNWE/1276-3064-1-ND/3891150","CL31A476MQHNNWE")</f>
        <v>CL31A476MQHNNWE</v>
      </c>
      <c r="G12" s="10">
        <v>0.46</v>
      </c>
      <c r="H12" s="8" t="s">
        <v>27</v>
      </c>
      <c r="I12" s="8">
        <v>2.0</v>
      </c>
      <c r="J12" s="10">
        <f t="shared" si="1"/>
        <v>0.92</v>
      </c>
      <c r="K12" s="15"/>
    </row>
    <row r="13">
      <c r="A13" s="8" t="s">
        <v>83</v>
      </c>
      <c r="B13" s="8" t="s">
        <v>84</v>
      </c>
      <c r="C13" s="8" t="s">
        <v>21</v>
      </c>
      <c r="D13" s="8" t="s">
        <v>22</v>
      </c>
      <c r="E13" s="8" t="s">
        <v>23</v>
      </c>
      <c r="F13" s="8" t="str">
        <f>HYPERLINK("https://www.digikey.com/product-detail/en/kemet/C0603C222K5RACTU/399-1085-1-ND/411360","C0603C222K5RACTU")</f>
        <v>C0603C222K5RACTU</v>
      </c>
      <c r="G13" s="10">
        <v>0.1</v>
      </c>
      <c r="H13" s="8" t="s">
        <v>45</v>
      </c>
      <c r="I13" s="8">
        <v>1.0</v>
      </c>
      <c r="J13" s="10">
        <f t="shared" si="1"/>
        <v>0.1</v>
      </c>
      <c r="K13" s="15"/>
    </row>
    <row r="14">
      <c r="A14" s="8" t="s">
        <v>85</v>
      </c>
      <c r="B14" s="8" t="s">
        <v>29</v>
      </c>
      <c r="C14" s="8" t="s">
        <v>86</v>
      </c>
      <c r="D14" s="8" t="s">
        <v>87</v>
      </c>
      <c r="E14" s="8" t="s">
        <v>23</v>
      </c>
      <c r="F14" s="15" t="str">
        <f>HYPERLINK("https://www.mouser.com/ProductDetail/ROHM-Semiconductor/BZX84B12VLFHT116?qs=sGAEpiMZZMtQ8nqTKtFS%2FNTW9pm8IdF6oBVFgGNkP9kDtLyXPBf%252BPQ%3D%3D","BZX84B12VLFHT116")</f>
        <v>BZX84B12VLFHT116</v>
      </c>
      <c r="G14" s="10">
        <v>0.22</v>
      </c>
      <c r="H14" s="8" t="s">
        <v>91</v>
      </c>
      <c r="I14" s="8">
        <v>1.0</v>
      </c>
      <c r="J14" s="10">
        <f t="shared" si="1"/>
        <v>0.22</v>
      </c>
      <c r="K14" s="15"/>
    </row>
    <row r="15">
      <c r="A15" s="8" t="s">
        <v>92</v>
      </c>
      <c r="B15" s="8" t="s">
        <v>93</v>
      </c>
      <c r="C15" s="8" t="s">
        <v>94</v>
      </c>
      <c r="D15" s="8" t="s">
        <v>95</v>
      </c>
      <c r="E15" s="8" t="s">
        <v>23</v>
      </c>
      <c r="F15" s="8" t="s">
        <v>96</v>
      </c>
      <c r="G15" s="10">
        <v>0.65</v>
      </c>
      <c r="H15" s="8" t="s">
        <v>97</v>
      </c>
      <c r="I15" s="8">
        <v>1.0</v>
      </c>
      <c r="J15" s="10">
        <f t="shared" si="1"/>
        <v>0.65</v>
      </c>
      <c r="K15" s="15"/>
    </row>
    <row r="16">
      <c r="A16" s="8" t="s">
        <v>99</v>
      </c>
      <c r="B16" s="8" t="s">
        <v>29</v>
      </c>
      <c r="C16" s="8" t="s">
        <v>100</v>
      </c>
      <c r="D16" s="8" t="s">
        <v>101</v>
      </c>
      <c r="E16" s="8" t="s">
        <v>23</v>
      </c>
      <c r="F16" s="8" t="str">
        <f>HYPERLINK("https://www.digikey.com.mx/product-detail/en/wurth-electronics-inc/61300411121/732-5317-ND/4846827","732-5317-ND")</f>
        <v>732-5317-ND</v>
      </c>
      <c r="G16" s="10">
        <v>0.18</v>
      </c>
      <c r="H16" s="8" t="s">
        <v>102</v>
      </c>
      <c r="I16" s="8">
        <v>3.0</v>
      </c>
      <c r="J16" s="10">
        <f t="shared" si="1"/>
        <v>0.54</v>
      </c>
      <c r="K16" s="15"/>
    </row>
    <row r="17">
      <c r="A17" s="8" t="s">
        <v>104</v>
      </c>
      <c r="B17" s="8" t="s">
        <v>105</v>
      </c>
      <c r="C17" s="8" t="s">
        <v>106</v>
      </c>
      <c r="D17" s="44" t="s">
        <v>29</v>
      </c>
      <c r="E17" s="8" t="s">
        <v>23</v>
      </c>
      <c r="F17" s="8" t="str">
        <f>HYPERLINK("https://www.samtec.com/products/htss-103-01-g-d","HTSS-103-01-G-D")</f>
        <v>HTSS-103-01-G-D</v>
      </c>
      <c r="G17" s="10">
        <v>1.82</v>
      </c>
      <c r="H17" s="8" t="s">
        <v>107</v>
      </c>
      <c r="I17" s="8">
        <v>2.0</v>
      </c>
      <c r="J17" s="10">
        <f t="shared" si="1"/>
        <v>3.64</v>
      </c>
      <c r="K17" s="15"/>
    </row>
    <row r="18">
      <c r="A18" s="8" t="s">
        <v>109</v>
      </c>
      <c r="B18" s="8" t="s">
        <v>110</v>
      </c>
      <c r="C18" s="8" t="s">
        <v>111</v>
      </c>
      <c r="D18" s="8" t="s">
        <v>112</v>
      </c>
      <c r="E18" s="8" t="s">
        <v>29</v>
      </c>
      <c r="F18" s="8" t="s">
        <v>113</v>
      </c>
      <c r="G18" s="10" t="s">
        <v>29</v>
      </c>
      <c r="H18" s="8" t="s">
        <v>29</v>
      </c>
      <c r="I18" s="8">
        <v>2.0</v>
      </c>
      <c r="J18" s="44" t="s">
        <v>29</v>
      </c>
      <c r="K18" s="15"/>
    </row>
    <row r="19">
      <c r="A19" s="8" t="s">
        <v>114</v>
      </c>
      <c r="B19" s="15"/>
      <c r="C19" s="8" t="s">
        <v>115</v>
      </c>
      <c r="D19" s="8" t="s">
        <v>116</v>
      </c>
      <c r="E19" s="8" t="s">
        <v>23</v>
      </c>
      <c r="F19" s="8" t="s">
        <v>117</v>
      </c>
      <c r="G19" s="10">
        <v>0.13</v>
      </c>
      <c r="H19" s="8" t="s">
        <v>102</v>
      </c>
      <c r="I19" s="8">
        <v>2.0</v>
      </c>
      <c r="J19" s="10">
        <f t="shared" ref="J19:J40" si="2">I19*G19</f>
        <v>0.26</v>
      </c>
      <c r="K19" s="15"/>
    </row>
    <row r="20">
      <c r="A20" s="8" t="s">
        <v>119</v>
      </c>
      <c r="B20" s="8" t="s">
        <v>120</v>
      </c>
      <c r="C20" s="8">
        <v>1007.0</v>
      </c>
      <c r="D20" s="8" t="s">
        <v>121</v>
      </c>
      <c r="E20" s="8" t="s">
        <v>23</v>
      </c>
      <c r="F20" s="8" t="s">
        <v>122</v>
      </c>
      <c r="G20" s="10">
        <v>0.16</v>
      </c>
      <c r="H20" s="8" t="s">
        <v>38</v>
      </c>
      <c r="I20" s="8">
        <v>1.0</v>
      </c>
      <c r="J20" s="10">
        <f t="shared" si="2"/>
        <v>0.16</v>
      </c>
      <c r="K20" s="15"/>
    </row>
    <row r="21">
      <c r="A21" s="8" t="s">
        <v>123</v>
      </c>
      <c r="B21" s="8" t="s">
        <v>124</v>
      </c>
      <c r="C21" s="8" t="s">
        <v>125</v>
      </c>
      <c r="D21" s="8" t="s">
        <v>126</v>
      </c>
      <c r="E21" s="8" t="s">
        <v>23</v>
      </c>
      <c r="F21" s="8" t="s">
        <v>127</v>
      </c>
      <c r="G21" s="10">
        <v>0.58</v>
      </c>
      <c r="H21" s="8" t="s">
        <v>128</v>
      </c>
      <c r="I21" s="8">
        <v>1.0</v>
      </c>
      <c r="J21" s="10">
        <f t="shared" si="2"/>
        <v>0.58</v>
      </c>
      <c r="K21" s="15"/>
    </row>
    <row r="22">
      <c r="A22" s="8" t="s">
        <v>129</v>
      </c>
      <c r="B22" s="8" t="s">
        <v>130</v>
      </c>
      <c r="C22" s="8" t="s">
        <v>131</v>
      </c>
      <c r="D22" s="44" t="s">
        <v>29</v>
      </c>
      <c r="E22" s="8" t="s">
        <v>23</v>
      </c>
      <c r="F22" s="8" t="s">
        <v>132</v>
      </c>
      <c r="G22" s="10"/>
      <c r="H22" s="8" t="s">
        <v>133</v>
      </c>
      <c r="I22" s="8">
        <v>4.0</v>
      </c>
      <c r="J22" s="10">
        <f t="shared" si="2"/>
        <v>0</v>
      </c>
      <c r="K22" s="15"/>
    </row>
    <row r="23">
      <c r="A23" s="8" t="s">
        <v>134</v>
      </c>
      <c r="B23" s="8" t="s">
        <v>135</v>
      </c>
      <c r="C23" s="8" t="s">
        <v>136</v>
      </c>
      <c r="D23" s="8" t="s">
        <v>137</v>
      </c>
      <c r="E23" s="8" t="s">
        <v>23</v>
      </c>
      <c r="F23" s="8" t="s">
        <v>138</v>
      </c>
      <c r="G23" s="10">
        <v>6.81</v>
      </c>
      <c r="H23" s="8" t="s">
        <v>139</v>
      </c>
      <c r="I23" s="8">
        <v>1.0</v>
      </c>
      <c r="J23" s="10">
        <f t="shared" si="2"/>
        <v>6.81</v>
      </c>
      <c r="K23" s="15"/>
    </row>
    <row r="24">
      <c r="A24" s="8" t="s">
        <v>140</v>
      </c>
      <c r="B24" s="8" t="s">
        <v>141</v>
      </c>
      <c r="C24" s="8">
        <v>805.0</v>
      </c>
      <c r="D24" s="8" t="s">
        <v>137</v>
      </c>
      <c r="E24" s="8" t="s">
        <v>23</v>
      </c>
      <c r="F24" s="8" t="s">
        <v>142</v>
      </c>
      <c r="G24" s="10">
        <v>0.1</v>
      </c>
      <c r="H24" s="8" t="s">
        <v>143</v>
      </c>
      <c r="I24" s="8">
        <v>1.0</v>
      </c>
      <c r="J24" s="10">
        <f t="shared" si="2"/>
        <v>0.1</v>
      </c>
      <c r="K24" s="15"/>
    </row>
    <row r="25">
      <c r="A25" s="8" t="s">
        <v>144</v>
      </c>
      <c r="B25" s="8" t="s">
        <v>135</v>
      </c>
      <c r="C25" s="8" t="s">
        <v>145</v>
      </c>
      <c r="D25" s="8" t="s">
        <v>137</v>
      </c>
      <c r="E25" s="8" t="s">
        <v>23</v>
      </c>
      <c r="F25" s="8" t="s">
        <v>146</v>
      </c>
      <c r="G25" s="10">
        <v>0.39</v>
      </c>
      <c r="H25" s="8" t="s">
        <v>147</v>
      </c>
      <c r="I25" s="8">
        <v>1.0</v>
      </c>
      <c r="J25" s="10">
        <f t="shared" si="2"/>
        <v>0.39</v>
      </c>
      <c r="K25" s="15"/>
    </row>
    <row r="26">
      <c r="A26" s="8" t="s">
        <v>148</v>
      </c>
      <c r="B26" s="8" t="s">
        <v>149</v>
      </c>
      <c r="C26" s="8">
        <v>805.0</v>
      </c>
      <c r="D26" s="8" t="s">
        <v>137</v>
      </c>
      <c r="E26" s="8" t="s">
        <v>23</v>
      </c>
      <c r="F26" s="8" t="s">
        <v>150</v>
      </c>
      <c r="G26" s="10">
        <v>0.1</v>
      </c>
      <c r="H26" s="8" t="s">
        <v>143</v>
      </c>
      <c r="I26" s="8">
        <v>2.0</v>
      </c>
      <c r="J26" s="10">
        <f t="shared" si="2"/>
        <v>0.2</v>
      </c>
      <c r="K26" s="15"/>
    </row>
    <row r="27">
      <c r="A27" s="8" t="s">
        <v>151</v>
      </c>
      <c r="B27" s="8">
        <v>5.6</v>
      </c>
      <c r="C27" s="8" t="s">
        <v>152</v>
      </c>
      <c r="D27" s="8" t="s">
        <v>137</v>
      </c>
      <c r="E27" s="8" t="s">
        <v>23</v>
      </c>
      <c r="F27" s="8" t="s">
        <v>153</v>
      </c>
      <c r="G27" s="10">
        <v>0.11</v>
      </c>
      <c r="H27" s="8" t="s">
        <v>154</v>
      </c>
      <c r="I27" s="8">
        <v>4.0</v>
      </c>
      <c r="J27" s="10">
        <f t="shared" si="2"/>
        <v>0.44</v>
      </c>
      <c r="K27" s="15"/>
    </row>
    <row r="28">
      <c r="A28" s="8" t="s">
        <v>155</v>
      </c>
      <c r="B28" s="8" t="s">
        <v>156</v>
      </c>
      <c r="C28" s="8" t="s">
        <v>152</v>
      </c>
      <c r="D28" s="8" t="s">
        <v>137</v>
      </c>
      <c r="E28" s="8" t="s">
        <v>23</v>
      </c>
      <c r="F28" s="8" t="s">
        <v>157</v>
      </c>
      <c r="G28" s="10">
        <v>0.18</v>
      </c>
      <c r="H28" s="8" t="s">
        <v>158</v>
      </c>
      <c r="I28" s="8">
        <v>4.0</v>
      </c>
      <c r="J28" s="10">
        <f t="shared" si="2"/>
        <v>0.72</v>
      </c>
      <c r="K28" s="15"/>
    </row>
    <row r="29">
      <c r="A29" s="8" t="s">
        <v>159</v>
      </c>
      <c r="B29" s="8">
        <v>10.0</v>
      </c>
      <c r="C29" s="8" t="s">
        <v>152</v>
      </c>
      <c r="D29" s="8" t="s">
        <v>137</v>
      </c>
      <c r="E29" s="8" t="s">
        <v>23</v>
      </c>
      <c r="F29" s="8" t="s">
        <v>160</v>
      </c>
      <c r="G29" s="10">
        <v>0.28</v>
      </c>
      <c r="H29" s="8" t="s">
        <v>158</v>
      </c>
      <c r="I29" s="8">
        <v>2.0</v>
      </c>
      <c r="J29" s="10">
        <f t="shared" si="2"/>
        <v>0.56</v>
      </c>
      <c r="K29" s="15"/>
    </row>
    <row r="30">
      <c r="A30" s="8" t="s">
        <v>161</v>
      </c>
      <c r="B30" s="8" t="s">
        <v>135</v>
      </c>
      <c r="C30" s="8" t="s">
        <v>152</v>
      </c>
      <c r="D30" s="8" t="s">
        <v>137</v>
      </c>
      <c r="E30" s="8" t="s">
        <v>23</v>
      </c>
      <c r="F30" s="8" t="s">
        <v>162</v>
      </c>
      <c r="G30" s="10">
        <v>0.28</v>
      </c>
      <c r="H30" s="8" t="s">
        <v>158</v>
      </c>
      <c r="I30" s="8">
        <v>2.0</v>
      </c>
      <c r="J30" s="10">
        <f t="shared" si="2"/>
        <v>0.56</v>
      </c>
      <c r="K30" s="15"/>
    </row>
    <row r="31">
      <c r="A31" s="8" t="s">
        <v>163</v>
      </c>
      <c r="B31" s="8" t="s">
        <v>164</v>
      </c>
      <c r="C31" s="8" t="s">
        <v>152</v>
      </c>
      <c r="D31" s="8" t="s">
        <v>137</v>
      </c>
      <c r="E31" s="8" t="s">
        <v>23</v>
      </c>
      <c r="F31" s="8" t="s">
        <v>165</v>
      </c>
      <c r="G31" s="10">
        <v>0.1</v>
      </c>
      <c r="H31" s="8" t="s">
        <v>166</v>
      </c>
      <c r="I31" s="8">
        <v>6.0</v>
      </c>
      <c r="J31" s="10">
        <f t="shared" si="2"/>
        <v>0.6</v>
      </c>
      <c r="K31" s="15"/>
    </row>
    <row r="32">
      <c r="A32" s="8" t="s">
        <v>167</v>
      </c>
      <c r="B32" s="8" t="s">
        <v>168</v>
      </c>
      <c r="C32" s="8" t="s">
        <v>152</v>
      </c>
      <c r="D32" s="8" t="s">
        <v>137</v>
      </c>
      <c r="E32" s="8" t="s">
        <v>23</v>
      </c>
      <c r="F32" s="8" t="s">
        <v>169</v>
      </c>
      <c r="G32" s="10">
        <v>0.1</v>
      </c>
      <c r="H32" s="8" t="s">
        <v>166</v>
      </c>
      <c r="I32" s="8">
        <v>1.0</v>
      </c>
      <c r="J32" s="10">
        <f t="shared" si="2"/>
        <v>0.1</v>
      </c>
      <c r="K32" s="15"/>
    </row>
    <row r="33">
      <c r="A33" s="8" t="s">
        <v>170</v>
      </c>
      <c r="B33" s="8" t="s">
        <v>171</v>
      </c>
      <c r="C33" s="8" t="s">
        <v>152</v>
      </c>
      <c r="D33" s="8" t="s">
        <v>137</v>
      </c>
      <c r="E33" s="8" t="s">
        <v>23</v>
      </c>
      <c r="F33" s="8" t="s">
        <v>172</v>
      </c>
      <c r="G33" s="10">
        <v>0.11</v>
      </c>
      <c r="H33" s="8" t="s">
        <v>154</v>
      </c>
      <c r="I33" s="8">
        <v>1.0</v>
      </c>
      <c r="J33" s="10">
        <f t="shared" si="2"/>
        <v>0.11</v>
      </c>
      <c r="K33" s="15"/>
    </row>
    <row r="34">
      <c r="A34" s="8" t="s">
        <v>173</v>
      </c>
      <c r="B34" s="8" t="s">
        <v>174</v>
      </c>
      <c r="C34" s="8" t="s">
        <v>152</v>
      </c>
      <c r="D34" s="8" t="s">
        <v>137</v>
      </c>
      <c r="E34" s="8" t="s">
        <v>23</v>
      </c>
      <c r="F34" s="8" t="s">
        <v>175</v>
      </c>
      <c r="G34" s="10">
        <v>0.13</v>
      </c>
      <c r="H34" s="8" t="s">
        <v>166</v>
      </c>
      <c r="I34" s="8">
        <v>2.0</v>
      </c>
      <c r="J34" s="10">
        <f t="shared" si="2"/>
        <v>0.26</v>
      </c>
      <c r="K34" s="15"/>
    </row>
    <row r="35">
      <c r="A35" s="8" t="s">
        <v>176</v>
      </c>
      <c r="B35" s="8" t="s">
        <v>177</v>
      </c>
      <c r="C35" s="8" t="s">
        <v>152</v>
      </c>
      <c r="D35" s="8" t="s">
        <v>137</v>
      </c>
      <c r="E35" s="8" t="s">
        <v>23</v>
      </c>
      <c r="F35" s="8" t="s">
        <v>178</v>
      </c>
      <c r="G35" s="10">
        <v>0.16</v>
      </c>
      <c r="H35" s="8" t="s">
        <v>154</v>
      </c>
      <c r="I35" s="8">
        <v>1.0</v>
      </c>
      <c r="J35" s="10">
        <f t="shared" si="2"/>
        <v>0.16</v>
      </c>
      <c r="K35" s="15"/>
    </row>
    <row r="36">
      <c r="A36" s="8" t="s">
        <v>179</v>
      </c>
      <c r="B36" s="8" t="s">
        <v>180</v>
      </c>
      <c r="C36" s="8" t="s">
        <v>181</v>
      </c>
      <c r="D36" s="8" t="s">
        <v>182</v>
      </c>
      <c r="E36" s="8" t="s">
        <v>23</v>
      </c>
      <c r="F36" s="8" t="str">
        <f>HYPERLINK("https://www.mouser.com/ProductDetail/CK/KMR431GULCLFS?qs=sGAEpiMZZMsgGjVA3toVBPoYbSFtFlEEWEc%2F8%2FFfSOM%3D","611-KMR431GULCLFS")</f>
        <v>611-KMR431GULCLFS</v>
      </c>
      <c r="G36" s="10">
        <v>0.29</v>
      </c>
      <c r="H36" s="8" t="s">
        <v>183</v>
      </c>
      <c r="I36" s="8">
        <v>1.0</v>
      </c>
      <c r="J36" s="10">
        <f t="shared" si="2"/>
        <v>0.29</v>
      </c>
      <c r="K36" s="15"/>
    </row>
    <row r="37">
      <c r="A37" s="8" t="s">
        <v>184</v>
      </c>
      <c r="B37" s="15"/>
      <c r="C37" s="8" t="s">
        <v>185</v>
      </c>
      <c r="D37" s="8" t="s">
        <v>186</v>
      </c>
      <c r="E37" s="8" t="s">
        <v>23</v>
      </c>
      <c r="F37" s="8" t="s">
        <v>187</v>
      </c>
      <c r="G37" s="10">
        <v>1.5</v>
      </c>
      <c r="H37" s="8" t="s">
        <v>188</v>
      </c>
      <c r="I37" s="8">
        <v>1.0</v>
      </c>
      <c r="J37" s="10">
        <f t="shared" si="2"/>
        <v>1.5</v>
      </c>
      <c r="K37" s="15"/>
    </row>
    <row r="38">
      <c r="A38" s="8" t="s">
        <v>189</v>
      </c>
      <c r="B38" s="8" t="s">
        <v>190</v>
      </c>
      <c r="C38" s="8" t="s">
        <v>191</v>
      </c>
      <c r="D38" s="44" t="s">
        <v>29</v>
      </c>
      <c r="E38" s="8" t="s">
        <v>23</v>
      </c>
      <c r="F38" s="8" t="s">
        <v>192</v>
      </c>
      <c r="G38" s="10">
        <v>0.14</v>
      </c>
      <c r="H38" s="8" t="s">
        <v>193</v>
      </c>
      <c r="I38" s="8">
        <v>1.0</v>
      </c>
      <c r="J38" s="10">
        <f t="shared" si="2"/>
        <v>0.14</v>
      </c>
      <c r="K38" s="15"/>
    </row>
    <row r="39">
      <c r="A39" s="8" t="s">
        <v>194</v>
      </c>
      <c r="B39" s="8" t="s">
        <v>195</v>
      </c>
      <c r="C39" s="8" t="s">
        <v>196</v>
      </c>
      <c r="D39" s="44" t="s">
        <v>29</v>
      </c>
      <c r="E39" s="8" t="s">
        <v>23</v>
      </c>
      <c r="F39" s="8" t="s">
        <v>197</v>
      </c>
      <c r="G39" s="10">
        <v>5.85</v>
      </c>
      <c r="H39" s="8" t="s">
        <v>97</v>
      </c>
      <c r="I39" s="8">
        <v>1.0</v>
      </c>
      <c r="J39" s="10">
        <f t="shared" si="2"/>
        <v>5.85</v>
      </c>
      <c r="K39" s="15"/>
    </row>
    <row r="40">
      <c r="A40" s="8" t="s">
        <v>198</v>
      </c>
      <c r="B40" s="8" t="s">
        <v>199</v>
      </c>
      <c r="C40" s="8" t="s">
        <v>200</v>
      </c>
      <c r="D40" s="44" t="s">
        <v>29</v>
      </c>
      <c r="E40" s="8" t="s">
        <v>23</v>
      </c>
      <c r="F40" s="8" t="s">
        <v>201</v>
      </c>
      <c r="G40" s="10">
        <v>2.78</v>
      </c>
      <c r="H40" s="8" t="s">
        <v>97</v>
      </c>
      <c r="I40" s="8">
        <v>1.0</v>
      </c>
      <c r="J40" s="10">
        <f t="shared" si="2"/>
        <v>2.78</v>
      </c>
      <c r="K40" s="15"/>
    </row>
    <row r="41">
      <c r="A41" s="8" t="s">
        <v>202</v>
      </c>
      <c r="B41" s="8" t="s">
        <v>203</v>
      </c>
      <c r="C41" s="8" t="s">
        <v>204</v>
      </c>
      <c r="D41" s="8" t="s">
        <v>29</v>
      </c>
      <c r="E41" s="8" t="s">
        <v>113</v>
      </c>
      <c r="F41" s="8" t="s">
        <v>113</v>
      </c>
      <c r="G41" s="10" t="s">
        <v>113</v>
      </c>
      <c r="H41" s="8" t="s">
        <v>113</v>
      </c>
      <c r="I41" s="8">
        <v>1.0</v>
      </c>
      <c r="J41" s="8"/>
      <c r="K41" s="44" t="s">
        <v>205</v>
      </c>
    </row>
    <row r="42">
      <c r="A42" s="8" t="s">
        <v>206</v>
      </c>
      <c r="B42" s="8" t="s">
        <v>207</v>
      </c>
      <c r="C42" s="8" t="s">
        <v>208</v>
      </c>
      <c r="D42" s="8" t="s">
        <v>209</v>
      </c>
      <c r="E42" s="8" t="s">
        <v>23</v>
      </c>
      <c r="F42" s="8" t="s">
        <v>210</v>
      </c>
      <c r="G42" s="10">
        <v>0.51</v>
      </c>
      <c r="H42" s="8" t="s">
        <v>97</v>
      </c>
      <c r="I42" s="8">
        <v>1.0</v>
      </c>
      <c r="J42" s="10">
        <f t="shared" ref="J42:J48" si="3">I42*G42</f>
        <v>0.51</v>
      </c>
      <c r="K42" s="15"/>
    </row>
    <row r="43">
      <c r="A43" s="8" t="s">
        <v>211</v>
      </c>
      <c r="B43" s="8" t="s">
        <v>212</v>
      </c>
      <c r="C43" s="8" t="s">
        <v>213</v>
      </c>
      <c r="D43" s="8" t="s">
        <v>214</v>
      </c>
      <c r="E43" s="8" t="s">
        <v>23</v>
      </c>
      <c r="F43" s="8" t="s">
        <v>215</v>
      </c>
      <c r="G43" s="10">
        <v>1.53</v>
      </c>
      <c r="H43" s="8" t="s">
        <v>97</v>
      </c>
      <c r="I43" s="8">
        <v>1.0</v>
      </c>
      <c r="J43" s="10">
        <f t="shared" si="3"/>
        <v>1.53</v>
      </c>
      <c r="K43" s="15"/>
    </row>
    <row r="44">
      <c r="A44" s="8" t="s">
        <v>216</v>
      </c>
      <c r="B44" s="8" t="s">
        <v>217</v>
      </c>
      <c r="C44" s="8" t="s">
        <v>218</v>
      </c>
      <c r="D44" s="8" t="s">
        <v>219</v>
      </c>
      <c r="E44" s="8" t="s">
        <v>23</v>
      </c>
      <c r="F44" s="8" t="s">
        <v>220</v>
      </c>
      <c r="G44" s="10">
        <v>4.34</v>
      </c>
      <c r="H44" s="8" t="s">
        <v>221</v>
      </c>
      <c r="I44" s="8">
        <v>1.0</v>
      </c>
      <c r="J44" s="10">
        <f t="shared" si="3"/>
        <v>4.34</v>
      </c>
      <c r="K44" s="15"/>
    </row>
    <row r="45">
      <c r="A45" s="8" t="s">
        <v>222</v>
      </c>
      <c r="B45" s="8" t="s">
        <v>223</v>
      </c>
      <c r="C45" s="8" t="s">
        <v>224</v>
      </c>
      <c r="D45" s="8" t="s">
        <v>225</v>
      </c>
      <c r="E45" s="8" t="s">
        <v>23</v>
      </c>
      <c r="F45" s="8" t="s">
        <v>226</v>
      </c>
      <c r="G45" s="10">
        <v>12.44</v>
      </c>
      <c r="H45" s="8" t="s">
        <v>227</v>
      </c>
      <c r="I45" s="8">
        <v>1.0</v>
      </c>
      <c r="J45" s="10">
        <f t="shared" si="3"/>
        <v>12.44</v>
      </c>
      <c r="K45" s="15"/>
    </row>
    <row r="46">
      <c r="A46" s="8" t="s">
        <v>228</v>
      </c>
      <c r="B46" s="8" t="s">
        <v>229</v>
      </c>
      <c r="C46" s="8" t="s">
        <v>230</v>
      </c>
      <c r="D46" s="8" t="s">
        <v>231</v>
      </c>
      <c r="E46" s="8" t="s">
        <v>232</v>
      </c>
      <c r="F46" s="15">
        <v>1992.0</v>
      </c>
      <c r="G46" s="10">
        <v>2.95</v>
      </c>
      <c r="H46" s="8" t="s">
        <v>233</v>
      </c>
      <c r="I46" s="8">
        <v>1.0</v>
      </c>
      <c r="J46" s="10">
        <f t="shared" si="3"/>
        <v>2.95</v>
      </c>
      <c r="K46" s="15"/>
    </row>
    <row r="47">
      <c r="A47" s="8" t="s">
        <v>234</v>
      </c>
      <c r="B47" s="8" t="s">
        <v>29</v>
      </c>
      <c r="C47" s="8" t="s">
        <v>29</v>
      </c>
      <c r="D47" s="8" t="s">
        <v>235</v>
      </c>
      <c r="E47" s="8" t="s">
        <v>23</v>
      </c>
      <c r="F47" s="8" t="s">
        <v>49</v>
      </c>
      <c r="G47" s="10">
        <v>0.77</v>
      </c>
      <c r="H47" s="8" t="s">
        <v>236</v>
      </c>
      <c r="I47" s="8">
        <v>6.0</v>
      </c>
      <c r="J47" s="10">
        <f t="shared" si="3"/>
        <v>4.62</v>
      </c>
      <c r="K47" s="15"/>
    </row>
    <row r="48">
      <c r="A48" s="8" t="s">
        <v>237</v>
      </c>
      <c r="B48" s="8" t="s">
        <v>29</v>
      </c>
      <c r="C48" s="8" t="s">
        <v>29</v>
      </c>
      <c r="D48" s="8" t="s">
        <v>238</v>
      </c>
      <c r="E48" s="8" t="s">
        <v>23</v>
      </c>
      <c r="F48" s="8" t="s">
        <v>54</v>
      </c>
      <c r="G48" s="10">
        <v>0.71</v>
      </c>
      <c r="H48" s="8" t="s">
        <v>239</v>
      </c>
      <c r="I48" s="8">
        <v>6.0</v>
      </c>
      <c r="J48" s="10">
        <f t="shared" si="3"/>
        <v>4.26</v>
      </c>
      <c r="K48" s="15"/>
    </row>
    <row r="49">
      <c r="G49" s="55"/>
    </row>
    <row r="50">
      <c r="A50" s="56" t="s">
        <v>240</v>
      </c>
      <c r="B50" s="57">
        <f>SUM(J2:J17,J19:J40,J42:J48)</f>
        <v>83.25</v>
      </c>
      <c r="G50" s="55"/>
    </row>
    <row r="51">
      <c r="G51" s="55"/>
    </row>
    <row r="52">
      <c r="G52" s="55"/>
    </row>
    <row r="53">
      <c r="G53" s="55"/>
    </row>
    <row r="54">
      <c r="G54" s="55"/>
    </row>
    <row r="55">
      <c r="G55" s="55"/>
    </row>
    <row r="56">
      <c r="G56" s="55"/>
    </row>
    <row r="57">
      <c r="G57" s="55"/>
    </row>
    <row r="58">
      <c r="G58" s="55"/>
    </row>
    <row r="59">
      <c r="G59" s="55"/>
    </row>
    <row r="60">
      <c r="G60" s="55"/>
    </row>
    <row r="61">
      <c r="G61" s="55"/>
    </row>
    <row r="62">
      <c r="G62" s="55"/>
    </row>
    <row r="63">
      <c r="G63" s="55"/>
    </row>
    <row r="64">
      <c r="G64" s="55"/>
    </row>
    <row r="65">
      <c r="G65" s="55"/>
    </row>
    <row r="66">
      <c r="G66" s="55"/>
    </row>
    <row r="67">
      <c r="G67" s="55"/>
    </row>
    <row r="68">
      <c r="G68" s="55"/>
    </row>
    <row r="69">
      <c r="G69" s="55"/>
    </row>
    <row r="70">
      <c r="G70" s="55"/>
    </row>
    <row r="71">
      <c r="G71" s="55"/>
    </row>
    <row r="72">
      <c r="G72" s="55"/>
    </row>
    <row r="73">
      <c r="G73" s="55"/>
    </row>
    <row r="74">
      <c r="G74" s="55"/>
    </row>
    <row r="75">
      <c r="G75" s="55"/>
    </row>
    <row r="76">
      <c r="G76" s="55"/>
    </row>
    <row r="77">
      <c r="G77" s="55"/>
    </row>
    <row r="78">
      <c r="G78" s="55"/>
    </row>
    <row r="79">
      <c r="G79" s="55"/>
    </row>
    <row r="80">
      <c r="G80" s="55"/>
    </row>
    <row r="81">
      <c r="G81" s="55"/>
    </row>
    <row r="82">
      <c r="G82" s="55"/>
    </row>
    <row r="83">
      <c r="G83" s="55"/>
    </row>
    <row r="84">
      <c r="G84" s="55"/>
    </row>
    <row r="85">
      <c r="G85" s="55"/>
    </row>
    <row r="86">
      <c r="G86" s="55"/>
    </row>
    <row r="87">
      <c r="G87" s="55"/>
    </row>
    <row r="88">
      <c r="G88" s="55"/>
    </row>
    <row r="89">
      <c r="G89" s="55"/>
    </row>
    <row r="90">
      <c r="G90" s="55"/>
    </row>
    <row r="91">
      <c r="G91" s="55"/>
    </row>
    <row r="92">
      <c r="G92" s="55"/>
    </row>
    <row r="93">
      <c r="G93" s="55"/>
    </row>
    <row r="94">
      <c r="G94" s="55"/>
    </row>
    <row r="95">
      <c r="G95" s="55"/>
    </row>
    <row r="96">
      <c r="G96" s="55"/>
    </row>
    <row r="97">
      <c r="G97" s="55"/>
    </row>
    <row r="98">
      <c r="G98" s="55"/>
    </row>
    <row r="99">
      <c r="G99" s="55"/>
    </row>
    <row r="100">
      <c r="G100" s="55"/>
    </row>
    <row r="101">
      <c r="G101" s="55"/>
    </row>
    <row r="102">
      <c r="G102" s="55"/>
    </row>
    <row r="103">
      <c r="G103" s="55"/>
    </row>
    <row r="104">
      <c r="G104" s="55"/>
    </row>
    <row r="105">
      <c r="G105" s="55"/>
    </row>
    <row r="106">
      <c r="G106" s="55"/>
    </row>
    <row r="107">
      <c r="G107" s="55"/>
    </row>
    <row r="108">
      <c r="G108" s="55"/>
    </row>
    <row r="109">
      <c r="G109" s="55"/>
    </row>
    <row r="110">
      <c r="G110" s="55"/>
    </row>
    <row r="111">
      <c r="G111" s="55"/>
    </row>
    <row r="112">
      <c r="G112" s="55"/>
    </row>
    <row r="113">
      <c r="G113" s="55"/>
    </row>
    <row r="114">
      <c r="G114" s="55"/>
    </row>
    <row r="115">
      <c r="G115" s="55"/>
    </row>
    <row r="116">
      <c r="G116" s="55"/>
    </row>
    <row r="117">
      <c r="G117" s="55"/>
    </row>
    <row r="118">
      <c r="G118" s="55"/>
    </row>
    <row r="119">
      <c r="G119" s="55"/>
    </row>
    <row r="120">
      <c r="G120" s="55"/>
    </row>
    <row r="121">
      <c r="G121" s="55"/>
    </row>
    <row r="122">
      <c r="G122" s="55"/>
    </row>
    <row r="123">
      <c r="G123" s="55"/>
    </row>
    <row r="124">
      <c r="G124" s="55"/>
    </row>
    <row r="125">
      <c r="G125" s="55"/>
    </row>
    <row r="126">
      <c r="G126" s="55"/>
    </row>
    <row r="127">
      <c r="G127" s="55"/>
    </row>
    <row r="128">
      <c r="G128" s="55"/>
    </row>
    <row r="129">
      <c r="G129" s="55"/>
    </row>
    <row r="130">
      <c r="G130" s="55"/>
    </row>
    <row r="131">
      <c r="G131" s="55"/>
    </row>
    <row r="132">
      <c r="G132" s="55"/>
    </row>
    <row r="133">
      <c r="G133" s="55"/>
    </row>
    <row r="134">
      <c r="G134" s="55"/>
    </row>
    <row r="135">
      <c r="G135" s="55"/>
    </row>
    <row r="136">
      <c r="G136" s="55"/>
    </row>
    <row r="137">
      <c r="G137" s="55"/>
    </row>
    <row r="138">
      <c r="G138" s="55"/>
    </row>
    <row r="139">
      <c r="G139" s="55"/>
    </row>
    <row r="140">
      <c r="G140" s="55"/>
    </row>
    <row r="141">
      <c r="G141" s="55"/>
    </row>
    <row r="142">
      <c r="G142" s="55"/>
    </row>
    <row r="143">
      <c r="G143" s="55"/>
    </row>
    <row r="144">
      <c r="G144" s="55"/>
    </row>
    <row r="145">
      <c r="G145" s="55"/>
    </row>
    <row r="146">
      <c r="G146" s="55"/>
    </row>
    <row r="147">
      <c r="G147" s="55"/>
    </row>
    <row r="148">
      <c r="G148" s="55"/>
    </row>
    <row r="149">
      <c r="G149" s="55"/>
    </row>
    <row r="150">
      <c r="G150" s="55"/>
    </row>
    <row r="151">
      <c r="G151" s="55"/>
    </row>
    <row r="152">
      <c r="G152" s="55"/>
    </row>
    <row r="153">
      <c r="G153" s="55"/>
    </row>
    <row r="154">
      <c r="G154" s="55"/>
    </row>
    <row r="155">
      <c r="G155" s="55"/>
    </row>
    <row r="156">
      <c r="G156" s="55"/>
    </row>
    <row r="157">
      <c r="G157" s="55"/>
    </row>
    <row r="158">
      <c r="G158" s="55"/>
    </row>
    <row r="159">
      <c r="G159" s="55"/>
    </row>
    <row r="160">
      <c r="G160" s="55"/>
    </row>
    <row r="161">
      <c r="G161" s="55"/>
    </row>
    <row r="162">
      <c r="G162" s="55"/>
    </row>
    <row r="163">
      <c r="G163" s="55"/>
    </row>
    <row r="164">
      <c r="G164" s="55"/>
    </row>
    <row r="165">
      <c r="G165" s="55"/>
    </row>
    <row r="166">
      <c r="G166" s="55"/>
    </row>
    <row r="167">
      <c r="G167" s="55"/>
    </row>
    <row r="168">
      <c r="G168" s="55"/>
    </row>
    <row r="169">
      <c r="G169" s="55"/>
    </row>
    <row r="170">
      <c r="G170" s="55"/>
    </row>
    <row r="171">
      <c r="G171" s="55"/>
    </row>
    <row r="172">
      <c r="G172" s="55"/>
    </row>
    <row r="173">
      <c r="G173" s="55"/>
    </row>
    <row r="174">
      <c r="G174" s="55"/>
    </row>
    <row r="175">
      <c r="G175" s="55"/>
    </row>
    <row r="176">
      <c r="G176" s="55"/>
    </row>
    <row r="177">
      <c r="G177" s="55"/>
    </row>
    <row r="178">
      <c r="G178" s="55"/>
    </row>
    <row r="179">
      <c r="G179" s="55"/>
    </row>
    <row r="180">
      <c r="G180" s="55"/>
    </row>
    <row r="181">
      <c r="G181" s="55"/>
    </row>
    <row r="182">
      <c r="G182" s="55"/>
    </row>
    <row r="183">
      <c r="G183" s="55"/>
    </row>
    <row r="184">
      <c r="G184" s="55"/>
    </row>
    <row r="185">
      <c r="G185" s="55"/>
    </row>
    <row r="186">
      <c r="G186" s="55"/>
    </row>
    <row r="187">
      <c r="G187" s="55"/>
    </row>
    <row r="188">
      <c r="G188" s="55"/>
    </row>
    <row r="189">
      <c r="G189" s="55"/>
    </row>
    <row r="190">
      <c r="G190" s="55"/>
    </row>
    <row r="191">
      <c r="G191" s="55"/>
    </row>
    <row r="192">
      <c r="G192" s="55"/>
    </row>
    <row r="193">
      <c r="G193" s="55"/>
    </row>
    <row r="194">
      <c r="G194" s="55"/>
    </row>
    <row r="195">
      <c r="G195" s="55"/>
    </row>
    <row r="196">
      <c r="G196" s="55"/>
    </row>
    <row r="197">
      <c r="G197" s="55"/>
    </row>
    <row r="198">
      <c r="G198" s="55"/>
    </row>
    <row r="199">
      <c r="G199" s="55"/>
    </row>
    <row r="200">
      <c r="G200" s="55"/>
    </row>
    <row r="201">
      <c r="G201" s="55"/>
    </row>
    <row r="202">
      <c r="G202" s="55"/>
    </row>
    <row r="203">
      <c r="G203" s="55"/>
    </row>
    <row r="204">
      <c r="G204" s="55"/>
    </row>
    <row r="205">
      <c r="G205" s="55"/>
    </row>
    <row r="206">
      <c r="G206" s="55"/>
    </row>
    <row r="207">
      <c r="G207" s="55"/>
    </row>
    <row r="208">
      <c r="G208" s="55"/>
    </row>
    <row r="209">
      <c r="G209" s="55"/>
    </row>
    <row r="210">
      <c r="G210" s="55"/>
    </row>
    <row r="211">
      <c r="G211" s="55"/>
    </row>
    <row r="212">
      <c r="G212" s="55"/>
    </row>
    <row r="213">
      <c r="G213" s="55"/>
    </row>
    <row r="214">
      <c r="G214" s="55"/>
    </row>
    <row r="215">
      <c r="G215" s="55"/>
    </row>
    <row r="216">
      <c r="G216" s="55"/>
    </row>
    <row r="217">
      <c r="G217" s="55"/>
    </row>
    <row r="218">
      <c r="G218" s="55"/>
    </row>
    <row r="219">
      <c r="G219" s="55"/>
    </row>
    <row r="220">
      <c r="G220" s="55"/>
    </row>
    <row r="221">
      <c r="G221" s="55"/>
    </row>
    <row r="222">
      <c r="G222" s="55"/>
    </row>
    <row r="223">
      <c r="G223" s="55"/>
    </row>
    <row r="224">
      <c r="G224" s="55"/>
    </row>
    <row r="225">
      <c r="G225" s="55"/>
    </row>
    <row r="226">
      <c r="G226" s="55"/>
    </row>
    <row r="227">
      <c r="G227" s="55"/>
    </row>
    <row r="228">
      <c r="G228" s="55"/>
    </row>
    <row r="229">
      <c r="G229" s="55"/>
    </row>
    <row r="230">
      <c r="G230" s="55"/>
    </row>
    <row r="231">
      <c r="G231" s="55"/>
    </row>
    <row r="232">
      <c r="G232" s="55"/>
    </row>
    <row r="233">
      <c r="G233" s="55"/>
    </row>
    <row r="234">
      <c r="G234" s="55"/>
    </row>
    <row r="235">
      <c r="G235" s="55"/>
    </row>
    <row r="236">
      <c r="G236" s="55"/>
    </row>
    <row r="237">
      <c r="G237" s="55"/>
    </row>
    <row r="238">
      <c r="G238" s="55"/>
    </row>
    <row r="239">
      <c r="G239" s="55"/>
    </row>
    <row r="240">
      <c r="G240" s="55"/>
    </row>
    <row r="241">
      <c r="G241" s="55"/>
    </row>
    <row r="242">
      <c r="G242" s="55"/>
    </row>
    <row r="243">
      <c r="G243" s="55"/>
    </row>
    <row r="244">
      <c r="G244" s="55"/>
    </row>
    <row r="245">
      <c r="G245" s="55"/>
    </row>
    <row r="246">
      <c r="G246" s="55"/>
    </row>
    <row r="247">
      <c r="G247" s="55"/>
    </row>
    <row r="248">
      <c r="G248" s="55"/>
    </row>
    <row r="249">
      <c r="G249" s="55"/>
    </row>
    <row r="250">
      <c r="G250" s="55"/>
    </row>
    <row r="251">
      <c r="G251" s="55"/>
    </row>
    <row r="252">
      <c r="G252" s="55"/>
    </row>
    <row r="253">
      <c r="G253" s="55"/>
    </row>
    <row r="254">
      <c r="G254" s="55"/>
    </row>
    <row r="255">
      <c r="G255" s="55"/>
    </row>
    <row r="256">
      <c r="G256" s="55"/>
    </row>
    <row r="257">
      <c r="G257" s="55"/>
    </row>
    <row r="258">
      <c r="G258" s="55"/>
    </row>
    <row r="259">
      <c r="G259" s="55"/>
    </row>
    <row r="260">
      <c r="G260" s="55"/>
    </row>
    <row r="261">
      <c r="G261" s="55"/>
    </row>
    <row r="262">
      <c r="G262" s="55"/>
    </row>
    <row r="263">
      <c r="G263" s="55"/>
    </row>
    <row r="264">
      <c r="G264" s="55"/>
    </row>
    <row r="265">
      <c r="G265" s="55"/>
    </row>
    <row r="266">
      <c r="G266" s="55"/>
    </row>
    <row r="267">
      <c r="G267" s="55"/>
    </row>
    <row r="268">
      <c r="G268" s="55"/>
    </row>
    <row r="269">
      <c r="G269" s="55"/>
    </row>
    <row r="270">
      <c r="G270" s="55"/>
    </row>
    <row r="271">
      <c r="G271" s="55"/>
    </row>
    <row r="272">
      <c r="G272" s="55"/>
    </row>
    <row r="273">
      <c r="G273" s="55"/>
    </row>
    <row r="274">
      <c r="G274" s="55"/>
    </row>
    <row r="275">
      <c r="G275" s="55"/>
    </row>
    <row r="276">
      <c r="G276" s="55"/>
    </row>
    <row r="277">
      <c r="G277" s="55"/>
    </row>
    <row r="278">
      <c r="G278" s="55"/>
    </row>
    <row r="279">
      <c r="G279" s="55"/>
    </row>
    <row r="280">
      <c r="G280" s="55"/>
    </row>
    <row r="281">
      <c r="G281" s="55"/>
    </row>
    <row r="282">
      <c r="G282" s="55"/>
    </row>
    <row r="283">
      <c r="G283" s="55"/>
    </row>
    <row r="284">
      <c r="G284" s="55"/>
    </row>
    <row r="285">
      <c r="G285" s="55"/>
    </row>
    <row r="286">
      <c r="G286" s="55"/>
    </row>
    <row r="287">
      <c r="G287" s="55"/>
    </row>
    <row r="288">
      <c r="G288" s="55"/>
    </row>
    <row r="289">
      <c r="G289" s="55"/>
    </row>
    <row r="290">
      <c r="G290" s="55"/>
    </row>
    <row r="291">
      <c r="G291" s="55"/>
    </row>
    <row r="292">
      <c r="G292" s="55"/>
    </row>
    <row r="293">
      <c r="G293" s="55"/>
    </row>
    <row r="294">
      <c r="G294" s="55"/>
    </row>
    <row r="295">
      <c r="G295" s="55"/>
    </row>
    <row r="296">
      <c r="G296" s="55"/>
    </row>
    <row r="297">
      <c r="G297" s="55"/>
    </row>
    <row r="298">
      <c r="G298" s="55"/>
    </row>
    <row r="299">
      <c r="G299" s="55"/>
    </row>
    <row r="300">
      <c r="G300" s="55"/>
    </row>
    <row r="301">
      <c r="G301" s="55"/>
    </row>
    <row r="302">
      <c r="G302" s="55"/>
    </row>
    <row r="303">
      <c r="G303" s="55"/>
    </row>
    <row r="304">
      <c r="G304" s="55"/>
    </row>
    <row r="305">
      <c r="G305" s="55"/>
    </row>
    <row r="306">
      <c r="G306" s="55"/>
    </row>
    <row r="307">
      <c r="G307" s="55"/>
    </row>
    <row r="308">
      <c r="G308" s="55"/>
    </row>
    <row r="309">
      <c r="G309" s="55"/>
    </row>
    <row r="310">
      <c r="G310" s="55"/>
    </row>
    <row r="311">
      <c r="G311" s="55"/>
    </row>
    <row r="312">
      <c r="G312" s="55"/>
    </row>
    <row r="313">
      <c r="G313" s="55"/>
    </row>
    <row r="314">
      <c r="G314" s="55"/>
    </row>
    <row r="315">
      <c r="G315" s="55"/>
    </row>
    <row r="316">
      <c r="G316" s="55"/>
    </row>
    <row r="317">
      <c r="G317" s="55"/>
    </row>
    <row r="318">
      <c r="G318" s="55"/>
    </row>
    <row r="319">
      <c r="G319" s="55"/>
    </row>
    <row r="320">
      <c r="G320" s="55"/>
    </row>
    <row r="321">
      <c r="G321" s="55"/>
    </row>
    <row r="322">
      <c r="G322" s="55"/>
    </row>
    <row r="323">
      <c r="G323" s="55"/>
    </row>
    <row r="324">
      <c r="G324" s="55"/>
    </row>
    <row r="325">
      <c r="G325" s="55"/>
    </row>
    <row r="326">
      <c r="G326" s="55"/>
    </row>
    <row r="327">
      <c r="G327" s="55"/>
    </row>
    <row r="328">
      <c r="G328" s="55"/>
    </row>
    <row r="329">
      <c r="G329" s="55"/>
    </row>
    <row r="330">
      <c r="G330" s="55"/>
    </row>
    <row r="331">
      <c r="G331" s="55"/>
    </row>
    <row r="332">
      <c r="G332" s="55"/>
    </row>
    <row r="333">
      <c r="G333" s="55"/>
    </row>
    <row r="334">
      <c r="G334" s="55"/>
    </row>
    <row r="335">
      <c r="G335" s="55"/>
    </row>
    <row r="336">
      <c r="G336" s="55"/>
    </row>
    <row r="337">
      <c r="G337" s="55"/>
    </row>
    <row r="338">
      <c r="G338" s="55"/>
    </row>
    <row r="339">
      <c r="G339" s="55"/>
    </row>
    <row r="340">
      <c r="G340" s="55"/>
    </row>
    <row r="341">
      <c r="G341" s="55"/>
    </row>
    <row r="342">
      <c r="G342" s="55"/>
    </row>
    <row r="343">
      <c r="G343" s="55"/>
    </row>
    <row r="344">
      <c r="G344" s="55"/>
    </row>
    <row r="345">
      <c r="G345" s="55"/>
    </row>
    <row r="346">
      <c r="G346" s="55"/>
    </row>
    <row r="347">
      <c r="G347" s="55"/>
    </row>
    <row r="348">
      <c r="G348" s="55"/>
    </row>
    <row r="349">
      <c r="G349" s="55"/>
    </row>
    <row r="350">
      <c r="G350" s="55"/>
    </row>
    <row r="351">
      <c r="G351" s="55"/>
    </row>
    <row r="352">
      <c r="G352" s="55"/>
    </row>
    <row r="353">
      <c r="G353" s="55"/>
    </row>
    <row r="354">
      <c r="G354" s="55"/>
    </row>
    <row r="355">
      <c r="G355" s="55"/>
    </row>
    <row r="356">
      <c r="G356" s="55"/>
    </row>
    <row r="357">
      <c r="G357" s="55"/>
    </row>
    <row r="358">
      <c r="G358" s="55"/>
    </row>
    <row r="359">
      <c r="G359" s="55"/>
    </row>
    <row r="360">
      <c r="G360" s="55"/>
    </row>
    <row r="361">
      <c r="G361" s="55"/>
    </row>
    <row r="362">
      <c r="G362" s="55"/>
    </row>
    <row r="363">
      <c r="G363" s="55"/>
    </row>
    <row r="364">
      <c r="G364" s="55"/>
    </row>
    <row r="365">
      <c r="G365" s="55"/>
    </row>
    <row r="366">
      <c r="G366" s="55"/>
    </row>
    <row r="367">
      <c r="G367" s="55"/>
    </row>
    <row r="368">
      <c r="G368" s="55"/>
    </row>
    <row r="369">
      <c r="G369" s="55"/>
    </row>
    <row r="370">
      <c r="G370" s="55"/>
    </row>
    <row r="371">
      <c r="G371" s="55"/>
    </row>
    <row r="372">
      <c r="G372" s="55"/>
    </row>
    <row r="373">
      <c r="G373" s="55"/>
    </row>
    <row r="374">
      <c r="G374" s="55"/>
    </row>
    <row r="375">
      <c r="G375" s="55"/>
    </row>
    <row r="376">
      <c r="G376" s="55"/>
    </row>
    <row r="377">
      <c r="G377" s="55"/>
    </row>
    <row r="378">
      <c r="G378" s="55"/>
    </row>
    <row r="379">
      <c r="G379" s="55"/>
    </row>
    <row r="380">
      <c r="G380" s="55"/>
    </row>
    <row r="381">
      <c r="G381" s="55"/>
    </row>
    <row r="382">
      <c r="G382" s="55"/>
    </row>
    <row r="383">
      <c r="G383" s="55"/>
    </row>
    <row r="384">
      <c r="G384" s="55"/>
    </row>
    <row r="385">
      <c r="G385" s="55"/>
    </row>
    <row r="386">
      <c r="G386" s="55"/>
    </row>
    <row r="387">
      <c r="G387" s="55"/>
    </row>
    <row r="388">
      <c r="G388" s="55"/>
    </row>
    <row r="389">
      <c r="G389" s="55"/>
    </row>
    <row r="390">
      <c r="G390" s="55"/>
    </row>
    <row r="391">
      <c r="G391" s="55"/>
    </row>
    <row r="392">
      <c r="G392" s="55"/>
    </row>
    <row r="393">
      <c r="G393" s="55"/>
    </row>
    <row r="394">
      <c r="G394" s="55"/>
    </row>
    <row r="395">
      <c r="G395" s="55"/>
    </row>
    <row r="396">
      <c r="G396" s="55"/>
    </row>
    <row r="397">
      <c r="G397" s="55"/>
    </row>
    <row r="398">
      <c r="G398" s="55"/>
    </row>
    <row r="399">
      <c r="G399" s="55"/>
    </row>
    <row r="400">
      <c r="G400" s="55"/>
    </row>
    <row r="401">
      <c r="G401" s="55"/>
    </row>
    <row r="402">
      <c r="G402" s="55"/>
    </row>
    <row r="403">
      <c r="G403" s="55"/>
    </row>
    <row r="404">
      <c r="G404" s="55"/>
    </row>
    <row r="405">
      <c r="G405" s="55"/>
    </row>
    <row r="406">
      <c r="G406" s="55"/>
    </row>
    <row r="407">
      <c r="G407" s="55"/>
    </row>
    <row r="408">
      <c r="G408" s="55"/>
    </row>
    <row r="409">
      <c r="G409" s="55"/>
    </row>
    <row r="410">
      <c r="G410" s="55"/>
    </row>
    <row r="411">
      <c r="G411" s="55"/>
    </row>
    <row r="412">
      <c r="G412" s="55"/>
    </row>
    <row r="413">
      <c r="G413" s="55"/>
    </row>
    <row r="414">
      <c r="G414" s="55"/>
    </row>
    <row r="415">
      <c r="G415" s="55"/>
    </row>
    <row r="416">
      <c r="G416" s="55"/>
    </row>
    <row r="417">
      <c r="G417" s="55"/>
    </row>
    <row r="418">
      <c r="G418" s="55"/>
    </row>
    <row r="419">
      <c r="G419" s="55"/>
    </row>
    <row r="420">
      <c r="G420" s="55"/>
    </row>
    <row r="421">
      <c r="G421" s="55"/>
    </row>
    <row r="422">
      <c r="G422" s="55"/>
    </row>
    <row r="423">
      <c r="G423" s="55"/>
    </row>
    <row r="424">
      <c r="G424" s="55"/>
    </row>
    <row r="425">
      <c r="G425" s="55"/>
    </row>
    <row r="426">
      <c r="G426" s="55"/>
    </row>
    <row r="427">
      <c r="G427" s="55"/>
    </row>
    <row r="428">
      <c r="G428" s="55"/>
    </row>
    <row r="429">
      <c r="G429" s="55"/>
    </row>
    <row r="430">
      <c r="G430" s="55"/>
    </row>
    <row r="431">
      <c r="G431" s="55"/>
    </row>
    <row r="432">
      <c r="G432" s="55"/>
    </row>
    <row r="433">
      <c r="G433" s="55"/>
    </row>
    <row r="434">
      <c r="G434" s="55"/>
    </row>
    <row r="435">
      <c r="G435" s="55"/>
    </row>
    <row r="436">
      <c r="G436" s="55"/>
    </row>
    <row r="437">
      <c r="G437" s="55"/>
    </row>
    <row r="438">
      <c r="G438" s="55"/>
    </row>
    <row r="439">
      <c r="G439" s="55"/>
    </row>
    <row r="440">
      <c r="G440" s="55"/>
    </row>
    <row r="441">
      <c r="G441" s="55"/>
    </row>
    <row r="442">
      <c r="G442" s="55"/>
    </row>
    <row r="443">
      <c r="G443" s="55"/>
    </row>
    <row r="444">
      <c r="G444" s="55"/>
    </row>
    <row r="445">
      <c r="G445" s="55"/>
    </row>
    <row r="446">
      <c r="G446" s="55"/>
    </row>
    <row r="447">
      <c r="G447" s="55"/>
    </row>
    <row r="448">
      <c r="G448" s="55"/>
    </row>
    <row r="449">
      <c r="G449" s="55"/>
    </row>
    <row r="450">
      <c r="G450" s="55"/>
    </row>
    <row r="451">
      <c r="G451" s="55"/>
    </row>
    <row r="452">
      <c r="G452" s="55"/>
    </row>
    <row r="453">
      <c r="G453" s="55"/>
    </row>
    <row r="454">
      <c r="G454" s="55"/>
    </row>
    <row r="455">
      <c r="G455" s="55"/>
    </row>
    <row r="456">
      <c r="G456" s="55"/>
    </row>
    <row r="457">
      <c r="G457" s="55"/>
    </row>
    <row r="458">
      <c r="G458" s="55"/>
    </row>
    <row r="459">
      <c r="G459" s="55"/>
    </row>
    <row r="460">
      <c r="G460" s="55"/>
    </row>
    <row r="461">
      <c r="G461" s="55"/>
    </row>
    <row r="462">
      <c r="G462" s="55"/>
    </row>
    <row r="463">
      <c r="G463" s="55"/>
    </row>
    <row r="464">
      <c r="G464" s="55"/>
    </row>
    <row r="465">
      <c r="G465" s="55"/>
    </row>
    <row r="466">
      <c r="G466" s="55"/>
    </row>
    <row r="467">
      <c r="G467" s="55"/>
    </row>
    <row r="468">
      <c r="G468" s="55"/>
    </row>
    <row r="469">
      <c r="G469" s="55"/>
    </row>
    <row r="470">
      <c r="G470" s="55"/>
    </row>
    <row r="471">
      <c r="G471" s="55"/>
    </row>
    <row r="472">
      <c r="G472" s="55"/>
    </row>
    <row r="473">
      <c r="G473" s="55"/>
    </row>
    <row r="474">
      <c r="G474" s="55"/>
    </row>
    <row r="475">
      <c r="G475" s="55"/>
    </row>
    <row r="476">
      <c r="G476" s="55"/>
    </row>
    <row r="477">
      <c r="G477" s="55"/>
    </row>
    <row r="478">
      <c r="G478" s="55"/>
    </row>
    <row r="479">
      <c r="G479" s="55"/>
    </row>
    <row r="480">
      <c r="G480" s="55"/>
    </row>
    <row r="481">
      <c r="G481" s="55"/>
    </row>
    <row r="482">
      <c r="G482" s="55"/>
    </row>
    <row r="483">
      <c r="G483" s="55"/>
    </row>
    <row r="484">
      <c r="G484" s="55"/>
    </row>
    <row r="485">
      <c r="G485" s="55"/>
    </row>
    <row r="486">
      <c r="G486" s="55"/>
    </row>
    <row r="487">
      <c r="G487" s="55"/>
    </row>
    <row r="488">
      <c r="G488" s="55"/>
    </row>
    <row r="489">
      <c r="G489" s="55"/>
    </row>
    <row r="490">
      <c r="G490" s="55"/>
    </row>
    <row r="491">
      <c r="G491" s="55"/>
    </row>
    <row r="492">
      <c r="G492" s="55"/>
    </row>
    <row r="493">
      <c r="G493" s="55"/>
    </row>
    <row r="494">
      <c r="G494" s="55"/>
    </row>
    <row r="495">
      <c r="G495" s="55"/>
    </row>
    <row r="496">
      <c r="G496" s="55"/>
    </row>
    <row r="497">
      <c r="G497" s="55"/>
    </row>
    <row r="498">
      <c r="G498" s="55"/>
    </row>
    <row r="499">
      <c r="G499" s="55"/>
    </row>
    <row r="500">
      <c r="G500" s="55"/>
    </row>
    <row r="501">
      <c r="G501" s="55"/>
    </row>
    <row r="502">
      <c r="G502" s="55"/>
    </row>
    <row r="503">
      <c r="G503" s="55"/>
    </row>
    <row r="504">
      <c r="G504" s="55"/>
    </row>
    <row r="505">
      <c r="G505" s="55"/>
    </row>
    <row r="506">
      <c r="G506" s="55"/>
    </row>
    <row r="507">
      <c r="G507" s="55"/>
    </row>
    <row r="508">
      <c r="G508" s="55"/>
    </row>
    <row r="509">
      <c r="G509" s="55"/>
    </row>
    <row r="510">
      <c r="G510" s="55"/>
    </row>
    <row r="511">
      <c r="G511" s="55"/>
    </row>
    <row r="512">
      <c r="G512" s="55"/>
    </row>
    <row r="513">
      <c r="G513" s="55"/>
    </row>
    <row r="514">
      <c r="G514" s="55"/>
    </row>
    <row r="515">
      <c r="G515" s="55"/>
    </row>
    <row r="516">
      <c r="G516" s="55"/>
    </row>
    <row r="517">
      <c r="G517" s="55"/>
    </row>
    <row r="518">
      <c r="G518" s="55"/>
    </row>
    <row r="519">
      <c r="G519" s="55"/>
    </row>
    <row r="520">
      <c r="G520" s="55"/>
    </row>
    <row r="521">
      <c r="G521" s="55"/>
    </row>
    <row r="522">
      <c r="G522" s="55"/>
    </row>
    <row r="523">
      <c r="G523" s="55"/>
    </row>
    <row r="524">
      <c r="G524" s="55"/>
    </row>
    <row r="525">
      <c r="G525" s="55"/>
    </row>
    <row r="526">
      <c r="G526" s="55"/>
    </row>
    <row r="527">
      <c r="G527" s="55"/>
    </row>
    <row r="528">
      <c r="G528" s="55"/>
    </row>
    <row r="529">
      <c r="G529" s="55"/>
    </row>
    <row r="530">
      <c r="G530" s="55"/>
    </row>
    <row r="531">
      <c r="G531" s="55"/>
    </row>
    <row r="532">
      <c r="G532" s="55"/>
    </row>
    <row r="533">
      <c r="G533" s="55"/>
    </row>
    <row r="534">
      <c r="G534" s="55"/>
    </row>
    <row r="535">
      <c r="G535" s="55"/>
    </row>
    <row r="536">
      <c r="G536" s="55"/>
    </row>
    <row r="537">
      <c r="G537" s="55"/>
    </row>
    <row r="538">
      <c r="G538" s="55"/>
    </row>
    <row r="539">
      <c r="G539" s="55"/>
    </row>
    <row r="540">
      <c r="G540" s="55"/>
    </row>
    <row r="541">
      <c r="G541" s="55"/>
    </row>
    <row r="542">
      <c r="G542" s="55"/>
    </row>
    <row r="543">
      <c r="G543" s="55"/>
    </row>
    <row r="544">
      <c r="G544" s="55"/>
    </row>
    <row r="545">
      <c r="G545" s="55"/>
    </row>
    <row r="546">
      <c r="G546" s="55"/>
    </row>
    <row r="547">
      <c r="G547" s="55"/>
    </row>
    <row r="548">
      <c r="G548" s="55"/>
    </row>
    <row r="549">
      <c r="G549" s="55"/>
    </row>
    <row r="550">
      <c r="G550" s="55"/>
    </row>
    <row r="551">
      <c r="G551" s="55"/>
    </row>
    <row r="552">
      <c r="G552" s="55"/>
    </row>
    <row r="553">
      <c r="G553" s="55"/>
    </row>
    <row r="554">
      <c r="G554" s="55"/>
    </row>
    <row r="555">
      <c r="G555" s="55"/>
    </row>
    <row r="556">
      <c r="G556" s="55"/>
    </row>
    <row r="557">
      <c r="G557" s="55"/>
    </row>
    <row r="558">
      <c r="G558" s="55"/>
    </row>
    <row r="559">
      <c r="G559" s="55"/>
    </row>
    <row r="560">
      <c r="G560" s="55"/>
    </row>
    <row r="561">
      <c r="G561" s="55"/>
    </row>
    <row r="562">
      <c r="G562" s="55"/>
    </row>
    <row r="563">
      <c r="G563" s="55"/>
    </row>
    <row r="564">
      <c r="G564" s="55"/>
    </row>
    <row r="565">
      <c r="G565" s="55"/>
    </row>
    <row r="566">
      <c r="G566" s="55"/>
    </row>
    <row r="567">
      <c r="G567" s="55"/>
    </row>
    <row r="568">
      <c r="G568" s="55"/>
    </row>
    <row r="569">
      <c r="G569" s="55"/>
    </row>
    <row r="570">
      <c r="G570" s="55"/>
    </row>
    <row r="571">
      <c r="G571" s="55"/>
    </row>
    <row r="572">
      <c r="G572" s="55"/>
    </row>
    <row r="573">
      <c r="G573" s="55"/>
    </row>
    <row r="574">
      <c r="G574" s="55"/>
    </row>
    <row r="575">
      <c r="G575" s="55"/>
    </row>
    <row r="576">
      <c r="G576" s="55"/>
    </row>
    <row r="577">
      <c r="G577" s="55"/>
    </row>
    <row r="578">
      <c r="G578" s="55"/>
    </row>
    <row r="579">
      <c r="G579" s="55"/>
    </row>
    <row r="580">
      <c r="G580" s="55"/>
    </row>
    <row r="581">
      <c r="G581" s="55"/>
    </row>
    <row r="582">
      <c r="G582" s="55"/>
    </row>
    <row r="583">
      <c r="G583" s="55"/>
    </row>
    <row r="584">
      <c r="G584" s="55"/>
    </row>
    <row r="585">
      <c r="G585" s="55"/>
    </row>
    <row r="586">
      <c r="G586" s="55"/>
    </row>
    <row r="587">
      <c r="G587" s="55"/>
    </row>
    <row r="588">
      <c r="G588" s="55"/>
    </row>
    <row r="589">
      <c r="G589" s="55"/>
    </row>
    <row r="590">
      <c r="G590" s="55"/>
    </row>
    <row r="591">
      <c r="G591" s="55"/>
    </row>
    <row r="592">
      <c r="G592" s="55"/>
    </row>
    <row r="593">
      <c r="G593" s="55"/>
    </row>
    <row r="594">
      <c r="G594" s="55"/>
    </row>
    <row r="595">
      <c r="G595" s="55"/>
    </row>
    <row r="596">
      <c r="G596" s="55"/>
    </row>
    <row r="597">
      <c r="G597" s="55"/>
    </row>
    <row r="598">
      <c r="G598" s="55"/>
    </row>
    <row r="599">
      <c r="G599" s="55"/>
    </row>
    <row r="600">
      <c r="G600" s="55"/>
    </row>
    <row r="601">
      <c r="G601" s="55"/>
    </row>
    <row r="602">
      <c r="G602" s="55"/>
    </row>
    <row r="603">
      <c r="G603" s="55"/>
    </row>
    <row r="604">
      <c r="G604" s="55"/>
    </row>
    <row r="605">
      <c r="G605" s="55"/>
    </row>
    <row r="606">
      <c r="G606" s="55"/>
    </row>
    <row r="607">
      <c r="G607" s="55"/>
    </row>
    <row r="608">
      <c r="G608" s="55"/>
    </row>
    <row r="609">
      <c r="G609" s="55"/>
    </row>
    <row r="610">
      <c r="G610" s="55"/>
    </row>
    <row r="611">
      <c r="G611" s="55"/>
    </row>
    <row r="612">
      <c r="G612" s="55"/>
    </row>
    <row r="613">
      <c r="G613" s="55"/>
    </row>
    <row r="614">
      <c r="G614" s="55"/>
    </row>
    <row r="615">
      <c r="G615" s="55"/>
    </row>
    <row r="616">
      <c r="G616" s="55"/>
    </row>
    <row r="617">
      <c r="G617" s="55"/>
    </row>
    <row r="618">
      <c r="G618" s="55"/>
    </row>
    <row r="619">
      <c r="G619" s="55"/>
    </row>
    <row r="620">
      <c r="G620" s="55"/>
    </row>
    <row r="621">
      <c r="G621" s="55"/>
    </row>
    <row r="622">
      <c r="G622" s="55"/>
    </row>
    <row r="623">
      <c r="G623" s="55"/>
    </row>
    <row r="624">
      <c r="G624" s="55"/>
    </row>
    <row r="625">
      <c r="G625" s="55"/>
    </row>
    <row r="626">
      <c r="G626" s="55"/>
    </row>
    <row r="627">
      <c r="G627" s="55"/>
    </row>
    <row r="628">
      <c r="G628" s="55"/>
    </row>
    <row r="629">
      <c r="G629" s="55"/>
    </row>
    <row r="630">
      <c r="G630" s="55"/>
    </row>
    <row r="631">
      <c r="G631" s="55"/>
    </row>
    <row r="632">
      <c r="G632" s="55"/>
    </row>
    <row r="633">
      <c r="G633" s="55"/>
    </row>
    <row r="634">
      <c r="G634" s="55"/>
    </row>
    <row r="635">
      <c r="G635" s="55"/>
    </row>
    <row r="636">
      <c r="G636" s="55"/>
    </row>
    <row r="637">
      <c r="G637" s="55"/>
    </row>
    <row r="638">
      <c r="G638" s="55"/>
    </row>
    <row r="639">
      <c r="G639" s="55"/>
    </row>
    <row r="640">
      <c r="G640" s="55"/>
    </row>
    <row r="641">
      <c r="G641" s="55"/>
    </row>
    <row r="642">
      <c r="G642" s="55"/>
    </row>
    <row r="643">
      <c r="G643" s="55"/>
    </row>
    <row r="644">
      <c r="G644" s="55"/>
    </row>
    <row r="645">
      <c r="G645" s="55"/>
    </row>
    <row r="646">
      <c r="G646" s="55"/>
    </row>
    <row r="647">
      <c r="G647" s="55"/>
    </row>
    <row r="648">
      <c r="G648" s="55"/>
    </row>
    <row r="649">
      <c r="G649" s="55"/>
    </row>
    <row r="650">
      <c r="G650" s="55"/>
    </row>
    <row r="651">
      <c r="G651" s="55"/>
    </row>
    <row r="652">
      <c r="G652" s="55"/>
    </row>
    <row r="653">
      <c r="G653" s="55"/>
    </row>
    <row r="654">
      <c r="G654" s="55"/>
    </row>
    <row r="655">
      <c r="G655" s="55"/>
    </row>
    <row r="656">
      <c r="G656" s="55"/>
    </row>
    <row r="657">
      <c r="G657" s="55"/>
    </row>
    <row r="658">
      <c r="G658" s="55"/>
    </row>
    <row r="659">
      <c r="G659" s="55"/>
    </row>
    <row r="660">
      <c r="G660" s="55"/>
    </row>
    <row r="661">
      <c r="G661" s="55"/>
    </row>
    <row r="662">
      <c r="G662" s="55"/>
    </row>
    <row r="663">
      <c r="G663" s="55"/>
    </row>
    <row r="664">
      <c r="G664" s="55"/>
    </row>
    <row r="665">
      <c r="G665" s="55"/>
    </row>
    <row r="666">
      <c r="G666" s="55"/>
    </row>
    <row r="667">
      <c r="G667" s="55"/>
    </row>
    <row r="668">
      <c r="G668" s="55"/>
    </row>
    <row r="669">
      <c r="G669" s="55"/>
    </row>
    <row r="670">
      <c r="G670" s="55"/>
    </row>
    <row r="671">
      <c r="G671" s="55"/>
    </row>
    <row r="672">
      <c r="G672" s="55"/>
    </row>
    <row r="673">
      <c r="G673" s="55"/>
    </row>
    <row r="674">
      <c r="G674" s="55"/>
    </row>
    <row r="675">
      <c r="G675" s="55"/>
    </row>
    <row r="676">
      <c r="G676" s="55"/>
    </row>
    <row r="677">
      <c r="G677" s="55"/>
    </row>
    <row r="678">
      <c r="G678" s="55"/>
    </row>
    <row r="679">
      <c r="G679" s="55"/>
    </row>
    <row r="680">
      <c r="G680" s="55"/>
    </row>
    <row r="681">
      <c r="G681" s="55"/>
    </row>
    <row r="682">
      <c r="G682" s="55"/>
    </row>
    <row r="683">
      <c r="G683" s="55"/>
    </row>
    <row r="684">
      <c r="G684" s="55"/>
    </row>
    <row r="685">
      <c r="G685" s="55"/>
    </row>
    <row r="686">
      <c r="G686" s="55"/>
    </row>
    <row r="687">
      <c r="G687" s="55"/>
    </row>
    <row r="688">
      <c r="G688" s="55"/>
    </row>
    <row r="689">
      <c r="G689" s="55"/>
    </row>
    <row r="690">
      <c r="G690" s="55"/>
    </row>
    <row r="691">
      <c r="G691" s="55"/>
    </row>
    <row r="692">
      <c r="G692" s="55"/>
    </row>
    <row r="693">
      <c r="G693" s="55"/>
    </row>
    <row r="694">
      <c r="G694" s="55"/>
    </row>
    <row r="695">
      <c r="G695" s="55"/>
    </row>
    <row r="696">
      <c r="G696" s="55"/>
    </row>
    <row r="697">
      <c r="G697" s="55"/>
    </row>
    <row r="698">
      <c r="G698" s="55"/>
    </row>
    <row r="699">
      <c r="G699" s="55"/>
    </row>
    <row r="700">
      <c r="G700" s="55"/>
    </row>
    <row r="701">
      <c r="G701" s="55"/>
    </row>
    <row r="702">
      <c r="G702" s="55"/>
    </row>
    <row r="703">
      <c r="G703" s="55"/>
    </row>
    <row r="704">
      <c r="G704" s="55"/>
    </row>
    <row r="705">
      <c r="G705" s="55"/>
    </row>
    <row r="706">
      <c r="G706" s="55"/>
    </row>
    <row r="707">
      <c r="G707" s="55"/>
    </row>
    <row r="708">
      <c r="G708" s="55"/>
    </row>
    <row r="709">
      <c r="G709" s="55"/>
    </row>
    <row r="710">
      <c r="G710" s="55"/>
    </row>
    <row r="711">
      <c r="G711" s="55"/>
    </row>
    <row r="712">
      <c r="G712" s="55"/>
    </row>
    <row r="713">
      <c r="G713" s="55"/>
    </row>
    <row r="714">
      <c r="G714" s="55"/>
    </row>
    <row r="715">
      <c r="G715" s="55"/>
    </row>
    <row r="716">
      <c r="G716" s="55"/>
    </row>
    <row r="717">
      <c r="G717" s="55"/>
    </row>
    <row r="718">
      <c r="G718" s="55"/>
    </row>
    <row r="719">
      <c r="G719" s="55"/>
    </row>
    <row r="720">
      <c r="G720" s="55"/>
    </row>
    <row r="721">
      <c r="G721" s="55"/>
    </row>
    <row r="722">
      <c r="G722" s="55"/>
    </row>
    <row r="723">
      <c r="G723" s="55"/>
    </row>
    <row r="724">
      <c r="G724" s="55"/>
    </row>
    <row r="725">
      <c r="G725" s="55"/>
    </row>
    <row r="726">
      <c r="G726" s="55"/>
    </row>
    <row r="727">
      <c r="G727" s="55"/>
    </row>
    <row r="728">
      <c r="G728" s="55"/>
    </row>
    <row r="729">
      <c r="G729" s="55"/>
    </row>
    <row r="730">
      <c r="G730" s="55"/>
    </row>
    <row r="731">
      <c r="G731" s="55"/>
    </row>
    <row r="732">
      <c r="G732" s="55"/>
    </row>
    <row r="733">
      <c r="G733" s="55"/>
    </row>
    <row r="734">
      <c r="G734" s="55"/>
    </row>
    <row r="735">
      <c r="G735" s="55"/>
    </row>
    <row r="736">
      <c r="G736" s="55"/>
    </row>
    <row r="737">
      <c r="G737" s="55"/>
    </row>
    <row r="738">
      <c r="G738" s="55"/>
    </row>
    <row r="739">
      <c r="G739" s="55"/>
    </row>
    <row r="740">
      <c r="G740" s="55"/>
    </row>
    <row r="741">
      <c r="G741" s="55"/>
    </row>
    <row r="742">
      <c r="G742" s="55"/>
    </row>
    <row r="743">
      <c r="G743" s="55"/>
    </row>
    <row r="744">
      <c r="G744" s="55"/>
    </row>
    <row r="745">
      <c r="G745" s="55"/>
    </row>
    <row r="746">
      <c r="G746" s="55"/>
    </row>
    <row r="747">
      <c r="G747" s="55"/>
    </row>
    <row r="748">
      <c r="G748" s="55"/>
    </row>
    <row r="749">
      <c r="G749" s="55"/>
    </row>
    <row r="750">
      <c r="G750" s="55"/>
    </row>
    <row r="751">
      <c r="G751" s="55"/>
    </row>
    <row r="752">
      <c r="G752" s="55"/>
    </row>
    <row r="753">
      <c r="G753" s="55"/>
    </row>
    <row r="754">
      <c r="G754" s="55"/>
    </row>
    <row r="755">
      <c r="G755" s="55"/>
    </row>
    <row r="756">
      <c r="G756" s="55"/>
    </row>
    <row r="757">
      <c r="G757" s="55"/>
    </row>
    <row r="758">
      <c r="G758" s="55"/>
    </row>
    <row r="759">
      <c r="G759" s="55"/>
    </row>
    <row r="760">
      <c r="G760" s="55"/>
    </row>
    <row r="761">
      <c r="G761" s="55"/>
    </row>
    <row r="762">
      <c r="G762" s="55"/>
    </row>
    <row r="763">
      <c r="G763" s="55"/>
    </row>
    <row r="764">
      <c r="G764" s="55"/>
    </row>
    <row r="765">
      <c r="G765" s="55"/>
    </row>
    <row r="766">
      <c r="G766" s="55"/>
    </row>
    <row r="767">
      <c r="G767" s="55"/>
    </row>
    <row r="768">
      <c r="G768" s="55"/>
    </row>
    <row r="769">
      <c r="G769" s="55"/>
    </row>
    <row r="770">
      <c r="G770" s="55"/>
    </row>
    <row r="771">
      <c r="G771" s="55"/>
    </row>
    <row r="772">
      <c r="G772" s="55"/>
    </row>
    <row r="773">
      <c r="G773" s="55"/>
    </row>
    <row r="774">
      <c r="G774" s="55"/>
    </row>
    <row r="775">
      <c r="G775" s="55"/>
    </row>
    <row r="776">
      <c r="G776" s="55"/>
    </row>
    <row r="777">
      <c r="G777" s="55"/>
    </row>
    <row r="778">
      <c r="G778" s="55"/>
    </row>
    <row r="779">
      <c r="G779" s="55"/>
    </row>
    <row r="780">
      <c r="G780" s="55"/>
    </row>
    <row r="781">
      <c r="G781" s="55"/>
    </row>
    <row r="782">
      <c r="G782" s="55"/>
    </row>
    <row r="783">
      <c r="G783" s="55"/>
    </row>
    <row r="784">
      <c r="G784" s="55"/>
    </row>
    <row r="785">
      <c r="G785" s="55"/>
    </row>
    <row r="786">
      <c r="G786" s="55"/>
    </row>
    <row r="787">
      <c r="G787" s="55"/>
    </row>
    <row r="788">
      <c r="G788" s="55"/>
    </row>
    <row r="789">
      <c r="G789" s="55"/>
    </row>
    <row r="790">
      <c r="G790" s="55"/>
    </row>
    <row r="791">
      <c r="G791" s="55"/>
    </row>
    <row r="792">
      <c r="G792" s="55"/>
    </row>
    <row r="793">
      <c r="G793" s="55"/>
    </row>
    <row r="794">
      <c r="G794" s="55"/>
    </row>
    <row r="795">
      <c r="G795" s="55"/>
    </row>
    <row r="796">
      <c r="G796" s="55"/>
    </row>
    <row r="797">
      <c r="G797" s="55"/>
    </row>
    <row r="798">
      <c r="G798" s="55"/>
    </row>
    <row r="799">
      <c r="G799" s="55"/>
    </row>
    <row r="800">
      <c r="G800" s="55"/>
    </row>
    <row r="801">
      <c r="G801" s="55"/>
    </row>
    <row r="802">
      <c r="G802" s="55"/>
    </row>
    <row r="803">
      <c r="G803" s="55"/>
    </row>
    <row r="804">
      <c r="G804" s="55"/>
    </row>
    <row r="805">
      <c r="G805" s="55"/>
    </row>
    <row r="806">
      <c r="G806" s="55"/>
    </row>
    <row r="807">
      <c r="G807" s="55"/>
    </row>
    <row r="808">
      <c r="G808" s="55"/>
    </row>
    <row r="809">
      <c r="G809" s="55"/>
    </row>
    <row r="810">
      <c r="G810" s="55"/>
    </row>
    <row r="811">
      <c r="G811" s="55"/>
    </row>
    <row r="812">
      <c r="G812" s="55"/>
    </row>
    <row r="813">
      <c r="G813" s="55"/>
    </row>
    <row r="814">
      <c r="G814" s="55"/>
    </row>
    <row r="815">
      <c r="G815" s="55"/>
    </row>
    <row r="816">
      <c r="G816" s="55"/>
    </row>
    <row r="817">
      <c r="G817" s="55"/>
    </row>
    <row r="818">
      <c r="G818" s="55"/>
    </row>
    <row r="819">
      <c r="G819" s="55"/>
    </row>
    <row r="820">
      <c r="G820" s="55"/>
    </row>
    <row r="821">
      <c r="G821" s="55"/>
    </row>
    <row r="822">
      <c r="G822" s="55"/>
    </row>
    <row r="823">
      <c r="G823" s="55"/>
    </row>
    <row r="824">
      <c r="G824" s="55"/>
    </row>
    <row r="825">
      <c r="G825" s="55"/>
    </row>
    <row r="826">
      <c r="G826" s="55"/>
    </row>
    <row r="827">
      <c r="G827" s="55"/>
    </row>
    <row r="828">
      <c r="G828" s="55"/>
    </row>
    <row r="829">
      <c r="G829" s="55"/>
    </row>
    <row r="830">
      <c r="G830" s="55"/>
    </row>
    <row r="831">
      <c r="G831" s="55"/>
    </row>
    <row r="832">
      <c r="G832" s="55"/>
    </row>
    <row r="833">
      <c r="G833" s="55"/>
    </row>
    <row r="834">
      <c r="G834" s="55"/>
    </row>
    <row r="835">
      <c r="G835" s="55"/>
    </row>
    <row r="836">
      <c r="G836" s="55"/>
    </row>
    <row r="837">
      <c r="G837" s="55"/>
    </row>
    <row r="838">
      <c r="G838" s="55"/>
    </row>
    <row r="839">
      <c r="G839" s="55"/>
    </row>
    <row r="840">
      <c r="G840" s="55"/>
    </row>
    <row r="841">
      <c r="G841" s="55"/>
    </row>
    <row r="842">
      <c r="G842" s="55"/>
    </row>
    <row r="843">
      <c r="G843" s="55"/>
    </row>
    <row r="844">
      <c r="G844" s="55"/>
    </row>
    <row r="845">
      <c r="G845" s="55"/>
    </row>
    <row r="846">
      <c r="G846" s="55"/>
    </row>
    <row r="847">
      <c r="G847" s="55"/>
    </row>
    <row r="848">
      <c r="G848" s="55"/>
    </row>
    <row r="849">
      <c r="G849" s="55"/>
    </row>
    <row r="850">
      <c r="G850" s="55"/>
    </row>
    <row r="851">
      <c r="G851" s="55"/>
    </row>
    <row r="852">
      <c r="G852" s="55"/>
    </row>
    <row r="853">
      <c r="G853" s="55"/>
    </row>
    <row r="854">
      <c r="G854" s="55"/>
    </row>
    <row r="855">
      <c r="G855" s="55"/>
    </row>
    <row r="856">
      <c r="G856" s="55"/>
    </row>
    <row r="857">
      <c r="G857" s="55"/>
    </row>
    <row r="858">
      <c r="G858" s="55"/>
    </row>
    <row r="859">
      <c r="G859" s="55"/>
    </row>
    <row r="860">
      <c r="G860" s="55"/>
    </row>
    <row r="861">
      <c r="G861" s="55"/>
    </row>
    <row r="862">
      <c r="G862" s="55"/>
    </row>
    <row r="863">
      <c r="G863" s="55"/>
    </row>
    <row r="864">
      <c r="G864" s="55"/>
    </row>
    <row r="865">
      <c r="G865" s="55"/>
    </row>
    <row r="866">
      <c r="G866" s="55"/>
    </row>
    <row r="867">
      <c r="G867" s="55"/>
    </row>
    <row r="868">
      <c r="G868" s="55"/>
    </row>
    <row r="869">
      <c r="G869" s="55"/>
    </row>
    <row r="870">
      <c r="G870" s="55"/>
    </row>
    <row r="871">
      <c r="G871" s="55"/>
    </row>
    <row r="872">
      <c r="G872" s="55"/>
    </row>
    <row r="873">
      <c r="G873" s="55"/>
    </row>
    <row r="874">
      <c r="G874" s="55"/>
    </row>
    <row r="875">
      <c r="G875" s="55"/>
    </row>
    <row r="876">
      <c r="G876" s="55"/>
    </row>
    <row r="877">
      <c r="G877" s="55"/>
    </row>
    <row r="878">
      <c r="G878" s="55"/>
    </row>
    <row r="879">
      <c r="G879" s="55"/>
    </row>
    <row r="880">
      <c r="G880" s="55"/>
    </row>
    <row r="881">
      <c r="G881" s="55"/>
    </row>
    <row r="882">
      <c r="G882" s="55"/>
    </row>
    <row r="883">
      <c r="G883" s="55"/>
    </row>
    <row r="884">
      <c r="G884" s="55"/>
    </row>
    <row r="885">
      <c r="G885" s="55"/>
    </row>
    <row r="886">
      <c r="G886" s="55"/>
    </row>
    <row r="887">
      <c r="G887" s="55"/>
    </row>
    <row r="888">
      <c r="G888" s="55"/>
    </row>
    <row r="889">
      <c r="G889" s="55"/>
    </row>
    <row r="890">
      <c r="G890" s="55"/>
    </row>
    <row r="891">
      <c r="G891" s="55"/>
    </row>
    <row r="892">
      <c r="G892" s="55"/>
    </row>
    <row r="893">
      <c r="G893" s="55"/>
    </row>
    <row r="894">
      <c r="G894" s="55"/>
    </row>
    <row r="895">
      <c r="G895" s="55"/>
    </row>
    <row r="896">
      <c r="G896" s="55"/>
    </row>
    <row r="897">
      <c r="G897" s="55"/>
    </row>
    <row r="898">
      <c r="G898" s="55"/>
    </row>
    <row r="899">
      <c r="G899" s="55"/>
    </row>
    <row r="900">
      <c r="G900" s="55"/>
    </row>
    <row r="901">
      <c r="G901" s="55"/>
    </row>
    <row r="902">
      <c r="G902" s="55"/>
    </row>
    <row r="903">
      <c r="G903" s="55"/>
    </row>
    <row r="904">
      <c r="G904" s="55"/>
    </row>
    <row r="905">
      <c r="G905" s="55"/>
    </row>
    <row r="906">
      <c r="G906" s="55"/>
    </row>
    <row r="907">
      <c r="G907" s="55"/>
    </row>
    <row r="908">
      <c r="G908" s="55"/>
    </row>
    <row r="909">
      <c r="G909" s="55"/>
    </row>
    <row r="910">
      <c r="G910" s="55"/>
    </row>
    <row r="911">
      <c r="G911" s="55"/>
    </row>
    <row r="912">
      <c r="G912" s="55"/>
    </row>
    <row r="913">
      <c r="G913" s="55"/>
    </row>
    <row r="914">
      <c r="G914" s="55"/>
    </row>
    <row r="915">
      <c r="G915" s="55"/>
    </row>
    <row r="916">
      <c r="G916" s="55"/>
    </row>
    <row r="917">
      <c r="G917" s="55"/>
    </row>
    <row r="918">
      <c r="G918" s="55"/>
    </row>
    <row r="919">
      <c r="G919" s="55"/>
    </row>
    <row r="920">
      <c r="G920" s="55"/>
    </row>
    <row r="921">
      <c r="G921" s="55"/>
    </row>
    <row r="922">
      <c r="G922" s="55"/>
    </row>
    <row r="923">
      <c r="G923" s="55"/>
    </row>
    <row r="924">
      <c r="G924" s="55"/>
    </row>
    <row r="925">
      <c r="G925" s="55"/>
    </row>
    <row r="926">
      <c r="G926" s="55"/>
    </row>
    <row r="927">
      <c r="G927" s="55"/>
    </row>
    <row r="928">
      <c r="G928" s="55"/>
    </row>
    <row r="929">
      <c r="G929" s="55"/>
    </row>
    <row r="930">
      <c r="G930" s="55"/>
    </row>
    <row r="931">
      <c r="G931" s="55"/>
    </row>
    <row r="932">
      <c r="G932" s="55"/>
    </row>
    <row r="933">
      <c r="G933" s="55"/>
    </row>
    <row r="934">
      <c r="G934" s="55"/>
    </row>
    <row r="935">
      <c r="G935" s="55"/>
    </row>
    <row r="936">
      <c r="G936" s="55"/>
    </row>
    <row r="937">
      <c r="G937" s="55"/>
    </row>
    <row r="938">
      <c r="G938" s="55"/>
    </row>
    <row r="939">
      <c r="G939" s="55"/>
    </row>
    <row r="940">
      <c r="G940" s="55"/>
    </row>
    <row r="941">
      <c r="G941" s="55"/>
    </row>
    <row r="942">
      <c r="G942" s="55"/>
    </row>
    <row r="943">
      <c r="G943" s="55"/>
    </row>
    <row r="944">
      <c r="G944" s="55"/>
    </row>
    <row r="945">
      <c r="G945" s="55"/>
    </row>
    <row r="946">
      <c r="G946" s="55"/>
    </row>
    <row r="947">
      <c r="G947" s="55"/>
    </row>
    <row r="948">
      <c r="G948" s="55"/>
    </row>
    <row r="949">
      <c r="G949" s="55"/>
    </row>
    <row r="950">
      <c r="G950" s="55"/>
    </row>
    <row r="951">
      <c r="G951" s="55"/>
    </row>
    <row r="952">
      <c r="G952" s="55"/>
    </row>
    <row r="953">
      <c r="G953" s="55"/>
    </row>
    <row r="954">
      <c r="G954" s="55"/>
    </row>
    <row r="955">
      <c r="G955" s="55"/>
    </row>
    <row r="956">
      <c r="G956" s="55"/>
    </row>
    <row r="957">
      <c r="G957" s="55"/>
    </row>
    <row r="958">
      <c r="G958" s="55"/>
    </row>
    <row r="959">
      <c r="G959" s="55"/>
    </row>
    <row r="960">
      <c r="G960" s="55"/>
    </row>
    <row r="961">
      <c r="G961" s="55"/>
    </row>
    <row r="962">
      <c r="G962" s="55"/>
    </row>
    <row r="963">
      <c r="G963" s="55"/>
    </row>
    <row r="964">
      <c r="G964" s="55"/>
    </row>
    <row r="965">
      <c r="G965" s="55"/>
    </row>
    <row r="966">
      <c r="G966" s="55"/>
    </row>
    <row r="967">
      <c r="G967" s="55"/>
    </row>
    <row r="968">
      <c r="G968" s="55"/>
    </row>
    <row r="969">
      <c r="G969" s="55"/>
    </row>
    <row r="970">
      <c r="G970" s="55"/>
    </row>
    <row r="971">
      <c r="G971" s="55"/>
    </row>
    <row r="972">
      <c r="G972" s="55"/>
    </row>
    <row r="973">
      <c r="G973" s="55"/>
    </row>
    <row r="974">
      <c r="G974" s="55"/>
    </row>
    <row r="975">
      <c r="G975" s="55"/>
    </row>
    <row r="976">
      <c r="G976" s="55"/>
    </row>
    <row r="977">
      <c r="G977" s="55"/>
    </row>
    <row r="978">
      <c r="G978" s="55"/>
    </row>
    <row r="979">
      <c r="G979" s="55"/>
    </row>
    <row r="980">
      <c r="G980" s="55"/>
    </row>
    <row r="981">
      <c r="G981" s="55"/>
    </row>
    <row r="982">
      <c r="G982" s="55"/>
    </row>
    <row r="983">
      <c r="G983" s="55"/>
    </row>
    <row r="984">
      <c r="G984" s="55"/>
    </row>
    <row r="985">
      <c r="G985" s="55"/>
    </row>
    <row r="986">
      <c r="G986" s="55"/>
    </row>
    <row r="987">
      <c r="G987" s="55"/>
    </row>
  </sheetData>
  <hyperlinks>
    <hyperlink r:id="rId1" ref="H4"/>
    <hyperlink r:id="rId2" ref="H5"/>
    <hyperlink r:id="rId3" ref="H7"/>
    <hyperlink r:id="rId4" ref="H8"/>
    <hyperlink r:id="rId5" ref="H9"/>
    <hyperlink r:id="rId6" ref="H10"/>
    <hyperlink r:id="rId7" ref="H15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36"/>
    <hyperlink r:id="rId16" ref="F39"/>
    <hyperlink r:id="rId17" ref="H40"/>
  </hyperlinks>
  <drawing r:id="rId18"/>
  <tableParts count="1">
    <tablePart r:id="rId20"/>
  </tableParts>
</worksheet>
</file>