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CHATTERJEE\Desktop\JPYTER\"/>
    </mc:Choice>
  </mc:AlternateContent>
  <xr:revisionPtr revIDLastSave="0" documentId="13_ncr:1_{C2AF063B-6A47-4345-B43A-24CFA5AA3F57}" xr6:coauthVersionLast="47" xr6:coauthVersionMax="47" xr10:uidLastSave="{00000000-0000-0000-0000-000000000000}"/>
  <bookViews>
    <workbookView xWindow="-108" yWindow="-108" windowWidth="23256" windowHeight="12456" activeTab="2" xr2:uid="{B865AE96-097C-4BC4-9B4C-37DF4E55FD88}"/>
  </bookViews>
  <sheets>
    <sheet name="80-20" sheetId="1" r:id="rId1"/>
    <sheet name="90-10" sheetId="2" r:id="rId2"/>
    <sheet name="70-3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J44" i="1"/>
  <c r="H44" i="1"/>
  <c r="K54" i="1"/>
  <c r="L54" i="1"/>
  <c r="M54" i="1"/>
  <c r="I15" i="1"/>
  <c r="J15" i="1"/>
  <c r="H15" i="1"/>
  <c r="K25" i="1"/>
  <c r="L25" i="1"/>
  <c r="M25" i="1"/>
  <c r="I44" i="2"/>
  <c r="J44" i="2"/>
  <c r="H44" i="2"/>
  <c r="K54" i="2"/>
  <c r="L54" i="2"/>
  <c r="M54" i="2"/>
  <c r="I15" i="2"/>
  <c r="J15" i="2"/>
  <c r="H15" i="2"/>
  <c r="K25" i="2"/>
  <c r="L25" i="2"/>
  <c r="M25" i="2"/>
  <c r="I44" i="3"/>
  <c r="J44" i="3"/>
  <c r="J45" i="3" s="1"/>
  <c r="H44" i="3"/>
  <c r="K54" i="3"/>
  <c r="L54" i="3"/>
  <c r="M54" i="3"/>
  <c r="I15" i="3"/>
  <c r="J15" i="3"/>
  <c r="H15" i="3"/>
  <c r="K25" i="3"/>
  <c r="L25" i="3"/>
  <c r="M25" i="3"/>
  <c r="I43" i="1"/>
  <c r="J43" i="1"/>
  <c r="H43" i="1"/>
  <c r="K52" i="1"/>
  <c r="L52" i="1"/>
  <c r="M52" i="1"/>
  <c r="I14" i="1"/>
  <c r="J14" i="1"/>
  <c r="H14" i="1"/>
  <c r="K23" i="1"/>
  <c r="L23" i="1"/>
  <c r="M23" i="1"/>
  <c r="I43" i="2"/>
  <c r="J43" i="2"/>
  <c r="J45" i="2" s="1"/>
  <c r="H43" i="2"/>
  <c r="K52" i="2"/>
  <c r="L52" i="2"/>
  <c r="M52" i="2"/>
  <c r="I14" i="2"/>
  <c r="J14" i="2"/>
  <c r="H14" i="2"/>
  <c r="K23" i="2"/>
  <c r="L23" i="2"/>
  <c r="M23" i="2"/>
  <c r="I43" i="3"/>
  <c r="J43" i="3"/>
  <c r="H43" i="3"/>
  <c r="K52" i="3"/>
  <c r="L52" i="3"/>
  <c r="M52" i="3"/>
  <c r="I14" i="3"/>
  <c r="J14" i="3"/>
  <c r="H14" i="3"/>
  <c r="K23" i="3"/>
  <c r="L23" i="3"/>
  <c r="M23" i="3"/>
  <c r="I42" i="1"/>
  <c r="J42" i="1"/>
  <c r="H42" i="1"/>
  <c r="K50" i="1"/>
  <c r="L50" i="1"/>
  <c r="M50" i="1"/>
  <c r="I13" i="1"/>
  <c r="J13" i="1"/>
  <c r="H13" i="1"/>
  <c r="K21" i="1"/>
  <c r="L21" i="1"/>
  <c r="M21" i="1"/>
  <c r="I42" i="2"/>
  <c r="J42" i="2"/>
  <c r="H42" i="2"/>
  <c r="K50" i="2"/>
  <c r="L50" i="2"/>
  <c r="M50" i="2"/>
  <c r="I13" i="2"/>
  <c r="J13" i="2"/>
  <c r="H13" i="2"/>
  <c r="K21" i="2"/>
  <c r="L21" i="2"/>
  <c r="M21" i="2"/>
  <c r="I42" i="3"/>
  <c r="J42" i="3"/>
  <c r="H42" i="3"/>
  <c r="K50" i="3"/>
  <c r="L50" i="3"/>
  <c r="M50" i="3"/>
  <c r="I13" i="3"/>
  <c r="J13" i="3"/>
  <c r="H13" i="3"/>
  <c r="K21" i="3"/>
  <c r="L21" i="3"/>
  <c r="M21" i="3"/>
  <c r="J72" i="1"/>
  <c r="I72" i="1"/>
  <c r="H72" i="1"/>
  <c r="J45" i="1"/>
  <c r="I45" i="1"/>
  <c r="H45" i="1"/>
  <c r="J16" i="1"/>
  <c r="I16" i="1"/>
  <c r="H16" i="1"/>
  <c r="J72" i="2"/>
  <c r="I72" i="2"/>
  <c r="H72" i="2"/>
  <c r="I45" i="2"/>
  <c r="H45" i="2"/>
  <c r="J16" i="2"/>
  <c r="I16" i="2"/>
  <c r="H16" i="2"/>
  <c r="J72" i="3"/>
  <c r="I72" i="3"/>
  <c r="H72" i="3"/>
  <c r="I45" i="3"/>
  <c r="H45" i="3"/>
  <c r="J16" i="3"/>
  <c r="I16" i="3"/>
  <c r="H16" i="3"/>
  <c r="J23" i="2"/>
  <c r="D72" i="3"/>
  <c r="C72" i="3"/>
  <c r="B72" i="3"/>
  <c r="G63" i="3"/>
  <c r="F63" i="3"/>
  <c r="E63" i="3"/>
  <c r="D63" i="3"/>
  <c r="C63" i="3"/>
  <c r="B63" i="3"/>
  <c r="J54" i="3"/>
  <c r="D44" i="3" s="1"/>
  <c r="I54" i="3"/>
  <c r="C44" i="3" s="1"/>
  <c r="H54" i="3"/>
  <c r="B44" i="3" s="1"/>
  <c r="G54" i="3"/>
  <c r="G35" i="3" s="1"/>
  <c r="F54" i="3"/>
  <c r="F35" i="3" s="1"/>
  <c r="E54" i="3"/>
  <c r="E35" i="3" s="1"/>
  <c r="D54" i="3"/>
  <c r="D35" i="3" s="1"/>
  <c r="C54" i="3"/>
  <c r="B54" i="3"/>
  <c r="J52" i="3"/>
  <c r="I52" i="3"/>
  <c r="H52" i="3"/>
  <c r="G52" i="3"/>
  <c r="G34" i="3" s="1"/>
  <c r="F52" i="3"/>
  <c r="F34" i="3" s="1"/>
  <c r="E52" i="3"/>
  <c r="E34" i="3" s="1"/>
  <c r="D52" i="3"/>
  <c r="D34" i="3" s="1"/>
  <c r="C52" i="3"/>
  <c r="C34" i="3" s="1"/>
  <c r="B52" i="3"/>
  <c r="B34" i="3" s="1"/>
  <c r="J50" i="3"/>
  <c r="D42" i="3" s="1"/>
  <c r="I50" i="3"/>
  <c r="C42" i="3" s="1"/>
  <c r="H50" i="3"/>
  <c r="G50" i="3"/>
  <c r="F50" i="3"/>
  <c r="F33" i="3" s="1"/>
  <c r="E50" i="3"/>
  <c r="D50" i="3"/>
  <c r="D33" i="3" s="1"/>
  <c r="C50" i="3"/>
  <c r="C33" i="3" s="1"/>
  <c r="B50" i="3"/>
  <c r="B33" i="3" s="1"/>
  <c r="D43" i="3"/>
  <c r="C43" i="3"/>
  <c r="B43" i="3"/>
  <c r="B42" i="3"/>
  <c r="B45" i="3" s="1"/>
  <c r="C35" i="3"/>
  <c r="B35" i="3"/>
  <c r="G33" i="3"/>
  <c r="E33" i="3"/>
  <c r="J25" i="3"/>
  <c r="D15" i="3" s="1"/>
  <c r="I25" i="3"/>
  <c r="C15" i="3" s="1"/>
  <c r="H25" i="3"/>
  <c r="B15" i="3" s="1"/>
  <c r="G25" i="3"/>
  <c r="G6" i="3" s="1"/>
  <c r="F25" i="3"/>
  <c r="F6" i="3" s="1"/>
  <c r="E25" i="3"/>
  <c r="D25" i="3"/>
  <c r="C25" i="3"/>
  <c r="B25" i="3"/>
  <c r="J23" i="3"/>
  <c r="D14" i="3" s="1"/>
  <c r="I23" i="3"/>
  <c r="H23" i="3"/>
  <c r="G23" i="3"/>
  <c r="G5" i="3" s="1"/>
  <c r="F23" i="3"/>
  <c r="F5" i="3" s="1"/>
  <c r="E23" i="3"/>
  <c r="E5" i="3" s="1"/>
  <c r="D23" i="3"/>
  <c r="D5" i="3" s="1"/>
  <c r="C23" i="3"/>
  <c r="C5" i="3" s="1"/>
  <c r="B23" i="3"/>
  <c r="B5" i="3" s="1"/>
  <c r="J21" i="3"/>
  <c r="D13" i="3" s="1"/>
  <c r="I21" i="3"/>
  <c r="C13" i="3" s="1"/>
  <c r="C16" i="3" s="1"/>
  <c r="H21" i="3"/>
  <c r="B13" i="3" s="1"/>
  <c r="G21" i="3"/>
  <c r="G4" i="3" s="1"/>
  <c r="G7" i="3" s="1"/>
  <c r="F21" i="3"/>
  <c r="E21" i="3"/>
  <c r="E4" i="3" s="1"/>
  <c r="D21" i="3"/>
  <c r="D4" i="3" s="1"/>
  <c r="D7" i="3" s="1"/>
  <c r="C21" i="3"/>
  <c r="C4" i="3" s="1"/>
  <c r="B21" i="3"/>
  <c r="B4" i="3" s="1"/>
  <c r="C14" i="3"/>
  <c r="B14" i="3"/>
  <c r="E6" i="3"/>
  <c r="D6" i="3"/>
  <c r="C6" i="3"/>
  <c r="B6" i="3"/>
  <c r="F4" i="3"/>
  <c r="D72" i="2"/>
  <c r="C72" i="2"/>
  <c r="B72" i="2"/>
  <c r="G63" i="2"/>
  <c r="F63" i="2"/>
  <c r="E63" i="2"/>
  <c r="D63" i="2"/>
  <c r="C63" i="2"/>
  <c r="B63" i="2"/>
  <c r="J54" i="2"/>
  <c r="I54" i="2"/>
  <c r="C44" i="2" s="1"/>
  <c r="H54" i="2"/>
  <c r="G54" i="2"/>
  <c r="G35" i="2" s="1"/>
  <c r="F54" i="2"/>
  <c r="F35" i="2" s="1"/>
  <c r="E54" i="2"/>
  <c r="E35" i="2" s="1"/>
  <c r="D54" i="2"/>
  <c r="D35" i="2" s="1"/>
  <c r="C54" i="2"/>
  <c r="B54" i="2"/>
  <c r="J52" i="2"/>
  <c r="I52" i="2"/>
  <c r="C43" i="2" s="1"/>
  <c r="H52" i="2"/>
  <c r="B43" i="2" s="1"/>
  <c r="G52" i="2"/>
  <c r="G34" i="2" s="1"/>
  <c r="F52" i="2"/>
  <c r="F34" i="2" s="1"/>
  <c r="E52" i="2"/>
  <c r="E34" i="2" s="1"/>
  <c r="D52" i="2"/>
  <c r="C52" i="2"/>
  <c r="B52" i="2"/>
  <c r="J50" i="2"/>
  <c r="D42" i="2" s="1"/>
  <c r="I50" i="2"/>
  <c r="C42" i="2" s="1"/>
  <c r="H50" i="2"/>
  <c r="B42" i="2" s="1"/>
  <c r="G50" i="2"/>
  <c r="G33" i="2" s="1"/>
  <c r="F50" i="2"/>
  <c r="F33" i="2" s="1"/>
  <c r="E50" i="2"/>
  <c r="D50" i="2"/>
  <c r="C50" i="2"/>
  <c r="B50" i="2"/>
  <c r="D44" i="2"/>
  <c r="B44" i="2"/>
  <c r="D43" i="2"/>
  <c r="C35" i="2"/>
  <c r="B35" i="2"/>
  <c r="D34" i="2"/>
  <c r="C34" i="2"/>
  <c r="B34" i="2"/>
  <c r="E33" i="2"/>
  <c r="D33" i="2"/>
  <c r="C33" i="2"/>
  <c r="B33" i="2"/>
  <c r="J25" i="2"/>
  <c r="D15" i="2" s="1"/>
  <c r="I25" i="2"/>
  <c r="C15" i="2" s="1"/>
  <c r="H25" i="2"/>
  <c r="G25" i="2"/>
  <c r="G6" i="2" s="1"/>
  <c r="F25" i="2"/>
  <c r="E25" i="2"/>
  <c r="D25" i="2"/>
  <c r="D6" i="2" s="1"/>
  <c r="C25" i="2"/>
  <c r="C6" i="2" s="1"/>
  <c r="B25" i="2"/>
  <c r="B6" i="2" s="1"/>
  <c r="D14" i="2"/>
  <c r="I23" i="2"/>
  <c r="H23" i="2"/>
  <c r="B14" i="2" s="1"/>
  <c r="G23" i="2"/>
  <c r="G5" i="2" s="1"/>
  <c r="F23" i="2"/>
  <c r="F5" i="2" s="1"/>
  <c r="E23" i="2"/>
  <c r="D23" i="2"/>
  <c r="D5" i="2" s="1"/>
  <c r="C23" i="2"/>
  <c r="C5" i="2" s="1"/>
  <c r="B23" i="2"/>
  <c r="B5" i="2" s="1"/>
  <c r="J21" i="2"/>
  <c r="D13" i="2" s="1"/>
  <c r="I21" i="2"/>
  <c r="C13" i="2" s="1"/>
  <c r="H21" i="2"/>
  <c r="B13" i="2" s="1"/>
  <c r="G21" i="2"/>
  <c r="G4" i="2" s="1"/>
  <c r="F21" i="2"/>
  <c r="E21" i="2"/>
  <c r="E4" i="2" s="1"/>
  <c r="D21" i="2"/>
  <c r="D4" i="2" s="1"/>
  <c r="C21" i="2"/>
  <c r="C4" i="2" s="1"/>
  <c r="B21" i="2"/>
  <c r="B4" i="2" s="1"/>
  <c r="B15" i="2"/>
  <c r="C14" i="2"/>
  <c r="F6" i="2"/>
  <c r="E6" i="2"/>
  <c r="E5" i="2"/>
  <c r="F4" i="2"/>
  <c r="B72" i="1"/>
  <c r="D72" i="1"/>
  <c r="C72" i="1"/>
  <c r="E63" i="1"/>
  <c r="D63" i="1"/>
  <c r="C63" i="1"/>
  <c r="B63" i="1"/>
  <c r="G63" i="1"/>
  <c r="F63" i="1"/>
  <c r="C45" i="1"/>
  <c r="B45" i="1"/>
  <c r="C36" i="1"/>
  <c r="D36" i="1"/>
  <c r="E36" i="1"/>
  <c r="F36" i="1"/>
  <c r="G36" i="1"/>
  <c r="B36" i="1"/>
  <c r="C43" i="1"/>
  <c r="C44" i="1"/>
  <c r="D44" i="1"/>
  <c r="B44" i="1"/>
  <c r="B43" i="1"/>
  <c r="C34" i="1"/>
  <c r="D34" i="1"/>
  <c r="E34" i="1"/>
  <c r="F34" i="1"/>
  <c r="G34" i="1"/>
  <c r="C35" i="1"/>
  <c r="D35" i="1"/>
  <c r="E35" i="1"/>
  <c r="F35" i="1"/>
  <c r="G35" i="1"/>
  <c r="B35" i="1"/>
  <c r="B34" i="1"/>
  <c r="D42" i="1"/>
  <c r="C42" i="1"/>
  <c r="B42" i="1"/>
  <c r="C33" i="1"/>
  <c r="D33" i="1"/>
  <c r="E33" i="1"/>
  <c r="F33" i="1"/>
  <c r="G33" i="1"/>
  <c r="B33" i="1"/>
  <c r="J54" i="1"/>
  <c r="I54" i="1"/>
  <c r="H54" i="1"/>
  <c r="G54" i="1"/>
  <c r="F54" i="1"/>
  <c r="E54" i="1"/>
  <c r="D54" i="1"/>
  <c r="C54" i="1"/>
  <c r="B54" i="1"/>
  <c r="J52" i="1"/>
  <c r="D43" i="1" s="1"/>
  <c r="D45" i="1" s="1"/>
  <c r="I52" i="1"/>
  <c r="H52" i="1"/>
  <c r="G52" i="1"/>
  <c r="F52" i="1"/>
  <c r="E52" i="1"/>
  <c r="D52" i="1"/>
  <c r="C52" i="1"/>
  <c r="B52" i="1"/>
  <c r="J50" i="1"/>
  <c r="I50" i="1"/>
  <c r="H50" i="1"/>
  <c r="G50" i="1"/>
  <c r="F50" i="1"/>
  <c r="E50" i="1"/>
  <c r="D50" i="1"/>
  <c r="C50" i="1"/>
  <c r="B50" i="1"/>
  <c r="C16" i="1"/>
  <c r="D16" i="1"/>
  <c r="B16" i="1"/>
  <c r="C7" i="1"/>
  <c r="D7" i="1"/>
  <c r="E7" i="1"/>
  <c r="F7" i="1"/>
  <c r="G7" i="1"/>
  <c r="B7" i="1"/>
  <c r="C15" i="1"/>
  <c r="D15" i="1"/>
  <c r="B15" i="1"/>
  <c r="C6" i="1"/>
  <c r="D6" i="1"/>
  <c r="E6" i="1"/>
  <c r="F6" i="1"/>
  <c r="G6" i="1"/>
  <c r="B6" i="1"/>
  <c r="C25" i="1"/>
  <c r="D25" i="1"/>
  <c r="E25" i="1"/>
  <c r="F25" i="1"/>
  <c r="G25" i="1"/>
  <c r="H25" i="1"/>
  <c r="I25" i="1"/>
  <c r="J25" i="1"/>
  <c r="B25" i="1"/>
  <c r="C14" i="1"/>
  <c r="D14" i="1"/>
  <c r="B14" i="1"/>
  <c r="C5" i="1"/>
  <c r="D5" i="1"/>
  <c r="E5" i="1"/>
  <c r="F5" i="1"/>
  <c r="G5" i="1"/>
  <c r="B5" i="1"/>
  <c r="C23" i="1"/>
  <c r="D23" i="1"/>
  <c r="E23" i="1"/>
  <c r="F23" i="1"/>
  <c r="G23" i="1"/>
  <c r="H23" i="1"/>
  <c r="I23" i="1"/>
  <c r="J23" i="1"/>
  <c r="B23" i="1"/>
  <c r="C13" i="1"/>
  <c r="D13" i="1"/>
  <c r="B13" i="1"/>
  <c r="C4" i="1"/>
  <c r="D4" i="1"/>
  <c r="E4" i="1"/>
  <c r="F4" i="1"/>
  <c r="G4" i="1"/>
  <c r="B4" i="1"/>
  <c r="C21" i="1"/>
  <c r="D21" i="1"/>
  <c r="E21" i="1"/>
  <c r="F21" i="1"/>
  <c r="G21" i="1"/>
  <c r="H21" i="1"/>
  <c r="I21" i="1"/>
  <c r="J21" i="1"/>
  <c r="B21" i="1"/>
  <c r="D36" i="3" l="1"/>
  <c r="C36" i="3"/>
  <c r="B36" i="3"/>
  <c r="C7" i="3"/>
  <c r="B7" i="3"/>
  <c r="D45" i="3"/>
  <c r="C45" i="3"/>
  <c r="G36" i="3"/>
  <c r="E36" i="3"/>
  <c r="B16" i="3"/>
  <c r="F7" i="3"/>
  <c r="E7" i="3"/>
  <c r="D16" i="3"/>
  <c r="F36" i="3"/>
  <c r="D36" i="2"/>
  <c r="D45" i="2"/>
  <c r="C45" i="2"/>
  <c r="B45" i="2"/>
  <c r="G36" i="2"/>
  <c r="F36" i="2"/>
  <c r="E36" i="2"/>
  <c r="C36" i="2"/>
  <c r="B36" i="2"/>
  <c r="D16" i="2"/>
  <c r="C16" i="2"/>
  <c r="B16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<sst xmlns="http://schemas.openxmlformats.org/spreadsheetml/2006/main" count="405" uniqueCount="43">
  <si>
    <t>MAE (Open as Independent)</t>
  </si>
  <si>
    <t>Indexes</t>
  </si>
  <si>
    <t>Simple Linear Regression</t>
  </si>
  <si>
    <t>Ridge alpha 0.1</t>
  </si>
  <si>
    <t>Lasso alpha 0.1</t>
  </si>
  <si>
    <t>Poly degree 4</t>
  </si>
  <si>
    <t>Ridge 0.1 on Poly</t>
  </si>
  <si>
    <t>Lasso 0.1 on Poly</t>
  </si>
  <si>
    <t>NiftyIT</t>
  </si>
  <si>
    <t>S&amp;P 500 IT</t>
  </si>
  <si>
    <t>Nikkei 225</t>
  </si>
  <si>
    <t>Stoxx Europe 600 Technologies</t>
  </si>
  <si>
    <t>Average</t>
  </si>
  <si>
    <t>MAE (Open and Volume as Independent)</t>
  </si>
  <si>
    <t>Multiple Linear Regression</t>
  </si>
  <si>
    <t>Multiple Ridge 0.1</t>
  </si>
  <si>
    <t>Multiple Lasso 0.1</t>
  </si>
  <si>
    <t>Nifty IT</t>
  </si>
  <si>
    <t>mae of S&amp;P 500 (USD)</t>
  </si>
  <si>
    <t>mae of S&amp;P 500 (INR)</t>
  </si>
  <si>
    <t>mae of Nikkei 225(yen)</t>
  </si>
  <si>
    <t>mae of Nikkei 225(INR)</t>
  </si>
  <si>
    <t>mae of Stoxx (euro)</t>
  </si>
  <si>
    <t>mae of Stoxx (INR)</t>
  </si>
  <si>
    <t>RMSE (Open as Independent)</t>
  </si>
  <si>
    <t>RMSE (Open and Volume as Independent)</t>
  </si>
  <si>
    <t>rmse of S&amp;P 500 (USD)</t>
  </si>
  <si>
    <t>rmse of S&amp;P 500 (INR)</t>
  </si>
  <si>
    <t>rmse of Nikkei 225(yen)</t>
  </si>
  <si>
    <t>rmse of Nikkei 225(INR)</t>
  </si>
  <si>
    <t>rmse of Stoxx (euro)</t>
  </si>
  <si>
    <t>rmse of Stoxx (INR)</t>
  </si>
  <si>
    <t>R2 score (Open as Independent)</t>
  </si>
  <si>
    <t>R2 score (Open and Volume as Independent)</t>
  </si>
  <si>
    <t>MAE (Open, Volume, Moving Average and RSI as independent variable)</t>
  </si>
  <si>
    <t>RMSE (Open, Volume,Moving Avg and RSI as Independent)</t>
  </si>
  <si>
    <t>R2 score (Open, Volume, Moving Avg and RSI as Independent)</t>
  </si>
  <si>
    <t>MAE (Open, Volume, Moving Avg and RSI as Independent)</t>
  </si>
  <si>
    <t>RMSE (Open, Volume, Moving Avg and RSI as Independent)</t>
  </si>
  <si>
    <t>R2 score (Open, Volume, Moving Avg qand RSI as Independent)</t>
  </si>
  <si>
    <t>Multiple Linear Regression +</t>
  </si>
  <si>
    <t>Multiple Ridge 0.1 +</t>
  </si>
  <si>
    <t>Multiple Lasso 0.1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</si>
</sst>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9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8EE058-A5F8-49C3-8780-4D6D9AE540E8}" name="Table2" displayName="Table2" ref="A2:G7" totalsRowShown="0" headerRowDxfId="93">
  <autoFilter ref="A2:G7" xr:uid="{858EE058-A5F8-49C3-8780-4D6D9AE540E8}"/>
  <tableColumns count="7">
    <tableColumn id="1" xr3:uid="{199E1AE5-D520-4924-9340-D318584D3085}" name="Indexes" dataDxfId="20"/>
    <tableColumn id="2" xr3:uid="{A2C928C3-BE80-49C9-960D-190473222A95}" name="Simple Linear Regression" dataDxfId="19"/>
    <tableColumn id="3" xr3:uid="{40D027AC-6F41-4801-8726-15BEEA5D3D09}" name="Ridge alpha 0.1" dataDxfId="18"/>
    <tableColumn id="4" xr3:uid="{9D508FEB-5DDD-4758-B32D-1D1E718AF903}" name="Lasso alpha 0.1" dataDxfId="17"/>
    <tableColumn id="5" xr3:uid="{DD09CF94-A302-493E-BA68-AFE4D96721F1}" name="Poly degree 4" dataDxfId="16"/>
    <tableColumn id="6" xr3:uid="{2825FECD-EDF8-4AB3-9EC1-E55EDDF823C6}" name="Ridge 0.1 on Poly" dataDxfId="15"/>
    <tableColumn id="7" xr3:uid="{C5FAB63A-46E9-4087-B5A2-2D2EA6CE6B57}" name="Lasso 0.1 on Poly" data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AE381-EBE3-4CE2-9150-C5764DD984C4}" name="Table22" displayName="Table22" ref="A2:G7" totalsRowShown="0" headerRowDxfId="84">
  <autoFilter ref="A2:G7" xr:uid="{0D0AE381-EBE3-4CE2-9150-C5764DD984C4}"/>
  <tableColumns count="7">
    <tableColumn id="1" xr3:uid="{EDA15E2B-65AB-4466-BAC6-09D633078ED1}" name="Indexes" dataDxfId="83"/>
    <tableColumn id="2" xr3:uid="{21CF290E-5136-4B73-A42D-729F3BBB2CC0}" name="Simple Linear Regression"/>
    <tableColumn id="3" xr3:uid="{FF1E46AF-6F3A-46E3-A85E-42093E08CEB2}" name="Ridge alpha 0.1"/>
    <tableColumn id="4" xr3:uid="{B3C18A48-F991-4284-AAAD-3828BD5EEE53}" name="Lasso alpha 0.1"/>
    <tableColumn id="5" xr3:uid="{26EBDC95-35A9-4260-BA22-4270A8F92CB9}" name="Poly degree 4"/>
    <tableColumn id="6" xr3:uid="{B1FC309F-CF0C-47AB-8531-11066DECE270}" name="Ridge 0.1 on Poly"/>
    <tableColumn id="7" xr3:uid="{F4174116-5722-4D70-9926-6FC2B0751801}" name="Lasso 0.1 on Pol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56669C-C34F-4D5E-BA2A-68E67F739EAE}" name="Table39" displayName="Table39" ref="A11:D16" totalsRowShown="0" headerRowDxfId="82">
  <autoFilter ref="A11:D16" xr:uid="{5956669C-C34F-4D5E-BA2A-68E67F739EAE}"/>
  <tableColumns count="4">
    <tableColumn id="1" xr3:uid="{C079D12E-9523-4A17-BDFE-33D9C24F13EB}" name="Indexes" dataDxfId="81"/>
    <tableColumn id="2" xr3:uid="{ABA81708-AF21-4A82-93D6-05DA76B993D3}" name="Multiple Linear Regression"/>
    <tableColumn id="3" xr3:uid="{E370C4DC-E681-4D20-9CAA-A45C92F706FB}" name="Multiple Ridge 0.1"/>
    <tableColumn id="4" xr3:uid="{B8C42481-F6E7-4FA9-9987-BCD62B79AE4F}" name="Multiple Lasso 0.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EC16C1-5584-4F2E-AED4-19C40EAF636D}" name="Table410" displayName="Table410" ref="A31:G36" totalsRowShown="0" headerRowDxfId="80">
  <autoFilter ref="A31:G36" xr:uid="{4BEC16C1-5584-4F2E-AED4-19C40EAF636D}"/>
  <tableColumns count="7">
    <tableColumn id="1" xr3:uid="{0A84B147-5CC6-4F1A-B113-3267A312DB95}" name="Indexes" dataDxfId="79"/>
    <tableColumn id="2" xr3:uid="{87CB8475-D68A-4DE0-A7B2-68B47DD68332}" name="Simple Linear Regression"/>
    <tableColumn id="3" xr3:uid="{3317BC55-4239-44B9-B75B-F039A4D73448}" name="Ridge alpha 0.1"/>
    <tableColumn id="4" xr3:uid="{E3317DBE-2F98-467D-BB18-4B87DE57C8D7}" name="Lasso alpha 0.1"/>
    <tableColumn id="5" xr3:uid="{FF758EEB-3018-4CCC-930F-88F4B85998EC}" name="Poly degree 4"/>
    <tableColumn id="6" xr3:uid="{F2AE10A3-EC17-4597-A1D3-DE78664337B3}" name="Ridge 0.1 on Poly" dataDxfId="78"/>
    <tableColumn id="7" xr3:uid="{8AE3D0A5-6566-4545-A115-31180A1D4718}" name="Lasso 0.1 on Poly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A31FE-BFB9-4D19-B1CF-A839575EA5AD}" name="Table511" displayName="Table511" ref="A40:D45" totalsRowShown="0" headerRowDxfId="76">
  <autoFilter ref="A40:D45" xr:uid="{632A31FE-BFB9-4D19-B1CF-A839575EA5AD}"/>
  <tableColumns count="4">
    <tableColumn id="1" xr3:uid="{1EDD9EC0-EABF-4035-AB5E-A86BC2DAB056}" name="Indexes" dataDxfId="75"/>
    <tableColumn id="2" xr3:uid="{426B3196-E280-4FE6-A932-79D998150764}" name="Multiple Linear Regression"/>
    <tableColumn id="3" xr3:uid="{9505950E-054F-4198-96F7-8645D882E698}" name="Multiple Ridge 0.1"/>
    <tableColumn id="4" xr3:uid="{5670BEB8-46E0-43D9-8457-347B2CECEF33}" name="Multiple Lasso 0.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F3F3FF-5A8B-4162-81B4-5225A1B7C253}" name="Table612" displayName="Table612" ref="A58:G63" totalsRowShown="0" headerRowDxfId="74">
  <autoFilter ref="A58:G63" xr:uid="{2EF3F3FF-5A8B-4162-81B4-5225A1B7C253}"/>
  <tableColumns count="7">
    <tableColumn id="1" xr3:uid="{C3115167-AE06-4A9C-9105-B16F2793AB77}" name="Indexes" dataDxfId="73"/>
    <tableColumn id="2" xr3:uid="{1A7B1993-D978-4DAA-9B73-5283BB3A380B}" name="Simple Linear Regression"/>
    <tableColumn id="3" xr3:uid="{DBEB2F65-261A-48A7-A9FB-7D87AF45D4FA}" name="Ridge alpha 0.1"/>
    <tableColumn id="4" xr3:uid="{D009955C-00EC-449F-80BF-F7504BB6F8FD}" name="Lasso alpha 0.1"/>
    <tableColumn id="5" xr3:uid="{CC99BFED-3442-451F-AE59-9C5658ECFC5D}" name="Poly degree 4"/>
    <tableColumn id="6" xr3:uid="{E947C8C7-B71C-444B-93EB-0E47F87C84F4}" name="Ridge 0.1 on Poly" dataDxfId="72"/>
    <tableColumn id="7" xr3:uid="{7D98CE76-1F06-455E-82F0-F153B916EEEA}" name="Lasso 0.1 on Poly" dataDxfId="7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FE44E7-58C7-4B02-B3D3-1DEA1E76C455}" name="Table713" displayName="Table713" ref="A67:D72" totalsRowShown="0" headerRowDxfId="70">
  <autoFilter ref="A67:D72" xr:uid="{AFFE44E7-58C7-4B02-B3D3-1DEA1E76C455}"/>
  <tableColumns count="4">
    <tableColumn id="1" xr3:uid="{DAE5B389-45CF-4779-AA60-AC9086B48F53}" name="Indexes" dataDxfId="69"/>
    <tableColumn id="2" xr3:uid="{58D0E3B6-DAA1-4934-9779-90E46F04C693}" name="Multiple Linear Regression"/>
    <tableColumn id="3" xr3:uid="{1C32673F-D22D-48CC-B49D-808A33044C49}" name="Multiple Ridge 0.1"/>
    <tableColumn id="4" xr3:uid="{FF8B37E0-8B02-4063-AD3C-B3E1F7377E41}" name="Multiple Lasso 0.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9C21F38-0AC1-435B-BAB3-76D953EA8900}" name="Table3923" displayName="Table3923" ref="G11:J16" totalsRowShown="0" headerRowDxfId="40" dataDxfId="39">
  <autoFilter ref="G11:J16" xr:uid="{B9C21F38-0AC1-435B-BAB3-76D953EA8900}"/>
  <tableColumns count="4">
    <tableColumn id="1" xr3:uid="{3EEA033D-9871-4C51-9B1F-36301288514E}" name="Indexes" dataDxfId="44"/>
    <tableColumn id="2" xr3:uid="{90D9E395-41D8-425C-AA7E-E7EE7CDDC7D6}" name="Multiple Linear Regression" dataDxfId="43"/>
    <tableColumn id="3" xr3:uid="{25C15810-8410-458D-A377-59C1DC14C24F}" name="Multiple Ridge 0.1" dataDxfId="42"/>
    <tableColumn id="4" xr3:uid="{92609A75-3690-409A-BFC5-1CBC1443EC1F}" name="Multiple Lasso 0.1" dataDxfId="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4F097D-193D-4D2D-9826-40A38931826C}" name="Table51124" displayName="Table51124" ref="G40:J45" totalsRowShown="0" headerRowDxfId="34" dataDxfId="33">
  <autoFilter ref="G40:J45" xr:uid="{774F097D-193D-4D2D-9826-40A38931826C}"/>
  <tableColumns count="4">
    <tableColumn id="1" xr3:uid="{DB32E097-4DBD-4EAB-9FDA-147E301964D6}" name="Indexes" dataDxfId="38"/>
    <tableColumn id="2" xr3:uid="{2DA3A1F5-C886-48F3-90CF-D215D1538DD9}" name="Multiple Linear Regression" dataDxfId="37"/>
    <tableColumn id="3" xr3:uid="{9082F37C-FDA6-47F7-9459-2B7775783189}" name="Multiple Ridge 0.1" dataDxfId="36"/>
    <tableColumn id="4" xr3:uid="{D79CEB3B-2BF0-452C-9A23-786E8470C7E2}" name="Multiple Lasso 0.1" dataDxfId="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1F0439-D4B0-455F-BCA0-6808EA71EBA4}" name="Table71325" displayName="Table71325" ref="G67:J72" totalsRowShown="0" headerRowDxfId="32">
  <autoFilter ref="G67:J72" xr:uid="{241F0439-D4B0-455F-BCA0-6808EA71EBA4}"/>
  <tableColumns count="4">
    <tableColumn id="1" xr3:uid="{D5918EE3-27E0-4BF6-A3D0-2751762AE46B}" name="Indexes" dataDxfId="31"/>
    <tableColumn id="2" xr3:uid="{C5929456-476A-41AE-90A6-EE100CDB9AD1}" name="Multiple Linear Regression"/>
    <tableColumn id="3" xr3:uid="{42FA2F7D-76C6-4686-B3C5-0646F7E82E3E}" name="Multiple Ridge 0.1"/>
    <tableColumn id="4" xr3:uid="{E64F1646-92AF-4A10-97A5-DAC887D0649D}" name="Multiple Lasso 0.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961A66-70AD-4950-939B-DF72F9624AB7}" name="Table2214" displayName="Table2214" ref="A2:G7" totalsRowShown="0" headerRowDxfId="68">
  <autoFilter ref="A2:G7" xr:uid="{04961A66-70AD-4950-939B-DF72F9624AB7}"/>
  <tableColumns count="7">
    <tableColumn id="1" xr3:uid="{4219C683-961B-4677-9B45-5D788A062A19}" name="Indexes" dataDxfId="67"/>
    <tableColumn id="2" xr3:uid="{D8FF6C75-CA70-4BD9-8D2A-E550C377A60E}" name="Simple Linear Regression"/>
    <tableColumn id="3" xr3:uid="{CC44792E-7401-4677-BB0A-46C62FA04B30}" name="Ridge alpha 0.1"/>
    <tableColumn id="4" xr3:uid="{9C2EF742-B554-495F-A60E-9EF90EDFDCE2}" name="Lasso alpha 0.1"/>
    <tableColumn id="5" xr3:uid="{C8ABA386-E53B-4A2A-AAB2-B140DD797EE1}" name="Poly degree 4"/>
    <tableColumn id="6" xr3:uid="{15F78D69-67FE-4B6E-B85D-578B132C7C3E}" name="Ridge 0.1 on Poly"/>
    <tableColumn id="7" xr3:uid="{782CB877-E7E4-4BE0-A71B-76069A62C939}" name="Lasso 0.1 on Po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67BAAB-16E7-49CE-B236-818444A42A0C}" name="Table3" displayName="Table3" ref="A11:D16" totalsRowShown="0" headerRowDxfId="92">
  <autoFilter ref="A11:D16" xr:uid="{9267BAAB-16E7-49CE-B236-818444A42A0C}"/>
  <tableColumns count="4">
    <tableColumn id="1" xr3:uid="{D42BE1A1-CF22-4044-A96C-0DAC73B28561}" name="Indexes" dataDxfId="13"/>
    <tableColumn id="2" xr3:uid="{D825BBCD-257C-4282-BAEF-9FEEC9334903}" name="Multiple Linear Regression" dataDxfId="12"/>
    <tableColumn id="3" xr3:uid="{11096FCE-A78B-4928-9166-1808E860EB4E}" name="Multiple Ridge 0.1" dataDxfId="11"/>
    <tableColumn id="4" xr3:uid="{6B5FD70F-41EC-4FEA-8B65-BB2044E17CAA}" name="Multiple Lasso 0.1" dataDxfId="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4154BB-2D99-46FA-BE59-B166BBBA11ED}" name="Table3915" displayName="Table3915" ref="A11:D16" totalsRowShown="0" headerRowDxfId="66">
  <autoFilter ref="A11:D16" xr:uid="{3C4154BB-2D99-46FA-BE59-B166BBBA11ED}"/>
  <tableColumns count="4">
    <tableColumn id="1" xr3:uid="{9BB03EB6-2D5D-4FFF-B864-E8909B4CA697}" name="Indexes" dataDxfId="65"/>
    <tableColumn id="2" xr3:uid="{CED771E5-1DA8-46CE-92FB-7F9973452311}" name="Multiple Linear Regression"/>
    <tableColumn id="3" xr3:uid="{22BFA039-A83F-4684-93D2-57334219EE3B}" name="Multiple Ridge 0.1"/>
    <tableColumn id="4" xr3:uid="{2B311FB9-ABD7-4FF4-B187-5F4132708696}" name="Multiple Lasso 0.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603BDD-A0BB-4B8F-8978-C3E0963DF5D2}" name="Table41016" displayName="Table41016" ref="A31:G36" totalsRowShown="0" headerRowDxfId="64">
  <autoFilter ref="A31:G36" xr:uid="{3A603BDD-A0BB-4B8F-8978-C3E0963DF5D2}"/>
  <tableColumns count="7">
    <tableColumn id="1" xr3:uid="{40DF41C4-C890-4DE4-B553-24C5BB69D545}" name="Indexes" dataDxfId="63"/>
    <tableColumn id="2" xr3:uid="{C9890AF0-DCA0-4138-9E6E-149A6AF20CD2}" name="Simple Linear Regression"/>
    <tableColumn id="3" xr3:uid="{7829A2D0-94F8-4635-BC1A-D9534D57B908}" name="Ridge alpha 0.1"/>
    <tableColumn id="4" xr3:uid="{06357EAB-1CBC-4009-8D52-2BE496F2A307}" name="Lasso alpha 0.1"/>
    <tableColumn id="5" xr3:uid="{D1B19444-7775-4EA6-A884-1FFD62C2C954}" name="Poly degree 4"/>
    <tableColumn id="6" xr3:uid="{C3E9915D-DB21-464C-85B1-19C32C28AA0A}" name="Ridge 0.1 on Poly" dataDxfId="62"/>
    <tableColumn id="7" xr3:uid="{3B52FE1A-6023-4FBF-B33A-113106024413}" name="Lasso 0.1 on Poly" dataDxfId="6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031970-D489-43C5-BA7B-663C3F15D993}" name="Table51117" displayName="Table51117" ref="A40:D45" totalsRowShown="0" headerRowDxfId="60">
  <autoFilter ref="A40:D45" xr:uid="{A1031970-D489-43C5-BA7B-663C3F15D993}"/>
  <tableColumns count="4">
    <tableColumn id="1" xr3:uid="{4B0F8AB7-0563-467D-A2BF-CB284B37B527}" name="Indexes" dataDxfId="59"/>
    <tableColumn id="2" xr3:uid="{C5E96B8C-0E8E-4654-8575-0980EC73DEFE}" name="Multiple Linear Regression"/>
    <tableColumn id="3" xr3:uid="{26D8A5C1-6686-476F-8228-A9F925C3BF55}" name="Multiple Ridge 0.1"/>
    <tableColumn id="4" xr3:uid="{E126EC02-C0A2-4F3A-90DB-E25655E90713}" name="Multiple Lasso 0.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24C4BA-A664-4668-B3DA-26D0365B50B2}" name="Table61218" displayName="Table61218" ref="A58:G63" totalsRowShown="0" headerRowDxfId="58">
  <autoFilter ref="A58:G63" xr:uid="{5224C4BA-A664-4668-B3DA-26D0365B50B2}"/>
  <tableColumns count="7">
    <tableColumn id="1" xr3:uid="{319C3DE0-32A9-41FE-AAF0-9FF7CA3C5791}" name="Indexes" dataDxfId="57"/>
    <tableColumn id="2" xr3:uid="{C7DF1BA6-09F8-4562-B8EB-F06D4BF479FE}" name="Simple Linear Regression"/>
    <tableColumn id="3" xr3:uid="{AB1607BA-F9FF-45E4-B3AF-349A0CA13E33}" name="Ridge alpha 0.1"/>
    <tableColumn id="4" xr3:uid="{52B82A61-C4DD-436A-985E-7A74507EBABD}" name="Lasso alpha 0.1"/>
    <tableColumn id="5" xr3:uid="{8A4433A5-EA34-41B2-8FC3-B682ABDFE829}" name="Poly degree 4"/>
    <tableColumn id="6" xr3:uid="{A1AD81B0-4BCE-42AE-8748-AE3C7C796F70}" name="Ridge 0.1 on Poly" dataDxfId="56"/>
    <tableColumn id="7" xr3:uid="{76D5D20C-0ECA-4DC7-A179-A0C71F636890}" name="Lasso 0.1 on Poly" dataDxfId="5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7AD2DE-3392-49AE-B364-F9D50A5BF481}" name="Table71319" displayName="Table71319" ref="A67:D72" totalsRowShown="0" headerRowDxfId="54">
  <autoFilter ref="A67:D72" xr:uid="{B57AD2DE-3392-49AE-B364-F9D50A5BF481}"/>
  <tableColumns count="4">
    <tableColumn id="1" xr3:uid="{20EC6BE5-0B38-47DA-A90C-6BDFFB00647A}" name="Indexes" dataDxfId="53"/>
    <tableColumn id="2" xr3:uid="{078D43E6-C088-4851-95BB-1D3C62FBE05C}" name="Multiple Linear Regression"/>
    <tableColumn id="3" xr3:uid="{C0462059-78C1-40E7-8092-002FF392657D}" name="Multiple Ridge 0.1"/>
    <tableColumn id="4" xr3:uid="{D81AD20F-4279-4CD4-ADFD-7D18AEE0265B}" name="Multiple Lasso 0.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6D238D-E6B0-4001-A1F8-AA48BDDCB23A}" name="Table391520" displayName="Table391520" ref="G11:J16" totalsRowShown="0" headerRowDxfId="52">
  <autoFilter ref="G11:J16" xr:uid="{8D6D238D-E6B0-4001-A1F8-AA48BDDCB23A}"/>
  <tableColumns count="4">
    <tableColumn id="1" xr3:uid="{C584C105-9471-44BF-8C71-C68DC9CFEF76}" name="Indexes" dataDxfId="51"/>
    <tableColumn id="2" xr3:uid="{2AF5E518-0CCF-4243-8D92-0045ADA9E064}" name="Multiple Linear Regression"/>
    <tableColumn id="3" xr3:uid="{920EF830-848A-4562-BA6B-B8501C07ACAB}" name="Multiple Ridge 0.1"/>
    <tableColumn id="4" xr3:uid="{5C4BF0BE-5C38-4074-8259-A6703D040C48}" name="Multiple Lasso 0.1" dataDxfId="5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44A1EC-397E-49F0-8B21-174FDEC866BB}" name="Table5111721" displayName="Table5111721" ref="G40:J45" totalsRowShown="0" headerRowDxfId="49">
  <autoFilter ref="G40:J45" xr:uid="{A844A1EC-397E-49F0-8B21-174FDEC866BB}"/>
  <tableColumns count="4">
    <tableColumn id="1" xr3:uid="{04C0BD6E-46E6-43B9-8AFC-74742E1BD067}" name="Indexes" dataDxfId="48"/>
    <tableColumn id="2" xr3:uid="{421E0406-6602-45F8-AD01-434FDE378199}" name="Multiple Linear Regression"/>
    <tableColumn id="3" xr3:uid="{D1D83187-8426-41BB-BFDC-D26A986C620B}" name="Multiple Ridge 0.1"/>
    <tableColumn id="4" xr3:uid="{ECBFDBEC-95B9-4A1D-AF18-A6454745CE53}" name="Multiple Lasso 0.1" dataDxfId="4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2FCDBC3-2C8E-4F89-BD26-ABFB2F384BFA}" name="Table7131922" displayName="Table7131922" ref="G67:J72" totalsRowShown="0" headerRowDxfId="46">
  <autoFilter ref="G67:J72" xr:uid="{B2FCDBC3-2C8E-4F89-BD26-ABFB2F384BFA}"/>
  <tableColumns count="4">
    <tableColumn id="1" xr3:uid="{58DC9E58-3201-435A-A781-AB60011B36ED}" name="Indexes" dataDxfId="45"/>
    <tableColumn id="2" xr3:uid="{6E9D015E-3C49-4FFB-BFD5-39CFC7DACA69}" name="Multiple Linear Regression"/>
    <tableColumn id="3" xr3:uid="{A5FD072A-5871-4745-A562-A6AA654B555D}" name="Multiple Ridge 0.1"/>
    <tableColumn id="4" xr3:uid="{AFFF48FC-CB83-4FD8-AB15-B001D19D63B7}" name="Multiple Lasso 0.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68E619-F53B-4761-8331-3B371010E0B9}" name="Table4" displayName="Table4" ref="A31:G36" totalsRowShown="0" headerRowDxfId="91">
  <autoFilter ref="A31:G36" xr:uid="{2168E619-F53B-4761-8331-3B371010E0B9}"/>
  <tableColumns count="7">
    <tableColumn id="1" xr3:uid="{51C81488-0ADA-41C9-BAE1-BDCC087F171F}" name="Indexes" dataDxfId="9"/>
    <tableColumn id="2" xr3:uid="{E141FAC8-4438-426C-9771-A83A121286B6}" name="Simple Linear Regression" dataDxfId="8"/>
    <tableColumn id="3" xr3:uid="{1167DC25-DED0-4CB7-9A18-6641624C6BF9}" name="Ridge alpha 0.1" dataDxfId="7"/>
    <tableColumn id="4" xr3:uid="{F45F951F-D191-46F0-BBD3-B5A8D0FE0826}" name="Lasso alpha 0.1" dataDxfId="6"/>
    <tableColumn id="5" xr3:uid="{C8D6723D-E8DF-4232-8244-E905FDC334D7}" name="Poly degree 4" dataDxfId="5"/>
    <tableColumn id="6" xr3:uid="{4EA33B02-14CE-40B2-A9F5-DA6EF25742C9}" name="Ridge 0.1 on Poly" dataDxfId="4"/>
    <tableColumn id="7" xr3:uid="{290E8040-AE93-493D-ACA9-CF304702BF43}" name="Lasso 0.1 on Poly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6F50A-23AE-4596-A0D7-94D5B9F10EC6}" name="Table5" displayName="Table5" ref="A40:D45" totalsRowShown="0" headerRowDxfId="90">
  <autoFilter ref="A40:D45" xr:uid="{C4A6F50A-23AE-4596-A0D7-94D5B9F10EC6}"/>
  <tableColumns count="4">
    <tableColumn id="1" xr3:uid="{FFE95112-1BFF-4016-9DDA-125EA59299DF}" name="Indexes" dataDxfId="89"/>
    <tableColumn id="2" xr3:uid="{6A714AF4-90D5-4B7A-8CC3-D95E85A5F541}" name="Multiple Linear Regression"/>
    <tableColumn id="3" xr3:uid="{35318757-4261-4A79-9F27-6B563877D5F1}" name="Multiple Ridge 0.1"/>
    <tableColumn id="4" xr3:uid="{42ECE3CE-C20C-40AB-BD99-01B794B93F54}" name="Multiple Lasso 0.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18E36-3261-483D-BE3E-B968CE07A790}" name="Table6" displayName="Table6" ref="A58:G63" totalsRowShown="0" headerRowDxfId="88">
  <autoFilter ref="A58:G63" xr:uid="{C9C18E36-3261-483D-BE3E-B968CE07A790}"/>
  <tableColumns count="7">
    <tableColumn id="1" xr3:uid="{8A770C2C-83C6-41C6-9932-CCCFA29932EC}" name="Indexes" dataDxfId="87"/>
    <tableColumn id="2" xr3:uid="{99B51E59-307C-4B3A-AE74-7573F6C6FFB2}" name="Simple Linear Regression"/>
    <tableColumn id="3" xr3:uid="{E157AAC5-27C8-49D7-B3D2-A1CEB5ED03C7}" name="Ridge alpha 0.1"/>
    <tableColumn id="4" xr3:uid="{DFDD61D7-2D1E-46B7-85DD-43703702BF2B}" name="Lasso alpha 0.1"/>
    <tableColumn id="5" xr3:uid="{9FBBEC07-FA08-4CB6-BF79-84FDD0351824}" name="Poly degree 4" dataDxfId="2"/>
    <tableColumn id="6" xr3:uid="{DCD66E26-B320-4A1B-A981-00CAD85D4B06}" name="Ridge 0.1 on Poly" dataDxfId="1"/>
    <tableColumn id="7" xr3:uid="{D0F155FB-59DD-4C9C-8B8D-3E84CCD9543E}" name="Lasso 0.1 on Pol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FE0692-52B6-40F9-AE82-8798249228F3}" name="Table7" displayName="Table7" ref="A67:D72" totalsRowShown="0" headerRowDxfId="86">
  <autoFilter ref="A67:D72" xr:uid="{2EFE0692-52B6-40F9-AE82-8798249228F3}"/>
  <tableColumns count="4">
    <tableColumn id="1" xr3:uid="{D7816E66-2817-4608-A3D3-42B29314E5F8}" name="Indexes" dataDxfId="85"/>
    <tableColumn id="2" xr3:uid="{4CFB5AFB-E16B-422D-91F8-20B70E194C66}" name="Multiple Linear Regression"/>
    <tableColumn id="3" xr3:uid="{E291BF12-1C77-41F1-A8B6-6138CF211962}" name="Multiple Ridge 0.1"/>
    <tableColumn id="4" xr3:uid="{236D7683-0212-4485-AA49-FCF8E551AE1C}" name="Multiple Lasso 0.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A115A16-3921-48E7-931D-DE16AEE080F3}" name="Table326" displayName="Table326" ref="G11:J16" totalsRowShown="0" headerRowDxfId="30">
  <autoFilter ref="G11:J16" xr:uid="{7A115A16-3921-48E7-931D-DE16AEE080F3}"/>
  <tableColumns count="4">
    <tableColumn id="1" xr3:uid="{9204930F-DD08-4BEB-AB4E-7C9F8F83A208}" name="Indexes" dataDxfId="29"/>
    <tableColumn id="2" xr3:uid="{1E8A9D4F-5415-4432-97C9-4112D18067D3}" name="Multiple Linear Regression"/>
    <tableColumn id="3" xr3:uid="{EAC2528D-81F6-49FE-A0BE-9F3EAAF46DBF}" name="Multiple Ridge 0.1"/>
    <tableColumn id="4" xr3:uid="{FCD90709-E027-4166-B554-6975BDFA683C}" name="Multiple Lasso 0.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5D836D-C759-4A89-BF0F-784F216401DE}" name="Table527" displayName="Table527" ref="G40:J45" totalsRowShown="0" headerRowDxfId="24" dataDxfId="23">
  <autoFilter ref="G40:J45" xr:uid="{045D836D-C759-4A89-BF0F-784F216401DE}"/>
  <tableColumns count="4">
    <tableColumn id="1" xr3:uid="{66B9FC43-8C03-4EB0-8A3E-6676990B77F2}" name="Indexes" dataDxfId="28"/>
    <tableColumn id="2" xr3:uid="{1422D15B-C673-450E-83BA-233C960B4DBD}" name="Multiple Linear Regression" dataDxfId="27"/>
    <tableColumn id="3" xr3:uid="{D2E811C7-0D34-4814-AD01-ED96A0381E2A}" name="Multiple Ridge 0.1" dataDxfId="26"/>
    <tableColumn id="4" xr3:uid="{47204F65-55D0-412D-936E-49C3DA767109}" name="Multiple Lasso 0.1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3114F9A-F568-4250-AB9E-31814CE7D7F2}" name="Table728" displayName="Table728" ref="G67:J72" totalsRowShown="0" headerRowDxfId="22">
  <autoFilter ref="G67:J72" xr:uid="{93114F9A-F568-4250-AB9E-31814CE7D7F2}"/>
  <tableColumns count="4">
    <tableColumn id="1" xr3:uid="{B48CB73F-46EA-4C21-B636-758BAA74F2F4}" name="Indexes" dataDxfId="21"/>
    <tableColumn id="2" xr3:uid="{93D3D7D2-C1C2-49E1-B0D2-075A25762FC4}" name="Multiple Linear Regression"/>
    <tableColumn id="3" xr3:uid="{342C5C11-A84F-4325-A728-0EBA5C68DFEB}" name="Multiple Ridge 0.1"/>
    <tableColumn id="4" xr3:uid="{07F332BE-E182-4C5D-8F5F-856B7F553265}" name="Multiple Lasso 0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A9D3-8085-45BB-BF19-DA123BA64488}">
  <dimension ref="A1:M72"/>
  <sheetViews>
    <sheetView topLeftCell="A30" workbookViewId="0">
      <selection activeCell="F19" sqref="F19"/>
    </sheetView>
  </sheetViews>
  <sheetFormatPr defaultRowHeight="14.4" x14ac:dyDescent="0.3"/>
  <cols>
    <col min="1" max="1" width="25.88671875" customWidth="1"/>
    <col min="2" max="2" width="24.88671875" customWidth="1"/>
    <col min="3" max="3" width="18.21875" customWidth="1"/>
    <col min="4" max="4" width="19.44140625" customWidth="1"/>
    <col min="5" max="5" width="14.21875" customWidth="1"/>
    <col min="6" max="6" width="17.33203125" customWidth="1"/>
    <col min="7" max="7" width="27.109375" customWidth="1"/>
    <col min="8" max="8" width="26" customWidth="1"/>
    <col min="9" max="9" width="22.88671875" customWidth="1"/>
    <col min="10" max="10" width="19.44140625" customWidth="1"/>
    <col min="11" max="11" width="23.77734375" customWidth="1"/>
    <col min="12" max="12" width="17.77734375" customWidth="1"/>
    <col min="13" max="13" width="18.77734375" customWidth="1"/>
  </cols>
  <sheetData>
    <row r="1" spans="1:10" x14ac:dyDescent="0.3">
      <c r="A1" s="2"/>
      <c r="B1" s="2"/>
      <c r="C1" s="2" t="s">
        <v>0</v>
      </c>
      <c r="D1" s="2"/>
      <c r="E1" s="2"/>
      <c r="F1" s="2"/>
      <c r="G1" s="2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10" x14ac:dyDescent="0.3">
      <c r="A3" s="3" t="s">
        <v>8</v>
      </c>
      <c r="B3" s="6">
        <v>123.994073</v>
      </c>
      <c r="C3" s="6">
        <v>123.994073</v>
      </c>
      <c r="D3" s="6">
        <v>123.994073</v>
      </c>
      <c r="E3" s="6">
        <v>129.944962</v>
      </c>
      <c r="F3" s="5">
        <v>123.929241</v>
      </c>
      <c r="G3" s="5">
        <v>123.834749</v>
      </c>
    </row>
    <row r="4" spans="1:10" x14ac:dyDescent="0.3">
      <c r="A4" s="3" t="s">
        <v>9</v>
      </c>
      <c r="B4" s="6">
        <f>B21</f>
        <v>1370.3765039999998</v>
      </c>
      <c r="C4" s="6">
        <f t="shared" ref="C4:G4" si="0">C21</f>
        <v>1370.3765039999998</v>
      </c>
      <c r="D4" s="6">
        <f t="shared" si="0"/>
        <v>1370.3767559999999</v>
      </c>
      <c r="E4" s="6">
        <f t="shared" si="0"/>
        <v>1368.8367840000001</v>
      </c>
      <c r="F4" s="6">
        <f t="shared" si="0"/>
        <v>1368.828972</v>
      </c>
      <c r="G4" s="5">
        <f t="shared" si="0"/>
        <v>1368.0117359999999</v>
      </c>
    </row>
    <row r="5" spans="1:10" x14ac:dyDescent="0.3">
      <c r="A5" s="3" t="s">
        <v>10</v>
      </c>
      <c r="B5" s="6">
        <f>B23</f>
        <v>69.863797300000002</v>
      </c>
      <c r="C5" s="6">
        <f t="shared" ref="C5:G5" si="1">C23</f>
        <v>69.863797300000002</v>
      </c>
      <c r="D5" s="6">
        <f t="shared" si="1"/>
        <v>69.863796750000006</v>
      </c>
      <c r="E5" s="6">
        <f t="shared" si="1"/>
        <v>79.044499600000009</v>
      </c>
      <c r="F5" s="5">
        <f t="shared" si="1"/>
        <v>69.836054200000007</v>
      </c>
      <c r="G5" s="6">
        <f t="shared" si="1"/>
        <v>69.870648100000011</v>
      </c>
    </row>
    <row r="6" spans="1:10" x14ac:dyDescent="0.3">
      <c r="A6" s="3" t="s">
        <v>11</v>
      </c>
      <c r="B6" s="6">
        <f>B25</f>
        <v>391.77558000000005</v>
      </c>
      <c r="C6" s="6">
        <f t="shared" ref="C6:G6" si="2">C25</f>
        <v>391.77558000000005</v>
      </c>
      <c r="D6" s="6">
        <f t="shared" si="2"/>
        <v>391.77701999999999</v>
      </c>
      <c r="E6" s="6">
        <f t="shared" si="2"/>
        <v>391.82292000000001</v>
      </c>
      <c r="F6" s="6">
        <f t="shared" si="2"/>
        <v>391.82274000000001</v>
      </c>
      <c r="G6" s="5">
        <f t="shared" si="2"/>
        <v>391.75578000000002</v>
      </c>
    </row>
    <row r="7" spans="1:10" x14ac:dyDescent="0.3">
      <c r="A7" s="1" t="s">
        <v>12</v>
      </c>
      <c r="B7" s="6">
        <f>AVERAGE(B3:B6)</f>
        <v>489.00248857499997</v>
      </c>
      <c r="C7" s="6">
        <f t="shared" ref="C7:G7" si="3">AVERAGE(C3:C6)</f>
        <v>489.00248857499997</v>
      </c>
      <c r="D7" s="6">
        <f t="shared" si="3"/>
        <v>489.00291143749996</v>
      </c>
      <c r="E7" s="6">
        <f t="shared" si="3"/>
        <v>492.41229140000007</v>
      </c>
      <c r="F7" s="6">
        <f t="shared" si="3"/>
        <v>488.60425180000004</v>
      </c>
      <c r="G7" s="4">
        <f t="shared" si="3"/>
        <v>488.36822827499998</v>
      </c>
    </row>
    <row r="10" spans="1:10" x14ac:dyDescent="0.3">
      <c r="A10" s="2"/>
      <c r="B10" s="2" t="s">
        <v>13</v>
      </c>
      <c r="C10" s="2"/>
      <c r="D10" s="2"/>
      <c r="E10" s="2"/>
      <c r="F10" s="2"/>
      <c r="G10" s="2"/>
      <c r="H10" s="2" t="s">
        <v>37</v>
      </c>
      <c r="I10" s="2"/>
      <c r="J10" s="2"/>
    </row>
    <row r="11" spans="1:10" x14ac:dyDescent="0.3">
      <c r="A11" s="2" t="s">
        <v>1</v>
      </c>
      <c r="B11" s="2" t="s">
        <v>14</v>
      </c>
      <c r="C11" s="2" t="s">
        <v>15</v>
      </c>
      <c r="D11" s="2" t="s">
        <v>16</v>
      </c>
      <c r="E11" s="2"/>
      <c r="F11" s="2"/>
      <c r="G11" s="2" t="s">
        <v>1</v>
      </c>
      <c r="H11" s="2" t="s">
        <v>14</v>
      </c>
      <c r="I11" s="2" t="s">
        <v>15</v>
      </c>
      <c r="J11" s="2" t="s">
        <v>16</v>
      </c>
    </row>
    <row r="12" spans="1:10" x14ac:dyDescent="0.3">
      <c r="A12" s="3" t="s">
        <v>17</v>
      </c>
      <c r="B12" s="5">
        <v>124.263491</v>
      </c>
      <c r="C12" s="5">
        <v>124.263491</v>
      </c>
      <c r="D12" s="5">
        <v>124.263491</v>
      </c>
      <c r="G12" s="3" t="s">
        <v>17</v>
      </c>
      <c r="H12" s="5">
        <v>110.286135</v>
      </c>
      <c r="I12" s="5">
        <v>110.286135</v>
      </c>
      <c r="J12">
        <v>112.755978</v>
      </c>
    </row>
    <row r="13" spans="1:10" x14ac:dyDescent="0.3">
      <c r="A13" s="3" t="s">
        <v>9</v>
      </c>
      <c r="B13" s="6">
        <f>H21</f>
        <v>1371.888588</v>
      </c>
      <c r="C13" s="6">
        <f t="shared" ref="C13:D13" si="4">I21</f>
        <v>1371.888588</v>
      </c>
      <c r="D13" s="5">
        <f t="shared" si="4"/>
        <v>1371.888588</v>
      </c>
      <c r="G13" s="3" t="s">
        <v>9</v>
      </c>
      <c r="H13" s="5">
        <f>K21</f>
        <v>1141.9737</v>
      </c>
      <c r="I13" s="5">
        <f t="shared" ref="I13:J13" si="5">L21</f>
        <v>1141.9737</v>
      </c>
      <c r="J13" s="6">
        <f t="shared" si="5"/>
        <v>1184.5661520000001</v>
      </c>
    </row>
    <row r="14" spans="1:10" x14ac:dyDescent="0.3">
      <c r="A14" s="3" t="s">
        <v>10</v>
      </c>
      <c r="B14" s="6">
        <f>H23</f>
        <v>69.847527749999998</v>
      </c>
      <c r="C14" s="6">
        <f t="shared" ref="C14:D14" si="6">I23</f>
        <v>69.847527749999998</v>
      </c>
      <c r="D14" s="5">
        <f t="shared" si="6"/>
        <v>69.847527200000002</v>
      </c>
      <c r="G14" s="3" t="s">
        <v>10</v>
      </c>
      <c r="H14" s="6">
        <f>K23</f>
        <v>63.378605400000005</v>
      </c>
      <c r="I14" s="6">
        <f t="shared" ref="I14:J14" si="7">L23</f>
        <v>63.378605400000005</v>
      </c>
      <c r="J14" s="5">
        <f t="shared" si="7"/>
        <v>63.301709350000003</v>
      </c>
    </row>
    <row r="15" spans="1:10" x14ac:dyDescent="0.3">
      <c r="A15" s="3" t="s">
        <v>11</v>
      </c>
      <c r="B15" s="6">
        <f>H25</f>
        <v>391.46931000000001</v>
      </c>
      <c r="C15" s="5">
        <f t="shared" ref="C15:D15" si="8">I25</f>
        <v>391.46931000000001</v>
      </c>
      <c r="D15" s="5">
        <f t="shared" si="8"/>
        <v>391.46697</v>
      </c>
      <c r="G15" s="3" t="s">
        <v>11</v>
      </c>
      <c r="H15" s="6">
        <f>K25</f>
        <v>330.85683</v>
      </c>
      <c r="I15" s="5">
        <f t="shared" ref="I15:J15" si="9">L25</f>
        <v>330.85683</v>
      </c>
      <c r="J15" s="5">
        <f t="shared" si="9"/>
        <v>328.65030000000002</v>
      </c>
    </row>
    <row r="16" spans="1:10" x14ac:dyDescent="0.3">
      <c r="A16" s="1" t="s">
        <v>12</v>
      </c>
      <c r="B16" s="6">
        <f>AVERAGE(B12:B15)</f>
        <v>489.36722918749996</v>
      </c>
      <c r="C16" s="6">
        <f t="shared" ref="C16:D16" si="10">AVERAGE(C12:C15)</f>
        <v>489.36722918749996</v>
      </c>
      <c r="D16" s="4">
        <f t="shared" si="10"/>
        <v>489.36664404999999</v>
      </c>
      <c r="G16" s="1" t="s">
        <v>12</v>
      </c>
      <c r="H16" s="4">
        <f>AVERAGE(H12:H15)</f>
        <v>411.6238176</v>
      </c>
      <c r="I16" s="4">
        <f t="shared" ref="I16:J16" si="11">AVERAGE(I12:I15)</f>
        <v>411.6238176</v>
      </c>
      <c r="J16" s="6">
        <f t="shared" si="11"/>
        <v>422.31853483750001</v>
      </c>
    </row>
    <row r="19" spans="1:13" x14ac:dyDescent="0.3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14</v>
      </c>
      <c r="I19" s="1" t="s">
        <v>15</v>
      </c>
      <c r="J19" s="1" t="s">
        <v>16</v>
      </c>
      <c r="K19" s="1" t="s">
        <v>40</v>
      </c>
      <c r="L19" s="1" t="s">
        <v>41</v>
      </c>
      <c r="M19" s="1" t="s">
        <v>42</v>
      </c>
    </row>
    <row r="20" spans="1:13" x14ac:dyDescent="0.3">
      <c r="A20" s="1" t="s">
        <v>18</v>
      </c>
      <c r="B20">
        <v>16.314005999999999</v>
      </c>
      <c r="C20">
        <v>16.314005999999999</v>
      </c>
      <c r="D20">
        <v>16.314008999999999</v>
      </c>
      <c r="E20">
        <v>16.295676</v>
      </c>
      <c r="F20">
        <v>16.295583000000001</v>
      </c>
      <c r="G20">
        <v>16.285854</v>
      </c>
      <c r="H20">
        <v>16.332007000000001</v>
      </c>
      <c r="I20">
        <v>16.332007000000001</v>
      </c>
      <c r="J20">
        <v>16.332007000000001</v>
      </c>
      <c r="K20">
        <v>13.594925</v>
      </c>
      <c r="L20">
        <v>13.594925</v>
      </c>
      <c r="M20">
        <v>14.101978000000001</v>
      </c>
    </row>
    <row r="21" spans="1:13" x14ac:dyDescent="0.3">
      <c r="A21" s="1" t="s">
        <v>19</v>
      </c>
      <c r="B21">
        <f>B20*84</f>
        <v>1370.3765039999998</v>
      </c>
      <c r="C21">
        <f t="shared" ref="C21:M21" si="12">C20*84</f>
        <v>1370.3765039999998</v>
      </c>
      <c r="D21">
        <f t="shared" si="12"/>
        <v>1370.3767559999999</v>
      </c>
      <c r="E21">
        <f t="shared" si="12"/>
        <v>1368.8367840000001</v>
      </c>
      <c r="F21">
        <f t="shared" si="12"/>
        <v>1368.828972</v>
      </c>
      <c r="G21">
        <f t="shared" si="12"/>
        <v>1368.0117359999999</v>
      </c>
      <c r="H21">
        <f t="shared" si="12"/>
        <v>1371.888588</v>
      </c>
      <c r="I21">
        <f t="shared" si="12"/>
        <v>1371.888588</v>
      </c>
      <c r="J21">
        <f t="shared" si="12"/>
        <v>1371.888588</v>
      </c>
      <c r="K21">
        <f t="shared" si="12"/>
        <v>1141.9737</v>
      </c>
      <c r="L21">
        <f t="shared" si="12"/>
        <v>1141.9737</v>
      </c>
      <c r="M21">
        <f t="shared" si="12"/>
        <v>1184.5661520000001</v>
      </c>
    </row>
    <row r="22" spans="1:13" x14ac:dyDescent="0.3">
      <c r="A22" s="1" t="s">
        <v>20</v>
      </c>
      <c r="B22">
        <v>127.025086</v>
      </c>
      <c r="C22">
        <v>127.025086</v>
      </c>
      <c r="D22">
        <v>127.025085</v>
      </c>
      <c r="E22">
        <v>143.71727200000001</v>
      </c>
      <c r="F22">
        <v>126.974644</v>
      </c>
      <c r="G22">
        <v>127.037542</v>
      </c>
      <c r="H22">
        <v>126.99550499999999</v>
      </c>
      <c r="I22">
        <v>126.99550499999999</v>
      </c>
      <c r="J22">
        <v>126.995504</v>
      </c>
      <c r="K22">
        <v>115.233828</v>
      </c>
      <c r="L22">
        <v>115.233828</v>
      </c>
      <c r="M22">
        <v>115.09401699999999</v>
      </c>
    </row>
    <row r="23" spans="1:13" x14ac:dyDescent="0.3">
      <c r="A23" s="1" t="s">
        <v>21</v>
      </c>
      <c r="B23">
        <f>B22*0.55</f>
        <v>69.863797300000002</v>
      </c>
      <c r="C23">
        <f t="shared" ref="C23:M23" si="13">C22*0.55</f>
        <v>69.863797300000002</v>
      </c>
      <c r="D23">
        <f t="shared" si="13"/>
        <v>69.863796750000006</v>
      </c>
      <c r="E23">
        <f t="shared" si="13"/>
        <v>79.044499600000009</v>
      </c>
      <c r="F23">
        <f t="shared" si="13"/>
        <v>69.836054200000007</v>
      </c>
      <c r="G23">
        <f t="shared" si="13"/>
        <v>69.870648100000011</v>
      </c>
      <c r="H23">
        <f t="shared" si="13"/>
        <v>69.847527749999998</v>
      </c>
      <c r="I23">
        <f t="shared" si="13"/>
        <v>69.847527749999998</v>
      </c>
      <c r="J23">
        <f t="shared" si="13"/>
        <v>69.847527200000002</v>
      </c>
      <c r="K23">
        <f t="shared" si="13"/>
        <v>63.378605400000005</v>
      </c>
      <c r="L23">
        <f t="shared" si="13"/>
        <v>63.378605400000005</v>
      </c>
      <c r="M23">
        <f t="shared" si="13"/>
        <v>63.301709350000003</v>
      </c>
    </row>
    <row r="24" spans="1:13" x14ac:dyDescent="0.3">
      <c r="A24" s="1" t="s">
        <v>22</v>
      </c>
      <c r="B24">
        <v>4.3530620000000004</v>
      </c>
      <c r="C24">
        <v>4.3530620000000004</v>
      </c>
      <c r="D24">
        <v>4.353078</v>
      </c>
      <c r="E24">
        <v>4.3535880000000002</v>
      </c>
      <c r="F24">
        <v>4.353586</v>
      </c>
      <c r="G24">
        <v>4.3528419999999999</v>
      </c>
      <c r="H24">
        <v>4.3496589999999999</v>
      </c>
      <c r="I24">
        <v>4.3496589999999999</v>
      </c>
      <c r="J24">
        <v>4.3496329999999999</v>
      </c>
      <c r="K24">
        <v>3.6761870000000001</v>
      </c>
      <c r="L24">
        <v>3.6761870000000001</v>
      </c>
      <c r="M24">
        <v>3.6516700000000002</v>
      </c>
    </row>
    <row r="25" spans="1:13" x14ac:dyDescent="0.3">
      <c r="A25" s="1" t="s">
        <v>23</v>
      </c>
      <c r="B25">
        <f>B24*90</f>
        <v>391.77558000000005</v>
      </c>
      <c r="C25">
        <f t="shared" ref="C25:M25" si="14">C24*90</f>
        <v>391.77558000000005</v>
      </c>
      <c r="D25">
        <f t="shared" si="14"/>
        <v>391.77701999999999</v>
      </c>
      <c r="E25">
        <f t="shared" si="14"/>
        <v>391.82292000000001</v>
      </c>
      <c r="F25">
        <f t="shared" si="14"/>
        <v>391.82274000000001</v>
      </c>
      <c r="G25">
        <f t="shared" si="14"/>
        <v>391.75578000000002</v>
      </c>
      <c r="H25">
        <f t="shared" si="14"/>
        <v>391.46931000000001</v>
      </c>
      <c r="I25">
        <f t="shared" si="14"/>
        <v>391.46931000000001</v>
      </c>
      <c r="J25">
        <f t="shared" si="14"/>
        <v>391.46697</v>
      </c>
      <c r="K25">
        <f t="shared" si="14"/>
        <v>330.85683</v>
      </c>
      <c r="L25">
        <f t="shared" si="14"/>
        <v>330.85683</v>
      </c>
      <c r="M25">
        <f t="shared" si="14"/>
        <v>328.65030000000002</v>
      </c>
    </row>
    <row r="30" spans="1:13" x14ac:dyDescent="0.3">
      <c r="A30" s="2"/>
      <c r="B30" s="2"/>
      <c r="C30" s="2" t="s">
        <v>24</v>
      </c>
      <c r="D30" s="2"/>
      <c r="E30" s="2"/>
      <c r="F30" s="2"/>
      <c r="G30" s="2"/>
    </row>
    <row r="31" spans="1:13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</row>
    <row r="32" spans="1:13" x14ac:dyDescent="0.3">
      <c r="A32" s="3" t="s">
        <v>8</v>
      </c>
      <c r="B32" s="6">
        <v>202.55561399999999</v>
      </c>
      <c r="C32" s="6">
        <v>202.55561399999999</v>
      </c>
      <c r="D32" s="6">
        <v>202.55561299999999</v>
      </c>
      <c r="E32" s="6">
        <v>213.83217300000001</v>
      </c>
      <c r="F32" s="5">
        <v>202.00588200000001</v>
      </c>
      <c r="G32" s="6">
        <v>202.219235</v>
      </c>
    </row>
    <row r="33" spans="1:13" x14ac:dyDescent="0.3">
      <c r="A33" s="3" t="s">
        <v>9</v>
      </c>
      <c r="B33" s="6">
        <f>B50</f>
        <v>2319.83808</v>
      </c>
      <c r="C33" s="6">
        <f t="shared" ref="C33:G33" si="15">C50</f>
        <v>2319.83808</v>
      </c>
      <c r="D33" s="6">
        <f t="shared" si="15"/>
        <v>2319.838248</v>
      </c>
      <c r="E33" s="6">
        <f t="shared" si="15"/>
        <v>2318.2529159999999</v>
      </c>
      <c r="F33" s="6">
        <f t="shared" si="15"/>
        <v>2318.2605600000002</v>
      </c>
      <c r="G33" s="5">
        <f t="shared" si="15"/>
        <v>2317.695408</v>
      </c>
    </row>
    <row r="34" spans="1:13" x14ac:dyDescent="0.3">
      <c r="A34" s="3" t="s">
        <v>10</v>
      </c>
      <c r="B34" s="6">
        <f>B52</f>
        <v>98.389567100000008</v>
      </c>
      <c r="C34" s="6">
        <f t="shared" ref="C34:G34" si="16">C52</f>
        <v>98.389567100000008</v>
      </c>
      <c r="D34" s="6">
        <f t="shared" si="16"/>
        <v>98.389567650000004</v>
      </c>
      <c r="E34" s="6">
        <f t="shared" si="16"/>
        <v>110.27424430000001</v>
      </c>
      <c r="F34" s="5">
        <f t="shared" si="16"/>
        <v>98.31872820000001</v>
      </c>
      <c r="G34" s="6">
        <f t="shared" si="16"/>
        <v>98.344080450000007</v>
      </c>
    </row>
    <row r="35" spans="1:13" x14ac:dyDescent="0.3">
      <c r="A35" s="3" t="s">
        <v>11</v>
      </c>
      <c r="B35" s="6">
        <f>B54</f>
        <v>569.17547999999999</v>
      </c>
      <c r="C35" s="6">
        <f t="shared" ref="C35:G35" si="17">C54</f>
        <v>569.17547999999999</v>
      </c>
      <c r="D35" s="6">
        <f t="shared" si="17"/>
        <v>569.17412999999999</v>
      </c>
      <c r="E35" s="6">
        <f t="shared" si="17"/>
        <v>569.19087000000002</v>
      </c>
      <c r="F35" s="6">
        <f t="shared" si="17"/>
        <v>569.19087000000002</v>
      </c>
      <c r="G35" s="5">
        <f t="shared" si="17"/>
        <v>569.15189999999996</v>
      </c>
    </row>
    <row r="36" spans="1:13" x14ac:dyDescent="0.3">
      <c r="A36" s="1" t="s">
        <v>12</v>
      </c>
      <c r="B36" s="6">
        <f>AVERAGE(B32:B35)</f>
        <v>797.48968527499994</v>
      </c>
      <c r="C36" s="6">
        <f t="shared" ref="C36:G36" si="18">AVERAGE(C32:C35)</f>
        <v>797.48968527499994</v>
      </c>
      <c r="D36" s="6">
        <f t="shared" si="18"/>
        <v>797.4893896625</v>
      </c>
      <c r="E36" s="6">
        <f t="shared" si="18"/>
        <v>802.88755082500006</v>
      </c>
      <c r="F36" s="6">
        <f t="shared" si="18"/>
        <v>796.94401004999997</v>
      </c>
      <c r="G36" s="4">
        <f t="shared" si="18"/>
        <v>796.8526558625</v>
      </c>
    </row>
    <row r="39" spans="1:13" x14ac:dyDescent="0.3">
      <c r="A39" s="2"/>
      <c r="B39" s="2" t="s">
        <v>25</v>
      </c>
      <c r="C39" s="2"/>
      <c r="D39" s="2"/>
      <c r="G39" s="7"/>
      <c r="H39" s="7" t="s">
        <v>38</v>
      </c>
      <c r="I39" s="7"/>
      <c r="J39" s="7"/>
    </row>
    <row r="40" spans="1:13" x14ac:dyDescent="0.3">
      <c r="A40" s="2" t="s">
        <v>1</v>
      </c>
      <c r="B40" s="2" t="s">
        <v>14</v>
      </c>
      <c r="C40" s="2" t="s">
        <v>15</v>
      </c>
      <c r="D40" s="2" t="s">
        <v>16</v>
      </c>
      <c r="G40" s="7" t="s">
        <v>1</v>
      </c>
      <c r="H40" s="7" t="s">
        <v>14</v>
      </c>
      <c r="I40" s="7" t="s">
        <v>15</v>
      </c>
      <c r="J40" s="7" t="s">
        <v>16</v>
      </c>
    </row>
    <row r="41" spans="1:13" x14ac:dyDescent="0.3">
      <c r="A41" s="3" t="s">
        <v>17</v>
      </c>
      <c r="B41" s="5">
        <v>202.60736700000001</v>
      </c>
      <c r="C41" s="5">
        <v>202.60736700000001</v>
      </c>
      <c r="D41">
        <v>202.60736800000001</v>
      </c>
      <c r="G41" s="8" t="s">
        <v>17</v>
      </c>
      <c r="H41" s="5">
        <v>177.352146</v>
      </c>
      <c r="I41" s="5">
        <v>177.352146</v>
      </c>
      <c r="J41" s="6">
        <v>181.90712199999999</v>
      </c>
    </row>
    <row r="42" spans="1:13" x14ac:dyDescent="0.3">
      <c r="A42" s="3" t="s">
        <v>9</v>
      </c>
      <c r="B42">
        <f>H50</f>
        <v>2323.733244</v>
      </c>
      <c r="C42">
        <f>I50</f>
        <v>2323.733244</v>
      </c>
      <c r="D42" s="5">
        <f>J50</f>
        <v>2323.7317320000002</v>
      </c>
      <c r="G42" s="8" t="s">
        <v>9</v>
      </c>
      <c r="H42" s="5">
        <f>K50</f>
        <v>1908.618516</v>
      </c>
      <c r="I42" s="5">
        <f t="shared" ref="I42:J42" si="19">L50</f>
        <v>1908.618516</v>
      </c>
      <c r="J42" s="6">
        <f t="shared" si="19"/>
        <v>1986.8725799999997</v>
      </c>
    </row>
    <row r="43" spans="1:13" x14ac:dyDescent="0.3">
      <c r="A43" s="3" t="s">
        <v>10</v>
      </c>
      <c r="B43">
        <f>H52</f>
        <v>98.399367550000008</v>
      </c>
      <c r="C43">
        <f t="shared" ref="C43:D43" si="20">I52</f>
        <v>98.399367550000008</v>
      </c>
      <c r="D43" s="5">
        <f t="shared" si="20"/>
        <v>98.399367550000008</v>
      </c>
      <c r="G43" s="8" t="s">
        <v>10</v>
      </c>
      <c r="H43" s="6">
        <f>K52</f>
        <v>88.012543850000014</v>
      </c>
      <c r="I43" s="6">
        <f t="shared" ref="I43:J43" si="21">L52</f>
        <v>88.012543850000014</v>
      </c>
      <c r="J43" s="5">
        <f t="shared" si="21"/>
        <v>87.98493495000001</v>
      </c>
    </row>
    <row r="44" spans="1:13" x14ac:dyDescent="0.3">
      <c r="A44" s="3" t="s">
        <v>11</v>
      </c>
      <c r="B44">
        <f>H54</f>
        <v>567.89846999999997</v>
      </c>
      <c r="C44" s="5">
        <f t="shared" ref="C44:D44" si="22">I54</f>
        <v>567.89846999999997</v>
      </c>
      <c r="D44" s="5">
        <f t="shared" si="22"/>
        <v>567.90017999999998</v>
      </c>
      <c r="G44" s="8" t="s">
        <v>11</v>
      </c>
      <c r="H44" s="6">
        <f>K54</f>
        <v>468.01710000000003</v>
      </c>
      <c r="I44" s="5">
        <f t="shared" ref="I44:J44" si="23">L54</f>
        <v>468.01710000000003</v>
      </c>
      <c r="J44" s="5">
        <f t="shared" si="23"/>
        <v>469.65518999999995</v>
      </c>
    </row>
    <row r="45" spans="1:13" x14ac:dyDescent="0.3">
      <c r="A45" s="1" t="s">
        <v>12</v>
      </c>
      <c r="B45" s="4">
        <f>AVERAGE(B41:B44)</f>
        <v>798.15961213750006</v>
      </c>
      <c r="C45" s="4">
        <f t="shared" ref="C45:D45" si="24">AVERAGE(C41:C44)</f>
        <v>798.15961213750006</v>
      </c>
      <c r="D45">
        <f t="shared" si="24"/>
        <v>798.15966188750008</v>
      </c>
      <c r="G45" s="9" t="s">
        <v>12</v>
      </c>
      <c r="H45" s="4">
        <f>AVERAGE(H41:H44)</f>
        <v>660.50007646250003</v>
      </c>
      <c r="I45" s="4">
        <f t="shared" ref="I45:J45" si="25">AVERAGE(I41:I44)</f>
        <v>660.50007646250003</v>
      </c>
      <c r="J45" s="6">
        <f t="shared" si="25"/>
        <v>681.60495673749995</v>
      </c>
    </row>
    <row r="48" spans="1:13" x14ac:dyDescent="0.3"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14</v>
      </c>
      <c r="I48" s="1" t="s">
        <v>15</v>
      </c>
      <c r="J48" s="1" t="s">
        <v>16</v>
      </c>
      <c r="K48" s="1" t="s">
        <v>40</v>
      </c>
      <c r="L48" s="1" t="s">
        <v>41</v>
      </c>
      <c r="M48" s="1" t="s">
        <v>42</v>
      </c>
    </row>
    <row r="49" spans="1:13" x14ac:dyDescent="0.3">
      <c r="A49" s="1" t="s">
        <v>26</v>
      </c>
      <c r="B49">
        <v>27.61712</v>
      </c>
      <c r="C49">
        <v>27.61712</v>
      </c>
      <c r="D49">
        <v>27.617121999999998</v>
      </c>
      <c r="E49">
        <v>27.598248999999999</v>
      </c>
      <c r="F49">
        <v>27.59834</v>
      </c>
      <c r="G49">
        <v>27.591612000000001</v>
      </c>
      <c r="H49">
        <v>27.663491</v>
      </c>
      <c r="I49">
        <v>27.663491</v>
      </c>
      <c r="J49">
        <v>27.663473</v>
      </c>
      <c r="K49">
        <v>22.721648999999999</v>
      </c>
      <c r="L49">
        <v>22.721648999999999</v>
      </c>
      <c r="M49">
        <v>23.653244999999998</v>
      </c>
    </row>
    <row r="50" spans="1:13" x14ac:dyDescent="0.3">
      <c r="A50" s="1" t="s">
        <v>27</v>
      </c>
      <c r="B50">
        <f>B49*84</f>
        <v>2319.83808</v>
      </c>
      <c r="C50">
        <f t="shared" ref="C50" si="26">C49*84</f>
        <v>2319.83808</v>
      </c>
      <c r="D50">
        <f t="shared" ref="D50" si="27">D49*84</f>
        <v>2319.838248</v>
      </c>
      <c r="E50">
        <f t="shared" ref="E50" si="28">E49*84</f>
        <v>2318.2529159999999</v>
      </c>
      <c r="F50">
        <f t="shared" ref="F50" si="29">F49*84</f>
        <v>2318.2605600000002</v>
      </c>
      <c r="G50">
        <f t="shared" ref="G50" si="30">G49*84</f>
        <v>2317.695408</v>
      </c>
      <c r="H50">
        <f t="shared" ref="H50" si="31">H49*84</f>
        <v>2323.733244</v>
      </c>
      <c r="I50">
        <f t="shared" ref="I50" si="32">I49*84</f>
        <v>2323.733244</v>
      </c>
      <c r="J50">
        <f t="shared" ref="J50:M50" si="33">J49*84</f>
        <v>2323.7317320000002</v>
      </c>
      <c r="K50">
        <f t="shared" si="33"/>
        <v>1908.618516</v>
      </c>
      <c r="L50">
        <f t="shared" si="33"/>
        <v>1908.618516</v>
      </c>
      <c r="M50">
        <f t="shared" si="33"/>
        <v>1986.8725799999997</v>
      </c>
    </row>
    <row r="51" spans="1:13" x14ac:dyDescent="0.3">
      <c r="A51" s="1" t="s">
        <v>28</v>
      </c>
      <c r="B51">
        <v>178.89012199999999</v>
      </c>
      <c r="C51">
        <v>178.89012199999999</v>
      </c>
      <c r="D51">
        <v>178.89012299999999</v>
      </c>
      <c r="E51">
        <v>200.498626</v>
      </c>
      <c r="F51">
        <v>178.761324</v>
      </c>
      <c r="G51">
        <v>178.80741900000001</v>
      </c>
      <c r="H51">
        <v>178.90794099999999</v>
      </c>
      <c r="I51">
        <v>178.90794099999999</v>
      </c>
      <c r="J51">
        <v>178.90794099999999</v>
      </c>
      <c r="K51">
        <v>160.022807</v>
      </c>
      <c r="L51">
        <v>160.022807</v>
      </c>
      <c r="M51">
        <v>159.97260900000001</v>
      </c>
    </row>
    <row r="52" spans="1:13" x14ac:dyDescent="0.3">
      <c r="A52" s="1" t="s">
        <v>29</v>
      </c>
      <c r="B52">
        <f>B51*0.55</f>
        <v>98.389567100000008</v>
      </c>
      <c r="C52">
        <f t="shared" ref="C52" si="34">C51*0.55</f>
        <v>98.389567100000008</v>
      </c>
      <c r="D52">
        <f t="shared" ref="D52" si="35">D51*0.55</f>
        <v>98.389567650000004</v>
      </c>
      <c r="E52">
        <f t="shared" ref="E52" si="36">E51*0.55</f>
        <v>110.27424430000001</v>
      </c>
      <c r="F52">
        <f t="shared" ref="F52" si="37">F51*0.55</f>
        <v>98.31872820000001</v>
      </c>
      <c r="G52">
        <f t="shared" ref="G52" si="38">G51*0.55</f>
        <v>98.344080450000007</v>
      </c>
      <c r="H52">
        <f t="shared" ref="H52" si="39">H51*0.55</f>
        <v>98.399367550000008</v>
      </c>
      <c r="I52">
        <f t="shared" ref="I52" si="40">I51*0.55</f>
        <v>98.399367550000008</v>
      </c>
      <c r="J52">
        <f t="shared" ref="J52:M52" si="41">J51*0.55</f>
        <v>98.399367550000008</v>
      </c>
      <c r="K52">
        <f t="shared" si="41"/>
        <v>88.012543850000014</v>
      </c>
      <c r="L52">
        <f t="shared" si="41"/>
        <v>88.012543850000014</v>
      </c>
      <c r="M52">
        <f t="shared" si="41"/>
        <v>87.98493495000001</v>
      </c>
    </row>
    <row r="53" spans="1:13" x14ac:dyDescent="0.3">
      <c r="A53" s="1" t="s">
        <v>30</v>
      </c>
      <c r="B53">
        <v>6.3241719999999999</v>
      </c>
      <c r="C53">
        <v>6.3241719999999999</v>
      </c>
      <c r="D53">
        <v>6.3241569999999996</v>
      </c>
      <c r="E53">
        <v>6.3243429999999998</v>
      </c>
      <c r="F53">
        <v>6.3243429999999998</v>
      </c>
      <c r="G53">
        <v>6.3239099999999997</v>
      </c>
      <c r="H53">
        <v>6.3099829999999999</v>
      </c>
      <c r="I53">
        <v>6.3099829999999999</v>
      </c>
      <c r="J53">
        <v>6.3100019999999999</v>
      </c>
      <c r="K53">
        <v>5.2001900000000001</v>
      </c>
      <c r="L53">
        <v>5.2001900000000001</v>
      </c>
      <c r="M53">
        <v>5.2183909999999996</v>
      </c>
    </row>
    <row r="54" spans="1:13" x14ac:dyDescent="0.3">
      <c r="A54" s="1" t="s">
        <v>31</v>
      </c>
      <c r="B54">
        <f>B53*90</f>
        <v>569.17547999999999</v>
      </c>
      <c r="C54">
        <f t="shared" ref="C54" si="42">C53*90</f>
        <v>569.17547999999999</v>
      </c>
      <c r="D54">
        <f t="shared" ref="D54" si="43">D53*90</f>
        <v>569.17412999999999</v>
      </c>
      <c r="E54">
        <f t="shared" ref="E54" si="44">E53*90</f>
        <v>569.19087000000002</v>
      </c>
      <c r="F54">
        <f t="shared" ref="F54" si="45">F53*90</f>
        <v>569.19087000000002</v>
      </c>
      <c r="G54">
        <f t="shared" ref="G54" si="46">G53*90</f>
        <v>569.15189999999996</v>
      </c>
      <c r="H54">
        <f t="shared" ref="H54" si="47">H53*90</f>
        <v>567.89846999999997</v>
      </c>
      <c r="I54">
        <f t="shared" ref="I54" si="48">I53*90</f>
        <v>567.89846999999997</v>
      </c>
      <c r="J54">
        <f t="shared" ref="J54:M54" si="49">J53*90</f>
        <v>567.90017999999998</v>
      </c>
      <c r="K54">
        <f t="shared" si="49"/>
        <v>468.01710000000003</v>
      </c>
      <c r="L54">
        <f t="shared" si="49"/>
        <v>468.01710000000003</v>
      </c>
      <c r="M54">
        <f t="shared" si="49"/>
        <v>469.65518999999995</v>
      </c>
    </row>
    <row r="57" spans="1:13" x14ac:dyDescent="0.3">
      <c r="A57" s="2"/>
      <c r="B57" s="2"/>
      <c r="C57" s="2" t="s">
        <v>32</v>
      </c>
      <c r="D57" s="2"/>
      <c r="E57" s="2"/>
      <c r="F57" s="2"/>
      <c r="G57" s="2"/>
    </row>
    <row r="58" spans="1:13" x14ac:dyDescent="0.3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</row>
    <row r="59" spans="1:13" x14ac:dyDescent="0.3">
      <c r="A59" s="3" t="s">
        <v>8</v>
      </c>
      <c r="B59">
        <v>0.999583</v>
      </c>
      <c r="C59">
        <v>0.999583</v>
      </c>
      <c r="D59">
        <v>0.999583</v>
      </c>
      <c r="E59" s="6">
        <v>0.99953499999999995</v>
      </c>
      <c r="F59" s="6">
        <v>0.99958499999999995</v>
      </c>
      <c r="G59" s="6">
        <v>0.99958400000000003</v>
      </c>
    </row>
    <row r="60" spans="1:13" x14ac:dyDescent="0.3">
      <c r="A60" s="3" t="s">
        <v>9</v>
      </c>
      <c r="B60">
        <v>0.99938400000000005</v>
      </c>
      <c r="C60">
        <v>0.99938400000000005</v>
      </c>
      <c r="D60">
        <v>0.99938400000000005</v>
      </c>
      <c r="E60" s="6">
        <v>0.99938400000000005</v>
      </c>
      <c r="F60" s="6">
        <v>0.99938400000000005</v>
      </c>
      <c r="G60" s="6">
        <v>0.99938499999999997</v>
      </c>
    </row>
    <row r="61" spans="1:13" x14ac:dyDescent="0.3">
      <c r="A61" s="3" t="s">
        <v>10</v>
      </c>
      <c r="B61">
        <v>0.99945499999999998</v>
      </c>
      <c r="C61">
        <v>0.99945499999999998</v>
      </c>
      <c r="D61">
        <v>0.99945499999999998</v>
      </c>
      <c r="E61" s="6">
        <v>0.99931499999999995</v>
      </c>
      <c r="F61" s="6">
        <v>0.99945499999999998</v>
      </c>
      <c r="G61" s="6">
        <v>0.99945499999999998</v>
      </c>
    </row>
    <row r="62" spans="1:13" x14ac:dyDescent="0.3">
      <c r="A62" s="3" t="s">
        <v>11</v>
      </c>
      <c r="B62">
        <v>0.99862799999999996</v>
      </c>
      <c r="C62">
        <v>0.99862799999999996</v>
      </c>
      <c r="D62">
        <v>0.99862799999999996</v>
      </c>
      <c r="E62" s="6">
        <v>0.99862700000000004</v>
      </c>
      <c r="F62" s="6">
        <v>0.99862700000000004</v>
      </c>
      <c r="G62" s="6">
        <v>0.99863000000000002</v>
      </c>
    </row>
    <row r="63" spans="1:13" x14ac:dyDescent="0.3">
      <c r="A63" s="1" t="s">
        <v>12</v>
      </c>
      <c r="B63">
        <f>AVERAGE(B59:B62)</f>
        <v>0.99926249999999994</v>
      </c>
      <c r="C63">
        <f t="shared" ref="C63" si="50">AVERAGE(C59:C62)</f>
        <v>0.99926249999999994</v>
      </c>
      <c r="D63">
        <f t="shared" ref="D63" si="51">AVERAGE(D59:D62)</f>
        <v>0.99926249999999994</v>
      </c>
      <c r="E63" s="6">
        <f t="shared" ref="E63" si="52">AVERAGE(E59:E62)</f>
        <v>0.99921525</v>
      </c>
      <c r="F63" s="6">
        <f t="shared" ref="F63" si="53">AVERAGE(F59:F62)</f>
        <v>0.99926274999999998</v>
      </c>
      <c r="G63" s="6">
        <f t="shared" ref="G63" si="54">AVERAGE(G59:G62)</f>
        <v>0.99926349999999997</v>
      </c>
    </row>
    <row r="66" spans="1:10" x14ac:dyDescent="0.3">
      <c r="A66" s="2"/>
      <c r="B66" s="2" t="s">
        <v>33</v>
      </c>
      <c r="C66" s="2"/>
      <c r="D66" s="2"/>
      <c r="G66" s="2"/>
      <c r="H66" s="2" t="s">
        <v>36</v>
      </c>
      <c r="I66" s="2"/>
      <c r="J66" s="2"/>
    </row>
    <row r="67" spans="1:10" x14ac:dyDescent="0.3">
      <c r="A67" s="2" t="s">
        <v>1</v>
      </c>
      <c r="B67" s="2" t="s">
        <v>14</v>
      </c>
      <c r="C67" s="2" t="s">
        <v>15</v>
      </c>
      <c r="D67" s="2" t="s">
        <v>16</v>
      </c>
      <c r="G67" s="2" t="s">
        <v>1</v>
      </c>
      <c r="H67" s="2" t="s">
        <v>14</v>
      </c>
      <c r="I67" s="2" t="s">
        <v>15</v>
      </c>
      <c r="J67" s="2" t="s">
        <v>16</v>
      </c>
    </row>
    <row r="68" spans="1:10" x14ac:dyDescent="0.3">
      <c r="A68" s="3" t="s">
        <v>17</v>
      </c>
      <c r="B68">
        <v>0.99958199999999997</v>
      </c>
      <c r="C68">
        <v>0.99958199999999997</v>
      </c>
      <c r="D68">
        <v>0.99958199999999997</v>
      </c>
      <c r="G68" s="3" t="s">
        <v>17</v>
      </c>
      <c r="H68">
        <v>0.99968000000000001</v>
      </c>
      <c r="I68">
        <v>0.99968000000000001</v>
      </c>
      <c r="J68">
        <v>0.99966299999999997</v>
      </c>
    </row>
    <row r="69" spans="1:10" x14ac:dyDescent="0.3">
      <c r="A69" s="3" t="s">
        <v>9</v>
      </c>
      <c r="B69">
        <v>0.99938099999999996</v>
      </c>
      <c r="C69">
        <v>0.99938099999999996</v>
      </c>
      <c r="D69">
        <v>0.99938099999999996</v>
      </c>
      <c r="G69" s="3" t="s">
        <v>9</v>
      </c>
      <c r="H69">
        <v>0.999587</v>
      </c>
      <c r="I69">
        <v>0.999587</v>
      </c>
      <c r="J69">
        <v>0.99955300000000002</v>
      </c>
    </row>
    <row r="70" spans="1:10" x14ac:dyDescent="0.3">
      <c r="A70" s="3" t="s">
        <v>10</v>
      </c>
      <c r="B70">
        <v>0.99945399999999995</v>
      </c>
      <c r="C70">
        <v>0.99945399999999995</v>
      </c>
      <c r="D70">
        <v>0.99945399999999995</v>
      </c>
      <c r="G70" s="3" t="s">
        <v>10</v>
      </c>
      <c r="H70">
        <v>0.99956400000000001</v>
      </c>
      <c r="I70">
        <v>0.99956400000000001</v>
      </c>
      <c r="J70">
        <v>0.99956400000000001</v>
      </c>
    </row>
    <row r="71" spans="1:10" x14ac:dyDescent="0.3">
      <c r="A71" s="3" t="s">
        <v>11</v>
      </c>
      <c r="B71">
        <v>0.99863400000000002</v>
      </c>
      <c r="C71">
        <v>0.99863400000000002</v>
      </c>
      <c r="D71">
        <v>0.99863400000000002</v>
      </c>
      <c r="G71" s="3" t="s">
        <v>11</v>
      </c>
      <c r="H71">
        <v>0.99910600000000005</v>
      </c>
      <c r="I71">
        <v>0.99910600000000005</v>
      </c>
      <c r="J71">
        <v>0.99909899999999996</v>
      </c>
    </row>
    <row r="72" spans="1:10" x14ac:dyDescent="0.3">
      <c r="A72" s="1" t="s">
        <v>12</v>
      </c>
      <c r="B72">
        <f>AVERAGE(B68:B71)</f>
        <v>0.99926274999999998</v>
      </c>
      <c r="C72">
        <f t="shared" ref="C72" si="55">AVERAGE(C68:C71)</f>
        <v>0.99926274999999998</v>
      </c>
      <c r="D72">
        <f t="shared" ref="D72" si="56">AVERAGE(D68:D71)</f>
        <v>0.99926274999999998</v>
      </c>
      <c r="G72" s="1" t="s">
        <v>12</v>
      </c>
      <c r="H72">
        <f>AVERAGE(H68:H71)</f>
        <v>0.99948425000000007</v>
      </c>
      <c r="I72">
        <f t="shared" ref="I72:J72" si="57">AVERAGE(I68:I71)</f>
        <v>0.99948425000000007</v>
      </c>
      <c r="J72">
        <f t="shared" si="57"/>
        <v>0.99946975000000005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0C79-7533-4F6D-B387-88E4DCFC2EA2}">
  <dimension ref="A1:M72"/>
  <sheetViews>
    <sheetView topLeftCell="A53" workbookViewId="0">
      <selection activeCell="C25" sqref="C25"/>
    </sheetView>
  </sheetViews>
  <sheetFormatPr defaultRowHeight="14.4" x14ac:dyDescent="0.3"/>
  <cols>
    <col min="1" max="1" width="26.6640625" customWidth="1"/>
    <col min="2" max="2" width="25.109375" customWidth="1"/>
    <col min="3" max="3" width="19" customWidth="1"/>
    <col min="4" max="4" width="17.44140625" customWidth="1"/>
    <col min="5" max="5" width="16.6640625" customWidth="1"/>
    <col min="6" max="6" width="23.44140625" customWidth="1"/>
    <col min="7" max="8" width="26.109375" customWidth="1"/>
    <col min="9" max="9" width="24.21875" customWidth="1"/>
    <col min="10" max="10" width="21.109375" customWidth="1"/>
    <col min="11" max="11" width="24.6640625" customWidth="1"/>
    <col min="12" max="12" width="17.33203125" customWidth="1"/>
    <col min="13" max="13" width="19.21875" customWidth="1"/>
  </cols>
  <sheetData>
    <row r="1" spans="1:10" x14ac:dyDescent="0.3">
      <c r="A1" s="2"/>
      <c r="B1" s="2"/>
      <c r="C1" s="2" t="s">
        <v>0</v>
      </c>
      <c r="D1" s="2"/>
      <c r="E1" s="2"/>
      <c r="F1" s="2"/>
      <c r="G1" s="2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10" x14ac:dyDescent="0.3">
      <c r="A3" s="3" t="s">
        <v>8</v>
      </c>
      <c r="B3">
        <v>131.726125</v>
      </c>
      <c r="C3">
        <v>131.726125</v>
      </c>
      <c r="D3">
        <v>131.726124</v>
      </c>
      <c r="E3" s="6">
        <v>169.276509</v>
      </c>
      <c r="F3" s="5">
        <v>131.65912700000001</v>
      </c>
      <c r="G3">
        <v>131.95445000000001</v>
      </c>
    </row>
    <row r="4" spans="1:10" x14ac:dyDescent="0.3">
      <c r="A4" s="3" t="s">
        <v>9</v>
      </c>
      <c r="B4">
        <f>B21</f>
        <v>1282.970556</v>
      </c>
      <c r="C4">
        <f t="shared" ref="C4:G4" si="0">C21</f>
        <v>1282.970556</v>
      </c>
      <c r="D4">
        <f t="shared" si="0"/>
        <v>1282.9710600000001</v>
      </c>
      <c r="E4">
        <f t="shared" si="0"/>
        <v>1282.825992</v>
      </c>
      <c r="F4">
        <f t="shared" si="0"/>
        <v>1282.812216</v>
      </c>
      <c r="G4" s="5">
        <f t="shared" si="0"/>
        <v>1282.3004039999998</v>
      </c>
    </row>
    <row r="5" spans="1:10" x14ac:dyDescent="0.3">
      <c r="A5" s="3" t="s">
        <v>10</v>
      </c>
      <c r="B5">
        <f>B23</f>
        <v>67.004516699999996</v>
      </c>
      <c r="C5">
        <f t="shared" ref="C5:G5" si="1">C23</f>
        <v>67.004516699999996</v>
      </c>
      <c r="D5">
        <f t="shared" si="1"/>
        <v>67.004516150000001</v>
      </c>
      <c r="E5">
        <f t="shared" si="1"/>
        <v>69.603878850000015</v>
      </c>
      <c r="F5" s="5">
        <f t="shared" si="1"/>
        <v>66.982867600000006</v>
      </c>
      <c r="G5">
        <f t="shared" si="1"/>
        <v>67.012380050000004</v>
      </c>
    </row>
    <row r="6" spans="1:10" x14ac:dyDescent="0.3">
      <c r="A6" s="3" t="s">
        <v>11</v>
      </c>
      <c r="B6" s="5">
        <f>B25</f>
        <v>419.26760999999999</v>
      </c>
      <c r="C6">
        <f t="shared" ref="C6:G6" si="2">C25</f>
        <v>419.26760999999999</v>
      </c>
      <c r="D6">
        <f t="shared" si="2"/>
        <v>419.26931999999999</v>
      </c>
      <c r="E6">
        <f t="shared" si="2"/>
        <v>421.02170999999998</v>
      </c>
      <c r="F6">
        <f t="shared" si="2"/>
        <v>421.02170999999998</v>
      </c>
      <c r="G6">
        <f t="shared" si="2"/>
        <v>420.83909999999997</v>
      </c>
    </row>
    <row r="7" spans="1:10" x14ac:dyDescent="0.3">
      <c r="A7" s="1" t="s">
        <v>12</v>
      </c>
      <c r="B7" s="4">
        <f>AVERAGE(B3:B6)</f>
        <v>475.24220192500002</v>
      </c>
      <c r="C7">
        <f t="shared" ref="C7:G7" si="3">AVERAGE(C3:C6)</f>
        <v>475.24220192500002</v>
      </c>
      <c r="D7">
        <f t="shared" si="3"/>
        <v>475.24275503750005</v>
      </c>
      <c r="E7">
        <f t="shared" si="3"/>
        <v>485.68202246250002</v>
      </c>
      <c r="F7" s="4">
        <f t="shared" si="3"/>
        <v>475.61898015000003</v>
      </c>
      <c r="G7" s="4">
        <f t="shared" si="3"/>
        <v>475.52658351249994</v>
      </c>
    </row>
    <row r="10" spans="1:10" x14ac:dyDescent="0.3">
      <c r="A10" s="2"/>
      <c r="B10" s="2" t="s">
        <v>13</v>
      </c>
      <c r="C10" s="2"/>
      <c r="D10" s="2"/>
      <c r="E10" s="2"/>
      <c r="F10" s="2"/>
      <c r="G10" s="7"/>
      <c r="H10" s="7" t="s">
        <v>37</v>
      </c>
      <c r="I10" s="7"/>
      <c r="J10" s="7"/>
    </row>
    <row r="11" spans="1:10" x14ac:dyDescent="0.3">
      <c r="A11" s="2" t="s">
        <v>1</v>
      </c>
      <c r="B11" s="2" t="s">
        <v>14</v>
      </c>
      <c r="C11" s="2" t="s">
        <v>15</v>
      </c>
      <c r="D11" s="2" t="s">
        <v>16</v>
      </c>
      <c r="E11" s="2"/>
      <c r="F11" s="2"/>
      <c r="G11" s="7" t="s">
        <v>1</v>
      </c>
      <c r="H11" s="7" t="s">
        <v>14</v>
      </c>
      <c r="I11" s="7" t="s">
        <v>15</v>
      </c>
      <c r="J11" s="7" t="s">
        <v>16</v>
      </c>
    </row>
    <row r="12" spans="1:10" x14ac:dyDescent="0.3">
      <c r="A12" s="3" t="s">
        <v>17</v>
      </c>
      <c r="B12" s="5">
        <v>132.10219000000001</v>
      </c>
      <c r="C12">
        <v>132.10219000000001</v>
      </c>
      <c r="D12">
        <v>132.10219000000001</v>
      </c>
      <c r="G12" s="8" t="s">
        <v>17</v>
      </c>
      <c r="H12" s="5">
        <v>116.352946</v>
      </c>
      <c r="I12" s="5">
        <v>116.352946</v>
      </c>
      <c r="J12" s="6">
        <v>119.061892</v>
      </c>
    </row>
    <row r="13" spans="1:10" x14ac:dyDescent="0.3">
      <c r="A13" s="3" t="s">
        <v>9</v>
      </c>
      <c r="B13" s="5">
        <f>H21</f>
        <v>1282.0634400000001</v>
      </c>
      <c r="C13">
        <f t="shared" ref="C13:D13" si="4">I21</f>
        <v>1282.0634400000001</v>
      </c>
      <c r="D13">
        <f t="shared" si="4"/>
        <v>1282.065288</v>
      </c>
      <c r="G13" s="8" t="s">
        <v>9</v>
      </c>
      <c r="H13" s="5">
        <f>K21</f>
        <v>1069.1998799999999</v>
      </c>
      <c r="I13" s="5">
        <f t="shared" ref="I13:J13" si="5">L21</f>
        <v>1069.1998799999999</v>
      </c>
      <c r="J13" s="6">
        <f t="shared" si="5"/>
        <v>1071.7710359999999</v>
      </c>
    </row>
    <row r="14" spans="1:10" x14ac:dyDescent="0.3">
      <c r="A14" s="3" t="s">
        <v>10</v>
      </c>
      <c r="B14">
        <f>H23</f>
        <v>66.927257650000001</v>
      </c>
      <c r="C14">
        <f t="shared" ref="C14:D14" si="6">I23</f>
        <v>66.927257650000001</v>
      </c>
      <c r="D14" s="5">
        <f t="shared" si="6"/>
        <v>66.927257100000006</v>
      </c>
      <c r="G14" s="8" t="s">
        <v>10</v>
      </c>
      <c r="H14" s="6">
        <f>K23</f>
        <v>61.787442200000008</v>
      </c>
      <c r="I14" s="6">
        <f t="shared" ref="I14:J14" si="7">L23</f>
        <v>61.787442200000008</v>
      </c>
      <c r="J14" s="5">
        <f t="shared" si="7"/>
        <v>61.174159200000005</v>
      </c>
    </row>
    <row r="15" spans="1:10" x14ac:dyDescent="0.3">
      <c r="A15" s="3" t="s">
        <v>11</v>
      </c>
      <c r="B15" s="5">
        <f>H25</f>
        <v>419.02659</v>
      </c>
      <c r="C15">
        <f t="shared" ref="C15:D15" si="8">I25</f>
        <v>419.02659</v>
      </c>
      <c r="D15">
        <f t="shared" si="8"/>
        <v>419.02659</v>
      </c>
      <c r="G15" s="8" t="s">
        <v>11</v>
      </c>
      <c r="H15" s="6">
        <f>K25</f>
        <v>324.12977999999998</v>
      </c>
      <c r="I15" s="5">
        <f t="shared" ref="I15:J15" si="9">L25</f>
        <v>324.12977999999998</v>
      </c>
      <c r="J15" s="5">
        <f t="shared" si="9"/>
        <v>322.6986</v>
      </c>
    </row>
    <row r="16" spans="1:10" x14ac:dyDescent="0.3">
      <c r="A16" s="1" t="s">
        <v>12</v>
      </c>
      <c r="B16" s="4">
        <f>AVERAGE(B12:B15)</f>
        <v>475.02986941250003</v>
      </c>
      <c r="C16">
        <f t="shared" ref="C16:D16" si="10">AVERAGE(C12:C15)</f>
        <v>475.02986941250003</v>
      </c>
      <c r="D16">
        <f t="shared" si="10"/>
        <v>475.03033127499998</v>
      </c>
      <c r="G16" s="9" t="s">
        <v>12</v>
      </c>
      <c r="H16" s="4">
        <f>AVERAGE(H12:H15)</f>
        <v>392.86751204999996</v>
      </c>
      <c r="I16" s="4">
        <f t="shared" ref="I16:J16" si="11">AVERAGE(I12:I15)</f>
        <v>392.86751204999996</v>
      </c>
      <c r="J16" s="6">
        <f t="shared" si="11"/>
        <v>393.67642179999996</v>
      </c>
    </row>
    <row r="19" spans="1:13" x14ac:dyDescent="0.3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14</v>
      </c>
      <c r="I19" s="1" t="s">
        <v>15</v>
      </c>
      <c r="J19" s="1" t="s">
        <v>16</v>
      </c>
      <c r="K19" s="1" t="s">
        <v>40</v>
      </c>
      <c r="L19" s="1" t="s">
        <v>41</v>
      </c>
      <c r="M19" s="1" t="s">
        <v>42</v>
      </c>
    </row>
    <row r="20" spans="1:13" x14ac:dyDescent="0.3">
      <c r="A20" s="1" t="s">
        <v>18</v>
      </c>
      <c r="B20">
        <v>15.273459000000001</v>
      </c>
      <c r="C20">
        <v>15.273459000000001</v>
      </c>
      <c r="D20">
        <v>15.273465</v>
      </c>
      <c r="E20">
        <v>15.271737999999999</v>
      </c>
      <c r="F20">
        <v>15.271573999999999</v>
      </c>
      <c r="G20">
        <v>15.265480999999999</v>
      </c>
      <c r="H20">
        <v>15.26266</v>
      </c>
      <c r="I20">
        <v>15.26266</v>
      </c>
      <c r="J20">
        <v>15.262682</v>
      </c>
      <c r="K20">
        <v>12.728569999999999</v>
      </c>
      <c r="L20">
        <v>12.728569999999999</v>
      </c>
      <c r="M20">
        <v>12.759179</v>
      </c>
    </row>
    <row r="21" spans="1:13" x14ac:dyDescent="0.3">
      <c r="A21" s="1" t="s">
        <v>19</v>
      </c>
      <c r="B21">
        <f>B20*84</f>
        <v>1282.970556</v>
      </c>
      <c r="C21">
        <f t="shared" ref="C21:M21" si="12">C20*84</f>
        <v>1282.970556</v>
      </c>
      <c r="D21">
        <f t="shared" si="12"/>
        <v>1282.9710600000001</v>
      </c>
      <c r="E21">
        <f t="shared" si="12"/>
        <v>1282.825992</v>
      </c>
      <c r="F21">
        <f t="shared" si="12"/>
        <v>1282.812216</v>
      </c>
      <c r="G21">
        <f t="shared" si="12"/>
        <v>1282.3004039999998</v>
      </c>
      <c r="H21">
        <f t="shared" si="12"/>
        <v>1282.0634400000001</v>
      </c>
      <c r="I21">
        <f t="shared" si="12"/>
        <v>1282.0634400000001</v>
      </c>
      <c r="J21">
        <f t="shared" si="12"/>
        <v>1282.065288</v>
      </c>
      <c r="K21">
        <f t="shared" si="12"/>
        <v>1069.1998799999999</v>
      </c>
      <c r="L21">
        <f t="shared" si="12"/>
        <v>1069.1998799999999</v>
      </c>
      <c r="M21">
        <f t="shared" si="12"/>
        <v>1071.7710359999999</v>
      </c>
    </row>
    <row r="22" spans="1:13" x14ac:dyDescent="0.3">
      <c r="A22" s="1" t="s">
        <v>20</v>
      </c>
      <c r="B22">
        <v>121.82639399999999</v>
      </c>
      <c r="C22">
        <v>121.82639399999999</v>
      </c>
      <c r="D22">
        <v>121.826393</v>
      </c>
      <c r="E22">
        <v>126.55250700000001</v>
      </c>
      <c r="F22">
        <v>121.787032</v>
      </c>
      <c r="G22">
        <v>121.84069100000001</v>
      </c>
      <c r="H22">
        <v>121.685923</v>
      </c>
      <c r="I22">
        <v>121.685923</v>
      </c>
      <c r="J22">
        <v>121.68592200000001</v>
      </c>
      <c r="K22">
        <v>112.34080400000001</v>
      </c>
      <c r="L22">
        <v>112.34080400000001</v>
      </c>
      <c r="M22">
        <v>111.22574400000001</v>
      </c>
    </row>
    <row r="23" spans="1:13" x14ac:dyDescent="0.3">
      <c r="A23" s="1" t="s">
        <v>21</v>
      </c>
      <c r="B23">
        <f>B22*0.55</f>
        <v>67.004516699999996</v>
      </c>
      <c r="C23">
        <f t="shared" ref="C23:I23" si="13">C22*0.55</f>
        <v>67.004516699999996</v>
      </c>
      <c r="D23">
        <f t="shared" si="13"/>
        <v>67.004516150000001</v>
      </c>
      <c r="E23">
        <f t="shared" si="13"/>
        <v>69.603878850000015</v>
      </c>
      <c r="F23">
        <f t="shared" si="13"/>
        <v>66.982867600000006</v>
      </c>
      <c r="G23">
        <f t="shared" si="13"/>
        <v>67.012380050000004</v>
      </c>
      <c r="H23">
        <f t="shared" si="13"/>
        <v>66.927257650000001</v>
      </c>
      <c r="I23">
        <f t="shared" si="13"/>
        <v>66.927257650000001</v>
      </c>
      <c r="J23">
        <f>J22*0.55</f>
        <v>66.927257100000006</v>
      </c>
      <c r="K23">
        <f t="shared" ref="K23:M23" si="14">K22*0.55</f>
        <v>61.787442200000008</v>
      </c>
      <c r="L23">
        <f t="shared" si="14"/>
        <v>61.787442200000008</v>
      </c>
      <c r="M23">
        <f t="shared" si="14"/>
        <v>61.174159200000005</v>
      </c>
    </row>
    <row r="24" spans="1:13" x14ac:dyDescent="0.3">
      <c r="A24" s="1" t="s">
        <v>22</v>
      </c>
      <c r="B24">
        <v>4.6585289999999997</v>
      </c>
      <c r="C24">
        <v>4.6585289999999997</v>
      </c>
      <c r="D24">
        <v>4.6585479999999997</v>
      </c>
      <c r="E24">
        <v>4.6780189999999999</v>
      </c>
      <c r="F24">
        <v>4.6780189999999999</v>
      </c>
      <c r="G24">
        <v>4.6759899999999996</v>
      </c>
      <c r="H24">
        <v>4.6558510000000002</v>
      </c>
      <c r="I24">
        <v>4.6558510000000002</v>
      </c>
      <c r="J24">
        <v>4.6558510000000002</v>
      </c>
      <c r="K24">
        <v>3.601442</v>
      </c>
      <c r="L24">
        <v>3.601442</v>
      </c>
      <c r="M24">
        <v>3.5855399999999999</v>
      </c>
    </row>
    <row r="25" spans="1:13" x14ac:dyDescent="0.3">
      <c r="A25" s="1" t="s">
        <v>23</v>
      </c>
      <c r="B25">
        <f>B24*90</f>
        <v>419.26760999999999</v>
      </c>
      <c r="C25">
        <f t="shared" ref="C25:M25" si="15">C24*90</f>
        <v>419.26760999999999</v>
      </c>
      <c r="D25">
        <f t="shared" si="15"/>
        <v>419.26931999999999</v>
      </c>
      <c r="E25">
        <f t="shared" si="15"/>
        <v>421.02170999999998</v>
      </c>
      <c r="F25">
        <f t="shared" si="15"/>
        <v>421.02170999999998</v>
      </c>
      <c r="G25">
        <f t="shared" si="15"/>
        <v>420.83909999999997</v>
      </c>
      <c r="H25">
        <f t="shared" si="15"/>
        <v>419.02659</v>
      </c>
      <c r="I25">
        <f t="shared" si="15"/>
        <v>419.02659</v>
      </c>
      <c r="J25">
        <f t="shared" si="15"/>
        <v>419.02659</v>
      </c>
      <c r="K25">
        <f t="shared" si="15"/>
        <v>324.12977999999998</v>
      </c>
      <c r="L25">
        <f t="shared" si="15"/>
        <v>324.12977999999998</v>
      </c>
      <c r="M25">
        <f t="shared" si="15"/>
        <v>322.6986</v>
      </c>
    </row>
    <row r="30" spans="1:13" x14ac:dyDescent="0.3">
      <c r="A30" s="2"/>
      <c r="B30" s="2"/>
      <c r="C30" s="2" t="s">
        <v>24</v>
      </c>
      <c r="D30" s="2"/>
      <c r="E30" s="2"/>
      <c r="F30" s="2"/>
      <c r="G30" s="2"/>
    </row>
    <row r="31" spans="1:13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</row>
    <row r="32" spans="1:13" x14ac:dyDescent="0.3">
      <c r="A32" s="3" t="s">
        <v>8</v>
      </c>
      <c r="B32">
        <v>220.00470000000001</v>
      </c>
      <c r="C32">
        <v>220.00470000000001</v>
      </c>
      <c r="D32">
        <v>220.00470000000001</v>
      </c>
      <c r="E32" s="6">
        <v>266.80034000000001</v>
      </c>
      <c r="F32" s="5">
        <v>220.00387499999999</v>
      </c>
      <c r="G32" s="6">
        <v>220.24122199999999</v>
      </c>
    </row>
    <row r="33" spans="1:13" x14ac:dyDescent="0.3">
      <c r="A33" s="3" t="s">
        <v>9</v>
      </c>
      <c r="B33">
        <f>B50</f>
        <v>2158.5234719999999</v>
      </c>
      <c r="C33">
        <f t="shared" ref="C33:G33" si="16">C50</f>
        <v>2158.5234719999999</v>
      </c>
      <c r="D33">
        <f t="shared" si="16"/>
        <v>2158.5236399999999</v>
      </c>
      <c r="E33">
        <f t="shared" si="16"/>
        <v>2155.3680960000002</v>
      </c>
      <c r="F33">
        <f t="shared" si="16"/>
        <v>2155.3675080000003</v>
      </c>
      <c r="G33" s="5">
        <f t="shared" si="16"/>
        <v>2155.3557479999999</v>
      </c>
    </row>
    <row r="34" spans="1:13" x14ac:dyDescent="0.3">
      <c r="A34" s="3" t="s">
        <v>10</v>
      </c>
      <c r="B34">
        <f>B52</f>
        <v>95.121204750000004</v>
      </c>
      <c r="C34">
        <f t="shared" ref="C34:G34" si="17">C52</f>
        <v>95.121204750000004</v>
      </c>
      <c r="D34">
        <f t="shared" si="17"/>
        <v>95.1212053</v>
      </c>
      <c r="E34">
        <f t="shared" si="17"/>
        <v>95.035137450000008</v>
      </c>
      <c r="F34" s="5">
        <f t="shared" si="17"/>
        <v>95.019961300000006</v>
      </c>
      <c r="G34">
        <f t="shared" si="17"/>
        <v>95.046734200000003</v>
      </c>
    </row>
    <row r="35" spans="1:13" x14ac:dyDescent="0.3">
      <c r="A35" s="3" t="s">
        <v>11</v>
      </c>
      <c r="B35">
        <f>B54</f>
        <v>590.14350000000002</v>
      </c>
      <c r="C35">
        <f t="shared" ref="C35:G35" si="18">C54</f>
        <v>590.14350000000002</v>
      </c>
      <c r="D35">
        <f t="shared" si="18"/>
        <v>590.14044000000001</v>
      </c>
      <c r="E35">
        <f t="shared" si="18"/>
        <v>591.92739000000006</v>
      </c>
      <c r="F35">
        <f t="shared" si="18"/>
        <v>591.92739000000006</v>
      </c>
      <c r="G35">
        <f t="shared" si="18"/>
        <v>591.73388999999997</v>
      </c>
    </row>
    <row r="36" spans="1:13" x14ac:dyDescent="0.3">
      <c r="A36" s="1" t="s">
        <v>12</v>
      </c>
      <c r="B36" s="4">
        <f>AVERAGE(B32:B35)</f>
        <v>765.94821918749994</v>
      </c>
      <c r="C36">
        <f t="shared" ref="C36:G36" si="19">AVERAGE(C32:C35)</f>
        <v>765.94821918749994</v>
      </c>
      <c r="D36">
        <f t="shared" si="19"/>
        <v>765.94749632499997</v>
      </c>
      <c r="E36">
        <f t="shared" si="19"/>
        <v>777.28274086250008</v>
      </c>
      <c r="F36" s="4">
        <f t="shared" si="19"/>
        <v>765.57968357499999</v>
      </c>
      <c r="G36" s="4">
        <f t="shared" si="19"/>
        <v>765.59439855000005</v>
      </c>
    </row>
    <row r="39" spans="1:13" x14ac:dyDescent="0.3">
      <c r="A39" s="2"/>
      <c r="B39" s="2" t="s">
        <v>25</v>
      </c>
      <c r="C39" s="2"/>
      <c r="D39" s="2"/>
      <c r="G39" s="7"/>
      <c r="H39" s="7" t="s">
        <v>38</v>
      </c>
      <c r="I39" s="7"/>
      <c r="J39" s="7"/>
    </row>
    <row r="40" spans="1:13" x14ac:dyDescent="0.3">
      <c r="A40" s="2" t="s">
        <v>1</v>
      </c>
      <c r="B40" s="2" t="s">
        <v>14</v>
      </c>
      <c r="C40" s="2" t="s">
        <v>15</v>
      </c>
      <c r="D40" s="2" t="s">
        <v>16</v>
      </c>
      <c r="G40" s="7" t="s">
        <v>1</v>
      </c>
      <c r="H40" s="7" t="s">
        <v>14</v>
      </c>
      <c r="I40" s="7" t="s">
        <v>15</v>
      </c>
      <c r="J40" s="7" t="s">
        <v>16</v>
      </c>
    </row>
    <row r="41" spans="1:13" x14ac:dyDescent="0.3">
      <c r="A41" s="3" t="s">
        <v>17</v>
      </c>
      <c r="B41" s="5">
        <v>219.88631899999999</v>
      </c>
      <c r="C41">
        <v>219.88631899999999</v>
      </c>
      <c r="D41">
        <v>219.88632000000001</v>
      </c>
      <c r="G41" s="8" t="s">
        <v>17</v>
      </c>
      <c r="H41" s="5">
        <v>192.54239699999999</v>
      </c>
      <c r="I41" s="5">
        <v>192.54239699999999</v>
      </c>
      <c r="J41" s="6">
        <v>197.620071</v>
      </c>
    </row>
    <row r="42" spans="1:13" x14ac:dyDescent="0.3">
      <c r="A42" s="3" t="s">
        <v>9</v>
      </c>
      <c r="B42" s="5">
        <f>H50</f>
        <v>2167.9362599999999</v>
      </c>
      <c r="C42">
        <f>I50</f>
        <v>2167.9362599999999</v>
      </c>
      <c r="D42">
        <f>J50</f>
        <v>2167.9362599999999</v>
      </c>
      <c r="G42" s="8" t="s">
        <v>9</v>
      </c>
      <c r="H42" s="5">
        <f>K50</f>
        <v>1790.5262759999998</v>
      </c>
      <c r="I42" s="5">
        <f t="shared" ref="I42:J42" si="20">L50</f>
        <v>1790.5262759999998</v>
      </c>
      <c r="J42" s="6">
        <f t="shared" si="20"/>
        <v>1807.819356</v>
      </c>
    </row>
    <row r="43" spans="1:13" x14ac:dyDescent="0.3">
      <c r="A43" s="3" t="s">
        <v>10</v>
      </c>
      <c r="B43">
        <f>H52</f>
        <v>95.023449400000004</v>
      </c>
      <c r="C43">
        <f t="shared" ref="C43:D43" si="21">I52</f>
        <v>95.023449400000004</v>
      </c>
      <c r="D43" s="5">
        <f t="shared" si="21"/>
        <v>95.023449400000004</v>
      </c>
      <c r="G43" s="8" t="s">
        <v>10</v>
      </c>
      <c r="H43" s="6">
        <f>K52</f>
        <v>85.733188200000001</v>
      </c>
      <c r="I43" s="6">
        <f t="shared" ref="I43:J43" si="22">L52</f>
        <v>85.733188200000001</v>
      </c>
      <c r="J43" s="5">
        <f t="shared" si="22"/>
        <v>85.270029350000002</v>
      </c>
    </row>
    <row r="44" spans="1:13" x14ac:dyDescent="0.3">
      <c r="A44" s="3" t="s">
        <v>11</v>
      </c>
      <c r="B44" s="5">
        <f>H54</f>
        <v>588.83742000000007</v>
      </c>
      <c r="C44">
        <f t="shared" ref="C44:D44" si="23">I54</f>
        <v>588.83742000000007</v>
      </c>
      <c r="D44">
        <f t="shared" si="23"/>
        <v>588.84056999999996</v>
      </c>
      <c r="G44" s="8" t="s">
        <v>11</v>
      </c>
      <c r="H44" s="6">
        <f>K54</f>
        <v>467.71514999999999</v>
      </c>
      <c r="I44" s="5">
        <f t="shared" ref="I44:J44" si="24">L54</f>
        <v>467.71514999999999</v>
      </c>
      <c r="J44" s="5">
        <f t="shared" si="24"/>
        <v>468.96443999999997</v>
      </c>
    </row>
    <row r="45" spans="1:13" x14ac:dyDescent="0.3">
      <c r="A45" s="1" t="s">
        <v>12</v>
      </c>
      <c r="B45" s="4">
        <f>AVERAGE(B41:B44)</f>
        <v>767.92086210000002</v>
      </c>
      <c r="C45">
        <f t="shared" ref="C45:D45" si="25">AVERAGE(C41:C44)</f>
        <v>767.92086210000002</v>
      </c>
      <c r="D45">
        <f t="shared" si="25"/>
        <v>767.92164984999999</v>
      </c>
      <c r="G45" s="9" t="s">
        <v>12</v>
      </c>
      <c r="H45" s="4">
        <f>AVERAGE(H41:H44)</f>
        <v>634.1292527999999</v>
      </c>
      <c r="I45" s="4">
        <f t="shared" ref="I45:J45" si="26">AVERAGE(I41:I44)</f>
        <v>634.1292527999999</v>
      </c>
      <c r="J45" s="6">
        <f t="shared" si="26"/>
        <v>639.91847408750004</v>
      </c>
    </row>
    <row r="48" spans="1:13" x14ac:dyDescent="0.3"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14</v>
      </c>
      <c r="I48" s="1" t="s">
        <v>15</v>
      </c>
      <c r="J48" s="1" t="s">
        <v>16</v>
      </c>
      <c r="K48" s="1" t="s">
        <v>40</v>
      </c>
      <c r="L48" s="1" t="s">
        <v>41</v>
      </c>
      <c r="M48" s="1" t="s">
        <v>42</v>
      </c>
    </row>
    <row r="49" spans="1:13" x14ac:dyDescent="0.3">
      <c r="A49" s="1" t="s">
        <v>26</v>
      </c>
      <c r="B49">
        <v>25.696708000000001</v>
      </c>
      <c r="C49">
        <v>25.696708000000001</v>
      </c>
      <c r="D49">
        <v>25.696709999999999</v>
      </c>
      <c r="E49">
        <v>25.659144000000001</v>
      </c>
      <c r="F49">
        <v>25.659137000000001</v>
      </c>
      <c r="G49">
        <v>25.658996999999999</v>
      </c>
      <c r="H49">
        <v>25.808765000000001</v>
      </c>
      <c r="I49">
        <v>25.808765000000001</v>
      </c>
      <c r="J49">
        <v>25.808765000000001</v>
      </c>
      <c r="K49">
        <v>21.315788999999999</v>
      </c>
      <c r="L49">
        <v>21.315788999999999</v>
      </c>
      <c r="M49">
        <v>21.521659</v>
      </c>
    </row>
    <row r="50" spans="1:13" x14ac:dyDescent="0.3">
      <c r="A50" s="1" t="s">
        <v>27</v>
      </c>
      <c r="B50">
        <f>B49*84</f>
        <v>2158.5234719999999</v>
      </c>
      <c r="C50">
        <f t="shared" ref="C50:M50" si="27">C49*84</f>
        <v>2158.5234719999999</v>
      </c>
      <c r="D50">
        <f t="shared" si="27"/>
        <v>2158.5236399999999</v>
      </c>
      <c r="E50">
        <f t="shared" si="27"/>
        <v>2155.3680960000002</v>
      </c>
      <c r="F50">
        <f t="shared" si="27"/>
        <v>2155.3675080000003</v>
      </c>
      <c r="G50">
        <f t="shared" si="27"/>
        <v>2155.3557479999999</v>
      </c>
      <c r="H50">
        <f t="shared" si="27"/>
        <v>2167.9362599999999</v>
      </c>
      <c r="I50">
        <f t="shared" si="27"/>
        <v>2167.9362599999999</v>
      </c>
      <c r="J50">
        <f t="shared" si="27"/>
        <v>2167.9362599999999</v>
      </c>
      <c r="K50">
        <f t="shared" si="27"/>
        <v>1790.5262759999998</v>
      </c>
      <c r="L50">
        <f t="shared" si="27"/>
        <v>1790.5262759999998</v>
      </c>
      <c r="M50">
        <f t="shared" si="27"/>
        <v>1807.819356</v>
      </c>
    </row>
    <row r="51" spans="1:13" x14ac:dyDescent="0.3">
      <c r="A51" s="1" t="s">
        <v>28</v>
      </c>
      <c r="B51">
        <v>172.94764499999999</v>
      </c>
      <c r="C51">
        <v>172.94764499999999</v>
      </c>
      <c r="D51">
        <v>172.94764599999999</v>
      </c>
      <c r="E51">
        <v>172.79115899999999</v>
      </c>
      <c r="F51">
        <v>172.763566</v>
      </c>
      <c r="G51">
        <v>172.81224399999999</v>
      </c>
      <c r="H51">
        <v>172.76990799999999</v>
      </c>
      <c r="I51">
        <v>172.76990799999999</v>
      </c>
      <c r="J51">
        <v>172.76990799999999</v>
      </c>
      <c r="K51">
        <v>155.878524</v>
      </c>
      <c r="L51">
        <v>155.878524</v>
      </c>
      <c r="M51">
        <v>155.036417</v>
      </c>
    </row>
    <row r="52" spans="1:13" x14ac:dyDescent="0.3">
      <c r="A52" s="1" t="s">
        <v>29</v>
      </c>
      <c r="B52">
        <f>B51*0.55</f>
        <v>95.121204750000004</v>
      </c>
      <c r="C52">
        <f t="shared" ref="C52:M52" si="28">C51*0.55</f>
        <v>95.121204750000004</v>
      </c>
      <c r="D52">
        <f t="shared" si="28"/>
        <v>95.1212053</v>
      </c>
      <c r="E52">
        <f t="shared" si="28"/>
        <v>95.035137450000008</v>
      </c>
      <c r="F52">
        <f t="shared" si="28"/>
        <v>95.019961300000006</v>
      </c>
      <c r="G52">
        <f t="shared" si="28"/>
        <v>95.046734200000003</v>
      </c>
      <c r="H52">
        <f t="shared" si="28"/>
        <v>95.023449400000004</v>
      </c>
      <c r="I52">
        <f t="shared" si="28"/>
        <v>95.023449400000004</v>
      </c>
      <c r="J52">
        <f t="shared" si="28"/>
        <v>95.023449400000004</v>
      </c>
      <c r="K52">
        <f t="shared" si="28"/>
        <v>85.733188200000001</v>
      </c>
      <c r="L52">
        <f t="shared" si="28"/>
        <v>85.733188200000001</v>
      </c>
      <c r="M52">
        <f t="shared" si="28"/>
        <v>85.270029350000002</v>
      </c>
    </row>
    <row r="53" spans="1:13" x14ac:dyDescent="0.3">
      <c r="A53" s="1" t="s">
        <v>30</v>
      </c>
      <c r="B53">
        <v>6.55715</v>
      </c>
      <c r="C53">
        <v>6.55715</v>
      </c>
      <c r="D53">
        <v>6.5571159999999997</v>
      </c>
      <c r="E53">
        <v>6.5769710000000003</v>
      </c>
      <c r="F53">
        <v>6.5769710000000003</v>
      </c>
      <c r="G53">
        <v>6.574821</v>
      </c>
      <c r="H53">
        <v>6.5426380000000002</v>
      </c>
      <c r="I53">
        <v>6.5426380000000002</v>
      </c>
      <c r="J53">
        <v>6.5426729999999997</v>
      </c>
      <c r="K53">
        <v>5.1968350000000001</v>
      </c>
      <c r="L53">
        <v>5.1968350000000001</v>
      </c>
      <c r="M53">
        <v>5.2107159999999997</v>
      </c>
    </row>
    <row r="54" spans="1:13" x14ac:dyDescent="0.3">
      <c r="A54" s="1" t="s">
        <v>31</v>
      </c>
      <c r="B54">
        <f>B53*90</f>
        <v>590.14350000000002</v>
      </c>
      <c r="C54">
        <f t="shared" ref="C54:M54" si="29">C53*90</f>
        <v>590.14350000000002</v>
      </c>
      <c r="D54">
        <f t="shared" si="29"/>
        <v>590.14044000000001</v>
      </c>
      <c r="E54">
        <f t="shared" si="29"/>
        <v>591.92739000000006</v>
      </c>
      <c r="F54">
        <f t="shared" si="29"/>
        <v>591.92739000000006</v>
      </c>
      <c r="G54">
        <f t="shared" si="29"/>
        <v>591.73388999999997</v>
      </c>
      <c r="H54">
        <f t="shared" si="29"/>
        <v>588.83742000000007</v>
      </c>
      <c r="I54">
        <f t="shared" si="29"/>
        <v>588.83742000000007</v>
      </c>
      <c r="J54">
        <f t="shared" si="29"/>
        <v>588.84056999999996</v>
      </c>
      <c r="K54">
        <f t="shared" si="29"/>
        <v>467.71514999999999</v>
      </c>
      <c r="L54">
        <f t="shared" si="29"/>
        <v>467.71514999999999</v>
      </c>
      <c r="M54">
        <f t="shared" si="29"/>
        <v>468.96443999999997</v>
      </c>
    </row>
    <row r="57" spans="1:13" x14ac:dyDescent="0.3">
      <c r="A57" s="2"/>
      <c r="B57" s="2"/>
      <c r="C57" s="2" t="s">
        <v>32</v>
      </c>
      <c r="D57" s="2"/>
      <c r="E57" s="2"/>
      <c r="F57" s="2"/>
      <c r="G57" s="2"/>
    </row>
    <row r="58" spans="1:13" x14ac:dyDescent="0.3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</row>
    <row r="59" spans="1:13" x14ac:dyDescent="0.3">
      <c r="A59" s="3" t="s">
        <v>8</v>
      </c>
      <c r="B59">
        <v>0.99954500000000002</v>
      </c>
      <c r="C59">
        <v>0.99954500000000002</v>
      </c>
      <c r="D59">
        <v>0.99954500000000002</v>
      </c>
      <c r="E59">
        <v>0.99933099999999997</v>
      </c>
      <c r="F59">
        <v>0.99954500000000002</v>
      </c>
      <c r="G59">
        <v>0.99954399999999999</v>
      </c>
    </row>
    <row r="60" spans="1:13" x14ac:dyDescent="0.3">
      <c r="A60" s="3" t="s">
        <v>9</v>
      </c>
      <c r="B60">
        <v>0.99944500000000003</v>
      </c>
      <c r="C60">
        <v>0.99944500000000003</v>
      </c>
      <c r="D60">
        <v>0.99944500000000003</v>
      </c>
      <c r="E60">
        <v>0.99944599999999995</v>
      </c>
      <c r="F60">
        <v>0.99944599999999995</v>
      </c>
      <c r="G60">
        <v>0.99944599999999995</v>
      </c>
    </row>
    <row r="61" spans="1:13" x14ac:dyDescent="0.3">
      <c r="A61" s="3" t="s">
        <v>10</v>
      </c>
      <c r="B61">
        <v>0.99951999999999996</v>
      </c>
      <c r="C61">
        <v>0.99951999999999996</v>
      </c>
      <c r="D61">
        <v>0.99951999999999996</v>
      </c>
      <c r="E61">
        <v>0.99952099999999999</v>
      </c>
      <c r="F61">
        <v>0.99952099999999999</v>
      </c>
      <c r="G61">
        <v>0.99952099999999999</v>
      </c>
    </row>
    <row r="62" spans="1:13" x14ac:dyDescent="0.3">
      <c r="A62" s="3" t="s">
        <v>11</v>
      </c>
      <c r="B62">
        <v>0.99862899999999999</v>
      </c>
      <c r="C62">
        <v>0.99862899999999999</v>
      </c>
      <c r="D62">
        <v>0.99862899999999999</v>
      </c>
      <c r="E62">
        <v>0.99862099999999998</v>
      </c>
      <c r="F62">
        <v>0.99862099999999998</v>
      </c>
      <c r="G62">
        <v>0.99862200000000001</v>
      </c>
    </row>
    <row r="63" spans="1:13" x14ac:dyDescent="0.3">
      <c r="A63" s="1" t="s">
        <v>12</v>
      </c>
      <c r="B63">
        <f>AVERAGE(B59:B62)</f>
        <v>0.99928474999999994</v>
      </c>
      <c r="C63">
        <f t="shared" ref="C63:G63" si="30">AVERAGE(C59:C62)</f>
        <v>0.99928474999999994</v>
      </c>
      <c r="D63">
        <f t="shared" si="30"/>
        <v>0.99928474999999994</v>
      </c>
      <c r="E63">
        <f t="shared" si="30"/>
        <v>0.99922975000000003</v>
      </c>
      <c r="F63">
        <f t="shared" si="30"/>
        <v>0.99928324999999996</v>
      </c>
      <c r="G63">
        <f t="shared" si="30"/>
        <v>0.99928325000000007</v>
      </c>
    </row>
    <row r="66" spans="1:10" x14ac:dyDescent="0.3">
      <c r="A66" s="2"/>
      <c r="B66" s="2" t="s">
        <v>33</v>
      </c>
      <c r="C66" s="2"/>
      <c r="D66" s="2"/>
      <c r="G66" s="2"/>
      <c r="H66" s="2" t="s">
        <v>39</v>
      </c>
      <c r="I66" s="2"/>
      <c r="J66" s="2"/>
    </row>
    <row r="67" spans="1:10" x14ac:dyDescent="0.3">
      <c r="A67" s="2" t="s">
        <v>1</v>
      </c>
      <c r="B67" s="2" t="s">
        <v>14</v>
      </c>
      <c r="C67" s="2" t="s">
        <v>15</v>
      </c>
      <c r="D67" s="2" t="s">
        <v>16</v>
      </c>
      <c r="G67" s="2" t="s">
        <v>1</v>
      </c>
      <c r="H67" s="2" t="s">
        <v>14</v>
      </c>
      <c r="I67" s="2" t="s">
        <v>15</v>
      </c>
      <c r="J67" s="2" t="s">
        <v>16</v>
      </c>
    </row>
    <row r="68" spans="1:10" x14ac:dyDescent="0.3">
      <c r="A68" s="3" t="s">
        <v>17</v>
      </c>
      <c r="B68">
        <v>0.99954600000000005</v>
      </c>
      <c r="C68">
        <v>0.99954600000000005</v>
      </c>
      <c r="D68">
        <v>0.99954600000000005</v>
      </c>
      <c r="G68" s="3" t="s">
        <v>17</v>
      </c>
      <c r="H68">
        <v>0.99965199999999999</v>
      </c>
      <c r="I68">
        <v>0.99965199999999999</v>
      </c>
      <c r="J68">
        <v>0.99963299999999999</v>
      </c>
    </row>
    <row r="69" spans="1:10" x14ac:dyDescent="0.3">
      <c r="A69" s="3" t="s">
        <v>9</v>
      </c>
      <c r="B69">
        <v>0.99944</v>
      </c>
      <c r="C69">
        <v>0.99944</v>
      </c>
      <c r="D69">
        <v>0.99944</v>
      </c>
      <c r="G69" s="3" t="s">
        <v>9</v>
      </c>
      <c r="H69">
        <v>0.99962399999999996</v>
      </c>
      <c r="I69">
        <v>0.99962399999999996</v>
      </c>
      <c r="J69">
        <v>0.99961699999999998</v>
      </c>
    </row>
    <row r="70" spans="1:10" x14ac:dyDescent="0.3">
      <c r="A70" s="3" t="s">
        <v>10</v>
      </c>
      <c r="B70">
        <v>0.99952099999999999</v>
      </c>
      <c r="C70">
        <v>0.99952099999999999</v>
      </c>
      <c r="D70">
        <v>0.99952099999999999</v>
      </c>
      <c r="G70" s="3" t="s">
        <v>10</v>
      </c>
      <c r="H70">
        <v>0.99961</v>
      </c>
      <c r="I70">
        <v>0.99961</v>
      </c>
      <c r="J70">
        <v>0.999614</v>
      </c>
    </row>
    <row r="71" spans="1:10" x14ac:dyDescent="0.3">
      <c r="A71" s="3" t="s">
        <v>11</v>
      </c>
      <c r="B71">
        <v>0.99863500000000005</v>
      </c>
      <c r="C71">
        <v>0.99863500000000005</v>
      </c>
      <c r="D71">
        <v>0.99863500000000005</v>
      </c>
      <c r="G71" s="3" t="s">
        <v>11</v>
      </c>
      <c r="H71">
        <v>0.99915699999999996</v>
      </c>
      <c r="I71">
        <v>0.99915699999999996</v>
      </c>
      <c r="J71">
        <v>0.99915299999999996</v>
      </c>
    </row>
    <row r="72" spans="1:10" x14ac:dyDescent="0.3">
      <c r="A72" s="1" t="s">
        <v>12</v>
      </c>
      <c r="B72">
        <f>AVERAGE(B68:B71)</f>
        <v>0.99928550000000005</v>
      </c>
      <c r="C72">
        <f t="shared" ref="C72:D72" si="31">AVERAGE(C68:C71)</f>
        <v>0.99928550000000005</v>
      </c>
      <c r="D72">
        <f t="shared" si="31"/>
        <v>0.99928550000000005</v>
      </c>
      <c r="G72" s="1" t="s">
        <v>12</v>
      </c>
      <c r="H72">
        <f>AVERAGE(H68:H71)</f>
        <v>0.99951075</v>
      </c>
      <c r="I72">
        <f t="shared" ref="I72:J72" si="32">AVERAGE(I68:I71)</f>
        <v>0.99951075</v>
      </c>
      <c r="J72">
        <f t="shared" si="32"/>
        <v>0.99950424999999998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51CE-D09F-4638-8D52-9EDBE7080E75}">
  <dimension ref="A1:M72"/>
  <sheetViews>
    <sheetView tabSelected="1" topLeftCell="C1" workbookViewId="0">
      <selection activeCell="G35" sqref="G35"/>
    </sheetView>
  </sheetViews>
  <sheetFormatPr defaultRowHeight="14.4" x14ac:dyDescent="0.3"/>
  <cols>
    <col min="1" max="1" width="28" customWidth="1"/>
    <col min="2" max="2" width="26.88671875" customWidth="1"/>
    <col min="3" max="3" width="18.88671875" customWidth="1"/>
    <col min="4" max="4" width="17.88671875" customWidth="1"/>
    <col min="5" max="5" width="17.77734375" customWidth="1"/>
    <col min="6" max="6" width="18.44140625" customWidth="1"/>
    <col min="7" max="7" width="25.21875" customWidth="1"/>
    <col min="8" max="8" width="25.5546875" customWidth="1"/>
    <col min="9" max="9" width="20.109375" customWidth="1"/>
    <col min="10" max="10" width="20.21875" customWidth="1"/>
    <col min="11" max="11" width="24.44140625" customWidth="1"/>
    <col min="12" max="12" width="17.44140625" customWidth="1"/>
    <col min="13" max="13" width="17.5546875" customWidth="1"/>
  </cols>
  <sheetData>
    <row r="1" spans="1:10" x14ac:dyDescent="0.3">
      <c r="A1" s="2"/>
      <c r="B1" s="2"/>
      <c r="C1" s="2" t="s">
        <v>0</v>
      </c>
      <c r="D1" s="2"/>
      <c r="E1" s="2"/>
      <c r="F1" s="2"/>
      <c r="G1" s="2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10" x14ac:dyDescent="0.3">
      <c r="A3" s="3" t="s">
        <v>8</v>
      </c>
      <c r="B3">
        <v>122.32877999999999</v>
      </c>
      <c r="C3">
        <v>122.32877999999999</v>
      </c>
      <c r="D3">
        <v>122.32877999999999</v>
      </c>
      <c r="E3">
        <v>136.08382499999999</v>
      </c>
      <c r="F3" s="5">
        <v>122.19943000000001</v>
      </c>
      <c r="G3" s="6">
        <v>122.272003</v>
      </c>
    </row>
    <row r="4" spans="1:10" x14ac:dyDescent="0.3">
      <c r="A4" s="3" t="s">
        <v>9</v>
      </c>
      <c r="B4">
        <f>B21</f>
        <v>1318.443252</v>
      </c>
      <c r="C4">
        <f t="shared" ref="C4:G4" si="0">C21</f>
        <v>1318.443252</v>
      </c>
      <c r="D4">
        <f t="shared" si="0"/>
        <v>1318.443336</v>
      </c>
      <c r="E4">
        <f t="shared" si="0"/>
        <v>1317.181656</v>
      </c>
      <c r="F4">
        <f t="shared" si="0"/>
        <v>1317.1987079999999</v>
      </c>
      <c r="G4" s="5">
        <f t="shared" si="0"/>
        <v>1317.3525119999999</v>
      </c>
    </row>
    <row r="5" spans="1:10" x14ac:dyDescent="0.3">
      <c r="A5" s="3" t="s">
        <v>10</v>
      </c>
      <c r="B5" s="5">
        <f>B23</f>
        <v>66.289341250000007</v>
      </c>
      <c r="C5">
        <f t="shared" ref="C5:G5" si="1">C23</f>
        <v>66.289341250000007</v>
      </c>
      <c r="D5">
        <f t="shared" si="1"/>
        <v>66.289341250000007</v>
      </c>
      <c r="E5">
        <f t="shared" si="1"/>
        <v>74.564431700000014</v>
      </c>
      <c r="F5" s="5">
        <f t="shared" si="1"/>
        <v>66.320635699999997</v>
      </c>
      <c r="G5">
        <f t="shared" si="1"/>
        <v>66.341568150000001</v>
      </c>
    </row>
    <row r="6" spans="1:10" x14ac:dyDescent="0.3">
      <c r="A6" s="3" t="s">
        <v>11</v>
      </c>
      <c r="B6">
        <f>B25</f>
        <v>394.68248999999997</v>
      </c>
      <c r="C6">
        <f t="shared" ref="C6:G6" si="2">C25</f>
        <v>394.68248999999997</v>
      </c>
      <c r="D6" s="5">
        <f t="shared" si="2"/>
        <v>394.68446999999998</v>
      </c>
      <c r="E6">
        <f t="shared" si="2"/>
        <v>394.97049000000004</v>
      </c>
      <c r="F6">
        <f t="shared" si="2"/>
        <v>394.97039999999998</v>
      </c>
      <c r="G6" s="5">
        <f t="shared" si="2"/>
        <v>394.56792000000002</v>
      </c>
    </row>
    <row r="7" spans="1:10" x14ac:dyDescent="0.3">
      <c r="A7" s="1" t="s">
        <v>12</v>
      </c>
      <c r="B7" s="4">
        <f>AVERAGE(B3:B6)</f>
        <v>475.4359658125</v>
      </c>
      <c r="C7">
        <f t="shared" ref="C7:G7" si="3">AVERAGE(C3:C6)</f>
        <v>475.4359658125</v>
      </c>
      <c r="D7">
        <f t="shared" si="3"/>
        <v>475.43648181250001</v>
      </c>
      <c r="E7">
        <f t="shared" si="3"/>
        <v>480.70010067500004</v>
      </c>
      <c r="F7" s="4">
        <f t="shared" si="3"/>
        <v>475.17229342499996</v>
      </c>
      <c r="G7" s="4">
        <f t="shared" si="3"/>
        <v>475.1335007875</v>
      </c>
    </row>
    <row r="10" spans="1:10" x14ac:dyDescent="0.3">
      <c r="A10" s="2"/>
      <c r="B10" s="2" t="s">
        <v>13</v>
      </c>
      <c r="C10" s="2"/>
      <c r="D10" s="2"/>
      <c r="E10" s="2"/>
      <c r="F10" s="2"/>
      <c r="G10" s="2"/>
      <c r="H10" s="2" t="s">
        <v>34</v>
      </c>
      <c r="I10" s="2"/>
      <c r="J10" s="2"/>
    </row>
    <row r="11" spans="1:10" x14ac:dyDescent="0.3">
      <c r="A11" s="2" t="s">
        <v>1</v>
      </c>
      <c r="B11" s="2" t="s">
        <v>14</v>
      </c>
      <c r="C11" s="2" t="s">
        <v>15</v>
      </c>
      <c r="D11" s="2" t="s">
        <v>16</v>
      </c>
      <c r="E11" s="2"/>
      <c r="F11" s="2"/>
      <c r="G11" s="2" t="s">
        <v>1</v>
      </c>
      <c r="H11" s="2" t="s">
        <v>14</v>
      </c>
      <c r="I11" s="2" t="s">
        <v>15</v>
      </c>
      <c r="J11" s="2" t="s">
        <v>16</v>
      </c>
    </row>
    <row r="12" spans="1:10" x14ac:dyDescent="0.3">
      <c r="A12" s="3" t="s">
        <v>17</v>
      </c>
      <c r="B12" s="5">
        <v>122.45710200000001</v>
      </c>
      <c r="C12" s="5">
        <v>122.45710200000001</v>
      </c>
      <c r="D12" s="6">
        <v>122.45710200000001</v>
      </c>
      <c r="G12" s="3" t="s">
        <v>17</v>
      </c>
      <c r="H12" s="5">
        <v>106.542338</v>
      </c>
      <c r="I12" s="5">
        <v>106.542338</v>
      </c>
      <c r="J12" s="6">
        <v>109.13336099999999</v>
      </c>
    </row>
    <row r="13" spans="1:10" x14ac:dyDescent="0.3">
      <c r="A13" s="3" t="s">
        <v>9</v>
      </c>
      <c r="B13">
        <f>H21</f>
        <v>1320.310236</v>
      </c>
      <c r="C13">
        <f t="shared" ref="C13:D13" si="4">I21</f>
        <v>1320.310236</v>
      </c>
      <c r="D13" s="5">
        <f t="shared" si="4"/>
        <v>1320.3094799999999</v>
      </c>
      <c r="G13" s="3" t="s">
        <v>9</v>
      </c>
      <c r="H13" s="5">
        <f>K21</f>
        <v>1129.7833680000001</v>
      </c>
      <c r="I13" s="5">
        <f t="shared" ref="I13:J13" si="5">L21</f>
        <v>1129.7832840000001</v>
      </c>
      <c r="J13" s="6">
        <f t="shared" si="5"/>
        <v>1160.3066160000001</v>
      </c>
    </row>
    <row r="14" spans="1:10" x14ac:dyDescent="0.3">
      <c r="A14" s="3" t="s">
        <v>10</v>
      </c>
      <c r="B14" s="5">
        <f>H23</f>
        <v>66.182667100000003</v>
      </c>
      <c r="C14">
        <f t="shared" ref="C14:D14" si="6">I23</f>
        <v>66.182667100000003</v>
      </c>
      <c r="D14">
        <f t="shared" si="6"/>
        <v>66.182667100000003</v>
      </c>
      <c r="G14" s="3" t="s">
        <v>10</v>
      </c>
      <c r="H14" s="6">
        <f>K23</f>
        <v>61.940138699999999</v>
      </c>
      <c r="I14" s="6">
        <f t="shared" ref="I14:J14" si="7">L23</f>
        <v>61.940138699999999</v>
      </c>
      <c r="J14" s="5">
        <f t="shared" si="7"/>
        <v>61.284118500000005</v>
      </c>
    </row>
    <row r="15" spans="1:10" x14ac:dyDescent="0.3">
      <c r="A15" s="3" t="s">
        <v>11</v>
      </c>
      <c r="B15" s="5">
        <f>H25</f>
        <v>394.45946999999995</v>
      </c>
      <c r="C15">
        <f t="shared" ref="C15:D15" si="8">I25</f>
        <v>394.45946999999995</v>
      </c>
      <c r="D15">
        <f t="shared" si="8"/>
        <v>394.45946999999995</v>
      </c>
      <c r="G15" s="3" t="s">
        <v>11</v>
      </c>
      <c r="H15" s="6">
        <f>K25</f>
        <v>328.06628999999998</v>
      </c>
      <c r="I15" s="6">
        <f t="shared" ref="I15:J15" si="9">L25</f>
        <v>328.06628999999998</v>
      </c>
      <c r="J15" s="5">
        <f t="shared" si="9"/>
        <v>326.32002</v>
      </c>
    </row>
    <row r="16" spans="1:10" x14ac:dyDescent="0.3">
      <c r="A16" s="1" t="s">
        <v>12</v>
      </c>
      <c r="B16">
        <f>AVERAGE(B12:B15)</f>
        <v>475.852368775</v>
      </c>
      <c r="C16">
        <f t="shared" ref="C16:D16" si="10">AVERAGE(C12:C15)</f>
        <v>475.852368775</v>
      </c>
      <c r="D16" s="4">
        <f t="shared" si="10"/>
        <v>475.85217977500002</v>
      </c>
      <c r="G16" s="1" t="s">
        <v>12</v>
      </c>
      <c r="H16" s="4">
        <f>AVERAGE(H12:H15)</f>
        <v>406.58303367500002</v>
      </c>
      <c r="I16" s="4">
        <f t="shared" ref="I16:J16" si="11">AVERAGE(I12:I15)</f>
        <v>406.58301267500002</v>
      </c>
      <c r="J16" s="6">
        <f t="shared" si="11"/>
        <v>414.26102887499997</v>
      </c>
    </row>
    <row r="19" spans="1:13" x14ac:dyDescent="0.3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14</v>
      </c>
      <c r="I19" s="1" t="s">
        <v>15</v>
      </c>
      <c r="J19" s="1" t="s">
        <v>16</v>
      </c>
      <c r="K19" s="1" t="s">
        <v>40</v>
      </c>
      <c r="L19" s="1" t="s">
        <v>41</v>
      </c>
      <c r="M19" s="1" t="s">
        <v>42</v>
      </c>
    </row>
    <row r="20" spans="1:13" x14ac:dyDescent="0.3">
      <c r="A20" s="1" t="s">
        <v>18</v>
      </c>
      <c r="B20">
        <v>15.695753</v>
      </c>
      <c r="C20">
        <v>15.695753</v>
      </c>
      <c r="D20">
        <v>15.695754000000001</v>
      </c>
      <c r="E20">
        <v>15.680733999999999</v>
      </c>
      <c r="F20">
        <v>15.680937</v>
      </c>
      <c r="G20">
        <v>15.682767999999999</v>
      </c>
      <c r="H20">
        <v>15.717979</v>
      </c>
      <c r="I20">
        <v>15.717979</v>
      </c>
      <c r="J20">
        <v>15.717969999999999</v>
      </c>
      <c r="K20">
        <v>13.449802</v>
      </c>
      <c r="L20">
        <v>13.449801000000001</v>
      </c>
      <c r="M20">
        <v>13.813174</v>
      </c>
    </row>
    <row r="21" spans="1:13" x14ac:dyDescent="0.3">
      <c r="A21" s="1" t="s">
        <v>19</v>
      </c>
      <c r="B21">
        <f>B20*84</f>
        <v>1318.443252</v>
      </c>
      <c r="C21">
        <f t="shared" ref="C21:M21" si="12">C20*84</f>
        <v>1318.443252</v>
      </c>
      <c r="D21">
        <f t="shared" si="12"/>
        <v>1318.443336</v>
      </c>
      <c r="E21">
        <f t="shared" si="12"/>
        <v>1317.181656</v>
      </c>
      <c r="F21">
        <f t="shared" si="12"/>
        <v>1317.1987079999999</v>
      </c>
      <c r="G21">
        <f t="shared" si="12"/>
        <v>1317.3525119999999</v>
      </c>
      <c r="H21">
        <f t="shared" si="12"/>
        <v>1320.310236</v>
      </c>
      <c r="I21">
        <f t="shared" si="12"/>
        <v>1320.310236</v>
      </c>
      <c r="J21">
        <f t="shared" si="12"/>
        <v>1320.3094799999999</v>
      </c>
      <c r="K21">
        <f t="shared" si="12"/>
        <v>1129.7833680000001</v>
      </c>
      <c r="L21">
        <f t="shared" si="12"/>
        <v>1129.7832840000001</v>
      </c>
      <c r="M21">
        <f t="shared" si="12"/>
        <v>1160.3066160000001</v>
      </c>
    </row>
    <row r="22" spans="1:13" x14ac:dyDescent="0.3">
      <c r="A22" s="1" t="s">
        <v>20</v>
      </c>
      <c r="B22">
        <v>120.52607500000001</v>
      </c>
      <c r="C22">
        <v>120.52607500000001</v>
      </c>
      <c r="D22">
        <v>120.52607500000001</v>
      </c>
      <c r="E22">
        <v>135.57169400000001</v>
      </c>
      <c r="F22">
        <v>120.58297399999999</v>
      </c>
      <c r="G22">
        <v>120.621033</v>
      </c>
      <c r="H22">
        <v>120.332122</v>
      </c>
      <c r="I22">
        <v>120.332122</v>
      </c>
      <c r="J22">
        <v>120.332122</v>
      </c>
      <c r="K22">
        <v>112.61843399999999</v>
      </c>
      <c r="L22">
        <v>112.61843399999999</v>
      </c>
      <c r="M22">
        <v>111.42567</v>
      </c>
    </row>
    <row r="23" spans="1:13" x14ac:dyDescent="0.3">
      <c r="A23" s="1" t="s">
        <v>21</v>
      </c>
      <c r="B23">
        <f>B22*0.55</f>
        <v>66.289341250000007</v>
      </c>
      <c r="C23">
        <f t="shared" ref="C23:M23" si="13">C22*0.55</f>
        <v>66.289341250000007</v>
      </c>
      <c r="D23">
        <f t="shared" si="13"/>
        <v>66.289341250000007</v>
      </c>
      <c r="E23">
        <f t="shared" si="13"/>
        <v>74.564431700000014</v>
      </c>
      <c r="F23">
        <f t="shared" si="13"/>
        <v>66.320635699999997</v>
      </c>
      <c r="G23">
        <f t="shared" si="13"/>
        <v>66.341568150000001</v>
      </c>
      <c r="H23">
        <f t="shared" si="13"/>
        <v>66.182667100000003</v>
      </c>
      <c r="I23">
        <f t="shared" si="13"/>
        <v>66.182667100000003</v>
      </c>
      <c r="J23">
        <f t="shared" si="13"/>
        <v>66.182667100000003</v>
      </c>
      <c r="K23">
        <f t="shared" si="13"/>
        <v>61.940138699999999</v>
      </c>
      <c r="L23">
        <f t="shared" si="13"/>
        <v>61.940138699999999</v>
      </c>
      <c r="M23">
        <f t="shared" si="13"/>
        <v>61.284118500000005</v>
      </c>
    </row>
    <row r="24" spans="1:13" x14ac:dyDescent="0.3">
      <c r="A24" s="1" t="s">
        <v>22</v>
      </c>
      <c r="B24">
        <v>4.3853609999999996</v>
      </c>
      <c r="C24">
        <v>4.3853609999999996</v>
      </c>
      <c r="D24">
        <v>4.385383</v>
      </c>
      <c r="E24">
        <v>4.3885610000000002</v>
      </c>
      <c r="F24">
        <v>4.38856</v>
      </c>
      <c r="G24">
        <v>4.3840880000000002</v>
      </c>
      <c r="H24">
        <v>4.3828829999999996</v>
      </c>
      <c r="I24">
        <v>4.3828829999999996</v>
      </c>
      <c r="J24">
        <v>4.3828829999999996</v>
      </c>
      <c r="K24">
        <v>3.645181</v>
      </c>
      <c r="L24">
        <v>3.645181</v>
      </c>
      <c r="M24">
        <v>3.6257779999999999</v>
      </c>
    </row>
    <row r="25" spans="1:13" x14ac:dyDescent="0.3">
      <c r="A25" s="1" t="s">
        <v>23</v>
      </c>
      <c r="B25">
        <f>B24*90</f>
        <v>394.68248999999997</v>
      </c>
      <c r="C25">
        <f t="shared" ref="C25:M25" si="14">C24*90</f>
        <v>394.68248999999997</v>
      </c>
      <c r="D25">
        <f t="shared" si="14"/>
        <v>394.68446999999998</v>
      </c>
      <c r="E25">
        <f t="shared" si="14"/>
        <v>394.97049000000004</v>
      </c>
      <c r="F25">
        <f t="shared" si="14"/>
        <v>394.97039999999998</v>
      </c>
      <c r="G25">
        <f t="shared" si="14"/>
        <v>394.56792000000002</v>
      </c>
      <c r="H25">
        <f t="shared" si="14"/>
        <v>394.45946999999995</v>
      </c>
      <c r="I25">
        <f t="shared" si="14"/>
        <v>394.45946999999995</v>
      </c>
      <c r="J25">
        <f t="shared" si="14"/>
        <v>394.45946999999995</v>
      </c>
      <c r="K25">
        <f t="shared" si="14"/>
        <v>328.06628999999998</v>
      </c>
      <c r="L25">
        <f t="shared" si="14"/>
        <v>328.06628999999998</v>
      </c>
      <c r="M25">
        <f t="shared" si="14"/>
        <v>326.32002</v>
      </c>
    </row>
    <row r="30" spans="1:13" x14ac:dyDescent="0.3">
      <c r="A30" s="2"/>
      <c r="B30" s="2"/>
      <c r="C30" s="2" t="s">
        <v>24</v>
      </c>
      <c r="D30" s="2"/>
      <c r="E30" s="2"/>
      <c r="F30" s="2"/>
      <c r="G30" s="2"/>
    </row>
    <row r="31" spans="1:13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</row>
    <row r="32" spans="1:13" x14ac:dyDescent="0.3">
      <c r="A32" s="3" t="s">
        <v>8</v>
      </c>
      <c r="B32">
        <v>197.50226599999999</v>
      </c>
      <c r="C32">
        <v>197.50226599999999</v>
      </c>
      <c r="D32">
        <v>197.50226499999999</v>
      </c>
      <c r="E32">
        <v>204.10964300000001</v>
      </c>
      <c r="F32" s="5">
        <v>196.907332</v>
      </c>
      <c r="G32" s="6">
        <v>197.100696</v>
      </c>
    </row>
    <row r="33" spans="1:13" x14ac:dyDescent="0.3">
      <c r="A33" s="3" t="s">
        <v>9</v>
      </c>
      <c r="B33">
        <f>B50</f>
        <v>2203.3637640000002</v>
      </c>
      <c r="C33">
        <f t="shared" ref="C33:G33" si="15">C50</f>
        <v>2203.3637640000002</v>
      </c>
      <c r="D33" s="5">
        <f t="shared" si="15"/>
        <v>2203.3635119999999</v>
      </c>
      <c r="E33">
        <f t="shared" si="15"/>
        <v>2203.827108</v>
      </c>
      <c r="F33">
        <f t="shared" si="15"/>
        <v>2203.8457560000002</v>
      </c>
      <c r="G33" s="5">
        <f t="shared" si="15"/>
        <v>2203.9204319999999</v>
      </c>
    </row>
    <row r="34" spans="1:13" x14ac:dyDescent="0.3">
      <c r="A34" s="3" t="s">
        <v>10</v>
      </c>
      <c r="B34" s="5">
        <f>B52</f>
        <v>93.944772900000004</v>
      </c>
      <c r="C34">
        <f t="shared" ref="C34:G34" si="16">C52</f>
        <v>93.944772900000004</v>
      </c>
      <c r="D34">
        <f t="shared" si="16"/>
        <v>93.944773450000014</v>
      </c>
      <c r="E34">
        <f t="shared" si="16"/>
        <v>103.80329080000001</v>
      </c>
      <c r="F34" s="5">
        <f t="shared" si="16"/>
        <v>93.925933200000017</v>
      </c>
      <c r="G34">
        <f t="shared" si="16"/>
        <v>93.941791900000013</v>
      </c>
    </row>
    <row r="35" spans="1:13" x14ac:dyDescent="0.3">
      <c r="A35" s="3" t="s">
        <v>11</v>
      </c>
      <c r="B35">
        <f>B54</f>
        <v>591.07527000000005</v>
      </c>
      <c r="C35">
        <f t="shared" ref="C35:G35" si="17">C54</f>
        <v>591.07527000000005</v>
      </c>
      <c r="D35" s="5">
        <f t="shared" si="17"/>
        <v>591.07518000000005</v>
      </c>
      <c r="E35">
        <f t="shared" si="17"/>
        <v>591.51185999999996</v>
      </c>
      <c r="F35">
        <f t="shared" si="17"/>
        <v>591.50906999999995</v>
      </c>
      <c r="G35" s="5">
        <f t="shared" si="17"/>
        <v>591.23636999999997</v>
      </c>
    </row>
    <row r="36" spans="1:13" x14ac:dyDescent="0.3">
      <c r="A36" s="1" t="s">
        <v>12</v>
      </c>
      <c r="B36" s="4">
        <f>AVERAGE(B32:B35)</f>
        <v>771.47151822499995</v>
      </c>
      <c r="C36">
        <f t="shared" ref="C36:G36" si="18">AVERAGE(C32:C35)</f>
        <v>771.47151822499995</v>
      </c>
      <c r="D36">
        <f t="shared" si="18"/>
        <v>771.47143261249994</v>
      </c>
      <c r="E36">
        <f t="shared" si="18"/>
        <v>775.81297545000007</v>
      </c>
      <c r="F36" s="4">
        <f t="shared" si="18"/>
        <v>771.54702280000015</v>
      </c>
      <c r="G36" s="4">
        <f t="shared" si="18"/>
        <v>771.54982247500004</v>
      </c>
    </row>
    <row r="39" spans="1:13" x14ac:dyDescent="0.3">
      <c r="A39" s="2"/>
      <c r="B39" s="2" t="s">
        <v>25</v>
      </c>
      <c r="C39" s="2"/>
      <c r="D39" s="2"/>
      <c r="G39" s="2"/>
      <c r="H39" s="2" t="s">
        <v>35</v>
      </c>
      <c r="I39" s="2"/>
      <c r="J39" s="2"/>
    </row>
    <row r="40" spans="1:13" x14ac:dyDescent="0.3">
      <c r="A40" s="2" t="s">
        <v>1</v>
      </c>
      <c r="B40" s="2" t="s">
        <v>14</v>
      </c>
      <c r="C40" s="2" t="s">
        <v>15</v>
      </c>
      <c r="D40" s="2" t="s">
        <v>16</v>
      </c>
      <c r="G40" s="2" t="s">
        <v>1</v>
      </c>
      <c r="H40" s="2" t="s">
        <v>14</v>
      </c>
      <c r="I40" s="2" t="s">
        <v>15</v>
      </c>
      <c r="J40" s="2" t="s">
        <v>16</v>
      </c>
    </row>
    <row r="41" spans="1:13" x14ac:dyDescent="0.3">
      <c r="A41" s="3" t="s">
        <v>17</v>
      </c>
      <c r="B41" s="5">
        <v>197.560508</v>
      </c>
      <c r="C41" s="5">
        <v>197.560508</v>
      </c>
      <c r="D41" s="6">
        <v>197.56050999999999</v>
      </c>
      <c r="G41" s="3" t="s">
        <v>17</v>
      </c>
      <c r="H41" s="5">
        <v>169.774461</v>
      </c>
      <c r="I41" s="5">
        <v>169.774461</v>
      </c>
      <c r="J41" s="6">
        <v>173.95276000000001</v>
      </c>
    </row>
    <row r="42" spans="1:13" x14ac:dyDescent="0.3">
      <c r="A42" s="3" t="s">
        <v>9</v>
      </c>
      <c r="B42">
        <f>H50</f>
        <v>2204.6472840000001</v>
      </c>
      <c r="C42">
        <f>I50</f>
        <v>2204.6472840000001</v>
      </c>
      <c r="D42" s="5">
        <f>J50</f>
        <v>2204.6458560000001</v>
      </c>
      <c r="G42" s="3" t="s">
        <v>9</v>
      </c>
      <c r="H42" s="5">
        <f>K50</f>
        <v>1862.794584</v>
      </c>
      <c r="I42" s="5">
        <f t="shared" ref="I42:J42" si="19">L50</f>
        <v>1862.794584</v>
      </c>
      <c r="J42" s="6">
        <f t="shared" si="19"/>
        <v>1899.980292</v>
      </c>
    </row>
    <row r="43" spans="1:13" x14ac:dyDescent="0.3">
      <c r="A43" s="3" t="s">
        <v>10</v>
      </c>
      <c r="B43" s="5">
        <f>H52</f>
        <v>93.959577800000019</v>
      </c>
      <c r="C43">
        <f t="shared" ref="C43:D43" si="20">I52</f>
        <v>93.959577800000019</v>
      </c>
      <c r="D43">
        <f t="shared" si="20"/>
        <v>93.959577800000019</v>
      </c>
      <c r="G43" s="3" t="s">
        <v>10</v>
      </c>
      <c r="H43" s="6">
        <f>K52</f>
        <v>85.215268600000002</v>
      </c>
      <c r="I43" s="6">
        <f t="shared" ref="I43:J43" si="21">L52</f>
        <v>85.215268600000002</v>
      </c>
      <c r="J43" s="5">
        <f t="shared" si="21"/>
        <v>84.656245850000005</v>
      </c>
    </row>
    <row r="44" spans="1:13" x14ac:dyDescent="0.3">
      <c r="A44" s="3" t="s">
        <v>11</v>
      </c>
      <c r="B44" s="5">
        <f>H54</f>
        <v>589.87188000000003</v>
      </c>
      <c r="C44">
        <f t="shared" ref="C44:D44" si="22">I54</f>
        <v>589.87188000000003</v>
      </c>
      <c r="D44">
        <f t="shared" si="22"/>
        <v>589.87242000000003</v>
      </c>
      <c r="G44" s="3" t="s">
        <v>11</v>
      </c>
      <c r="H44" s="6">
        <f>K54</f>
        <v>472.55579999999998</v>
      </c>
      <c r="I44" s="6">
        <f t="shared" ref="I44:J44" si="23">L54</f>
        <v>472.55579999999998</v>
      </c>
      <c r="J44" s="5">
        <f t="shared" si="23"/>
        <v>472.0761</v>
      </c>
    </row>
    <row r="45" spans="1:13" x14ac:dyDescent="0.3">
      <c r="A45" s="1" t="s">
        <v>12</v>
      </c>
      <c r="B45">
        <f>AVERAGE(B41:B44)</f>
        <v>771.50981245000003</v>
      </c>
      <c r="C45">
        <f t="shared" ref="C45:D45" si="24">AVERAGE(C41:C44)</f>
        <v>771.50981245000003</v>
      </c>
      <c r="D45" s="4">
        <f t="shared" si="24"/>
        <v>771.50959094999996</v>
      </c>
      <c r="G45" s="1" t="s">
        <v>12</v>
      </c>
      <c r="H45" s="4">
        <f>AVERAGE(H41:H44)</f>
        <v>647.58502840000006</v>
      </c>
      <c r="I45" s="4">
        <f t="shared" ref="I45:J45" si="25">AVERAGE(I41:I44)</f>
        <v>647.58502840000006</v>
      </c>
      <c r="J45" s="6">
        <f t="shared" si="25"/>
        <v>657.66634946249997</v>
      </c>
    </row>
    <row r="48" spans="1:13" x14ac:dyDescent="0.3"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14</v>
      </c>
      <c r="I48" s="1" t="s">
        <v>15</v>
      </c>
      <c r="J48" s="1" t="s">
        <v>16</v>
      </c>
      <c r="K48" s="1" t="s">
        <v>40</v>
      </c>
      <c r="L48" s="1" t="s">
        <v>41</v>
      </c>
      <c r="M48" s="1" t="s">
        <v>42</v>
      </c>
    </row>
    <row r="49" spans="1:13" x14ac:dyDescent="0.3">
      <c r="A49" s="1" t="s">
        <v>26</v>
      </c>
      <c r="B49">
        <v>26.230521</v>
      </c>
      <c r="C49">
        <v>26.230521</v>
      </c>
      <c r="D49">
        <v>26.230518</v>
      </c>
      <c r="E49">
        <v>26.236037</v>
      </c>
      <c r="F49">
        <v>26.236259</v>
      </c>
      <c r="G49">
        <v>26.237148000000001</v>
      </c>
      <c r="H49">
        <v>26.245801</v>
      </c>
      <c r="I49">
        <v>26.245801</v>
      </c>
      <c r="J49">
        <v>26.245784</v>
      </c>
      <c r="K49">
        <v>22.176126</v>
      </c>
      <c r="L49">
        <v>22.176126</v>
      </c>
      <c r="M49">
        <v>22.618812999999999</v>
      </c>
    </row>
    <row r="50" spans="1:13" x14ac:dyDescent="0.3">
      <c r="A50" s="1" t="s">
        <v>27</v>
      </c>
      <c r="B50">
        <f>B49*84</f>
        <v>2203.3637640000002</v>
      </c>
      <c r="C50">
        <f t="shared" ref="C50:M50" si="26">C49*84</f>
        <v>2203.3637640000002</v>
      </c>
      <c r="D50">
        <f t="shared" si="26"/>
        <v>2203.3635119999999</v>
      </c>
      <c r="E50">
        <f t="shared" si="26"/>
        <v>2203.827108</v>
      </c>
      <c r="F50">
        <f t="shared" si="26"/>
        <v>2203.8457560000002</v>
      </c>
      <c r="G50">
        <f t="shared" si="26"/>
        <v>2203.9204319999999</v>
      </c>
      <c r="H50">
        <f t="shared" si="26"/>
        <v>2204.6472840000001</v>
      </c>
      <c r="I50">
        <f t="shared" si="26"/>
        <v>2204.6472840000001</v>
      </c>
      <c r="J50">
        <f t="shared" si="26"/>
        <v>2204.6458560000001</v>
      </c>
      <c r="K50">
        <f t="shared" si="26"/>
        <v>1862.794584</v>
      </c>
      <c r="L50">
        <f t="shared" si="26"/>
        <v>1862.794584</v>
      </c>
      <c r="M50">
        <f t="shared" si="26"/>
        <v>1899.980292</v>
      </c>
    </row>
    <row r="51" spans="1:13" x14ac:dyDescent="0.3">
      <c r="A51" s="1" t="s">
        <v>28</v>
      </c>
      <c r="B51">
        <v>170.80867799999999</v>
      </c>
      <c r="C51">
        <v>170.80867799999999</v>
      </c>
      <c r="D51">
        <v>170.80867900000001</v>
      </c>
      <c r="E51">
        <v>188.73325600000001</v>
      </c>
      <c r="F51">
        <v>170.77442400000001</v>
      </c>
      <c r="G51">
        <v>170.803258</v>
      </c>
      <c r="H51">
        <v>170.83559600000001</v>
      </c>
      <c r="I51">
        <v>170.83559600000001</v>
      </c>
      <c r="J51">
        <v>170.83559600000001</v>
      </c>
      <c r="K51">
        <v>154.93685199999999</v>
      </c>
      <c r="L51">
        <v>154.93685199999999</v>
      </c>
      <c r="M51">
        <v>153.920447</v>
      </c>
    </row>
    <row r="52" spans="1:13" x14ac:dyDescent="0.3">
      <c r="A52" s="1" t="s">
        <v>29</v>
      </c>
      <c r="B52">
        <f>B51*0.55</f>
        <v>93.944772900000004</v>
      </c>
      <c r="C52">
        <f t="shared" ref="C52:M52" si="27">C51*0.55</f>
        <v>93.944772900000004</v>
      </c>
      <c r="D52">
        <f t="shared" si="27"/>
        <v>93.944773450000014</v>
      </c>
      <c r="E52">
        <f t="shared" si="27"/>
        <v>103.80329080000001</v>
      </c>
      <c r="F52">
        <f t="shared" si="27"/>
        <v>93.925933200000017</v>
      </c>
      <c r="G52">
        <f t="shared" si="27"/>
        <v>93.941791900000013</v>
      </c>
      <c r="H52">
        <f t="shared" si="27"/>
        <v>93.959577800000019</v>
      </c>
      <c r="I52">
        <f t="shared" si="27"/>
        <v>93.959577800000019</v>
      </c>
      <c r="J52">
        <f t="shared" si="27"/>
        <v>93.959577800000019</v>
      </c>
      <c r="K52">
        <f t="shared" si="27"/>
        <v>85.215268600000002</v>
      </c>
      <c r="L52">
        <f t="shared" si="27"/>
        <v>85.215268600000002</v>
      </c>
      <c r="M52">
        <f t="shared" si="27"/>
        <v>84.656245850000005</v>
      </c>
    </row>
    <row r="53" spans="1:13" x14ac:dyDescent="0.3">
      <c r="A53" s="1" t="s">
        <v>30</v>
      </c>
      <c r="B53">
        <v>6.5675030000000003</v>
      </c>
      <c r="C53">
        <v>6.5675030000000003</v>
      </c>
      <c r="D53">
        <v>6.5675020000000002</v>
      </c>
      <c r="E53">
        <v>6.5723539999999998</v>
      </c>
      <c r="F53">
        <v>6.5723229999999999</v>
      </c>
      <c r="G53">
        <v>6.569293</v>
      </c>
      <c r="H53">
        <v>6.5541320000000001</v>
      </c>
      <c r="I53">
        <v>6.5541320000000001</v>
      </c>
      <c r="J53">
        <v>6.554138</v>
      </c>
      <c r="K53">
        <v>5.2506199999999996</v>
      </c>
      <c r="L53">
        <v>5.2506199999999996</v>
      </c>
      <c r="M53">
        <v>5.2452899999999998</v>
      </c>
    </row>
    <row r="54" spans="1:13" x14ac:dyDescent="0.3">
      <c r="A54" s="1" t="s">
        <v>31</v>
      </c>
      <c r="B54">
        <f>B53*90</f>
        <v>591.07527000000005</v>
      </c>
      <c r="C54">
        <f t="shared" ref="C54:M54" si="28">C53*90</f>
        <v>591.07527000000005</v>
      </c>
      <c r="D54">
        <f t="shared" si="28"/>
        <v>591.07518000000005</v>
      </c>
      <c r="E54">
        <f t="shared" si="28"/>
        <v>591.51185999999996</v>
      </c>
      <c r="F54">
        <f t="shared" si="28"/>
        <v>591.50906999999995</v>
      </c>
      <c r="G54">
        <f t="shared" si="28"/>
        <v>591.23636999999997</v>
      </c>
      <c r="H54">
        <f t="shared" si="28"/>
        <v>589.87188000000003</v>
      </c>
      <c r="I54">
        <f t="shared" si="28"/>
        <v>589.87188000000003</v>
      </c>
      <c r="J54">
        <f t="shared" si="28"/>
        <v>589.87242000000003</v>
      </c>
      <c r="K54">
        <f t="shared" si="28"/>
        <v>472.55579999999998</v>
      </c>
      <c r="L54">
        <f t="shared" si="28"/>
        <v>472.55579999999998</v>
      </c>
      <c r="M54">
        <f t="shared" si="28"/>
        <v>472.0761</v>
      </c>
    </row>
    <row r="57" spans="1:13" x14ac:dyDescent="0.3">
      <c r="A57" s="2"/>
      <c r="B57" s="2"/>
      <c r="C57" s="2" t="s">
        <v>32</v>
      </c>
      <c r="D57" s="2"/>
      <c r="E57" s="2"/>
      <c r="F57" s="2"/>
      <c r="G57" s="2"/>
    </row>
    <row r="58" spans="1:13" x14ac:dyDescent="0.3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</row>
    <row r="59" spans="1:13" x14ac:dyDescent="0.3">
      <c r="A59" s="3" t="s">
        <v>8</v>
      </c>
      <c r="B59">
        <v>0.99960199999999999</v>
      </c>
      <c r="C59">
        <v>0.99960199999999999</v>
      </c>
      <c r="D59">
        <v>0.99960199999999999</v>
      </c>
      <c r="E59">
        <v>0.99957499999999999</v>
      </c>
      <c r="F59">
        <v>0.99960400000000005</v>
      </c>
      <c r="G59" s="5">
        <v>0.99960300000000002</v>
      </c>
    </row>
    <row r="60" spans="1:13" x14ac:dyDescent="0.3">
      <c r="A60" s="3" t="s">
        <v>9</v>
      </c>
      <c r="B60">
        <v>0.99944999999999995</v>
      </c>
      <c r="C60">
        <v>0.99944999999999995</v>
      </c>
      <c r="D60">
        <v>0.99944999999999995</v>
      </c>
      <c r="E60">
        <v>0.99944999999999995</v>
      </c>
      <c r="F60">
        <v>0.99944999999999995</v>
      </c>
      <c r="G60">
        <v>0.99944999999999995</v>
      </c>
    </row>
    <row r="61" spans="1:13" x14ac:dyDescent="0.3">
      <c r="A61" s="3" t="s">
        <v>10</v>
      </c>
      <c r="B61">
        <v>0.99948499999999996</v>
      </c>
      <c r="C61">
        <v>0.99948499999999996</v>
      </c>
      <c r="D61">
        <v>0.99948499999999996</v>
      </c>
      <c r="E61">
        <v>0.99937100000000001</v>
      </c>
      <c r="F61">
        <v>0.99948499999999996</v>
      </c>
      <c r="G61">
        <v>0.99948499999999996</v>
      </c>
    </row>
    <row r="62" spans="1:13" x14ac:dyDescent="0.3">
      <c r="A62" s="3" t="s">
        <v>11</v>
      </c>
      <c r="B62">
        <v>0.99853899999999995</v>
      </c>
      <c r="C62">
        <v>0.99853899999999995</v>
      </c>
      <c r="D62">
        <v>0.99853899999999995</v>
      </c>
      <c r="E62">
        <v>0.99853700000000001</v>
      </c>
      <c r="F62">
        <v>0.99853700000000001</v>
      </c>
      <c r="G62">
        <v>0.99823799999999996</v>
      </c>
    </row>
    <row r="63" spans="1:13" x14ac:dyDescent="0.3">
      <c r="A63" s="1" t="s">
        <v>12</v>
      </c>
      <c r="B63">
        <f>AVERAGE(B59:B62)</f>
        <v>0.99926899999999996</v>
      </c>
      <c r="C63">
        <f t="shared" ref="C63:G63" si="29">AVERAGE(C59:C62)</f>
        <v>0.99926899999999996</v>
      </c>
      <c r="D63">
        <f t="shared" si="29"/>
        <v>0.99926899999999996</v>
      </c>
      <c r="E63">
        <f t="shared" si="29"/>
        <v>0.99923325000000007</v>
      </c>
      <c r="F63">
        <f t="shared" si="29"/>
        <v>0.99926899999999996</v>
      </c>
      <c r="G63">
        <f t="shared" si="29"/>
        <v>0.99919399999999992</v>
      </c>
    </row>
    <row r="66" spans="1:10" x14ac:dyDescent="0.3">
      <c r="A66" s="2"/>
      <c r="B66" s="2" t="s">
        <v>33</v>
      </c>
      <c r="C66" s="2"/>
      <c r="D66" s="2"/>
      <c r="G66" s="2"/>
      <c r="H66" s="2" t="s">
        <v>36</v>
      </c>
      <c r="I66" s="2"/>
      <c r="J66" s="2"/>
    </row>
    <row r="67" spans="1:10" x14ac:dyDescent="0.3">
      <c r="A67" s="2" t="s">
        <v>1</v>
      </c>
      <c r="B67" s="2" t="s">
        <v>14</v>
      </c>
      <c r="C67" s="2" t="s">
        <v>15</v>
      </c>
      <c r="D67" s="2" t="s">
        <v>16</v>
      </c>
      <c r="G67" s="2" t="s">
        <v>1</v>
      </c>
      <c r="H67" s="2" t="s">
        <v>14</v>
      </c>
      <c r="I67" s="2" t="s">
        <v>15</v>
      </c>
      <c r="J67" s="2" t="s">
        <v>16</v>
      </c>
    </row>
    <row r="68" spans="1:10" x14ac:dyDescent="0.3">
      <c r="A68" s="3" t="s">
        <v>17</v>
      </c>
      <c r="B68">
        <v>0.99960199999999999</v>
      </c>
      <c r="C68">
        <v>0.99960199999999999</v>
      </c>
      <c r="D68">
        <v>0.99960199999999999</v>
      </c>
      <c r="G68" s="3" t="s">
        <v>17</v>
      </c>
      <c r="H68">
        <v>0.99970599999999998</v>
      </c>
      <c r="I68">
        <v>0.99970599999999998</v>
      </c>
      <c r="J68">
        <v>0.999691</v>
      </c>
    </row>
    <row r="69" spans="1:10" x14ac:dyDescent="0.3">
      <c r="A69" s="3" t="s">
        <v>9</v>
      </c>
      <c r="B69">
        <v>0.99944999999999995</v>
      </c>
      <c r="C69">
        <v>0.99944999999999995</v>
      </c>
      <c r="D69">
        <v>0.99944999999999995</v>
      </c>
      <c r="G69" s="3" t="s">
        <v>9</v>
      </c>
      <c r="H69">
        <v>0.99961</v>
      </c>
      <c r="I69">
        <v>0.99961</v>
      </c>
      <c r="J69">
        <v>0.99959399999999998</v>
      </c>
    </row>
    <row r="70" spans="1:10" x14ac:dyDescent="0.3">
      <c r="A70" s="3" t="s">
        <v>10</v>
      </c>
      <c r="B70">
        <v>0.99948499999999996</v>
      </c>
      <c r="C70">
        <v>0.99948499999999996</v>
      </c>
      <c r="D70">
        <v>0.99948499999999996</v>
      </c>
      <c r="G70" s="3" t="s">
        <v>10</v>
      </c>
      <c r="H70">
        <v>0.99957600000000002</v>
      </c>
      <c r="I70">
        <v>0.99957600000000002</v>
      </c>
      <c r="J70">
        <v>0.99958199999999997</v>
      </c>
    </row>
    <row r="71" spans="1:10" x14ac:dyDescent="0.3">
      <c r="A71" s="3" t="s">
        <v>11</v>
      </c>
      <c r="B71">
        <v>0.99854500000000002</v>
      </c>
      <c r="C71">
        <v>0.99854500000000002</v>
      </c>
      <c r="D71">
        <v>0.99854500000000002</v>
      </c>
      <c r="G71" s="3" t="s">
        <v>11</v>
      </c>
      <c r="H71">
        <v>0.99906300000000003</v>
      </c>
      <c r="I71">
        <v>0.99906300000000003</v>
      </c>
      <c r="J71">
        <v>0.99906499999999998</v>
      </c>
    </row>
    <row r="72" spans="1:10" x14ac:dyDescent="0.3">
      <c r="A72" s="1" t="s">
        <v>12</v>
      </c>
      <c r="B72">
        <f>AVERAGE(B68:B71)</f>
        <v>0.99927049999999995</v>
      </c>
      <c r="C72">
        <f t="shared" ref="C72:D72" si="30">AVERAGE(C68:C71)</f>
        <v>0.99927049999999995</v>
      </c>
      <c r="D72">
        <f t="shared" si="30"/>
        <v>0.99927049999999995</v>
      </c>
      <c r="G72" s="1" t="s">
        <v>12</v>
      </c>
      <c r="H72">
        <f>AVERAGE(H68:H71)</f>
        <v>0.99948874999999993</v>
      </c>
      <c r="I72">
        <f t="shared" ref="I72:J72" si="31">AVERAGE(I68:I71)</f>
        <v>0.99948874999999993</v>
      </c>
      <c r="J72">
        <f t="shared" si="31"/>
        <v>0.9994829999999999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80-20</vt:lpstr>
      <vt:lpstr>90-10</vt:lpstr>
      <vt:lpstr>70-30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CHATTERJEE</dc:creator>
  <cp:lastModifiedBy>SPANDAN CHATTERJEE</cp:lastModifiedBy>
  <dcterms:created xsi:type="dcterms:W3CDTF">2024-10-26T05:00:50Z</dcterms:created>
  <dcterms:modified xsi:type="dcterms:W3CDTF">2024-10-30T13:47:24Z</dcterms:modified>
</cp:coreProperties>
</file>