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0th Aug Batch\"/>
    </mc:Choice>
  </mc:AlternateContent>
  <xr:revisionPtr revIDLastSave="0" documentId="13_ncr:1_{C0926B8B-DCC2-42B2-9D97-814BA0CD86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J2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7" i="1"/>
  <c r="B25" i="1"/>
  <c r="J16" i="1"/>
  <c r="J15" i="1"/>
  <c r="J14" i="1"/>
  <c r="J13" i="1"/>
  <c r="J12" i="1"/>
  <c r="J11" i="1"/>
  <c r="J10" i="1"/>
  <c r="J9" i="1"/>
  <c r="J8" i="1"/>
  <c r="J7" i="1"/>
  <c r="C28" i="1"/>
  <c r="D28" i="1"/>
  <c r="E28" i="1"/>
  <c r="F28" i="1"/>
  <c r="B28" i="1"/>
  <c r="B29" i="1" s="1"/>
  <c r="C27" i="1"/>
  <c r="D27" i="1"/>
  <c r="E27" i="1"/>
  <c r="F27" i="1"/>
  <c r="B27" i="1"/>
  <c r="C26" i="1"/>
  <c r="D26" i="1"/>
  <c r="E26" i="1"/>
  <c r="E29" i="1" s="1"/>
  <c r="F26" i="1"/>
  <c r="B26" i="1"/>
  <c r="F25" i="1"/>
  <c r="E25" i="1"/>
  <c r="D25" i="1"/>
  <c r="C25" i="1"/>
  <c r="C29" i="1" s="1"/>
  <c r="G26" i="1"/>
  <c r="G28" i="1"/>
  <c r="D29" i="1"/>
  <c r="G27" i="1"/>
  <c r="G19" i="1"/>
  <c r="C19" i="1"/>
  <c r="D19" i="1"/>
  <c r="E19" i="1"/>
  <c r="F19" i="1"/>
  <c r="B19" i="1"/>
  <c r="G16" i="1"/>
  <c r="G17" i="1"/>
  <c r="G18" i="1"/>
  <c r="G15" i="1"/>
  <c r="C4" i="1"/>
  <c r="C3" i="1"/>
  <c r="F29" i="1" l="1"/>
  <c r="G25" i="1"/>
  <c r="G29" i="1" s="1"/>
</calcChain>
</file>

<file path=xl/sharedStrings.xml><?xml version="1.0" encoding="utf-8"?>
<sst xmlns="http://schemas.openxmlformats.org/spreadsheetml/2006/main" count="70" uniqueCount="55">
  <si>
    <t>Chi Square Test</t>
  </si>
  <si>
    <t>The entire factor</t>
  </si>
  <si>
    <t>Level of Significance</t>
  </si>
  <si>
    <t>Level of confidence</t>
  </si>
  <si>
    <t>The data contains marital status and educational qualification</t>
  </si>
  <si>
    <t>Null Hypothesis</t>
  </si>
  <si>
    <t>Alternate Hypothesis</t>
  </si>
  <si>
    <t>Qualification</t>
  </si>
  <si>
    <t>Martial Status</t>
  </si>
  <si>
    <t>Never Married</t>
  </si>
  <si>
    <t>Married</t>
  </si>
  <si>
    <t>Divorced</t>
  </si>
  <si>
    <t>Widowed</t>
  </si>
  <si>
    <t>Middle School</t>
  </si>
  <si>
    <t>High School</t>
  </si>
  <si>
    <t>Bachelors</t>
  </si>
  <si>
    <t>Masters</t>
  </si>
  <si>
    <t>PhD</t>
  </si>
  <si>
    <t>Total</t>
  </si>
  <si>
    <t>Observed Value</t>
  </si>
  <si>
    <t>Expected Value Calculation</t>
  </si>
  <si>
    <t>(row_total*column total)/total sample size</t>
  </si>
  <si>
    <t>Expected Values</t>
  </si>
  <si>
    <t>Value category</t>
  </si>
  <si>
    <t>Never Married Middle School</t>
  </si>
  <si>
    <t>Never Married High School</t>
  </si>
  <si>
    <t>Never Married Bachelors</t>
  </si>
  <si>
    <t>Never Married Masters</t>
  </si>
  <si>
    <t>Never Married Phd</t>
  </si>
  <si>
    <t>Married Middle School</t>
  </si>
  <si>
    <t>Married High School</t>
  </si>
  <si>
    <t>Married Bachelors</t>
  </si>
  <si>
    <t>Married Masters</t>
  </si>
  <si>
    <t>Married Phd</t>
  </si>
  <si>
    <t>Divorced Middle School</t>
  </si>
  <si>
    <t>Divorced High School</t>
  </si>
  <si>
    <t>Divorced Bachelors</t>
  </si>
  <si>
    <t>Divorced Masters</t>
  </si>
  <si>
    <t>Divorced Phd</t>
  </si>
  <si>
    <t>Widowed Middle School</t>
  </si>
  <si>
    <t>Widowed High School</t>
  </si>
  <si>
    <t>Widowed Bachelors</t>
  </si>
  <si>
    <t>Widowed Masters</t>
  </si>
  <si>
    <t>Widowed Phd</t>
  </si>
  <si>
    <t>Expected Value</t>
  </si>
  <si>
    <t>O-E</t>
  </si>
  <si>
    <t>(O-E)^2</t>
  </si>
  <si>
    <t>(O-E)^2/E</t>
  </si>
  <si>
    <t>Chi squared value</t>
  </si>
  <si>
    <t>Degree Of Freedom</t>
  </si>
  <si>
    <t>(coumns-1)*(rows-1)</t>
  </si>
  <si>
    <t>Level Of Significance</t>
  </si>
  <si>
    <t>Chi Square Table Value</t>
  </si>
  <si>
    <t>Marital status and educational qualification is not co related - Rejected</t>
  </si>
  <si>
    <t>Marital status and educational qualification is co related - Alternate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</si>
</sst>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B33" sqref="B32:B33"/>
    </sheetView>
  </sheetViews>
  <sheetFormatPr defaultRowHeight="15" x14ac:dyDescent="0.25"/>
  <cols>
    <col min="1" max="1" width="22" customWidth="1"/>
    <col min="2" max="2" width="15.5703125" customWidth="1"/>
    <col min="3" max="3" width="14.140625" customWidth="1"/>
    <col min="4" max="4" width="12.28515625" customWidth="1"/>
    <col min="5" max="5" width="16.42578125" customWidth="1"/>
    <col min="9" max="9" width="27.42578125" customWidth="1"/>
    <col min="10" max="10" width="20.42578125" customWidth="1"/>
    <col min="11" max="11" width="17" customWidth="1"/>
    <col min="12" max="12" width="11.85546875" customWidth="1"/>
    <col min="14" max="14" width="14.7109375" customWidth="1"/>
  </cols>
  <sheetData>
    <row r="1" spans="1:14" x14ac:dyDescent="0.25">
      <c r="A1" s="1" t="s">
        <v>0</v>
      </c>
      <c r="B1" s="1"/>
      <c r="C1" s="1"/>
      <c r="D1" s="8"/>
      <c r="E1" s="8"/>
    </row>
    <row r="2" spans="1:14" ht="30" x14ac:dyDescent="0.25">
      <c r="A2" s="2" t="s">
        <v>1</v>
      </c>
      <c r="B2" s="2" t="s">
        <v>2</v>
      </c>
      <c r="C2" s="2" t="s">
        <v>3</v>
      </c>
      <c r="D2" s="10" t="s">
        <v>49</v>
      </c>
      <c r="E2" s="7" t="s">
        <v>50</v>
      </c>
    </row>
    <row r="3" spans="1:14" x14ac:dyDescent="0.25">
      <c r="A3" s="3">
        <v>1</v>
      </c>
      <c r="B3" s="3">
        <v>0.05</v>
      </c>
      <c r="C3" s="3">
        <f>A3-B3</f>
        <v>0.95</v>
      </c>
      <c r="D3" s="20">
        <f>(5-1)*(4-1)</f>
        <v>12</v>
      </c>
      <c r="E3" s="7"/>
    </row>
    <row r="4" spans="1:14" x14ac:dyDescent="0.25">
      <c r="A4" s="3">
        <v>1</v>
      </c>
      <c r="B4" s="3">
        <v>0.01</v>
      </c>
      <c r="C4" s="3">
        <f>A4-B4</f>
        <v>0.99</v>
      </c>
      <c r="D4" s="21"/>
      <c r="E4" s="7"/>
    </row>
    <row r="6" spans="1:14" x14ac:dyDescent="0.25">
      <c r="I6" s="5" t="s">
        <v>23</v>
      </c>
      <c r="J6" s="3" t="s">
        <v>19</v>
      </c>
      <c r="K6" s="3" t="s">
        <v>44</v>
      </c>
      <c r="L6" s="3" t="s">
        <v>45</v>
      </c>
      <c r="M6" s="3" t="s">
        <v>46</v>
      </c>
      <c r="N6" s="3" t="s">
        <v>47</v>
      </c>
    </row>
    <row r="7" spans="1:14" x14ac:dyDescent="0.25">
      <c r="A7" s="4" t="s">
        <v>4</v>
      </c>
      <c r="B7" s="4"/>
      <c r="C7" s="4"/>
      <c r="D7" s="4"/>
      <c r="E7" s="4"/>
      <c r="F7" s="4"/>
      <c r="G7" s="4"/>
      <c r="I7" s="3" t="s">
        <v>24</v>
      </c>
      <c r="J7" s="3">
        <f>B15</f>
        <v>18</v>
      </c>
      <c r="K7" s="3">
        <v>11.7</v>
      </c>
      <c r="L7" s="3">
        <f>J7-K7</f>
        <v>6.3000000000000007</v>
      </c>
      <c r="M7" s="3">
        <f>L7^2</f>
        <v>39.690000000000012</v>
      </c>
      <c r="N7" s="17">
        <f>M7/K7</f>
        <v>3.3923076923076936</v>
      </c>
    </row>
    <row r="8" spans="1:14" x14ac:dyDescent="0.25">
      <c r="A8" s="5" t="s">
        <v>5</v>
      </c>
      <c r="B8" s="4" t="s">
        <v>53</v>
      </c>
      <c r="C8" s="4"/>
      <c r="D8" s="4"/>
      <c r="E8" s="4"/>
      <c r="F8" s="4"/>
      <c r="G8" s="4"/>
      <c r="I8" s="3" t="s">
        <v>25</v>
      </c>
      <c r="J8" s="3">
        <f>C15</f>
        <v>36</v>
      </c>
      <c r="K8" s="3">
        <v>27</v>
      </c>
      <c r="L8" s="3">
        <f t="shared" ref="L8:L26" si="0">J8-K8</f>
        <v>9</v>
      </c>
      <c r="M8" s="3">
        <f t="shared" ref="M8:M26" si="1">L8^2</f>
        <v>81</v>
      </c>
      <c r="N8" s="17">
        <f t="shared" ref="N8:N26" si="2">M8/K8</f>
        <v>3</v>
      </c>
    </row>
    <row r="9" spans="1:14" x14ac:dyDescent="0.25">
      <c r="A9" s="5" t="s">
        <v>6</v>
      </c>
      <c r="B9" s="4" t="s">
        <v>54</v>
      </c>
      <c r="C9" s="4"/>
      <c r="D9" s="4"/>
      <c r="E9" s="4"/>
      <c r="F9" s="4"/>
      <c r="G9" s="4"/>
      <c r="I9" s="3" t="s">
        <v>26</v>
      </c>
      <c r="J9" s="3">
        <f>D15</f>
        <v>21</v>
      </c>
      <c r="K9" s="3">
        <v>25.2</v>
      </c>
      <c r="L9" s="3">
        <f t="shared" si="0"/>
        <v>-4.1999999999999993</v>
      </c>
      <c r="M9" s="3">
        <f t="shared" si="1"/>
        <v>17.639999999999993</v>
      </c>
      <c r="N9" s="17">
        <f t="shared" si="2"/>
        <v>0.69999999999999973</v>
      </c>
    </row>
    <row r="10" spans="1:14" x14ac:dyDescent="0.25">
      <c r="A10" s="5" t="s">
        <v>51</v>
      </c>
      <c r="B10" s="3">
        <v>0.05</v>
      </c>
      <c r="I10" s="3" t="s">
        <v>27</v>
      </c>
      <c r="J10" s="3">
        <f>E15</f>
        <v>9</v>
      </c>
      <c r="K10" s="3">
        <v>16.2</v>
      </c>
      <c r="L10" s="3">
        <f t="shared" si="0"/>
        <v>-7.1999999999999993</v>
      </c>
      <c r="M10" s="3">
        <f t="shared" si="1"/>
        <v>51.839999999999989</v>
      </c>
      <c r="N10" s="17">
        <f t="shared" si="2"/>
        <v>3.1999999999999993</v>
      </c>
    </row>
    <row r="11" spans="1:14" x14ac:dyDescent="0.25">
      <c r="I11" s="3" t="s">
        <v>28</v>
      </c>
      <c r="J11" s="3">
        <f>F15</f>
        <v>6</v>
      </c>
      <c r="K11" s="3">
        <v>9.9</v>
      </c>
      <c r="L11" s="3">
        <f t="shared" si="0"/>
        <v>-3.9000000000000004</v>
      </c>
      <c r="M11" s="3">
        <f t="shared" si="1"/>
        <v>15.210000000000003</v>
      </c>
      <c r="N11" s="17">
        <f t="shared" si="2"/>
        <v>1.5363636363636366</v>
      </c>
    </row>
    <row r="12" spans="1:14" x14ac:dyDescent="0.25">
      <c r="A12" s="1" t="s">
        <v>19</v>
      </c>
      <c r="B12" s="1"/>
      <c r="C12" s="1"/>
      <c r="D12" s="1"/>
      <c r="E12" s="1"/>
      <c r="F12" s="1"/>
      <c r="G12" s="1"/>
      <c r="I12" s="3" t="s">
        <v>29</v>
      </c>
      <c r="J12" s="3">
        <f>B16</f>
        <v>12</v>
      </c>
      <c r="K12" s="3">
        <v>19.5</v>
      </c>
      <c r="L12" s="3">
        <f t="shared" si="0"/>
        <v>-7.5</v>
      </c>
      <c r="M12" s="3">
        <f t="shared" si="1"/>
        <v>56.25</v>
      </c>
      <c r="N12" s="17">
        <f t="shared" si="2"/>
        <v>2.8846153846153846</v>
      </c>
    </row>
    <row r="13" spans="1:14" x14ac:dyDescent="0.25">
      <c r="A13" s="12" t="s">
        <v>7</v>
      </c>
      <c r="B13" s="13" t="s">
        <v>13</v>
      </c>
      <c r="C13" s="13" t="s">
        <v>14</v>
      </c>
      <c r="D13" s="13" t="s">
        <v>15</v>
      </c>
      <c r="E13" s="13" t="s">
        <v>16</v>
      </c>
      <c r="F13" s="13" t="s">
        <v>17</v>
      </c>
      <c r="G13" s="14" t="s">
        <v>18</v>
      </c>
      <c r="I13" s="3" t="s">
        <v>30</v>
      </c>
      <c r="J13" s="3">
        <f>C16</f>
        <v>36</v>
      </c>
      <c r="K13" s="3">
        <v>45</v>
      </c>
      <c r="L13" s="3">
        <f t="shared" si="0"/>
        <v>-9</v>
      </c>
      <c r="M13" s="3">
        <f t="shared" si="1"/>
        <v>81</v>
      </c>
      <c r="N13" s="17">
        <f t="shared" si="2"/>
        <v>1.8</v>
      </c>
    </row>
    <row r="14" spans="1:14" x14ac:dyDescent="0.25">
      <c r="A14" s="12" t="s">
        <v>8</v>
      </c>
      <c r="B14" s="13"/>
      <c r="C14" s="13"/>
      <c r="D14" s="13"/>
      <c r="E14" s="13"/>
      <c r="F14" s="13"/>
      <c r="G14" s="14"/>
      <c r="I14" s="3" t="s">
        <v>31</v>
      </c>
      <c r="J14" s="3">
        <f>D16</f>
        <v>45</v>
      </c>
      <c r="K14" s="3">
        <v>42</v>
      </c>
      <c r="L14" s="3">
        <f t="shared" si="0"/>
        <v>3</v>
      </c>
      <c r="M14" s="3">
        <f t="shared" si="1"/>
        <v>9</v>
      </c>
      <c r="N14" s="17">
        <f t="shared" si="2"/>
        <v>0.21428571428571427</v>
      </c>
    </row>
    <row r="15" spans="1:14" x14ac:dyDescent="0.25">
      <c r="A15" s="12" t="s">
        <v>9</v>
      </c>
      <c r="B15" s="6">
        <v>18</v>
      </c>
      <c r="C15" s="6">
        <v>36</v>
      </c>
      <c r="D15" s="6">
        <v>21</v>
      </c>
      <c r="E15" s="6">
        <v>9</v>
      </c>
      <c r="F15" s="6">
        <v>6</v>
      </c>
      <c r="G15" s="11">
        <f>SUM(B15:F15)</f>
        <v>90</v>
      </c>
      <c r="I15" s="3" t="s">
        <v>32</v>
      </c>
      <c r="J15" s="3">
        <f>E16</f>
        <v>36</v>
      </c>
      <c r="K15" s="3">
        <v>27</v>
      </c>
      <c r="L15" s="3">
        <f t="shared" si="0"/>
        <v>9</v>
      </c>
      <c r="M15" s="3">
        <f t="shared" si="1"/>
        <v>81</v>
      </c>
      <c r="N15" s="17">
        <f t="shared" si="2"/>
        <v>3</v>
      </c>
    </row>
    <row r="16" spans="1:14" x14ac:dyDescent="0.25">
      <c r="A16" s="12" t="s">
        <v>10</v>
      </c>
      <c r="B16" s="6">
        <v>12</v>
      </c>
      <c r="C16" s="6">
        <v>36</v>
      </c>
      <c r="D16" s="6">
        <v>45</v>
      </c>
      <c r="E16" s="6">
        <v>36</v>
      </c>
      <c r="F16" s="6">
        <v>21</v>
      </c>
      <c r="G16" s="11">
        <f t="shared" ref="G16:G18" si="3">SUM(B16:F16)</f>
        <v>150</v>
      </c>
      <c r="I16" s="3" t="s">
        <v>33</v>
      </c>
      <c r="J16" s="3">
        <f>F16</f>
        <v>21</v>
      </c>
      <c r="K16" s="3">
        <v>16.5</v>
      </c>
      <c r="L16" s="3">
        <f t="shared" si="0"/>
        <v>4.5</v>
      </c>
      <c r="M16" s="3">
        <f t="shared" si="1"/>
        <v>20.25</v>
      </c>
      <c r="N16" s="17">
        <f t="shared" si="2"/>
        <v>1.2272727272727273</v>
      </c>
    </row>
    <row r="17" spans="1:14" x14ac:dyDescent="0.25">
      <c r="A17" s="12" t="s">
        <v>11</v>
      </c>
      <c r="B17" s="6">
        <v>6</v>
      </c>
      <c r="C17" s="6">
        <v>9</v>
      </c>
      <c r="D17" s="6">
        <v>9</v>
      </c>
      <c r="E17" s="6">
        <v>3</v>
      </c>
      <c r="F17" s="6">
        <v>3</v>
      </c>
      <c r="G17" s="11">
        <f t="shared" si="3"/>
        <v>30</v>
      </c>
      <c r="I17" s="3" t="s">
        <v>34</v>
      </c>
      <c r="J17" s="6">
        <v>6</v>
      </c>
      <c r="K17" s="3">
        <v>3.9</v>
      </c>
      <c r="L17" s="3">
        <f t="shared" si="0"/>
        <v>2.1</v>
      </c>
      <c r="M17" s="3">
        <f t="shared" si="1"/>
        <v>4.41</v>
      </c>
      <c r="N17" s="17">
        <f t="shared" si="2"/>
        <v>1.1307692307692307</v>
      </c>
    </row>
    <row r="18" spans="1:14" x14ac:dyDescent="0.25">
      <c r="A18" s="12" t="s">
        <v>12</v>
      </c>
      <c r="B18" s="6">
        <v>3</v>
      </c>
      <c r="C18" s="6">
        <v>9</v>
      </c>
      <c r="D18" s="6">
        <v>9</v>
      </c>
      <c r="E18" s="6">
        <v>6</v>
      </c>
      <c r="F18" s="6">
        <v>3</v>
      </c>
      <c r="G18" s="11">
        <f t="shared" si="3"/>
        <v>30</v>
      </c>
      <c r="I18" s="3" t="s">
        <v>35</v>
      </c>
      <c r="J18" s="6">
        <v>9</v>
      </c>
      <c r="K18" s="3">
        <v>9</v>
      </c>
      <c r="L18" s="3">
        <f t="shared" si="0"/>
        <v>0</v>
      </c>
      <c r="M18" s="3">
        <f t="shared" si="1"/>
        <v>0</v>
      </c>
      <c r="N18" s="17">
        <f t="shared" si="2"/>
        <v>0</v>
      </c>
    </row>
    <row r="19" spans="1:14" x14ac:dyDescent="0.25">
      <c r="A19" s="15" t="s">
        <v>18</v>
      </c>
      <c r="B19" s="11">
        <f>SUM(B15:B18)</f>
        <v>39</v>
      </c>
      <c r="C19" s="11">
        <f t="shared" ref="C19:F19" si="4">SUM(C15:C18)</f>
        <v>90</v>
      </c>
      <c r="D19" s="11">
        <f t="shared" si="4"/>
        <v>84</v>
      </c>
      <c r="E19" s="11">
        <f t="shared" si="4"/>
        <v>54</v>
      </c>
      <c r="F19" s="11">
        <f t="shared" si="4"/>
        <v>33</v>
      </c>
      <c r="G19" s="11">
        <f>SUM(G15:G18)</f>
        <v>300</v>
      </c>
      <c r="I19" s="3" t="s">
        <v>36</v>
      </c>
      <c r="J19" s="6">
        <v>9</v>
      </c>
      <c r="K19" s="3">
        <v>8.4</v>
      </c>
      <c r="L19" s="3">
        <f t="shared" si="0"/>
        <v>0.59999999999999964</v>
      </c>
      <c r="M19" s="3">
        <f t="shared" si="1"/>
        <v>0.3599999999999996</v>
      </c>
      <c r="N19" s="17">
        <f t="shared" si="2"/>
        <v>4.2857142857142809E-2</v>
      </c>
    </row>
    <row r="20" spans="1:14" ht="15" customHeight="1" x14ac:dyDescent="0.25">
      <c r="A20" s="16" t="s">
        <v>20</v>
      </c>
      <c r="B20" s="9" t="s">
        <v>21</v>
      </c>
      <c r="C20" s="9"/>
      <c r="I20" s="3" t="s">
        <v>37</v>
      </c>
      <c r="J20" s="6">
        <v>3</v>
      </c>
      <c r="K20" s="3">
        <v>5.4</v>
      </c>
      <c r="L20" s="3">
        <f t="shared" si="0"/>
        <v>-2.4000000000000004</v>
      </c>
      <c r="M20" s="3">
        <f t="shared" si="1"/>
        <v>5.7600000000000016</v>
      </c>
      <c r="N20" s="17">
        <f t="shared" si="2"/>
        <v>1.0666666666666669</v>
      </c>
    </row>
    <row r="21" spans="1:14" x14ac:dyDescent="0.25">
      <c r="A21" s="16"/>
      <c r="B21" s="9"/>
      <c r="C21" s="9"/>
      <c r="I21" s="3" t="s">
        <v>38</v>
      </c>
      <c r="J21" s="6">
        <v>3</v>
      </c>
      <c r="K21" s="3">
        <v>3.3</v>
      </c>
      <c r="L21" s="3">
        <f t="shared" si="0"/>
        <v>-0.29999999999999982</v>
      </c>
      <c r="M21" s="3">
        <f t="shared" si="1"/>
        <v>8.99999999999999E-2</v>
      </c>
      <c r="N21" s="17">
        <f t="shared" si="2"/>
        <v>2.7272727272727244E-2</v>
      </c>
    </row>
    <row r="22" spans="1:14" x14ac:dyDescent="0.25">
      <c r="A22" s="1" t="s">
        <v>22</v>
      </c>
      <c r="B22" s="1"/>
      <c r="C22" s="1"/>
      <c r="D22" s="1"/>
      <c r="E22" s="1"/>
      <c r="F22" s="1"/>
      <c r="G22" s="1"/>
      <c r="I22" s="3" t="s">
        <v>39</v>
      </c>
      <c r="J22" s="6">
        <v>3</v>
      </c>
      <c r="K22" s="3">
        <v>3.9</v>
      </c>
      <c r="L22" s="3">
        <f t="shared" si="0"/>
        <v>-0.89999999999999991</v>
      </c>
      <c r="M22" s="3">
        <f t="shared" si="1"/>
        <v>0.80999999999999983</v>
      </c>
      <c r="N22" s="17">
        <f t="shared" si="2"/>
        <v>0.20769230769230765</v>
      </c>
    </row>
    <row r="23" spans="1:14" x14ac:dyDescent="0.25">
      <c r="A23" s="12" t="s">
        <v>7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4" t="s">
        <v>18</v>
      </c>
      <c r="I23" s="3" t="s">
        <v>40</v>
      </c>
      <c r="J23" s="6">
        <v>9</v>
      </c>
      <c r="K23" s="3">
        <v>9</v>
      </c>
      <c r="L23" s="3">
        <f t="shared" si="0"/>
        <v>0</v>
      </c>
      <c r="M23" s="3">
        <f t="shared" si="1"/>
        <v>0</v>
      </c>
      <c r="N23" s="17">
        <f t="shared" si="2"/>
        <v>0</v>
      </c>
    </row>
    <row r="24" spans="1:14" x14ac:dyDescent="0.25">
      <c r="A24" s="12" t="s">
        <v>8</v>
      </c>
      <c r="B24" s="13"/>
      <c r="C24" s="13"/>
      <c r="D24" s="13"/>
      <c r="E24" s="13"/>
      <c r="F24" s="13"/>
      <c r="G24" s="14"/>
      <c r="I24" s="3" t="s">
        <v>41</v>
      </c>
      <c r="J24" s="6">
        <v>9</v>
      </c>
      <c r="K24" s="3">
        <v>8.4</v>
      </c>
      <c r="L24" s="3">
        <f t="shared" si="0"/>
        <v>0.59999999999999964</v>
      </c>
      <c r="M24" s="3">
        <f t="shared" si="1"/>
        <v>0.3599999999999996</v>
      </c>
      <c r="N24" s="17">
        <f t="shared" si="2"/>
        <v>4.2857142857142809E-2</v>
      </c>
    </row>
    <row r="25" spans="1:14" x14ac:dyDescent="0.25">
      <c r="A25" s="12" t="s">
        <v>9</v>
      </c>
      <c r="B25" s="6">
        <f>(B19*G15)/G19</f>
        <v>11.7</v>
      </c>
      <c r="C25" s="6">
        <f>(G15*C19)/G19</f>
        <v>27</v>
      </c>
      <c r="D25" s="6">
        <f>(G15*D19)/G19</f>
        <v>25.2</v>
      </c>
      <c r="E25" s="6">
        <f>(G15*E19)/G19</f>
        <v>16.2</v>
      </c>
      <c r="F25" s="6">
        <f>(G15*F19)/G19</f>
        <v>9.9</v>
      </c>
      <c r="G25" s="11">
        <f>SUM(B25:F25)</f>
        <v>90.000000000000014</v>
      </c>
      <c r="I25" s="3" t="s">
        <v>42</v>
      </c>
      <c r="J25" s="6">
        <v>6</v>
      </c>
      <c r="K25" s="3">
        <v>5.4</v>
      </c>
      <c r="L25" s="3">
        <f t="shared" si="0"/>
        <v>0.59999999999999964</v>
      </c>
      <c r="M25" s="3">
        <f t="shared" si="1"/>
        <v>0.3599999999999996</v>
      </c>
      <c r="N25" s="17">
        <f t="shared" si="2"/>
        <v>6.6666666666666582E-2</v>
      </c>
    </row>
    <row r="26" spans="1:14" x14ac:dyDescent="0.25">
      <c r="A26" s="12" t="s">
        <v>10</v>
      </c>
      <c r="B26" s="6">
        <f>($G$16*B19)/$G$19</f>
        <v>19.5</v>
      </c>
      <c r="C26" s="6">
        <f t="shared" ref="C26:F26" si="5">($G$16*C19)/$G$19</f>
        <v>45</v>
      </c>
      <c r="D26" s="6">
        <f t="shared" si="5"/>
        <v>42</v>
      </c>
      <c r="E26" s="6">
        <f t="shared" si="5"/>
        <v>27</v>
      </c>
      <c r="F26" s="6">
        <f t="shared" si="5"/>
        <v>16.5</v>
      </c>
      <c r="G26" s="11">
        <f t="shared" ref="G26:G28" si="6">SUM(B26:F26)</f>
        <v>150</v>
      </c>
      <c r="I26" s="3" t="s">
        <v>43</v>
      </c>
      <c r="J26" s="6">
        <v>3</v>
      </c>
      <c r="K26" s="3">
        <v>3.3</v>
      </c>
      <c r="L26" s="3">
        <f t="shared" si="0"/>
        <v>-0.29999999999999982</v>
      </c>
      <c r="M26" s="3">
        <f t="shared" si="1"/>
        <v>8.99999999999999E-2</v>
      </c>
      <c r="N26" s="17">
        <f t="shared" si="2"/>
        <v>2.7272727272727244E-2</v>
      </c>
    </row>
    <row r="27" spans="1:14" x14ac:dyDescent="0.25">
      <c r="A27" s="12" t="s">
        <v>11</v>
      </c>
      <c r="B27" s="6">
        <f>($G$17*B19)/$G$19</f>
        <v>3.9</v>
      </c>
      <c r="C27" s="6">
        <f t="shared" ref="C27:F27" si="7">($G$17*C19)/$G$19</f>
        <v>9</v>
      </c>
      <c r="D27" s="6">
        <f t="shared" si="7"/>
        <v>8.4</v>
      </c>
      <c r="E27" s="6">
        <f t="shared" si="7"/>
        <v>5.4</v>
      </c>
      <c r="F27" s="6">
        <f t="shared" si="7"/>
        <v>3.3</v>
      </c>
      <c r="G27" s="11">
        <f t="shared" si="6"/>
        <v>30.000000000000004</v>
      </c>
      <c r="I27" s="18" t="s">
        <v>48</v>
      </c>
      <c r="J27" s="19">
        <f>SUM(N7:N26)</f>
        <v>23.566899766899773</v>
      </c>
      <c r="K27" s="1"/>
      <c r="L27" s="1"/>
      <c r="M27" s="1"/>
      <c r="N27" s="1"/>
    </row>
    <row r="28" spans="1:14" x14ac:dyDescent="0.25">
      <c r="A28" s="12" t="s">
        <v>12</v>
      </c>
      <c r="B28" s="6">
        <f>($G$18*B19)/$G$19</f>
        <v>3.9</v>
      </c>
      <c r="C28" s="6">
        <f t="shared" ref="C28:F28" si="8">($G$18*C19)/$G$19</f>
        <v>9</v>
      </c>
      <c r="D28" s="6">
        <f t="shared" si="8"/>
        <v>8.4</v>
      </c>
      <c r="E28" s="6">
        <f t="shared" si="8"/>
        <v>5.4</v>
      </c>
      <c r="F28" s="6">
        <f t="shared" si="8"/>
        <v>3.3</v>
      </c>
      <c r="G28" s="11">
        <f t="shared" si="6"/>
        <v>30.000000000000004</v>
      </c>
      <c r="I28" s="22" t="s">
        <v>52</v>
      </c>
      <c r="J28" s="1">
        <v>21.026</v>
      </c>
      <c r="K28" s="1"/>
      <c r="L28" s="1"/>
      <c r="M28" s="1"/>
      <c r="N28" s="1"/>
    </row>
    <row r="29" spans="1:14" x14ac:dyDescent="0.25">
      <c r="A29" s="15" t="s">
        <v>18</v>
      </c>
      <c r="B29" s="11">
        <f>SUM(B25:B28)</f>
        <v>39</v>
      </c>
      <c r="C29" s="11">
        <f t="shared" ref="C29" si="9">SUM(C25:C28)</f>
        <v>90</v>
      </c>
      <c r="D29" s="11">
        <f t="shared" ref="D29" si="10">SUM(D25:D28)</f>
        <v>84.000000000000014</v>
      </c>
      <c r="E29" s="11">
        <f t="shared" ref="E29" si="11">SUM(E25:E28)</f>
        <v>54</v>
      </c>
      <c r="F29" s="11">
        <f t="shared" ref="F29" si="12">SUM(F25:F28)</f>
        <v>33</v>
      </c>
      <c r="G29" s="11">
        <f>SUM(G25:G28)</f>
        <v>300</v>
      </c>
    </row>
  </sheetData>
  <mergeCells count="24">
    <mergeCell ref="B20:C21"/>
    <mergeCell ref="J27:N27"/>
    <mergeCell ref="D3:D4"/>
    <mergeCell ref="E2:E4"/>
    <mergeCell ref="J28:N28"/>
    <mergeCell ref="A12:G12"/>
    <mergeCell ref="A22:G22"/>
    <mergeCell ref="B23:B24"/>
    <mergeCell ref="C23:C24"/>
    <mergeCell ref="D23:D24"/>
    <mergeCell ref="E23:E24"/>
    <mergeCell ref="F23:F24"/>
    <mergeCell ref="G23:G24"/>
    <mergeCell ref="A20:A21"/>
    <mergeCell ref="B13:B14"/>
    <mergeCell ref="C13:C14"/>
    <mergeCell ref="D13:D14"/>
    <mergeCell ref="E13:E14"/>
    <mergeCell ref="F13:F14"/>
    <mergeCell ref="G13:G14"/>
    <mergeCell ref="A1:C1"/>
    <mergeCell ref="B8:G8"/>
    <mergeCell ref="B9:G9"/>
    <mergeCell ref="A7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2023-03-25T14:56:26Z</dcterms:modified>
</cp:coreProperties>
</file>