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\"/>
    </mc:Choice>
  </mc:AlternateContent>
  <xr:revisionPtr revIDLastSave="0" documentId="13_ncr:1_{07DB487B-C5EC-438B-B851-DCD5EDD4AA4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nnova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S14" i="1"/>
  <c r="V13" i="1"/>
  <c r="V12" i="1"/>
  <c r="U13" i="1"/>
  <c r="U12" i="1"/>
  <c r="T13" i="1"/>
  <c r="T12" i="1"/>
  <c r="S13" i="1"/>
  <c r="S12" i="1"/>
  <c r="O41" i="1"/>
  <c r="O40" i="1"/>
  <c r="O38" i="1"/>
  <c r="O35" i="1"/>
  <c r="O32" i="1"/>
  <c r="O30" i="1"/>
  <c r="O20" i="1"/>
  <c r="O28" i="1"/>
  <c r="O27" i="1"/>
  <c r="O26" i="1"/>
  <c r="O25" i="1"/>
  <c r="O24" i="1"/>
  <c r="O23" i="1"/>
  <c r="O22" i="1"/>
  <c r="O16" i="1"/>
  <c r="O17" i="1"/>
  <c r="O11" i="1"/>
  <c r="O13" i="1"/>
  <c r="O12" i="1"/>
  <c r="N7" i="1"/>
  <c r="P7" i="1"/>
  <c r="Q7" i="1"/>
  <c r="S7" i="1"/>
  <c r="T7" i="1"/>
  <c r="M7" i="1"/>
  <c r="T4" i="1"/>
  <c r="T5" i="1"/>
  <c r="T6" i="1"/>
  <c r="T3" i="1"/>
  <c r="Q4" i="1"/>
  <c r="Q5" i="1"/>
  <c r="Q6" i="1"/>
  <c r="Q3" i="1"/>
  <c r="N4" i="1"/>
  <c r="N5" i="1"/>
  <c r="N6" i="1"/>
  <c r="N3" i="1"/>
</calcChain>
</file>

<file path=xl/sharedStrings.xml><?xml version="1.0" encoding="utf-8"?>
<sst xmlns="http://schemas.openxmlformats.org/spreadsheetml/2006/main" count="63" uniqueCount="56">
  <si>
    <t>Among Groups</t>
  </si>
  <si>
    <t>Within groups</t>
  </si>
  <si>
    <t>Annova Test - Analysis Of Variance</t>
  </si>
  <si>
    <t>Number of Students</t>
  </si>
  <si>
    <t>Questions Solved</t>
  </si>
  <si>
    <t>Student groups / Level Of Noise</t>
  </si>
  <si>
    <t>Null Hypothesis</t>
  </si>
  <si>
    <t>Alternate Hypothesis</t>
  </si>
  <si>
    <t>Students</t>
  </si>
  <si>
    <t>Questions solved(x)</t>
  </si>
  <si>
    <t>Low Noise</t>
  </si>
  <si>
    <t>Medium Noise</t>
  </si>
  <si>
    <t>Loud Noise</t>
  </si>
  <si>
    <t>x^2</t>
  </si>
  <si>
    <t>X^2</t>
  </si>
  <si>
    <t>Correction Term(Cx)</t>
  </si>
  <si>
    <t>squared value of total number of questions/number of students</t>
  </si>
  <si>
    <t>Total Number of questions</t>
  </si>
  <si>
    <t>squared value of total number of questions</t>
  </si>
  <si>
    <t>Sum of squares of Total (SSt)</t>
  </si>
  <si>
    <t>sum of square of questions - corrections term</t>
  </si>
  <si>
    <t>sum of square of questions</t>
  </si>
  <si>
    <t>Sum of square among groups(Ssa)</t>
  </si>
  <si>
    <t>summation of(squared values of questions solved in each category/number of students of that category) - Correction Term</t>
  </si>
  <si>
    <t>Number of students in each category (n)</t>
  </si>
  <si>
    <t>Squared Low noise category questions solved</t>
  </si>
  <si>
    <t>Squared Medium noise category questions solved</t>
  </si>
  <si>
    <t>Squared Loud noise category questions solved</t>
  </si>
  <si>
    <t xml:space="preserve">Division Of squared value of low noise with number of students </t>
  </si>
  <si>
    <t xml:space="preserve">Division Of squared value of medium noise with number of students </t>
  </si>
  <si>
    <t xml:space="preserve">Division Of squared value of loud noise with number of students </t>
  </si>
  <si>
    <t>summation of all values from division above</t>
  </si>
  <si>
    <t>SSt-Ssa</t>
  </si>
  <si>
    <t>Mean of sum of squares among groups (MSSa)</t>
  </si>
  <si>
    <t>Ssa/(k-1)</t>
  </si>
  <si>
    <t>Number of categories (k)</t>
  </si>
  <si>
    <t>Mean of sum of squares within groups (MSSw)</t>
  </si>
  <si>
    <t>Number of Students (N)</t>
  </si>
  <si>
    <t>SSw/(N-k)</t>
  </si>
  <si>
    <t>Sum of squares within groups (SSw)</t>
  </si>
  <si>
    <t>F ratio</t>
  </si>
  <si>
    <t>MSSa/MSSw</t>
  </si>
  <si>
    <t>Degree Of Freedom (Among groups)</t>
  </si>
  <si>
    <t>Degree Of Freedom (Within groups)</t>
  </si>
  <si>
    <t>K-1</t>
  </si>
  <si>
    <t>N-K</t>
  </si>
  <si>
    <t>Summerize</t>
  </si>
  <si>
    <t>Source Of variance</t>
  </si>
  <si>
    <t>Degree of Freedom</t>
  </si>
  <si>
    <t>Sum of square</t>
  </si>
  <si>
    <t>mean of sum of square</t>
  </si>
  <si>
    <t>F distribution Table</t>
  </si>
  <si>
    <t>99/1</t>
  </si>
  <si>
    <t>95/5</t>
  </si>
  <si>
    <t>Noise and questions answered does  have a significant co relation - Approved as calculated F ratio is greater than table value</t>
  </si>
  <si>
    <t>Noise and questions answered doesn't have a ssignificant co relation - rejected as the F distribution table value is lesser than calculated 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</si>
</sst>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Normal="100" workbookViewId="0">
      <selection activeCell="A22" sqref="A22"/>
    </sheetView>
  </sheetViews>
  <sheetFormatPr defaultRowHeight="14.5" x14ac:dyDescent="0.35"/>
  <cols>
    <col min="1" max="1" width="28.08984375" customWidth="1"/>
    <col min="2" max="2" width="15.54296875" customWidth="1"/>
    <col min="3" max="3" width="13.54296875" customWidth="1"/>
    <col min="4" max="4" width="16.36328125" customWidth="1"/>
    <col min="8" max="8" width="47.90625" customWidth="1"/>
    <col min="12" max="12" width="5.81640625" customWidth="1"/>
    <col min="13" max="13" width="53.90625" customWidth="1"/>
    <col min="14" max="14" width="25.1796875" customWidth="1"/>
    <col min="16" max="16" width="16.90625" customWidth="1"/>
    <col min="18" max="18" width="17.90625" customWidth="1"/>
    <col min="19" max="19" width="17.453125" customWidth="1"/>
  </cols>
  <sheetData>
    <row r="1" spans="1:22" x14ac:dyDescent="0.35">
      <c r="A1" s="2" t="s">
        <v>2</v>
      </c>
      <c r="B1" s="2"/>
      <c r="C1" s="2"/>
      <c r="D1" s="2"/>
      <c r="E1" s="2"/>
      <c r="F1" s="2"/>
      <c r="G1" s="3"/>
      <c r="H1" s="3"/>
      <c r="L1" s="2" t="s">
        <v>10</v>
      </c>
      <c r="M1" s="2"/>
      <c r="N1" s="2"/>
      <c r="O1" s="2" t="s">
        <v>11</v>
      </c>
      <c r="P1" s="2"/>
      <c r="Q1" s="2"/>
      <c r="R1" s="2" t="s">
        <v>12</v>
      </c>
      <c r="S1" s="2"/>
      <c r="T1" s="2"/>
    </row>
    <row r="2" spans="1:22" x14ac:dyDescent="0.35">
      <c r="A2" s="3" t="s">
        <v>3</v>
      </c>
      <c r="B2" s="3"/>
      <c r="C2" s="3"/>
      <c r="D2" s="3"/>
      <c r="E2" s="3"/>
      <c r="F2" s="3"/>
      <c r="G2" s="3"/>
      <c r="H2" s="3"/>
      <c r="L2" s="5" t="s">
        <v>8</v>
      </c>
      <c r="M2" s="5" t="s">
        <v>9</v>
      </c>
      <c r="N2" s="5" t="s">
        <v>13</v>
      </c>
      <c r="O2" s="5" t="s">
        <v>8</v>
      </c>
      <c r="P2" s="5" t="s">
        <v>9</v>
      </c>
      <c r="Q2" s="5" t="s">
        <v>14</v>
      </c>
      <c r="R2" s="5" t="s">
        <v>8</v>
      </c>
      <c r="S2" s="5" t="s">
        <v>9</v>
      </c>
      <c r="T2" s="5" t="s">
        <v>14</v>
      </c>
    </row>
    <row r="3" spans="1:22" x14ac:dyDescent="0.35">
      <c r="A3" s="3" t="s">
        <v>5</v>
      </c>
      <c r="B3" s="3"/>
      <c r="C3" s="3"/>
      <c r="D3" s="3"/>
      <c r="E3" s="3"/>
      <c r="F3" s="3"/>
      <c r="G3" s="3"/>
      <c r="H3" s="3"/>
      <c r="L3" s="5">
        <v>1</v>
      </c>
      <c r="M3" s="5">
        <v>10</v>
      </c>
      <c r="N3" s="5">
        <f>M3^2</f>
        <v>100</v>
      </c>
      <c r="O3" s="5">
        <v>5</v>
      </c>
      <c r="P3" s="5">
        <v>8</v>
      </c>
      <c r="Q3" s="5">
        <f>P3^2</f>
        <v>64</v>
      </c>
      <c r="R3" s="5">
        <v>9</v>
      </c>
      <c r="S3" s="5">
        <v>4</v>
      </c>
      <c r="T3" s="5">
        <f>S3^2</f>
        <v>16</v>
      </c>
    </row>
    <row r="4" spans="1:22" x14ac:dyDescent="0.35">
      <c r="A4" s="3" t="s">
        <v>4</v>
      </c>
      <c r="B4" s="3"/>
      <c r="C4" s="3"/>
      <c r="D4" s="3"/>
      <c r="E4" s="3"/>
      <c r="F4" s="3"/>
      <c r="G4" s="3"/>
      <c r="H4" s="3"/>
      <c r="L4" s="5">
        <v>2</v>
      </c>
      <c r="M4" s="5">
        <v>9</v>
      </c>
      <c r="N4" s="5">
        <f t="shared" ref="N4:N6" si="0">M4^2</f>
        <v>81</v>
      </c>
      <c r="O4" s="5">
        <v>6</v>
      </c>
      <c r="P4" s="5">
        <v>4</v>
      </c>
      <c r="Q4" s="5">
        <f t="shared" ref="Q4:Q6" si="1">P4^2</f>
        <v>16</v>
      </c>
      <c r="R4" s="5">
        <v>10</v>
      </c>
      <c r="S4" s="5">
        <v>3</v>
      </c>
      <c r="T4" s="5">
        <f t="shared" ref="T4:T6" si="2">S4^2</f>
        <v>9</v>
      </c>
    </row>
    <row r="5" spans="1:22" x14ac:dyDescent="0.35">
      <c r="A5" s="3"/>
      <c r="B5" s="3"/>
      <c r="C5" s="3"/>
      <c r="D5" s="3"/>
      <c r="E5" s="3"/>
      <c r="F5" s="3"/>
      <c r="G5" s="3"/>
      <c r="H5" s="3"/>
      <c r="L5" s="5">
        <v>3</v>
      </c>
      <c r="M5" s="5">
        <v>6</v>
      </c>
      <c r="N5" s="5">
        <f t="shared" si="0"/>
        <v>36</v>
      </c>
      <c r="O5" s="5">
        <v>7</v>
      </c>
      <c r="P5" s="5">
        <v>6</v>
      </c>
      <c r="Q5" s="5">
        <f t="shared" si="1"/>
        <v>36</v>
      </c>
      <c r="R5" s="5">
        <v>11</v>
      </c>
      <c r="S5" s="5">
        <v>6</v>
      </c>
      <c r="T5" s="5">
        <f t="shared" si="2"/>
        <v>36</v>
      </c>
    </row>
    <row r="6" spans="1:22" x14ac:dyDescent="0.35">
      <c r="A6" s="3"/>
      <c r="B6" s="3"/>
      <c r="C6" s="3"/>
      <c r="D6" s="3"/>
      <c r="E6" s="3"/>
      <c r="F6" s="3"/>
      <c r="G6" s="3"/>
      <c r="H6" s="3"/>
      <c r="L6" s="5">
        <v>4</v>
      </c>
      <c r="M6" s="5">
        <v>7</v>
      </c>
      <c r="N6" s="5">
        <f t="shared" si="0"/>
        <v>49</v>
      </c>
      <c r="O6" s="5">
        <v>8</v>
      </c>
      <c r="P6" s="5">
        <v>7</v>
      </c>
      <c r="Q6" s="5">
        <f t="shared" si="1"/>
        <v>49</v>
      </c>
      <c r="R6" s="5">
        <v>12</v>
      </c>
      <c r="S6" s="5">
        <v>4</v>
      </c>
      <c r="T6" s="5">
        <f t="shared" si="2"/>
        <v>16</v>
      </c>
    </row>
    <row r="7" spans="1:22" x14ac:dyDescent="0.35">
      <c r="A7" s="3"/>
      <c r="B7" s="3"/>
      <c r="C7" s="3"/>
      <c r="D7" s="3"/>
      <c r="E7" s="3"/>
      <c r="F7" s="3"/>
      <c r="G7" s="3"/>
      <c r="H7" s="3"/>
      <c r="L7" s="3"/>
      <c r="M7" s="5">
        <f>SUM(M3:M6)</f>
        <v>32</v>
      </c>
      <c r="N7" s="5">
        <f t="shared" ref="N7:T7" si="3">SUM(N3:N6)</f>
        <v>266</v>
      </c>
      <c r="O7" s="5"/>
      <c r="P7" s="5">
        <f t="shared" si="3"/>
        <v>25</v>
      </c>
      <c r="Q7" s="5">
        <f t="shared" si="3"/>
        <v>165</v>
      </c>
      <c r="R7" s="5"/>
      <c r="S7" s="5">
        <f t="shared" si="3"/>
        <v>17</v>
      </c>
      <c r="T7" s="5">
        <f t="shared" si="3"/>
        <v>77</v>
      </c>
    </row>
    <row r="8" spans="1:22" x14ac:dyDescent="0.35">
      <c r="A8" s="4" t="s">
        <v>6</v>
      </c>
      <c r="B8" s="2" t="s">
        <v>55</v>
      </c>
      <c r="C8" s="2"/>
      <c r="D8" s="2"/>
      <c r="E8" s="2"/>
      <c r="F8" s="2"/>
      <c r="G8" s="2"/>
      <c r="H8" s="2"/>
    </row>
    <row r="9" spans="1:22" x14ac:dyDescent="0.35">
      <c r="A9" s="4" t="s">
        <v>7</v>
      </c>
      <c r="B9" s="17" t="s">
        <v>54</v>
      </c>
      <c r="C9" s="17"/>
      <c r="D9" s="17"/>
      <c r="E9" s="17"/>
      <c r="F9" s="17"/>
      <c r="G9" s="17"/>
      <c r="H9" s="17"/>
    </row>
    <row r="10" spans="1:22" x14ac:dyDescent="0.35">
      <c r="M10" s="8" t="s">
        <v>37</v>
      </c>
      <c r="N10" s="8"/>
      <c r="O10" s="10">
        <v>12</v>
      </c>
      <c r="R10" s="1" t="s">
        <v>46</v>
      </c>
      <c r="S10" s="1"/>
      <c r="T10" s="1"/>
      <c r="U10" s="1"/>
    </row>
    <row r="11" spans="1:22" ht="58" x14ac:dyDescent="0.35">
      <c r="M11" s="8" t="s">
        <v>15</v>
      </c>
      <c r="N11" s="9" t="s">
        <v>16</v>
      </c>
      <c r="O11" s="11">
        <f>O13/O10</f>
        <v>456.33333333333331</v>
      </c>
      <c r="R11" s="16" t="s">
        <v>47</v>
      </c>
      <c r="S11" s="16" t="s">
        <v>48</v>
      </c>
      <c r="T11" s="16" t="s">
        <v>49</v>
      </c>
      <c r="U11" s="16" t="s">
        <v>50</v>
      </c>
      <c r="V11" s="16" t="s">
        <v>40</v>
      </c>
    </row>
    <row r="12" spans="1:22" x14ac:dyDescent="0.35">
      <c r="M12" s="8" t="s">
        <v>17</v>
      </c>
      <c r="N12" s="8"/>
      <c r="O12" s="10">
        <f>M7+P7+S7</f>
        <v>74</v>
      </c>
      <c r="R12" s="5" t="s">
        <v>0</v>
      </c>
      <c r="S12" s="5">
        <f>O40</f>
        <v>2</v>
      </c>
      <c r="T12" s="7">
        <f>O20</f>
        <v>28.166666666666686</v>
      </c>
      <c r="U12" s="7">
        <f>O32</f>
        <v>14.083333333333343</v>
      </c>
      <c r="V12" s="7">
        <f>O38</f>
        <v>5.393617021276599</v>
      </c>
    </row>
    <row r="13" spans="1:22" x14ac:dyDescent="0.35">
      <c r="M13" s="9" t="s">
        <v>18</v>
      </c>
      <c r="N13" s="8"/>
      <c r="O13" s="10">
        <f>O12^2</f>
        <v>5476</v>
      </c>
      <c r="R13" s="5" t="s">
        <v>1</v>
      </c>
      <c r="S13" s="5">
        <f>O41</f>
        <v>9</v>
      </c>
      <c r="T13" s="7">
        <f>O30</f>
        <v>23.5</v>
      </c>
      <c r="U13" s="7">
        <f>O35</f>
        <v>2.6111111111111112</v>
      </c>
      <c r="V13" s="7">
        <f>O38</f>
        <v>5.393617021276599</v>
      </c>
    </row>
    <row r="14" spans="1:22" x14ac:dyDescent="0.35">
      <c r="M14" s="8"/>
      <c r="N14" s="8"/>
      <c r="O14" s="10"/>
      <c r="S14" s="5">
        <f>SUM(S12:S13)</f>
        <v>11</v>
      </c>
      <c r="T14" s="5"/>
      <c r="U14" s="5"/>
      <c r="V14" s="7">
        <f>V13</f>
        <v>5.393617021276599</v>
      </c>
    </row>
    <row r="15" spans="1:22" x14ac:dyDescent="0.35">
      <c r="M15" s="8"/>
      <c r="N15" s="8"/>
      <c r="O15" s="10"/>
    </row>
    <row r="16" spans="1:22" ht="29" x14ac:dyDescent="0.35">
      <c r="M16" s="8" t="s">
        <v>19</v>
      </c>
      <c r="N16" s="9" t="s">
        <v>20</v>
      </c>
      <c r="O16" s="11">
        <f>O17-O11</f>
        <v>51.666666666666686</v>
      </c>
    </row>
    <row r="17" spans="13:20" x14ac:dyDescent="0.35">
      <c r="M17" s="8" t="s">
        <v>21</v>
      </c>
      <c r="N17" s="8"/>
      <c r="O17" s="10">
        <f>N7+Q7+T7</f>
        <v>508</v>
      </c>
      <c r="R17" s="13" t="s">
        <v>51</v>
      </c>
      <c r="S17" s="13" t="s">
        <v>52</v>
      </c>
      <c r="T17" s="13">
        <v>3.0064500000000001</v>
      </c>
    </row>
    <row r="18" spans="13:20" x14ac:dyDescent="0.35">
      <c r="R18" s="13" t="s">
        <v>51</v>
      </c>
      <c r="S18" s="13" t="s">
        <v>53</v>
      </c>
      <c r="T18" s="13">
        <v>4.2565</v>
      </c>
    </row>
    <row r="20" spans="13:20" ht="72.5" x14ac:dyDescent="0.35">
      <c r="M20" s="9" t="s">
        <v>22</v>
      </c>
      <c r="N20" s="6" t="s">
        <v>23</v>
      </c>
      <c r="O20" s="11">
        <f>O28-O11</f>
        <v>28.166666666666686</v>
      </c>
    </row>
    <row r="21" spans="13:20" x14ac:dyDescent="0.35">
      <c r="M21" s="5" t="s">
        <v>24</v>
      </c>
      <c r="N21" s="5"/>
      <c r="O21" s="10">
        <v>4</v>
      </c>
    </row>
    <row r="22" spans="13:20" x14ac:dyDescent="0.35">
      <c r="M22" s="5" t="s">
        <v>25</v>
      </c>
      <c r="N22" s="5"/>
      <c r="O22" s="10">
        <f>M7^2</f>
        <v>1024</v>
      </c>
    </row>
    <row r="23" spans="13:20" x14ac:dyDescent="0.35">
      <c r="M23" s="5" t="s">
        <v>26</v>
      </c>
      <c r="N23" s="5"/>
      <c r="O23" s="10">
        <f>P7^2</f>
        <v>625</v>
      </c>
    </row>
    <row r="24" spans="13:20" x14ac:dyDescent="0.35">
      <c r="M24" s="5" t="s">
        <v>27</v>
      </c>
      <c r="N24" s="5"/>
      <c r="O24" s="10">
        <f>S7^2</f>
        <v>289</v>
      </c>
    </row>
    <row r="25" spans="13:20" ht="29" x14ac:dyDescent="0.35">
      <c r="M25" s="14" t="s">
        <v>28</v>
      </c>
      <c r="N25" s="5"/>
      <c r="O25" s="10">
        <f>O22/O21</f>
        <v>256</v>
      </c>
    </row>
    <row r="26" spans="13:20" ht="29" x14ac:dyDescent="0.35">
      <c r="M26" s="14" t="s">
        <v>29</v>
      </c>
      <c r="N26" s="5"/>
      <c r="O26" s="10">
        <f>O23/O21</f>
        <v>156.25</v>
      </c>
    </row>
    <row r="27" spans="13:20" ht="29" x14ac:dyDescent="0.35">
      <c r="M27" s="14" t="s">
        <v>30</v>
      </c>
      <c r="N27" s="5"/>
      <c r="O27" s="10">
        <f>O24/O21</f>
        <v>72.25</v>
      </c>
    </row>
    <row r="28" spans="13:20" x14ac:dyDescent="0.35">
      <c r="M28" s="14" t="s">
        <v>31</v>
      </c>
      <c r="N28" s="5"/>
      <c r="O28" s="10">
        <f>SUM(O25:O27)</f>
        <v>484.5</v>
      </c>
    </row>
    <row r="29" spans="13:20" x14ac:dyDescent="0.35">
      <c r="O29" s="15"/>
    </row>
    <row r="30" spans="13:20" x14ac:dyDescent="0.35">
      <c r="M30" s="14" t="s">
        <v>39</v>
      </c>
      <c r="N30" s="5" t="s">
        <v>32</v>
      </c>
      <c r="O30" s="12">
        <f>O16-O20</f>
        <v>23.5</v>
      </c>
    </row>
    <row r="31" spans="13:20" x14ac:dyDescent="0.35">
      <c r="O31" s="15"/>
    </row>
    <row r="32" spans="13:20" x14ac:dyDescent="0.35">
      <c r="M32" s="14" t="s">
        <v>33</v>
      </c>
      <c r="N32" s="5" t="s">
        <v>34</v>
      </c>
      <c r="O32" s="12">
        <f>O20/(O33-1)</f>
        <v>14.083333333333343</v>
      </c>
    </row>
    <row r="33" spans="13:15" x14ac:dyDescent="0.35">
      <c r="M33" s="5" t="s">
        <v>35</v>
      </c>
      <c r="N33" s="5"/>
      <c r="O33" s="13">
        <v>3</v>
      </c>
    </row>
    <row r="34" spans="13:15" x14ac:dyDescent="0.35">
      <c r="O34" s="15"/>
    </row>
    <row r="35" spans="13:15" x14ac:dyDescent="0.35">
      <c r="M35" s="14" t="s">
        <v>36</v>
      </c>
      <c r="N35" s="5" t="s">
        <v>38</v>
      </c>
      <c r="O35" s="12">
        <f>O30/(O10-O33)</f>
        <v>2.6111111111111112</v>
      </c>
    </row>
    <row r="38" spans="13:15" x14ac:dyDescent="0.35">
      <c r="M38" s="5" t="s">
        <v>40</v>
      </c>
      <c r="N38" s="5" t="s">
        <v>41</v>
      </c>
      <c r="O38" s="12">
        <f>O32/O35</f>
        <v>5.393617021276599</v>
      </c>
    </row>
    <row r="40" spans="13:15" x14ac:dyDescent="0.35">
      <c r="M40" s="5" t="s">
        <v>42</v>
      </c>
      <c r="N40" s="5" t="s">
        <v>44</v>
      </c>
      <c r="O40" s="13">
        <f>O33-1</f>
        <v>2</v>
      </c>
    </row>
    <row r="41" spans="13:15" x14ac:dyDescent="0.35">
      <c r="M41" s="5" t="s">
        <v>43</v>
      </c>
      <c r="N41" s="5" t="s">
        <v>45</v>
      </c>
      <c r="O41" s="13">
        <f>O10-O33</f>
        <v>9</v>
      </c>
    </row>
  </sheetData>
  <mergeCells count="7">
    <mergeCell ref="R1:T1"/>
    <mergeCell ref="R10:U10"/>
    <mergeCell ref="A1:F1"/>
    <mergeCell ref="B8:H8"/>
    <mergeCell ref="B9:H9"/>
    <mergeCell ref="L1:N1"/>
    <mergeCell ref="O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Annova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2023-08-12T16:09:01Z</dcterms:modified>
</cp:coreProperties>
</file>