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ries" sheetId="1" r:id="rId4"/>
    <sheet state="visible" name="Contest info" sheetId="2" r:id="rId5"/>
    <sheet state="visible" name="Judge criteria" sheetId="3" r:id="rId6"/>
  </sheets>
  <definedNames>
    <definedName hidden="1" localSheetId="0" name="Z_CF0E7901_31B0_4604_B25F_305DDBFBEF54_.wvu.FilterData">Entries!$B$2:$M$26</definedName>
    <definedName hidden="1" localSheetId="0" name="Z_BD8F9422_F233_45B2_B30C_7448F3EF420D_.wvu.FilterData">Entries!$B$2:$M$27</definedName>
  </definedNames>
  <calcPr/>
  <customWorkbookViews>
    <customWorkbookView activeSheetId="0" maximized="1" windowHeight="0" windowWidth="0" guid="{CF0E7901-31B0-4604-B25F-305DDBFBEF54}" name="By submission date"/>
    <customWorkbookView activeSheetId="0" maximized="1" windowHeight="0" windowWidth="0" guid="{BD8F9422-F233-45B2-B30C-7448F3EF420D}" name="By date of update"/>
  </customWorkbookViews>
</workbook>
</file>

<file path=xl/sharedStrings.xml><?xml version="1.0" encoding="utf-8"?>
<sst xmlns="http://schemas.openxmlformats.org/spreadsheetml/2006/main" count="274" uniqueCount="235">
  <si>
    <t>No</t>
  </si>
  <si>
    <t>Contestant</t>
  </si>
  <si>
    <t>Title</t>
  </si>
  <si>
    <t>Date of update</t>
  </si>
  <si>
    <t>Link</t>
  </si>
  <si>
    <t>Alt. link</t>
  </si>
  <si>
    <t>Character</t>
  </si>
  <si>
    <t>First appeared in</t>
  </si>
  <si>
    <t>MegamanOmega</t>
  </si>
  <si>
    <t>CreepyNinja_</t>
  </si>
  <si>
    <t>Trickysticks</t>
  </si>
  <si>
    <t>Loann</t>
  </si>
  <si>
    <t>Sum of Scores</t>
  </si>
  <si>
    <t>Junky</t>
  </si>
  <si>
    <t>Azure Kappa (v0.83)</t>
  </si>
  <si>
    <t>Bulletforge</t>
  </si>
  <si>
    <t>Nitori</t>
  </si>
  <si>
    <t>MoF S3</t>
  </si>
  <si>
    <t>23.35</t>
  </si>
  <si>
    <t>22.2 (5 | 5 | 12.2)</t>
  </si>
  <si>
    <t>21.225</t>
  </si>
  <si>
    <t>24.7</t>
  </si>
  <si>
    <t>ttbd</t>
  </si>
  <si>
    <t>Super Youkai Warhead ~ Nitori Kawashiro (v1.00a)</t>
  </si>
  <si>
    <t>23.05</t>
  </si>
  <si>
    <t>21.00</t>
  </si>
  <si>
    <t>22.1</t>
  </si>
  <si>
    <t>Adam</t>
  </si>
  <si>
    <t>東方天空蝶　～ Hidden Star in Eternal World</t>
  </si>
  <si>
    <t>Mega.nz</t>
  </si>
  <si>
    <t>Eternity Larva</t>
  </si>
  <si>
    <t>HSiFS S1</t>
  </si>
  <si>
    <t>22.95</t>
  </si>
  <si>
    <t>19.6 (4.5 | 3.5 | 11.6)</t>
  </si>
  <si>
    <t>21.05</t>
  </si>
  <si>
    <t>22.9</t>
  </si>
  <si>
    <t>Kobito</t>
  </si>
  <si>
    <t>BHA3 - Kogasa's Last Surprise (v1.00b)</t>
  </si>
  <si>
    <t>Kogasa</t>
  </si>
  <si>
    <t>UFO S2</t>
  </si>
  <si>
    <t>23.5</t>
  </si>
  <si>
    <t>19.4 (5 | 3.5 | 10.9)</t>
  </si>
  <si>
    <t>16.45</t>
  </si>
  <si>
    <t>23.3</t>
  </si>
  <si>
    <t>Bagoum</t>
  </si>
  <si>
    <t>Bad Apple (v1.01)</t>
  </si>
  <si>
    <t>Itch.io</t>
  </si>
  <si>
    <t>Elly</t>
  </si>
  <si>
    <t>LLS S3</t>
  </si>
  <si>
    <t>22.94</t>
  </si>
  <si>
    <t>19.9 (5 | 4 | 10.9)</t>
  </si>
  <si>
    <t>16.98</t>
  </si>
  <si>
    <t>19.2</t>
  </si>
  <si>
    <t>Jackie Matthews</t>
  </si>
  <si>
    <t>Golden Siege of El Dorado (v0.76a)</t>
  </si>
  <si>
    <t>Nazrin</t>
  </si>
  <si>
    <t>UFO S1</t>
  </si>
  <si>
    <t>21.67</t>
  </si>
  <si>
    <t>19.2 (5 | 3.5 | 10.7)</t>
  </si>
  <si>
    <t>18.54</t>
  </si>
  <si>
    <t>18.0</t>
  </si>
  <si>
    <t>Lusus</t>
  </si>
  <si>
    <t>Unexpected Mastermind 2 - Wakasagihime (v1.01a)</t>
  </si>
  <si>
    <t>Wakasagihime</t>
  </si>
  <si>
    <t>DDC S1</t>
  </si>
  <si>
    <t>22.35</t>
  </si>
  <si>
    <t>14.7 (3 | 3 | 8.7)</t>
  </si>
  <si>
    <t>17.35</t>
  </si>
  <si>
    <t>22.0</t>
  </si>
  <si>
    <t>Badz</t>
  </si>
  <si>
    <t>Untitled Kagerou Script (v1.01)</t>
  </si>
  <si>
    <t>Kagerou</t>
  </si>
  <si>
    <t>DDC S3</t>
  </si>
  <si>
    <t>21.34</t>
  </si>
  <si>
    <t>18.3 (5 | 3 | 10.3)</t>
  </si>
  <si>
    <t>17.79</t>
  </si>
  <si>
    <t>Hiro/Ryann1908</t>
  </si>
  <si>
    <t>東方乳牛時 ～ Memento of Outwit (v1.00a)</t>
  </si>
  <si>
    <t>Urumi</t>
  </si>
  <si>
    <t>WBaWC S2</t>
  </si>
  <si>
    <t>22.6</t>
  </si>
  <si>
    <t>16.4 (3.5 | 3 | 9.9)</t>
  </si>
  <si>
    <t>17.425</t>
  </si>
  <si>
    <t>18.5</t>
  </si>
  <si>
    <t>GreenDinobot</t>
  </si>
  <si>
    <t>Unexpected Mastermind 2 - Impossible Spell Card Day 5.5</t>
  </si>
  <si>
    <t>Hina</t>
  </si>
  <si>
    <t>MoF S2</t>
  </si>
  <si>
    <t>19.0 (4.5 | 4 | 10.5)</t>
  </si>
  <si>
    <t>16.00</t>
  </si>
  <si>
    <t>18.2</t>
  </si>
  <si>
    <t>Middy the Bird</t>
  </si>
  <si>
    <t>Sparrow of Darkness</t>
  </si>
  <si>
    <t>Mystia</t>
  </si>
  <si>
    <t>IN S2</t>
  </si>
  <si>
    <t>22.2</t>
  </si>
  <si>
    <t>16.9 (4 | 3.5 | 9.4)</t>
  </si>
  <si>
    <t>16.22</t>
  </si>
  <si>
    <t>16.4</t>
  </si>
  <si>
    <t>Drekareen</t>
  </si>
  <si>
    <t>BHA 3 - Drek's Entry</t>
  </si>
  <si>
    <t>22.66</t>
  </si>
  <si>
    <t>20.0 (5 | 4 | 11.0)</t>
  </si>
  <si>
    <t>16.05</t>
  </si>
  <si>
    <t>Arkenia</t>
  </si>
  <si>
    <t>東方漸崩霊 ~ Collapse of Animism (v1.10a)</t>
  </si>
  <si>
    <t>Kisume</t>
  </si>
  <si>
    <t>SA S1 (M)</t>
  </si>
  <si>
    <t>22.5</t>
  </si>
  <si>
    <t>15.4 (4 | 3 | 8.4)</t>
  </si>
  <si>
    <t>15.09</t>
  </si>
  <si>
    <t>16.3</t>
  </si>
  <si>
    <t>Rakaasac</t>
  </si>
  <si>
    <t>Wonderful Portal to Arcadia</t>
  </si>
  <si>
    <t>Alice Margatroid</t>
  </si>
  <si>
    <t>PCB S3</t>
  </si>
  <si>
    <t>22.00</t>
  </si>
  <si>
    <t>14.8 (3 | 3 | 8.8)</t>
  </si>
  <si>
    <t>17.95</t>
  </si>
  <si>
    <t>13.8</t>
  </si>
  <si>
    <t>Taizen</t>
  </si>
  <si>
    <t>Chromatic Guardian of Scarlet (v1.00b?)</t>
  </si>
  <si>
    <t>itch.io</t>
  </si>
  <si>
    <t>Meiling</t>
  </si>
  <si>
    <t>EoSD S3</t>
  </si>
  <si>
    <t>20.9</t>
  </si>
  <si>
    <t>14.1 (4 | 2 | 8.1)</t>
  </si>
  <si>
    <t>17.99</t>
  </si>
  <si>
    <t>15.4</t>
  </si>
  <si>
    <t>Akemi</t>
  </si>
  <si>
    <t>Imperishable History</t>
  </si>
  <si>
    <t>Keine</t>
  </si>
  <si>
    <t>IN S3</t>
  </si>
  <si>
    <t>21.5</t>
  </si>
  <si>
    <t>17.0 (5 | 3 | 9.0)</t>
  </si>
  <si>
    <t>15.71</t>
  </si>
  <si>
    <t>14.1</t>
  </si>
  <si>
    <t>Kusa</t>
  </si>
  <si>
    <t>The Stillborn Idol of God Ebisu</t>
  </si>
  <si>
    <t>Eika Ebisu</t>
  </si>
  <si>
    <t>WBaWC S1</t>
  </si>
  <si>
    <t>21.9</t>
  </si>
  <si>
    <t>14.0 (3 | 2 | 9.0)</t>
  </si>
  <si>
    <t>14.95</t>
  </si>
  <si>
    <t>Syoudre</t>
  </si>
  <si>
    <t>Citrine Resurrection (v1.11)</t>
  </si>
  <si>
    <t>Orange</t>
  </si>
  <si>
    <t>LLS S1</t>
  </si>
  <si>
    <t>16.8 (5 | 2.5 | 9.3)</t>
  </si>
  <si>
    <t>13.2</t>
  </si>
  <si>
    <t>DoctorD</t>
  </si>
  <si>
    <t>Perfect Luminescent Nightmare</t>
  </si>
  <si>
    <t>Rumia</t>
  </si>
  <si>
    <t>EoSD S1</t>
  </si>
  <si>
    <t>14.6 (3 | 3 | 8.6)</t>
  </si>
  <si>
    <t>12.92</t>
  </si>
  <si>
    <t>Kagummi</t>
  </si>
  <si>
    <t>History ~ Story of a new world</t>
  </si>
  <si>
    <t>Mediafire</t>
  </si>
  <si>
    <t>20.84</t>
  </si>
  <si>
    <t>11.0 (2.5 | 2 | 6.5)</t>
  </si>
  <si>
    <t>Hoagie</t>
  </si>
  <si>
    <t>Rebellion of Raging Mermaid (v1.01)</t>
  </si>
  <si>
    <t>18.38</t>
  </si>
  <si>
    <t>11.7 (3 | 3 | 5.7)</t>
  </si>
  <si>
    <t>Kudo</t>
  </si>
  <si>
    <t>BHA3 - Disappearing Items</t>
  </si>
  <si>
    <t>18.82</t>
  </si>
  <si>
    <t>8.5 (2 | 0.5 | 6.0)</t>
  </si>
  <si>
    <t>Luminous_DNH</t>
  </si>
  <si>
    <t>BHA3 - ExRumia (v1.20)</t>
  </si>
  <si>
    <t>ExRumia</t>
  </si>
  <si>
    <t>8.5 (1.5 | 1 | 6.0)</t>
  </si>
  <si>
    <t>10.58</t>
  </si>
  <si>
    <t>Tsuzyx</t>
  </si>
  <si>
    <t>BHA3 Entry: Tank Girls Many Tanks</t>
  </si>
  <si>
    <t>Scratch.mit.edu</t>
  </si>
  <si>
    <t>Rika (?)</t>
  </si>
  <si>
    <t>3.00</t>
  </si>
  <si>
    <t>7.0 (2 | 1 | 4.0)</t>
  </si>
  <si>
    <t>4.875</t>
  </si>
  <si>
    <t>0.5</t>
  </si>
  <si>
    <t>All times are given in UTC+1!</t>
  </si>
  <si>
    <t>Deadline:</t>
  </si>
  <si>
    <t>Average Score</t>
  </si>
  <si>
    <t>20.82458333</t>
  </si>
  <si>
    <t>15.88333333</t>
  </si>
  <si>
    <t>15.423125</t>
  </si>
  <si>
    <t>15.87916667</t>
  </si>
  <si>
    <t>Standard Deviation</t>
  </si>
  <si>
    <t>4.16405632</t>
  </si>
  <si>
    <t>4.219382467</t>
  </si>
  <si>
    <t>3.95372219</t>
  </si>
  <si>
    <t>5.430187695</t>
  </si>
  <si>
    <r>
      <rPr>
        <rFont val="Calibri"/>
        <sz val="12.0"/>
      </rPr>
      <t xml:space="preserve">It's time for yet another contest! The theme for this contest was proposed by @Luminous and chosen by the BHE community. The goal is to create a "final boss" script of any Touhou character who makes their debut as a Stage 1, Stage 2 or Stage 3 midboss/boss in the mainline Touhou games. Check the entire cast from which you're allowed to pick from here: </t>
    </r>
    <r>
      <rPr>
        <rFont val="Calibri"/>
        <color rgb="FF1155CC"/>
        <sz val="12.0"/>
        <u/>
      </rPr>
      <t>https://pastebin.com/TyWTwKCt</t>
    </r>
  </si>
  <si>
    <t>Contest Rules</t>
  </si>
  <si>
    <t>1. You can use any engine, but it must be accessible for others to play.</t>
  </si>
  <si>
    <t>2. You may only pick a character from the list of allowed characters. Only characters from the Touhou universe are allowed.</t>
  </si>
  <si>
    <t xml:space="preserve">3. Each entry must have at least 8 patterns in it. Whether they're non-spells or spells doesn't matter. </t>
  </si>
  <si>
    <t>4. Work in teams is allowed, but only one will receive the prize.</t>
  </si>
  <si>
    <r>
      <rPr>
        <rFont val="Calibri"/>
        <color theme="1"/>
        <sz val="12.0"/>
      </rPr>
      <t xml:space="preserve">5. Submit your work to the </t>
    </r>
    <r>
      <rPr>
        <rFont val="Calibri"/>
        <color rgb="FF4285F4"/>
        <sz val="12.0"/>
      </rPr>
      <t>#submissions</t>
    </r>
    <r>
      <rPr>
        <rFont val="Calibri"/>
        <color theme="1"/>
        <sz val="12.0"/>
      </rPr>
      <t xml:space="preserve"> channel.</t>
    </r>
  </si>
  <si>
    <t>6. The deadline for accepting works is March 1st 2021 at 12:00 in GMT+0.</t>
  </si>
  <si>
    <t>Contest Prizes:</t>
  </si>
  <si>
    <t>🥇 Discord Nitro for one month + "BHA#3 Golden Prize-Winner" Role.</t>
  </si>
  <si>
    <t>🥈 "BHA#3 Silver Prize-Winner" Role.</t>
  </si>
  <si>
    <t>🥉 "BHA#3 Bronze Prize-Winner" Role.</t>
  </si>
  <si>
    <t>If you have Nitro, then you can get a Steam gift card instead that will worth 5$.
In case you have questions left, you can contact the judges or BHE team.</t>
  </si>
  <si>
    <t>Judges:</t>
  </si>
  <si>
    <t>MegamanOmega, CreepyNinja_, TrickySticks, Loann</t>
  </si>
  <si>
    <t>BHA#3 rules specification:</t>
  </si>
  <si>
    <r>
      <rPr>
        <rFont val="Calibri"/>
        <color theme="1"/>
        <sz val="12.0"/>
      </rPr>
      <t xml:space="preserve">We would like to specify the usage of stage and midboss section in the current contest.
Due to the contest theme, which is a stage 6 boss fight, it wouldn't be relevant to judge an entry's contents that are not part of the main boss fight itself.
So if you happen to add a stage or a midboss for your script, consider that it </t>
    </r>
    <r>
      <rPr>
        <rFont val="Calibri"/>
        <b/>
        <color theme="1"/>
        <sz val="12.0"/>
      </rPr>
      <t>won't</t>
    </r>
    <r>
      <rPr>
        <rFont val="Calibri"/>
        <color theme="1"/>
        <sz val="12.0"/>
      </rPr>
      <t xml:space="preserve"> win or lose extra points. Therefore you're not limited to use early-game bosses as midbosses.</t>
    </r>
  </si>
  <si>
    <t>Contest rules apply first. If they are not met, the entry is disqualified!
(We can be lenient for deadline rule - given an update regards critical bugs)</t>
  </si>
  <si>
    <t>Judgement criteria - 25 points system</t>
  </si>
  <si>
    <t>1) Contest theme - 5 points</t>
  </si>
  <si>
    <t>By the rules, low-stage boss should be ranked up to Stage 6 boss - by giving 8 attacks at minimum.</t>
  </si>
  <si>
    <t>But, is it enough? I don't think so. Think about it. Every character is unique. Has special abilities.</t>
  </si>
  <si>
    <r>
      <rPr>
        <rFont val="Calibri"/>
        <color theme="1"/>
        <sz val="12.0"/>
      </rPr>
      <t xml:space="preserve">Traits, or anything that makes the character </t>
    </r>
    <r>
      <rPr>
        <rFont val="Calibri"/>
        <i/>
        <color theme="1"/>
        <sz val="12.0"/>
      </rPr>
      <t>them</t>
    </r>
    <r>
      <rPr>
        <rFont val="Calibri"/>
        <color theme="1"/>
        <sz val="12.0"/>
      </rPr>
      <t>. That's the main point which will be judged here.</t>
    </r>
  </si>
  <si>
    <t>- Are the patterns just a copy of original attacks but with minimal changes? Or have they something unique in them, at least for most of attacks?</t>
  </si>
  <si>
    <t>- Does boss fight have signature abilities at forefront, something you would witness at S6 bosses?</t>
  </si>
  <si>
    <t>- Do nonspells and spellcards correspond to the character's characteristics (you feel it has to belong to this character, they depict boss's abilities as best as possible)?</t>
  </si>
  <si>
    <t>- Does any of attacks introduce any new mechanics basing on character's ability or its own mechanics (like Nazrin's Pendulum)?</t>
  </si>
  <si>
    <t>2) Appearance - 5 points</t>
  </si>
  <si>
    <t>At its finest, game should be eye-catching and interesting. Look around, at modern games for example. Of course, we are doing danmaku here, but aesthetics, appearance of the game is still very important, so don't miss on it!</t>
  </si>
  <si>
    <t>It's up to one's taste how to judge it. Since it's all about appearance, I can only give general tips:</t>
  </si>
  <si>
    <t>- Does it introduce custom HUD, that is readable, eye-pleasing and/or really unique?</t>
  </si>
  <si>
    <t>- Are any custom effects used (on bullets, on character, HUD elements, background even)?</t>
  </si>
  <si>
    <t>- Is background as great and beautiful as it should be? Importantly - is it not obscuring field of view?</t>
  </si>
  <si>
    <t>3) Gameplay aspect - 15 points</t>
  </si>
  <si>
    <t>And of course - key point of every game. Is the game's gameplay as epic as they advertise it?</t>
  </si>
  <si>
    <t>Here every pattern will be judged individually (a preferable option).</t>
  </si>
  <si>
    <t>Whether it will be 10, 15 or even 100 points scale is up to judge, but ultimately it will be normalized to 15 points scale. Recommended criteria are mentioned below:</t>
  </si>
  <si>
    <t>- Are the attacks just simple copy of original attacks? Or are they completely new?</t>
  </si>
  <si>
    <t>- How creative the pattern is? Is it just firing straight bullets, or maybe fancy patterns are made?</t>
  </si>
  <si>
    <t>- Does it feature any gimmicks that would spice up the whole gameplay? (Of course to an extent)</t>
  </si>
  <si>
    <t>- How well each attack is balanced? Is it too easy, or too hard, for declared difficulty level?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</si>
</sst>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HH:mm:ss"/>
    <numFmt numFmtId="165" formatCode="m.d"/>
    <numFmt numFmtId="166" formatCode="mm.dd"/>
    <numFmt numFmtId="167" formatCode="yyyy-mm-dd hh:mm"/>
  </numFmts>
  <fonts count="41">
    <font>
      <sz val="10.0"/>
      <color rgb="FF000000"/>
      <name val="Arial"/>
    </font>
    <font>
      <sz val="11.0"/>
      <color theme="1"/>
      <name val="Calibri"/>
    </font>
    <font>
      <u/>
      <sz val="11.0"/>
      <color rgb="FF1155CC"/>
      <name val="Calibri"/>
    </font>
    <font>
      <b/>
      <sz val="11.0"/>
      <color theme="1"/>
      <name val="Calibri"/>
    </font>
    <font>
      <u/>
      <sz val="11.0"/>
      <color rgb="FF1155CC"/>
      <name val="Calibri"/>
    </font>
    <font>
      <u/>
      <sz val="11.0"/>
      <color rgb="FF1155CC"/>
      <name val="Calibri"/>
    </font>
    <font>
      <u/>
      <sz val="11.0"/>
      <color rgb="FF1155CC"/>
      <name val="Calibri"/>
    </font>
    <font>
      <u/>
      <sz val="11.0"/>
      <color rgb="FF1155CC"/>
      <name val="Calibri"/>
    </font>
    <font>
      <b/>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b/>
      <u/>
      <sz val="11.0"/>
      <color rgb="FF1155CC"/>
      <name val="Calibri"/>
    </font>
    <font>
      <u/>
      <sz val="11.0"/>
      <color rgb="FF1155CC"/>
      <name val="Calibri"/>
    </font>
    <font>
      <u/>
      <sz val="11.0"/>
      <color rgb="FF1155CC"/>
      <name val="Calibri"/>
    </font>
    <font>
      <u/>
      <sz val="11.0"/>
      <color rgb="FF1155CC"/>
      <name val="Calibri"/>
    </font>
    <font>
      <color theme="1"/>
      <name val="Arial"/>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b/>
      <u/>
      <sz val="11.0"/>
      <color rgb="FF1155CC"/>
      <name val="Calibri"/>
    </font>
    <font>
      <color theme="1"/>
      <name val="Calibri"/>
    </font>
    <font>
      <b/>
      <color theme="1"/>
      <name val="Arial"/>
    </font>
    <font>
      <u/>
      <sz val="12.0"/>
      <color rgb="FF0000FF"/>
      <name val="Calibri"/>
    </font>
    <font/>
    <font>
      <sz val="12.0"/>
      <color theme="1"/>
      <name val="Calibri"/>
    </font>
    <font>
      <b/>
      <sz val="18.0"/>
      <color theme="1"/>
      <name val="Arial"/>
    </font>
    <font>
      <b/>
      <sz val="14.0"/>
      <color theme="1"/>
      <name val="Calibri"/>
    </font>
    <font>
      <b/>
      <sz val="18.0"/>
      <color theme="1"/>
      <name val="Calibri"/>
    </font>
    <font>
      <sz val="18.0"/>
      <color theme="1"/>
      <name val="Calibri"/>
    </font>
  </fonts>
  <fills count="7">
    <fill>
      <patternFill patternType="none"/>
    </fill>
    <fill>
      <patternFill patternType="lightGray"/>
    </fill>
    <fill>
      <patternFill patternType="solid">
        <fgColor theme="6"/>
        <bgColor theme="6"/>
      </patternFill>
    </fill>
    <fill>
      <patternFill patternType="solid">
        <fgColor theme="8"/>
        <bgColor theme="8"/>
      </patternFill>
    </fill>
    <fill>
      <patternFill patternType="solid">
        <fgColor rgb="FFFEF8E3"/>
        <bgColor rgb="FFFEF8E3"/>
      </patternFill>
    </fill>
    <fill>
      <patternFill patternType="solid">
        <fgColor theme="5"/>
        <bgColor theme="5"/>
      </patternFill>
    </fill>
    <fill>
      <patternFill patternType="solid">
        <fgColor rgb="FFFFFFFF"/>
        <bgColor rgb="FFFFFFFF"/>
      </patternFill>
    </fill>
  </fills>
  <borders count="33">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border>
    <border>
      <left style="medium">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rder>
    <border>
      <right style="thin">
        <color rgb="FFFFFFFF"/>
      </right>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4" fillId="0" fontId="1" numFmtId="0" xfId="0" applyAlignment="1" applyBorder="1" applyFont="1">
      <alignment readingOrder="0"/>
    </xf>
    <xf borderId="4" fillId="0" fontId="2" numFmtId="0" xfId="0" applyAlignment="1" applyBorder="1" applyFont="1">
      <alignment readingOrder="0"/>
    </xf>
    <xf borderId="4" fillId="0" fontId="3" numFmtId="0" xfId="0" applyAlignment="1" applyBorder="1" applyFont="1">
      <alignment readingOrder="0"/>
    </xf>
    <xf borderId="5" fillId="0" fontId="1" numFmtId="0" xfId="0" applyAlignment="1" applyBorder="1" applyFont="1">
      <alignment readingOrder="0"/>
    </xf>
    <xf borderId="6" fillId="0" fontId="1" numFmtId="0" xfId="0" applyAlignment="1" applyBorder="1" applyFont="1">
      <alignment readingOrder="0"/>
    </xf>
    <xf borderId="7" fillId="2" fontId="1" numFmtId="164" xfId="0" applyAlignment="1" applyBorder="1" applyFill="1" applyFont="1" applyNumberFormat="1">
      <alignment readingOrder="0"/>
    </xf>
    <xf borderId="7" fillId="0" fontId="4" numFmtId="0" xfId="0" applyAlignment="1" applyBorder="1" applyFont="1">
      <alignment readingOrder="0"/>
    </xf>
    <xf borderId="7" fillId="0" fontId="1" numFmtId="0" xfId="0" applyBorder="1" applyFont="1"/>
    <xf borderId="7" fillId="0" fontId="1" numFmtId="0" xfId="0" applyAlignment="1" applyBorder="1" applyFont="1">
      <alignment readingOrder="0"/>
    </xf>
    <xf borderId="8" fillId="0" fontId="1" numFmtId="0" xfId="0" applyAlignment="1" applyBorder="1" applyFont="1">
      <alignment readingOrder="0"/>
    </xf>
    <xf borderId="5" fillId="0" fontId="5" numFmtId="4" xfId="0" applyAlignment="1" applyBorder="1" applyFont="1" applyNumberFormat="1">
      <alignment horizontal="center" readingOrder="0"/>
    </xf>
    <xf borderId="8" fillId="0" fontId="6" numFmtId="0" xfId="0" applyAlignment="1" applyBorder="1" applyFont="1">
      <alignment horizontal="center" readingOrder="0"/>
    </xf>
    <xf borderId="8" fillId="0" fontId="7" numFmtId="4" xfId="0" applyAlignment="1" applyBorder="1" applyFont="1" applyNumberFormat="1">
      <alignment horizontal="center" readingOrder="0"/>
    </xf>
    <xf borderId="9" fillId="0" fontId="8" numFmtId="0" xfId="0" applyAlignment="1" applyBorder="1" applyFont="1">
      <alignment horizontal="center" readingOrder="0"/>
    </xf>
    <xf borderId="10" fillId="0" fontId="1" numFmtId="0" xfId="0" applyAlignment="1" applyBorder="1" applyFont="1">
      <alignment readingOrder="0"/>
    </xf>
    <xf borderId="11" fillId="0" fontId="1" numFmtId="0" xfId="0" applyAlignment="1" applyBorder="1" applyFont="1">
      <alignment readingOrder="0"/>
    </xf>
    <xf borderId="12" fillId="0" fontId="1" numFmtId="164" xfId="0" applyAlignment="1" applyBorder="1" applyFont="1" applyNumberFormat="1">
      <alignment readingOrder="0"/>
    </xf>
    <xf borderId="12" fillId="0" fontId="9" numFmtId="0" xfId="0" applyAlignment="1" applyBorder="1" applyFont="1">
      <alignment readingOrder="0"/>
    </xf>
    <xf borderId="12" fillId="0" fontId="1" numFmtId="0" xfId="0" applyBorder="1" applyFont="1"/>
    <xf borderId="12" fillId="0" fontId="1" numFmtId="0" xfId="0" applyAlignment="1" applyBorder="1" applyFont="1">
      <alignment readingOrder="0"/>
    </xf>
    <xf borderId="13" fillId="0" fontId="1" numFmtId="0" xfId="0" applyAlignment="1" applyBorder="1" applyFont="1">
      <alignment readingOrder="0"/>
    </xf>
    <xf borderId="10" fillId="0" fontId="10" numFmtId="4" xfId="0" applyAlignment="1" applyBorder="1" applyFont="1" applyNumberFormat="1">
      <alignment horizontal="center" readingOrder="0"/>
    </xf>
    <xf borderId="13" fillId="0" fontId="11" numFmtId="0" xfId="0" applyAlignment="1" applyBorder="1" applyFont="1">
      <alignment horizontal="center" readingOrder="0"/>
    </xf>
    <xf borderId="13" fillId="0" fontId="12" numFmtId="49" xfId="0" applyAlignment="1" applyBorder="1" applyFont="1" applyNumberFormat="1">
      <alignment horizontal="center" readingOrder="0"/>
    </xf>
    <xf borderId="13" fillId="0" fontId="13" numFmtId="4" xfId="0" applyAlignment="1" applyBorder="1" applyFont="1" applyNumberFormat="1">
      <alignment horizontal="center" readingOrder="0"/>
    </xf>
    <xf borderId="14" fillId="0" fontId="14" numFmtId="0" xfId="0" applyAlignment="1" applyBorder="1" applyFont="1">
      <alignment horizontal="center" readingOrder="0"/>
    </xf>
    <xf borderId="12" fillId="3" fontId="1" numFmtId="164" xfId="0" applyAlignment="1" applyBorder="1" applyFill="1" applyFont="1" applyNumberFormat="1">
      <alignment readingOrder="0"/>
    </xf>
    <xf borderId="12" fillId="2" fontId="1" numFmtId="164" xfId="0" applyAlignment="1" applyBorder="1" applyFont="1" applyNumberFormat="1">
      <alignment readingOrder="0"/>
    </xf>
    <xf borderId="14" fillId="0" fontId="1" numFmtId="0" xfId="0" applyAlignment="1" applyBorder="1" applyFont="1">
      <alignment readingOrder="0"/>
    </xf>
    <xf borderId="11" fillId="0" fontId="1" numFmtId="164" xfId="0" applyAlignment="1" applyBorder="1" applyFont="1" applyNumberFormat="1">
      <alignment readingOrder="0"/>
    </xf>
    <xf borderId="11" fillId="0" fontId="15" numFmtId="0" xfId="0" applyAlignment="1" applyBorder="1" applyFont="1">
      <alignment readingOrder="0"/>
    </xf>
    <xf borderId="14" fillId="0" fontId="16" numFmtId="0" xfId="0" applyAlignment="1" applyBorder="1" applyFont="1">
      <alignment horizontal="center" readingOrder="0"/>
    </xf>
    <xf borderId="14" fillId="0" fontId="17" numFmtId="4" xfId="0" applyAlignment="1" applyBorder="1" applyFont="1" applyNumberFormat="1">
      <alignment horizontal="center" readingOrder="0"/>
    </xf>
    <xf borderId="15" fillId="0" fontId="18" numFmtId="0" xfId="0" applyBorder="1" applyFont="1"/>
    <xf borderId="0" fillId="0" fontId="19" numFmtId="4" xfId="0" applyAlignment="1" applyFont="1" applyNumberFormat="1">
      <alignment horizontal="center" readingOrder="0"/>
    </xf>
    <xf borderId="13" fillId="0" fontId="20" numFmtId="165" xfId="0" applyAlignment="1" applyBorder="1" applyFont="1" applyNumberFormat="1">
      <alignment horizontal="center" readingOrder="0"/>
    </xf>
    <xf borderId="10" fillId="4" fontId="1" numFmtId="0" xfId="0" applyAlignment="1" applyBorder="1" applyFill="1" applyFont="1">
      <alignment vertical="bottom"/>
    </xf>
    <xf borderId="11" fillId="4" fontId="1" numFmtId="0" xfId="0" applyAlignment="1" applyBorder="1" applyFont="1">
      <alignment vertical="bottom"/>
    </xf>
    <xf borderId="12" fillId="4" fontId="1" numFmtId="164" xfId="0" applyAlignment="1" applyBorder="1" applyFont="1" applyNumberFormat="1">
      <alignment horizontal="right" vertical="bottom"/>
    </xf>
    <xf borderId="12" fillId="4" fontId="21" numFmtId="0" xfId="0" applyAlignment="1" applyBorder="1" applyFont="1">
      <alignment vertical="bottom"/>
    </xf>
    <xf borderId="12" fillId="4" fontId="1" numFmtId="0" xfId="0" applyAlignment="1" applyBorder="1" applyFont="1">
      <alignment vertical="bottom"/>
    </xf>
    <xf borderId="12" fillId="4" fontId="1" numFmtId="0" xfId="0" applyAlignment="1" applyBorder="1" applyFont="1">
      <alignment vertical="bottom"/>
    </xf>
    <xf borderId="13" fillId="4" fontId="1" numFmtId="0" xfId="0" applyAlignment="1" applyBorder="1" applyFont="1">
      <alignment vertical="bottom"/>
    </xf>
    <xf borderId="10" fillId="4" fontId="22" numFmtId="4" xfId="0" applyAlignment="1" applyBorder="1" applyFont="1" applyNumberFormat="1">
      <alignment horizontal="center" readingOrder="0" vertical="bottom"/>
    </xf>
    <xf borderId="13" fillId="4" fontId="23" numFmtId="0" xfId="0" applyAlignment="1" applyBorder="1" applyFont="1">
      <alignment horizontal="center" readingOrder="0" vertical="bottom"/>
    </xf>
    <xf borderId="13" fillId="4" fontId="24" numFmtId="4" xfId="0" applyAlignment="1" applyBorder="1" applyFont="1" applyNumberFormat="1">
      <alignment horizontal="center" readingOrder="0" vertical="bottom"/>
    </xf>
    <xf borderId="0" fillId="0" fontId="18" numFmtId="0" xfId="0" applyAlignment="1" applyFont="1">
      <alignment vertical="bottom"/>
    </xf>
    <xf borderId="13" fillId="0" fontId="25" numFmtId="0" xfId="0" applyAlignment="1" applyBorder="1" applyFont="1">
      <alignment horizontal="center" readingOrder="0"/>
    </xf>
    <xf borderId="13" fillId="0" fontId="26" numFmtId="166" xfId="0" applyAlignment="1" applyBorder="1" applyFont="1" applyNumberFormat="1">
      <alignment horizontal="center" readingOrder="0"/>
    </xf>
    <xf borderId="16" fillId="5" fontId="1" numFmtId="0" xfId="0" applyAlignment="1" applyBorder="1" applyFill="1" applyFont="1">
      <alignment readingOrder="0"/>
    </xf>
    <xf borderId="17" fillId="5" fontId="1" numFmtId="0" xfId="0" applyAlignment="1" applyBorder="1" applyFont="1">
      <alignment readingOrder="0"/>
    </xf>
    <xf borderId="18" fillId="5" fontId="1" numFmtId="164" xfId="0" applyAlignment="1" applyBorder="1" applyFont="1" applyNumberFormat="1">
      <alignment readingOrder="0"/>
    </xf>
    <xf borderId="18" fillId="5" fontId="27" numFmtId="0" xfId="0" applyAlignment="1" applyBorder="1" applyFont="1">
      <alignment readingOrder="0"/>
    </xf>
    <xf borderId="18" fillId="5" fontId="1" numFmtId="0" xfId="0" applyBorder="1" applyFont="1"/>
    <xf borderId="18" fillId="5" fontId="1" numFmtId="0" xfId="0" applyAlignment="1" applyBorder="1" applyFont="1">
      <alignment readingOrder="0"/>
    </xf>
    <xf borderId="19" fillId="5" fontId="1" numFmtId="0" xfId="0" applyBorder="1" applyFont="1"/>
    <xf borderId="16" fillId="0" fontId="28" numFmtId="4" xfId="0" applyAlignment="1" applyBorder="1" applyFont="1" applyNumberFormat="1">
      <alignment horizontal="center" readingOrder="0"/>
    </xf>
    <xf borderId="19" fillId="0" fontId="29" numFmtId="0" xfId="0" applyAlignment="1" applyBorder="1" applyFont="1">
      <alignment horizontal="center" readingOrder="0"/>
    </xf>
    <xf borderId="19" fillId="0" fontId="30" numFmtId="4" xfId="0" applyAlignment="1" applyBorder="1" applyFont="1" applyNumberFormat="1">
      <alignment horizontal="center" readingOrder="0"/>
    </xf>
    <xf borderId="20" fillId="0" fontId="31" numFmtId="0" xfId="0" applyAlignment="1" applyBorder="1" applyFont="1">
      <alignment horizontal="center" readingOrder="0"/>
    </xf>
    <xf borderId="0" fillId="0" fontId="32" numFmtId="0" xfId="0" applyFont="1"/>
    <xf borderId="0" fillId="0" fontId="32" numFmtId="0" xfId="0" applyAlignment="1" applyFont="1">
      <alignment readingOrder="0" shrinkToFit="0" wrapText="1"/>
    </xf>
    <xf borderId="0" fillId="0" fontId="33" numFmtId="0" xfId="0" applyAlignment="1" applyFont="1">
      <alignment readingOrder="0"/>
    </xf>
    <xf borderId="0" fillId="0" fontId="33" numFmtId="167" xfId="0" applyAlignment="1" applyFont="1" applyNumberFormat="1">
      <alignment readingOrder="0"/>
    </xf>
    <xf borderId="0" fillId="0" fontId="18" numFmtId="0" xfId="0" applyAlignment="1" applyFont="1">
      <alignment readingOrder="0"/>
    </xf>
    <xf borderId="0" fillId="0" fontId="32" numFmtId="0" xfId="0" applyAlignment="1" applyFont="1">
      <alignment horizontal="center" readingOrder="0"/>
    </xf>
    <xf borderId="0" fillId="0" fontId="32" numFmtId="4" xfId="0" applyAlignment="1" applyFont="1" applyNumberFormat="1">
      <alignment horizontal="center" readingOrder="0" vertical="bottom"/>
    </xf>
    <xf borderId="21" fillId="6" fontId="18" numFmtId="0" xfId="0" applyBorder="1" applyFill="1" applyFont="1"/>
    <xf borderId="22" fillId="6" fontId="34" numFmtId="0" xfId="0" applyAlignment="1" applyBorder="1" applyFont="1">
      <alignment readingOrder="0" shrinkToFit="0" vertical="top" wrapText="1"/>
    </xf>
    <xf borderId="23" fillId="0" fontId="35" numFmtId="0" xfId="0" applyBorder="1" applyFont="1"/>
    <xf borderId="24" fillId="0" fontId="35" numFmtId="0" xfId="0" applyBorder="1" applyFont="1"/>
    <xf borderId="21" fillId="6" fontId="36" numFmtId="0" xfId="0" applyAlignment="1" applyBorder="1" applyFont="1">
      <alignment readingOrder="0" shrinkToFit="0" wrapText="1"/>
    </xf>
    <xf borderId="25" fillId="0" fontId="35" numFmtId="0" xfId="0" applyBorder="1" applyFont="1"/>
    <xf borderId="26" fillId="0" fontId="35" numFmtId="0" xfId="0" applyBorder="1" applyFont="1"/>
    <xf borderId="27" fillId="0" fontId="35" numFmtId="0" xfId="0" applyBorder="1" applyFont="1"/>
    <xf borderId="28" fillId="0" fontId="35" numFmtId="0" xfId="0" applyBorder="1" applyFont="1"/>
    <xf borderId="29" fillId="0" fontId="35" numFmtId="0" xfId="0" applyBorder="1" applyFont="1"/>
    <xf borderId="30" fillId="6" fontId="37" numFmtId="0" xfId="0" applyAlignment="1" applyBorder="1" applyFont="1">
      <alignment readingOrder="0"/>
    </xf>
    <xf borderId="31" fillId="0" fontId="35" numFmtId="0" xfId="0" applyBorder="1" applyFont="1"/>
    <xf borderId="32" fillId="0" fontId="35" numFmtId="0" xfId="0" applyBorder="1" applyFont="1"/>
    <xf borderId="30" fillId="6" fontId="36" numFmtId="0" xfId="0" applyAlignment="1" applyBorder="1" applyFont="1">
      <alignment readingOrder="0"/>
    </xf>
    <xf borderId="30" fillId="6" fontId="36" numFmtId="0" xfId="0" applyAlignment="1" applyBorder="1" applyFont="1">
      <alignment readingOrder="0" shrinkToFit="0" wrapText="1"/>
    </xf>
    <xf borderId="22" fillId="6" fontId="36" numFmtId="0" xfId="0" applyAlignment="1" applyBorder="1" applyFont="1">
      <alignment readingOrder="0"/>
    </xf>
    <xf borderId="22" fillId="6" fontId="36" numFmtId="0" xfId="0" applyAlignment="1" applyBorder="1" applyFont="1">
      <alignment readingOrder="0" shrinkToFit="0" vertical="top" wrapText="1"/>
    </xf>
    <xf borderId="21" fillId="0" fontId="36" numFmtId="0" xfId="0" applyBorder="1" applyFont="1"/>
    <xf borderId="21" fillId="0" fontId="38" numFmtId="0" xfId="0" applyAlignment="1" applyBorder="1" applyFont="1">
      <alignment readingOrder="0"/>
    </xf>
    <xf borderId="21" fillId="0" fontId="36" numFmtId="0" xfId="0" applyAlignment="1" applyBorder="1" applyFont="1">
      <alignment readingOrder="0"/>
    </xf>
    <xf borderId="21" fillId="0" fontId="39" numFmtId="0" xfId="0" applyAlignment="1" applyBorder="1" applyFont="1">
      <alignment readingOrder="0"/>
    </xf>
    <xf borderId="21" fillId="0" fontId="40" numFmtId="0" xfId="0" applyAlignment="1" applyBorder="1" applyFont="1">
      <alignment readingOrder="0"/>
    </xf>
    <xf borderId="21" fillId="0" fontId="36" numFmtId="0" xfId="0" applyAlignment="1" applyBorder="1" applyFont="1">
      <alignment readingOrder="0" shrinkToFit="0" wrapText="1"/>
    </xf>
  </cellXfs>
  <cellStyles count="1">
    <cellStyle xfId="0" name="Normal" builtinId="0"/>
  </cellStyles>
  <dxfs count="6">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F7CB4D"/>
          <bgColor rgb="FFF7CB4D"/>
        </patternFill>
      </fill>
      <border/>
    </dxf>
    <dxf>
      <font/>
      <fill>
        <patternFill patternType="solid">
          <fgColor rgb="FFFEF8E3"/>
          <bgColor rgb="FFFEF8E3"/>
        </patternFill>
      </fill>
      <border/>
    </dxf>
  </dxfs>
  <tableStyles count="2">
    <tableStyle count="3" pivot="0" name="Entries-style">
      <tableStyleElement dxfId="1" type="headerRow"/>
      <tableStyleElement dxfId="2" type="firstRowStripe"/>
      <tableStyleElement dxfId="3" type="secondRowStripe"/>
    </tableStyle>
    <tableStyle count="3" pivot="0" name="Entries-style 2">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0</xdr:row>
      <xdr:rowOff>0</xdr:rowOff>
    </xdr:from>
    <xdr:ext cx="6715125" cy="2114550"/>
    <xdr:pic>
      <xdr:nvPicPr>
        <xdr:cNvPr id="0" name="image1.png" title="Obraz"/>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J2:N26" displayName="Table_1" id="1">
  <tableColumns count="5">
    <tableColumn name="MegamanOmega" id="1"/>
    <tableColumn name="CreepyNinja_" id="2"/>
    <tableColumn name="Trickysticks" id="3"/>
    <tableColumn name="Loann" id="4"/>
    <tableColumn name="Sum of Scores" id="5"/>
  </tableColumns>
  <tableStyleInfo name="Entries-style" showColumnStripes="0" showFirstColumn="1" showLastColumn="1" showRowStripes="1"/>
</table>
</file>

<file path=xl/tables/table2.xml><?xml version="1.0" encoding="utf-8"?>
<table xmlns="http://schemas.openxmlformats.org/spreadsheetml/2006/main" ref="B2:I26" displayName="Table_2" id="2">
  <tableColumns count="8">
    <tableColumn name="No" id="1"/>
    <tableColumn name="Contestant" id="2"/>
    <tableColumn name="Title" id="3"/>
    <tableColumn name="Date of update" id="4"/>
    <tableColumn name="Link" id="5"/>
    <tableColumn name="Alt. link" id="6"/>
    <tableColumn name="Character" id="7"/>
    <tableColumn name="First appeared in" id="8"/>
  </tableColumns>
  <tableStyleInfo name="Entrie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astebin.com/jYApJdEr" TargetMode="External"/><Relationship Id="rId42" Type="http://schemas.openxmlformats.org/officeDocument/2006/relationships/hyperlink" Target="https://www.bulletforge.org/u/ryann1908/p/dong-fang-ru-niu-shi-memento-of-outwit" TargetMode="External"/><Relationship Id="rId41" Type="http://schemas.openxmlformats.org/officeDocument/2006/relationships/hyperlink" Target="https://www.dropbox.com/s/57nkrwefo0w3w6e/17.%20Badz.txt?dl=0" TargetMode="External"/><Relationship Id="rId44" Type="http://schemas.openxmlformats.org/officeDocument/2006/relationships/hyperlink" Target="https://pastebin.com/Au5bd0Ds" TargetMode="External"/><Relationship Id="rId43" Type="http://schemas.openxmlformats.org/officeDocument/2006/relationships/hyperlink" Target="https://ryann1908.itch.io/memento-of-outwit" TargetMode="External"/><Relationship Id="rId46" Type="http://schemas.openxmlformats.org/officeDocument/2006/relationships/hyperlink" Target="https://pastebin.com/2gEYaBEh" TargetMode="External"/><Relationship Id="rId45" Type="http://schemas.openxmlformats.org/officeDocument/2006/relationships/hyperlink" Target="https://www.notion.so/Memento-of-Outwit-v1-00a-b60b91e8fab9473fa237d501dd40f3be" TargetMode="External"/><Relationship Id="rId107" Type="http://schemas.openxmlformats.org/officeDocument/2006/relationships/hyperlink" Target="https://www.dropbox.com/s/rkp8tjxnukff4sd/7.%20Hoagie.txt?dl=0" TargetMode="External"/><Relationship Id="rId106" Type="http://schemas.openxmlformats.org/officeDocument/2006/relationships/hyperlink" Target="https://pastebin.com/GWvSEcLg" TargetMode="External"/><Relationship Id="rId105" Type="http://schemas.openxmlformats.org/officeDocument/2006/relationships/hyperlink" Target="https://www.notion.so/Rebellion-of-Raging-Mermaid-6e0bb7b4342b4b19929078b696f569d3" TargetMode="External"/><Relationship Id="rId104" Type="http://schemas.openxmlformats.org/officeDocument/2006/relationships/hyperlink" Target="https://pastebin.com/s4hY4iud" TargetMode="External"/><Relationship Id="rId109" Type="http://schemas.openxmlformats.org/officeDocument/2006/relationships/hyperlink" Target="https://pastebin.com/s62pvfNG" TargetMode="External"/><Relationship Id="rId108" Type="http://schemas.openxmlformats.org/officeDocument/2006/relationships/hyperlink" Target="https://kudoo.itch.io/bha-3-entry-dissapearing-items" TargetMode="External"/><Relationship Id="rId48" Type="http://schemas.openxmlformats.org/officeDocument/2006/relationships/hyperlink" Target="https://www.bulletforge.org/u/greendinobot/p/unexpected-mastermind-2-impossible-spell-card-day-55" TargetMode="External"/><Relationship Id="rId47" Type="http://schemas.openxmlformats.org/officeDocument/2006/relationships/hyperlink" Target="https://www.dropbox.com/s/lm0lz0b2ekr97nb/5.%20Ryann1908.txt?dl=0" TargetMode="External"/><Relationship Id="rId49" Type="http://schemas.openxmlformats.org/officeDocument/2006/relationships/hyperlink" Target="https://pastebin.com/p42i3Vcc" TargetMode="External"/><Relationship Id="rId103" Type="http://schemas.openxmlformats.org/officeDocument/2006/relationships/hyperlink" Target="https://spencerq.itch.io/rebellion-of-raging-mermaid" TargetMode="External"/><Relationship Id="rId102" Type="http://schemas.openxmlformats.org/officeDocument/2006/relationships/hyperlink" Target="https://www.dropbox.com/s/jzzkw5qbhiew39n/11.%20Kagummi.txt?dl=0" TargetMode="External"/><Relationship Id="rId101" Type="http://schemas.openxmlformats.org/officeDocument/2006/relationships/hyperlink" Target="https://pastebin.com/hE6MQKbH" TargetMode="External"/><Relationship Id="rId100" Type="http://schemas.openxmlformats.org/officeDocument/2006/relationships/hyperlink" Target="https://www.notion.so/History-Story-of-a-new-world-31a43b39317b47608e9e664caa62289d" TargetMode="External"/><Relationship Id="rId31" Type="http://schemas.openxmlformats.org/officeDocument/2006/relationships/hyperlink" Target="https://www.dropbox.com/s/gp7uqogd6onedar/16.%20Jackie%20Matthews.txt?dl=0" TargetMode="External"/><Relationship Id="rId30" Type="http://schemas.openxmlformats.org/officeDocument/2006/relationships/hyperlink" Target="https://pastebin.com/0kcEqbSk" TargetMode="External"/><Relationship Id="rId33" Type="http://schemas.openxmlformats.org/officeDocument/2006/relationships/hyperlink" Target="https://pastebin.com/EsDeBVKe" TargetMode="External"/><Relationship Id="rId32" Type="http://schemas.openxmlformats.org/officeDocument/2006/relationships/hyperlink" Target="https://www.bulletforge.org/u/lusus/p/unexpected-mastermind-2-wakasagihime" TargetMode="External"/><Relationship Id="rId35" Type="http://schemas.openxmlformats.org/officeDocument/2006/relationships/hyperlink" Target="https://pastebin.com/ZJbsNmPT" TargetMode="External"/><Relationship Id="rId34" Type="http://schemas.openxmlformats.org/officeDocument/2006/relationships/hyperlink" Target="https://www.notion.so/Unexpected-Mastermind-2-Wakasagihime-bbde7ece4dff450287e7e82cf806ecbf" TargetMode="External"/><Relationship Id="rId37" Type="http://schemas.openxmlformats.org/officeDocument/2006/relationships/hyperlink" Target="https://www.bulletforge.org/u/badz/p/untitled-kagerou-script" TargetMode="External"/><Relationship Id="rId36" Type="http://schemas.openxmlformats.org/officeDocument/2006/relationships/hyperlink" Target="https://www.dropbox.com/s/a4ugkn2ocz4c8sx/6.%20Lusus.txt?dl=0" TargetMode="External"/><Relationship Id="rId39" Type="http://schemas.openxmlformats.org/officeDocument/2006/relationships/hyperlink" Target="https://www.notion.so/Untitled-Kagerou-Script-v1-01-49ad0446b1a34134a3ea56609bc1be6a" TargetMode="External"/><Relationship Id="rId38" Type="http://schemas.openxmlformats.org/officeDocument/2006/relationships/hyperlink" Target="https://pastebin.com/pebLPKLS" TargetMode="External"/><Relationship Id="rId20" Type="http://schemas.openxmlformats.org/officeDocument/2006/relationships/hyperlink" Target="https://pastebin.com/v8ehK7jE" TargetMode="External"/><Relationship Id="rId22" Type="http://schemas.openxmlformats.org/officeDocument/2006/relationships/hyperlink" Target="https://bagoum.itch.io/bad-apple" TargetMode="External"/><Relationship Id="rId21" Type="http://schemas.openxmlformats.org/officeDocument/2006/relationships/hyperlink" Target="https://www.dropbox.com/s/0j4urf0lzm65ri3/23.%20Kobito.txt?dl=0" TargetMode="External"/><Relationship Id="rId24" Type="http://schemas.openxmlformats.org/officeDocument/2006/relationships/hyperlink" Target="https://www.notion.so/Bad-Apple-cb7cbfb7890344bc8aedb21f9577a266" TargetMode="External"/><Relationship Id="rId23" Type="http://schemas.openxmlformats.org/officeDocument/2006/relationships/hyperlink" Target="https://pastebin.com/Rm5wfYzE" TargetMode="External"/><Relationship Id="rId128" Type="http://schemas.openxmlformats.org/officeDocument/2006/relationships/table" Target="../tables/table2.xml"/><Relationship Id="rId127" Type="http://schemas.openxmlformats.org/officeDocument/2006/relationships/table" Target="../tables/table1.xml"/><Relationship Id="rId26" Type="http://schemas.openxmlformats.org/officeDocument/2006/relationships/hyperlink" Target="https://www.dropbox.com/s/59sr3byij9784ag/4.%20Bagoum.txt?dl=0" TargetMode="External"/><Relationship Id="rId121" Type="http://schemas.openxmlformats.org/officeDocument/2006/relationships/hyperlink" Target="https://www.notion.so/BHA3-Entry-Tank-Girls-Many-Tanks-d6708db36f0b43ccad82e1301f1ffd98" TargetMode="External"/><Relationship Id="rId25" Type="http://schemas.openxmlformats.org/officeDocument/2006/relationships/hyperlink" Target="https://pastebin.com/UNRdJrhE" TargetMode="External"/><Relationship Id="rId120" Type="http://schemas.openxmlformats.org/officeDocument/2006/relationships/hyperlink" Target="https://pastebin.com/ttEtM4S3" TargetMode="External"/><Relationship Id="rId28" Type="http://schemas.openxmlformats.org/officeDocument/2006/relationships/hyperlink" Target="https://pastebin.com/ZLyiRMwC" TargetMode="External"/><Relationship Id="rId27" Type="http://schemas.openxmlformats.org/officeDocument/2006/relationships/hyperlink" Target="https://www.bulletforge.org/u/jackie-matthews/p/golden-siege-of-el-dorado-contest-entry-for-bullet-hell-artistry-3-unexpected-mastermind-2" TargetMode="External"/><Relationship Id="rId29" Type="http://schemas.openxmlformats.org/officeDocument/2006/relationships/hyperlink" Target="https://www.notion.so/Golden-Siege-of-El-Dorado-v0-76a-f7efb293e52240b39ddf18e74f78bdc7" TargetMode="External"/><Relationship Id="rId124" Type="http://schemas.openxmlformats.org/officeDocument/2006/relationships/drawing" Target="../drawings/drawing1.xml"/><Relationship Id="rId123" Type="http://schemas.openxmlformats.org/officeDocument/2006/relationships/hyperlink" Target="https://www.dropbox.com/s/qy7358p6f46ukyl/15.%20Tsuzyx.txt?dl=0" TargetMode="External"/><Relationship Id="rId122" Type="http://schemas.openxmlformats.org/officeDocument/2006/relationships/hyperlink" Target="https://pastebin.com/pKnhqfgY" TargetMode="External"/><Relationship Id="rId95" Type="http://schemas.openxmlformats.org/officeDocument/2006/relationships/hyperlink" Target="https://www.notion.so/Perfect-Luminescent-Nightmare-f3fa3360af234d1db46a5e91a514866e" TargetMode="External"/><Relationship Id="rId94" Type="http://schemas.openxmlformats.org/officeDocument/2006/relationships/hyperlink" Target="https://pastebin.com/gipij5y2" TargetMode="External"/><Relationship Id="rId97" Type="http://schemas.openxmlformats.org/officeDocument/2006/relationships/hyperlink" Target="https://www.dropbox.com/s/09twe9l5fbsa3od/19.%20DoctorD.txt?dl=0" TargetMode="External"/><Relationship Id="rId96" Type="http://schemas.openxmlformats.org/officeDocument/2006/relationships/hyperlink" Target="https://pastebin.com/DJC1wxGw" TargetMode="External"/><Relationship Id="rId11" Type="http://schemas.openxmlformats.org/officeDocument/2006/relationships/hyperlink" Target="https://www.dropbox.com/s/2ipxrpojb6o9sas/14.%20ttbd.txt?dl=0" TargetMode="External"/><Relationship Id="rId99" Type="http://schemas.openxmlformats.org/officeDocument/2006/relationships/hyperlink" Target="https://pastebin.com/kTHKNAYX" TargetMode="External"/><Relationship Id="rId10" Type="http://schemas.openxmlformats.org/officeDocument/2006/relationships/hyperlink" Target="https://pastebin.com/C8trxW7G" TargetMode="External"/><Relationship Id="rId98" Type="http://schemas.openxmlformats.org/officeDocument/2006/relationships/hyperlink" Target="http://www.mediafire.com/file/7f2oe5c0qm3dhas/History+~+Story+of+a+new+world.rar/file" TargetMode="External"/><Relationship Id="rId13" Type="http://schemas.openxmlformats.org/officeDocument/2006/relationships/hyperlink" Target="https://pastebin.com/PH2zJJRF" TargetMode="External"/><Relationship Id="rId12" Type="http://schemas.openxmlformats.org/officeDocument/2006/relationships/hyperlink" Target="https://mega.nz/file/ENRQWZzR" TargetMode="External"/><Relationship Id="rId91" Type="http://schemas.openxmlformats.org/officeDocument/2006/relationships/hyperlink" Target="https://pastebin.com/QHnKAVJX" TargetMode="External"/><Relationship Id="rId90" Type="http://schemas.openxmlformats.org/officeDocument/2006/relationships/hyperlink" Target="https://www.notion.so/Citrine-Resurrection-v1-11-3f3fec7b140b4bce9e19864423cbfd69" TargetMode="External"/><Relationship Id="rId93" Type="http://schemas.openxmlformats.org/officeDocument/2006/relationships/hyperlink" Target="https://www.bulletforge.org/u/doctord/p/perfect-luminescent-nightmare" TargetMode="External"/><Relationship Id="rId92" Type="http://schemas.openxmlformats.org/officeDocument/2006/relationships/hyperlink" Target="https://www.dropbox.com/s/rpku5hpfmltz0ez/3.%20Syoudre.txt?dl=0" TargetMode="External"/><Relationship Id="rId118" Type="http://schemas.openxmlformats.org/officeDocument/2006/relationships/hyperlink" Target="https://www.dropbox.com/s/qhi41ysv6onph80/1.%20Luminous.txt?dl=0" TargetMode="External"/><Relationship Id="rId117" Type="http://schemas.openxmlformats.org/officeDocument/2006/relationships/hyperlink" Target="https://pastebin.com/Kvvv4U9H" TargetMode="External"/><Relationship Id="rId116" Type="http://schemas.openxmlformats.org/officeDocument/2006/relationships/hyperlink" Target="https://www.notion.so/BHA3-ExRumia-v1-20-4f3252ea29e34ff890a913693a8bcfcc" TargetMode="External"/><Relationship Id="rId115" Type="http://schemas.openxmlformats.org/officeDocument/2006/relationships/hyperlink" Target="https://pastebin.com/W9h9qqiW" TargetMode="External"/><Relationship Id="rId119" Type="http://schemas.openxmlformats.org/officeDocument/2006/relationships/hyperlink" Target="https://scratch.mit.edu/projects/494094256/" TargetMode="External"/><Relationship Id="rId15" Type="http://schemas.openxmlformats.org/officeDocument/2006/relationships/hyperlink" Target="https://pastebin.com/akrqtyzv" TargetMode="External"/><Relationship Id="rId110" Type="http://schemas.openxmlformats.org/officeDocument/2006/relationships/hyperlink" Target="https://www.notion.so/BHA3-Disappearing-Items-6f15b6cd18dd4791a7a85c556c9bdd62" TargetMode="External"/><Relationship Id="rId14" Type="http://schemas.openxmlformats.org/officeDocument/2006/relationships/hyperlink" Target="https://www.notion.so/Hidden-Star-in-Eternal-World-3d4553e5fef3451fb99b8e2e4b8ff4f8" TargetMode="External"/><Relationship Id="rId17" Type="http://schemas.openxmlformats.org/officeDocument/2006/relationships/hyperlink" Target="https://www.bulletforge.org/u/eye-candy-games/p/bha3-kogasas-last-surprise" TargetMode="External"/><Relationship Id="rId16" Type="http://schemas.openxmlformats.org/officeDocument/2006/relationships/hyperlink" Target="https://www.dropbox.com/s/0vjryfcczz9u4tn/20.%20Adam.txt?dl=0" TargetMode="External"/><Relationship Id="rId19" Type="http://schemas.openxmlformats.org/officeDocument/2006/relationships/hyperlink" Target="https://www.notion.so/BHA3-Kogasa-s-Last-Surprise-v1-00b-d0e5114d9f8f459a899a5366869774d6" TargetMode="External"/><Relationship Id="rId114" Type="http://schemas.openxmlformats.org/officeDocument/2006/relationships/hyperlink" Target="https://luminous-dnh.itch.io/exrumia-by-lumi" TargetMode="External"/><Relationship Id="rId18" Type="http://schemas.openxmlformats.org/officeDocument/2006/relationships/hyperlink" Target="https://pastebin.com/SX65h3e0" TargetMode="External"/><Relationship Id="rId113" Type="http://schemas.openxmlformats.org/officeDocument/2006/relationships/hyperlink" Target="https://www.bulletforge.org/u/azuraazurea/p/bullet-hell-artistry-3-exrumia-by-lumi" TargetMode="External"/><Relationship Id="rId112" Type="http://schemas.openxmlformats.org/officeDocument/2006/relationships/hyperlink" Target="https://www.dropbox.com/s/kdrg6gs5pw96ryd/2.%20Kudo.txt?dl=0" TargetMode="External"/><Relationship Id="rId111" Type="http://schemas.openxmlformats.org/officeDocument/2006/relationships/hyperlink" Target="https://pastebin.com/kuZ63pRw" TargetMode="External"/><Relationship Id="rId84" Type="http://schemas.openxmlformats.org/officeDocument/2006/relationships/hyperlink" Target="https://pastebin.com/jiUj8g3j" TargetMode="External"/><Relationship Id="rId83" Type="http://schemas.openxmlformats.org/officeDocument/2006/relationships/hyperlink" Target="https://kusa0111.itch.io/the-stillborn-idol-of-god-ebisu" TargetMode="External"/><Relationship Id="rId86" Type="http://schemas.openxmlformats.org/officeDocument/2006/relationships/hyperlink" Target="https://pastebin.com/k8XGZez3" TargetMode="External"/><Relationship Id="rId85" Type="http://schemas.openxmlformats.org/officeDocument/2006/relationships/hyperlink" Target="https://www.notion.so/The-Stillborn-Idol-of-God-Ebisu-2ab8f72c5c9c429690bdd47a99c2aac3" TargetMode="External"/><Relationship Id="rId88" Type="http://schemas.openxmlformats.org/officeDocument/2006/relationships/hyperlink" Target="https://syoudre.itch.io/citrine-resurrection" TargetMode="External"/><Relationship Id="rId87" Type="http://schemas.openxmlformats.org/officeDocument/2006/relationships/hyperlink" Target="https://www.dropbox.com/s/s7ey8vyrb5nvjeq/13.%20Kusa.txt?dl=0" TargetMode="External"/><Relationship Id="rId89" Type="http://schemas.openxmlformats.org/officeDocument/2006/relationships/hyperlink" Target="https://pastebin.com/XPuCR3wR" TargetMode="External"/><Relationship Id="rId80" Type="http://schemas.openxmlformats.org/officeDocument/2006/relationships/hyperlink" Target="https://www.notion.so/Imperishable-History-30afcccd6bd24ee9b9c2aad84ee64841" TargetMode="External"/><Relationship Id="rId82" Type="http://schemas.openxmlformats.org/officeDocument/2006/relationships/hyperlink" Target="https://www.dropbox.com/s/a4rpzwp93hq9sbk/12.%20Akemi.txt?dl=0" TargetMode="External"/><Relationship Id="rId81" Type="http://schemas.openxmlformats.org/officeDocument/2006/relationships/hyperlink" Target="https://pastebin.com/mRSfqShc" TargetMode="External"/><Relationship Id="rId1" Type="http://schemas.openxmlformats.org/officeDocument/2006/relationships/hyperlink" Target="https://www.notion.so/Bullet-Hell-Artistry-3-Unexpected-Mastermind-2-5f9f69f2561544568cbb9d67567e5e18" TargetMode="External"/><Relationship Id="rId2" Type="http://schemas.openxmlformats.org/officeDocument/2006/relationships/hyperlink" Target="https://www.bulletforge.org/u/junky/p/azure-kappa" TargetMode="External"/><Relationship Id="rId3" Type="http://schemas.openxmlformats.org/officeDocument/2006/relationships/hyperlink" Target="https://pastebin.com/vigxcEte" TargetMode="External"/><Relationship Id="rId4" Type="http://schemas.openxmlformats.org/officeDocument/2006/relationships/hyperlink" Target="https://www.notion.so/Azure-Kappa-v0-83-cbcced6b65654f349f1f5ea9d4ddb3d8" TargetMode="External"/><Relationship Id="rId9" Type="http://schemas.openxmlformats.org/officeDocument/2006/relationships/hyperlink" Target="https://www.notion.so/Super-Youkai-Warhead-Nitori-Kawashiro-v1-00a-47d632d1412341ad921373d468fae33e" TargetMode="External"/><Relationship Id="rId5" Type="http://schemas.openxmlformats.org/officeDocument/2006/relationships/hyperlink" Target="https://pastebin.com/UT7CC22z" TargetMode="External"/><Relationship Id="rId6" Type="http://schemas.openxmlformats.org/officeDocument/2006/relationships/hyperlink" Target="https://www.dropbox.com/s/s6f3re7t5koam9z/8.%20Junky.txt?dl=0" TargetMode="External"/><Relationship Id="rId7" Type="http://schemas.openxmlformats.org/officeDocument/2006/relationships/hyperlink" Target="https://www.bulletforge.org/u/ttbd/p/super-youkai-warhead-nitori-kawashiro-bha-3-contest-entry" TargetMode="External"/><Relationship Id="rId8" Type="http://schemas.openxmlformats.org/officeDocument/2006/relationships/hyperlink" Target="https://pastebin.com/13J4sv7b" TargetMode="External"/><Relationship Id="rId73" Type="http://schemas.openxmlformats.org/officeDocument/2006/relationships/hyperlink" Target="https://taizen-chisou.itch.io/chromatic-guardian-of-scarlet" TargetMode="External"/><Relationship Id="rId72" Type="http://schemas.openxmlformats.org/officeDocument/2006/relationships/hyperlink" Target="https://www.dropbox.com/s/h3tv07as2macxbu/24.%20Rakaasac.txt?dl=0" TargetMode="External"/><Relationship Id="rId75" Type="http://schemas.openxmlformats.org/officeDocument/2006/relationships/hyperlink" Target="https://www.notion.so/Chromatic-Guardian-of-Scarlet-v1-00b-67367e9a06c445979187b9fb5e9b8bcb" TargetMode="External"/><Relationship Id="rId74" Type="http://schemas.openxmlformats.org/officeDocument/2006/relationships/hyperlink" Target="https://pastebin.com/URztasQQ" TargetMode="External"/><Relationship Id="rId77" Type="http://schemas.openxmlformats.org/officeDocument/2006/relationships/hyperlink" Target="https://www.dropbox.com/s/mw7xq402d9m5r3c/10.%20Taizen.txt?dl=0" TargetMode="External"/><Relationship Id="rId76" Type="http://schemas.openxmlformats.org/officeDocument/2006/relationships/hyperlink" Target="https://pastebin.com/dqc2Wi1h" TargetMode="External"/><Relationship Id="rId79" Type="http://schemas.openxmlformats.org/officeDocument/2006/relationships/hyperlink" Target="https://pastebin.com/brX9ASwK" TargetMode="External"/><Relationship Id="rId78" Type="http://schemas.openxmlformats.org/officeDocument/2006/relationships/hyperlink" Target="https://akemi-yume.itch.io/imperishable-history" TargetMode="External"/><Relationship Id="rId71" Type="http://schemas.openxmlformats.org/officeDocument/2006/relationships/hyperlink" Target="https://pastebin.com/Zw4CQfbG" TargetMode="External"/><Relationship Id="rId70" Type="http://schemas.openxmlformats.org/officeDocument/2006/relationships/hyperlink" Target="https://www.notion.so/Wonderful-Portal-to-Arcadia-3ea5e12243ca454f8245c3539e8dcf90" TargetMode="External"/><Relationship Id="rId62" Type="http://schemas.openxmlformats.org/officeDocument/2006/relationships/hyperlink" Target="https://www.dropbox.com/s/nilxmhhxgtslkna/21.%20Drekareen.txt?dl=0" TargetMode="External"/><Relationship Id="rId61" Type="http://schemas.openxmlformats.org/officeDocument/2006/relationships/hyperlink" Target="https://pastebin.com/Zt9MHtCc" TargetMode="External"/><Relationship Id="rId64" Type="http://schemas.openxmlformats.org/officeDocument/2006/relationships/hyperlink" Target="https://pastebin.com/2XsNKSZE" TargetMode="External"/><Relationship Id="rId63" Type="http://schemas.openxmlformats.org/officeDocument/2006/relationships/hyperlink" Target="https://www.bulletforge.org/u/arkeeneum/p/dong-fang-jian-beng-ling-collapse-of-animism" TargetMode="External"/><Relationship Id="rId66" Type="http://schemas.openxmlformats.org/officeDocument/2006/relationships/hyperlink" Target="https://pastebin.com/KVV1j3gT" TargetMode="External"/><Relationship Id="rId65" Type="http://schemas.openxmlformats.org/officeDocument/2006/relationships/hyperlink" Target="https://www.notion.so/Collapse-of-Animism-v1-10a-db410699493c4aeb83871e6e1ad091fe" TargetMode="External"/><Relationship Id="rId68" Type="http://schemas.openxmlformats.org/officeDocument/2006/relationships/hyperlink" Target="https://zino-lath.itch.io/touhou-wpta" TargetMode="External"/><Relationship Id="rId67" Type="http://schemas.openxmlformats.org/officeDocument/2006/relationships/hyperlink" Target="https://www.dropbox.com/s/nb5wz8yz5s2d5vc/9.%20Arkenia.txt?dl=0" TargetMode="External"/><Relationship Id="rId60" Type="http://schemas.openxmlformats.org/officeDocument/2006/relationships/hyperlink" Target="https://www.notion.so/BHA-3-Drek-s-Entry-71fc2157235e43aeb8e34cddde986c22" TargetMode="External"/><Relationship Id="rId69" Type="http://schemas.openxmlformats.org/officeDocument/2006/relationships/hyperlink" Target="https://pastebin.com/1AqnDRJg" TargetMode="External"/><Relationship Id="rId51" Type="http://schemas.openxmlformats.org/officeDocument/2006/relationships/hyperlink" Target="https://pastebin.com/5Uc65uks" TargetMode="External"/><Relationship Id="rId50" Type="http://schemas.openxmlformats.org/officeDocument/2006/relationships/hyperlink" Target="https://www.notion.so/Unexpected-Mastermind-2-Impossible-Spell-Card-Day-5-5-70c78eca24824fdab7395895cd428489" TargetMode="External"/><Relationship Id="rId53" Type="http://schemas.openxmlformats.org/officeDocument/2006/relationships/hyperlink" Target="https://mega.nz/file/qUoHmaZL" TargetMode="External"/><Relationship Id="rId52" Type="http://schemas.openxmlformats.org/officeDocument/2006/relationships/hyperlink" Target="https://www.dropbox.com/s/rrgz1ueu0cawmsb/22.%20Green%20Dinobot.txt?dl=0" TargetMode="External"/><Relationship Id="rId55" Type="http://schemas.openxmlformats.org/officeDocument/2006/relationships/hyperlink" Target="https://www.notion.so/Sparrow-of-Darkness-fbc2130d508d4410a9e460c24325c24d" TargetMode="External"/><Relationship Id="rId54" Type="http://schemas.openxmlformats.org/officeDocument/2006/relationships/hyperlink" Target="https://pastebin.com/vCpfJxcU" TargetMode="External"/><Relationship Id="rId57" Type="http://schemas.openxmlformats.org/officeDocument/2006/relationships/hyperlink" Target="https://www.dropbox.com/s/ptemo1xa3y1nhx2/18.%20Middy%20the%20Bird.txt?dl=0" TargetMode="External"/><Relationship Id="rId56" Type="http://schemas.openxmlformats.org/officeDocument/2006/relationships/hyperlink" Target="https://pastebin.com/VX5PUEY7" TargetMode="External"/><Relationship Id="rId59" Type="http://schemas.openxmlformats.org/officeDocument/2006/relationships/hyperlink" Target="https://pastebin.com/4HBN9dzA" TargetMode="External"/><Relationship Id="rId58" Type="http://schemas.openxmlformats.org/officeDocument/2006/relationships/hyperlink" Target="https://www.bulletforge.org/u/jdude/p/bha-3-dreks-entr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astebin.com/TyWTwKC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1.43"/>
    <col customWidth="1" min="2" max="2" width="3.57"/>
    <col customWidth="1" min="3" max="3" width="17.0"/>
    <col customWidth="1" min="4" max="4" width="50.29"/>
    <col customWidth="1" min="5" max="5" width="18.86"/>
    <col customWidth="1" min="6" max="6" width="15.43"/>
    <col customWidth="1" min="7" max="7" width="7.43"/>
    <col customWidth="1" min="8" max="8" width="15.71"/>
    <col customWidth="1" min="9" max="10" width="17.43"/>
    <col customWidth="1" min="11" max="11" width="19.71"/>
    <col customWidth="1" min="12" max="13" width="17.43"/>
  </cols>
  <sheetData>
    <row r="1" ht="6.0" customHeight="1"/>
    <row r="2">
      <c r="B2" s="1" t="s">
        <v>0</v>
      </c>
      <c r="C2" s="1" t="s">
        <v>1</v>
      </c>
      <c r="D2" s="2" t="s">
        <v>2</v>
      </c>
      <c r="E2" s="3" t="s">
        <v>3</v>
      </c>
      <c r="F2" s="3" t="s">
        <v>4</v>
      </c>
      <c r="G2" s="3" t="s">
        <v>5</v>
      </c>
      <c r="H2" s="3" t="s">
        <v>6</v>
      </c>
      <c r="I2" s="4" t="s">
        <v>7</v>
      </c>
      <c r="J2" s="1" t="s">
        <v>8</v>
      </c>
      <c r="K2" s="5" t="s">
        <v>9</v>
      </c>
      <c r="L2" s="4" t="s">
        <v>10</v>
      </c>
      <c r="M2" s="4" t="s">
        <v>11</v>
      </c>
      <c r="N2" s="6" t="s">
        <v>12</v>
      </c>
    </row>
    <row r="3">
      <c r="B3" s="7">
        <v>8.0</v>
      </c>
      <c r="C3" s="7" t="s">
        <v>13</v>
      </c>
      <c r="D3" s="8" t="s">
        <v>14</v>
      </c>
      <c r="E3" s="9">
        <v>44256.91527777778</v>
      </c>
      <c r="F3" s="10" t="s">
        <v>15</v>
      </c>
      <c r="G3" s="11"/>
      <c r="H3" s="12" t="s">
        <v>16</v>
      </c>
      <c r="I3" s="13" t="s">
        <v>17</v>
      </c>
      <c r="J3" s="14" t="s">
        <v>18</v>
      </c>
      <c r="K3" s="15" t="s">
        <v>19</v>
      </c>
      <c r="L3" s="16" t="s">
        <v>20</v>
      </c>
      <c r="M3" s="16" t="s">
        <v>21</v>
      </c>
      <c r="N3" s="17">
        <f>23.35+22.2+21.225+24.7</f>
        <v>91.475</v>
      </c>
    </row>
    <row r="4">
      <c r="B4" s="18">
        <v>14.0</v>
      </c>
      <c r="C4" s="18" t="s">
        <v>22</v>
      </c>
      <c r="D4" s="19" t="s">
        <v>23</v>
      </c>
      <c r="E4" s="20">
        <v>44255.69583333333</v>
      </c>
      <c r="F4" s="21" t="s">
        <v>15</v>
      </c>
      <c r="G4" s="22"/>
      <c r="H4" s="23" t="s">
        <v>16</v>
      </c>
      <c r="I4" s="24" t="s">
        <v>17</v>
      </c>
      <c r="J4" s="25" t="s">
        <v>24</v>
      </c>
      <c r="K4" s="26" t="s">
        <v>19</v>
      </c>
      <c r="L4" s="27" t="s">
        <v>25</v>
      </c>
      <c r="M4" s="28" t="s">
        <v>26</v>
      </c>
      <c r="N4" s="29">
        <f>23.05+22.2+21+22.1</f>
        <v>88.35</v>
      </c>
    </row>
    <row r="5">
      <c r="B5" s="7">
        <v>20.0</v>
      </c>
      <c r="C5" s="18" t="s">
        <v>27</v>
      </c>
      <c r="D5" s="19" t="s">
        <v>28</v>
      </c>
      <c r="E5" s="20">
        <v>44256.29236111111</v>
      </c>
      <c r="F5" s="21" t="s">
        <v>29</v>
      </c>
      <c r="G5" s="22"/>
      <c r="H5" s="23" t="s">
        <v>30</v>
      </c>
      <c r="I5" s="24" t="s">
        <v>31</v>
      </c>
      <c r="J5" s="25" t="s">
        <v>32</v>
      </c>
      <c r="K5" s="26" t="s">
        <v>33</v>
      </c>
      <c r="L5" s="28" t="s">
        <v>34</v>
      </c>
      <c r="M5" s="28" t="s">
        <v>35</v>
      </c>
      <c r="N5" s="29">
        <f>22.95+19.6+21.05+22.9</f>
        <v>86.5</v>
      </c>
    </row>
    <row r="6">
      <c r="B6" s="18">
        <v>23.0</v>
      </c>
      <c r="C6" s="18" t="s">
        <v>36</v>
      </c>
      <c r="D6" s="19" t="s">
        <v>37</v>
      </c>
      <c r="E6" s="30">
        <v>44256.80416666667</v>
      </c>
      <c r="F6" s="21" t="s">
        <v>15</v>
      </c>
      <c r="G6" s="22"/>
      <c r="H6" s="23" t="s">
        <v>38</v>
      </c>
      <c r="I6" s="24" t="s">
        <v>39</v>
      </c>
      <c r="J6" s="25" t="s">
        <v>40</v>
      </c>
      <c r="K6" s="26" t="s">
        <v>41</v>
      </c>
      <c r="L6" s="28" t="s">
        <v>42</v>
      </c>
      <c r="M6" s="28" t="s">
        <v>43</v>
      </c>
      <c r="N6" s="29">
        <f>23.5+19.4+16.45+23.3</f>
        <v>82.65</v>
      </c>
    </row>
    <row r="7">
      <c r="B7" s="7">
        <v>4.0</v>
      </c>
      <c r="C7" s="18" t="s">
        <v>44</v>
      </c>
      <c r="D7" s="19" t="s">
        <v>45</v>
      </c>
      <c r="E7" s="20">
        <v>44255.41458333333</v>
      </c>
      <c r="F7" s="21" t="s">
        <v>46</v>
      </c>
      <c r="G7" s="22"/>
      <c r="H7" s="23" t="s">
        <v>47</v>
      </c>
      <c r="I7" s="24" t="s">
        <v>48</v>
      </c>
      <c r="J7" s="25" t="s">
        <v>49</v>
      </c>
      <c r="K7" s="26" t="s">
        <v>50</v>
      </c>
      <c r="L7" s="28" t="s">
        <v>51</v>
      </c>
      <c r="M7" s="28" t="s">
        <v>52</v>
      </c>
      <c r="N7" s="29">
        <f>19.2+16.98+19.9+22.94</f>
        <v>79.02</v>
      </c>
    </row>
    <row r="8">
      <c r="B8" s="18">
        <v>16.0</v>
      </c>
      <c r="C8" s="18" t="s">
        <v>53</v>
      </c>
      <c r="D8" s="19" t="s">
        <v>54</v>
      </c>
      <c r="E8" s="31">
        <v>44256.65416666667</v>
      </c>
      <c r="F8" s="21" t="s">
        <v>15</v>
      </c>
      <c r="G8" s="22"/>
      <c r="H8" s="23" t="s">
        <v>55</v>
      </c>
      <c r="I8" s="24" t="s">
        <v>56</v>
      </c>
      <c r="J8" s="25" t="s">
        <v>57</v>
      </c>
      <c r="K8" s="26" t="s">
        <v>58</v>
      </c>
      <c r="L8" s="28" t="s">
        <v>59</v>
      </c>
      <c r="M8" s="28" t="s">
        <v>60</v>
      </c>
      <c r="N8" s="29">
        <f>21.67+19.2+18.54+18</f>
        <v>77.41</v>
      </c>
    </row>
    <row r="9">
      <c r="B9" s="7">
        <v>6.0</v>
      </c>
      <c r="C9" s="18" t="s">
        <v>61</v>
      </c>
      <c r="D9" s="19" t="s">
        <v>62</v>
      </c>
      <c r="E9" s="20">
        <v>44256.416666666664</v>
      </c>
      <c r="F9" s="21" t="s">
        <v>15</v>
      </c>
      <c r="G9" s="22"/>
      <c r="H9" s="23" t="s">
        <v>63</v>
      </c>
      <c r="I9" s="24" t="s">
        <v>64</v>
      </c>
      <c r="J9" s="25" t="s">
        <v>65</v>
      </c>
      <c r="K9" s="26" t="s">
        <v>66</v>
      </c>
      <c r="L9" s="28" t="s">
        <v>67</v>
      </c>
      <c r="M9" s="28" t="s">
        <v>68</v>
      </c>
      <c r="N9" s="29">
        <f>22+17.35+14.7+22.35</f>
        <v>76.4</v>
      </c>
    </row>
    <row r="10">
      <c r="B10" s="18">
        <v>17.0</v>
      </c>
      <c r="C10" s="18" t="s">
        <v>69</v>
      </c>
      <c r="D10" s="19" t="s">
        <v>70</v>
      </c>
      <c r="E10" s="20">
        <v>44256.146527777775</v>
      </c>
      <c r="F10" s="21" t="s">
        <v>15</v>
      </c>
      <c r="G10" s="22"/>
      <c r="H10" s="23" t="s">
        <v>71</v>
      </c>
      <c r="I10" s="24" t="s">
        <v>72</v>
      </c>
      <c r="J10" s="25" t="s">
        <v>73</v>
      </c>
      <c r="K10" s="26" t="s">
        <v>74</v>
      </c>
      <c r="L10" s="28" t="s">
        <v>75</v>
      </c>
      <c r="M10" s="28" t="s">
        <v>60</v>
      </c>
      <c r="N10" s="29">
        <f>21.34+18.3+17.79+18</f>
        <v>75.43</v>
      </c>
    </row>
    <row r="11">
      <c r="B11" s="7">
        <v>5.0</v>
      </c>
      <c r="C11" s="32" t="s">
        <v>76</v>
      </c>
      <c r="D11" s="19" t="s">
        <v>77</v>
      </c>
      <c r="E11" s="33">
        <v>44250.08819444444</v>
      </c>
      <c r="F11" s="34" t="s">
        <v>15</v>
      </c>
      <c r="G11" s="34" t="s">
        <v>46</v>
      </c>
      <c r="H11" s="19" t="s">
        <v>78</v>
      </c>
      <c r="I11" s="32" t="s">
        <v>79</v>
      </c>
      <c r="J11" s="25" t="s">
        <v>80</v>
      </c>
      <c r="K11" s="35" t="s">
        <v>81</v>
      </c>
      <c r="L11" s="36" t="s">
        <v>82</v>
      </c>
      <c r="M11" s="36" t="s">
        <v>83</v>
      </c>
      <c r="N11" s="29">
        <f>22.6+16.4+17.425+18.5</f>
        <v>74.925</v>
      </c>
    </row>
    <row r="12">
      <c r="A12" s="37"/>
      <c r="B12" s="18">
        <v>22.0</v>
      </c>
      <c r="C12" s="18" t="s">
        <v>84</v>
      </c>
      <c r="D12" s="19" t="s">
        <v>85</v>
      </c>
      <c r="E12" s="31">
        <v>44256.59305555555</v>
      </c>
      <c r="F12" s="21" t="s">
        <v>15</v>
      </c>
      <c r="G12" s="22"/>
      <c r="H12" s="23" t="s">
        <v>86</v>
      </c>
      <c r="I12" s="24" t="s">
        <v>87</v>
      </c>
      <c r="J12" s="25" t="s">
        <v>57</v>
      </c>
      <c r="K12" s="26" t="s">
        <v>88</v>
      </c>
      <c r="L12" s="28" t="s">
        <v>89</v>
      </c>
      <c r="M12" s="28" t="s">
        <v>90</v>
      </c>
      <c r="N12" s="29">
        <f>21.67+19+16+18.2</f>
        <v>74.87</v>
      </c>
    </row>
    <row r="13">
      <c r="B13" s="7">
        <v>18.0</v>
      </c>
      <c r="C13" s="18" t="s">
        <v>91</v>
      </c>
      <c r="D13" s="19" t="s">
        <v>92</v>
      </c>
      <c r="E13" s="20">
        <v>44256.134722222225</v>
      </c>
      <c r="F13" s="21" t="s">
        <v>29</v>
      </c>
      <c r="G13" s="22"/>
      <c r="H13" s="23" t="s">
        <v>93</v>
      </c>
      <c r="I13" s="24" t="s">
        <v>94</v>
      </c>
      <c r="J13" s="25" t="s">
        <v>95</v>
      </c>
      <c r="K13" s="26" t="s">
        <v>96</v>
      </c>
      <c r="L13" s="28" t="s">
        <v>97</v>
      </c>
      <c r="M13" s="28" t="s">
        <v>98</v>
      </c>
      <c r="N13" s="29">
        <f>22.2+16.9+16.22+16.4</f>
        <v>71.72</v>
      </c>
    </row>
    <row r="14">
      <c r="B14" s="18">
        <v>21.0</v>
      </c>
      <c r="C14" s="18" t="s">
        <v>99</v>
      </c>
      <c r="D14" s="19" t="s">
        <v>100</v>
      </c>
      <c r="E14" s="20">
        <v>44256.39027777778</v>
      </c>
      <c r="F14" s="21" t="s">
        <v>15</v>
      </c>
      <c r="G14" s="22"/>
      <c r="H14" s="23" t="s">
        <v>86</v>
      </c>
      <c r="I14" s="24" t="s">
        <v>87</v>
      </c>
      <c r="J14" s="25" t="s">
        <v>101</v>
      </c>
      <c r="K14" s="26" t="s">
        <v>102</v>
      </c>
      <c r="L14" s="38" t="s">
        <v>103</v>
      </c>
      <c r="M14" s="39">
        <v>44531.0</v>
      </c>
      <c r="N14" s="29">
        <f>22.66+20+16.05+12.1</f>
        <v>70.81</v>
      </c>
    </row>
    <row r="15">
      <c r="B15" s="7">
        <v>9.0</v>
      </c>
      <c r="C15" s="40" t="s">
        <v>104</v>
      </c>
      <c r="D15" s="41" t="s">
        <v>105</v>
      </c>
      <c r="E15" s="42">
        <v>44256.111805555556</v>
      </c>
      <c r="F15" s="43" t="s">
        <v>15</v>
      </c>
      <c r="G15" s="44"/>
      <c r="H15" s="45" t="s">
        <v>106</v>
      </c>
      <c r="I15" s="46" t="s">
        <v>107</v>
      </c>
      <c r="J15" s="47" t="s">
        <v>108</v>
      </c>
      <c r="K15" s="48" t="s">
        <v>109</v>
      </c>
      <c r="L15" s="49" t="s">
        <v>110</v>
      </c>
      <c r="M15" s="49" t="s">
        <v>111</v>
      </c>
      <c r="N15" s="29">
        <f>16.3+15.09+15.4+22.5</f>
        <v>69.29</v>
      </c>
    </row>
    <row r="16">
      <c r="B16" s="18">
        <v>24.0</v>
      </c>
      <c r="C16" s="18" t="s">
        <v>112</v>
      </c>
      <c r="D16" s="19" t="s">
        <v>113</v>
      </c>
      <c r="E16" s="20">
        <v>44256.49652777778</v>
      </c>
      <c r="F16" s="21" t="s">
        <v>46</v>
      </c>
      <c r="G16" s="22"/>
      <c r="H16" s="23" t="s">
        <v>114</v>
      </c>
      <c r="I16" s="24" t="s">
        <v>115</v>
      </c>
      <c r="J16" s="25" t="s">
        <v>116</v>
      </c>
      <c r="K16" s="26" t="s">
        <v>117</v>
      </c>
      <c r="L16" s="28" t="s">
        <v>118</v>
      </c>
      <c r="M16" s="28" t="s">
        <v>119</v>
      </c>
      <c r="N16" s="29">
        <f>22+14.8+17.95+13.8</f>
        <v>68.55</v>
      </c>
    </row>
    <row r="17">
      <c r="A17" s="50"/>
      <c r="B17" s="7">
        <v>10.0</v>
      </c>
      <c r="C17" s="18" t="s">
        <v>120</v>
      </c>
      <c r="D17" s="19" t="s">
        <v>121</v>
      </c>
      <c r="E17" s="20">
        <v>44256.20486111111</v>
      </c>
      <c r="F17" s="21" t="s">
        <v>122</v>
      </c>
      <c r="G17" s="22"/>
      <c r="H17" s="23" t="s">
        <v>123</v>
      </c>
      <c r="I17" s="24" t="s">
        <v>124</v>
      </c>
      <c r="J17" s="25" t="s">
        <v>125</v>
      </c>
      <c r="K17" s="26" t="s">
        <v>126</v>
      </c>
      <c r="L17" s="28" t="s">
        <v>127</v>
      </c>
      <c r="M17" s="28" t="s">
        <v>128</v>
      </c>
      <c r="N17" s="29">
        <f>15.4+17.99+14.1+20.9</f>
        <v>68.39</v>
      </c>
      <c r="O17" s="50"/>
      <c r="P17" s="50"/>
      <c r="Q17" s="50"/>
      <c r="R17" s="50"/>
      <c r="S17" s="50"/>
      <c r="T17" s="50"/>
      <c r="U17" s="50"/>
      <c r="V17" s="50"/>
      <c r="W17" s="50"/>
      <c r="X17" s="50"/>
      <c r="Y17" s="50"/>
      <c r="Z17" s="50"/>
      <c r="AA17" s="50"/>
      <c r="AB17" s="50"/>
      <c r="AC17" s="50"/>
      <c r="AD17" s="50"/>
      <c r="AE17" s="50"/>
      <c r="AF17" s="50"/>
    </row>
    <row r="18">
      <c r="B18" s="18">
        <v>12.0</v>
      </c>
      <c r="C18" s="18" t="s">
        <v>129</v>
      </c>
      <c r="D18" s="19" t="s">
        <v>130</v>
      </c>
      <c r="E18" s="20">
        <v>44256.05902777778</v>
      </c>
      <c r="F18" s="21" t="s">
        <v>46</v>
      </c>
      <c r="G18" s="22"/>
      <c r="H18" s="23" t="s">
        <v>131</v>
      </c>
      <c r="I18" s="24" t="s">
        <v>132</v>
      </c>
      <c r="J18" s="25" t="s">
        <v>133</v>
      </c>
      <c r="K18" s="26" t="s">
        <v>134</v>
      </c>
      <c r="L18" s="51" t="s">
        <v>135</v>
      </c>
      <c r="M18" s="28" t="s">
        <v>136</v>
      </c>
      <c r="N18" s="29">
        <f>21.5+17+15.71+14.1</f>
        <v>68.31</v>
      </c>
    </row>
    <row r="19">
      <c r="B19" s="7">
        <v>13.0</v>
      </c>
      <c r="C19" s="18" t="s">
        <v>137</v>
      </c>
      <c r="D19" s="19" t="s">
        <v>138</v>
      </c>
      <c r="E19" s="20">
        <v>44256.44375</v>
      </c>
      <c r="F19" s="21" t="s">
        <v>46</v>
      </c>
      <c r="G19" s="22"/>
      <c r="H19" s="23" t="s">
        <v>139</v>
      </c>
      <c r="I19" s="24" t="s">
        <v>140</v>
      </c>
      <c r="J19" s="25" t="s">
        <v>141</v>
      </c>
      <c r="K19" s="26" t="s">
        <v>142</v>
      </c>
      <c r="L19" s="28" t="s">
        <v>143</v>
      </c>
      <c r="M19" s="28" t="s">
        <v>119</v>
      </c>
      <c r="N19" s="29">
        <f>21.9+14+14.95+13.8</f>
        <v>64.65</v>
      </c>
    </row>
    <row r="20">
      <c r="B20" s="18">
        <v>3.0</v>
      </c>
      <c r="C20" s="18" t="s">
        <v>144</v>
      </c>
      <c r="D20" s="19" t="s">
        <v>145</v>
      </c>
      <c r="E20" s="20">
        <v>44251.583333333336</v>
      </c>
      <c r="F20" s="21" t="s">
        <v>46</v>
      </c>
      <c r="G20" s="22"/>
      <c r="H20" s="23" t="s">
        <v>146</v>
      </c>
      <c r="I20" s="24" t="s">
        <v>147</v>
      </c>
      <c r="J20" s="25" t="s">
        <v>57</v>
      </c>
      <c r="K20" s="26" t="s">
        <v>148</v>
      </c>
      <c r="L20" s="39">
        <v>44505.0</v>
      </c>
      <c r="M20" s="28" t="s">
        <v>149</v>
      </c>
      <c r="N20" s="29">
        <f>21.67+16.8+11.5+13.2</f>
        <v>63.17</v>
      </c>
    </row>
    <row r="21">
      <c r="B21" s="7">
        <v>19.0</v>
      </c>
      <c r="C21" s="18" t="s">
        <v>150</v>
      </c>
      <c r="D21" s="19" t="s">
        <v>151</v>
      </c>
      <c r="E21" s="20">
        <v>44255.649305555555</v>
      </c>
      <c r="F21" s="21" t="s">
        <v>15</v>
      </c>
      <c r="G21" s="22"/>
      <c r="H21" s="23" t="s">
        <v>152</v>
      </c>
      <c r="I21" s="24" t="s">
        <v>153</v>
      </c>
      <c r="J21" s="25" t="s">
        <v>116</v>
      </c>
      <c r="K21" s="26" t="s">
        <v>154</v>
      </c>
      <c r="L21" s="28" t="s">
        <v>155</v>
      </c>
      <c r="M21" s="39">
        <v>44416.0</v>
      </c>
      <c r="N21" s="29">
        <f>22+14.6+12.92+8.8</f>
        <v>58.32</v>
      </c>
    </row>
    <row r="22">
      <c r="B22" s="18">
        <v>11.0</v>
      </c>
      <c r="C22" s="18" t="s">
        <v>156</v>
      </c>
      <c r="D22" s="19" t="s">
        <v>157</v>
      </c>
      <c r="E22" s="20">
        <v>44255.07916666667</v>
      </c>
      <c r="F22" s="21" t="s">
        <v>158</v>
      </c>
      <c r="G22" s="22"/>
      <c r="H22" s="23" t="s">
        <v>131</v>
      </c>
      <c r="I22" s="24" t="s">
        <v>132</v>
      </c>
      <c r="J22" s="25" t="s">
        <v>159</v>
      </c>
      <c r="K22" s="26" t="s">
        <v>160</v>
      </c>
      <c r="L22" s="39">
        <v>44486.0</v>
      </c>
      <c r="M22" s="28" t="s">
        <v>111</v>
      </c>
      <c r="N22" s="29">
        <f>20.84+11+10.17+16.3</f>
        <v>58.31</v>
      </c>
    </row>
    <row r="23">
      <c r="B23" s="7">
        <v>7.0</v>
      </c>
      <c r="C23" s="18" t="s">
        <v>161</v>
      </c>
      <c r="D23" s="19" t="s">
        <v>162</v>
      </c>
      <c r="E23" s="30">
        <v>44256.65347222222</v>
      </c>
      <c r="F23" s="21" t="s">
        <v>46</v>
      </c>
      <c r="G23" s="22"/>
      <c r="H23" s="23" t="s">
        <v>63</v>
      </c>
      <c r="I23" s="24" t="s">
        <v>64</v>
      </c>
      <c r="J23" s="25" t="s">
        <v>163</v>
      </c>
      <c r="K23" s="26" t="s">
        <v>164</v>
      </c>
      <c r="L23" s="39">
        <v>44494.0</v>
      </c>
      <c r="M23" s="39">
        <v>44477.0</v>
      </c>
      <c r="N23" s="29">
        <f>10.8+10.25+11.7+18.38</f>
        <v>51.13</v>
      </c>
    </row>
    <row r="24">
      <c r="B24" s="18">
        <v>2.0</v>
      </c>
      <c r="C24" s="18" t="s">
        <v>165</v>
      </c>
      <c r="D24" s="19" t="s">
        <v>166</v>
      </c>
      <c r="E24" s="20">
        <v>44233.23125</v>
      </c>
      <c r="F24" s="21" t="s">
        <v>46</v>
      </c>
      <c r="G24" s="22"/>
      <c r="H24" s="23" t="s">
        <v>55</v>
      </c>
      <c r="I24" s="24" t="s">
        <v>56</v>
      </c>
      <c r="J24" s="25" t="s">
        <v>167</v>
      </c>
      <c r="K24" s="26" t="s">
        <v>168</v>
      </c>
      <c r="L24" s="52">
        <v>44539.0</v>
      </c>
      <c r="M24" s="39">
        <v>44504.0</v>
      </c>
      <c r="N24" s="29">
        <f>18.82+8.5+12.09+11.4</f>
        <v>50.81</v>
      </c>
    </row>
    <row r="25">
      <c r="B25" s="7">
        <v>1.0</v>
      </c>
      <c r="C25" s="18" t="s">
        <v>169</v>
      </c>
      <c r="D25" s="19" t="s">
        <v>170</v>
      </c>
      <c r="E25" s="20">
        <v>44254.06805555556</v>
      </c>
      <c r="F25" s="21" t="s">
        <v>15</v>
      </c>
      <c r="G25" s="21" t="s">
        <v>46</v>
      </c>
      <c r="H25" s="23" t="s">
        <v>171</v>
      </c>
      <c r="I25" s="24" t="s">
        <v>153</v>
      </c>
      <c r="J25" s="25" t="s">
        <v>89</v>
      </c>
      <c r="K25" s="26" t="s">
        <v>172</v>
      </c>
      <c r="L25" s="28" t="s">
        <v>173</v>
      </c>
      <c r="M25" s="39">
        <v>44503.0</v>
      </c>
      <c r="N25" s="29">
        <f>16+8.5+10.58+11.3</f>
        <v>46.38</v>
      </c>
    </row>
    <row r="26">
      <c r="B26" s="53">
        <v>15.0</v>
      </c>
      <c r="C26" s="53" t="s">
        <v>174</v>
      </c>
      <c r="D26" s="54" t="s">
        <v>175</v>
      </c>
      <c r="E26" s="55">
        <v>44255.0</v>
      </c>
      <c r="F26" s="56" t="s">
        <v>176</v>
      </c>
      <c r="G26" s="57"/>
      <c r="H26" s="58" t="s">
        <v>177</v>
      </c>
      <c r="I26" s="59"/>
      <c r="J26" s="60" t="s">
        <v>178</v>
      </c>
      <c r="K26" s="61" t="s">
        <v>179</v>
      </c>
      <c r="L26" s="62" t="s">
        <v>180</v>
      </c>
      <c r="M26" s="62" t="s">
        <v>181</v>
      </c>
      <c r="N26" s="63">
        <f>3+7+4.875+0.5</f>
        <v>15.375</v>
      </c>
    </row>
    <row r="27">
      <c r="J27" s="64"/>
      <c r="K27" s="65"/>
      <c r="L27" s="64"/>
      <c r="M27" s="64"/>
    </row>
    <row r="28">
      <c r="D28" s="66" t="s">
        <v>182</v>
      </c>
      <c r="E28" s="66" t="s">
        <v>183</v>
      </c>
      <c r="F28" s="67">
        <v>44256.541666666664</v>
      </c>
      <c r="I28" s="68" t="s">
        <v>184</v>
      </c>
      <c r="J28" s="69" t="s">
        <v>185</v>
      </c>
      <c r="K28" s="69" t="s">
        <v>186</v>
      </c>
      <c r="L28" s="70" t="s">
        <v>187</v>
      </c>
      <c r="M28" s="69" t="s">
        <v>188</v>
      </c>
      <c r="N28" s="69"/>
      <c r="O28" s="69"/>
    </row>
    <row r="29">
      <c r="I29" s="68" t="s">
        <v>189</v>
      </c>
      <c r="J29" s="69" t="s">
        <v>190</v>
      </c>
      <c r="K29" s="69" t="s">
        <v>191</v>
      </c>
      <c r="L29" s="70" t="s">
        <v>192</v>
      </c>
      <c r="M29" s="69" t="s">
        <v>193</v>
      </c>
      <c r="N29" s="69"/>
      <c r="O29" s="69"/>
    </row>
    <row r="30">
      <c r="J30" s="64"/>
      <c r="K30" s="64"/>
      <c r="L30" s="64"/>
      <c r="M30" s="64"/>
    </row>
  </sheetData>
  <customSheetViews>
    <customSheetView guid="{BD8F9422-F233-45B2-B30C-7448F3EF420D}" filter="1" showAutoFilter="1">
      <autoFilter ref="$B$2:$M$27">
        <sortState ref="B2:M27">
          <sortCondition ref="E2:E27"/>
        </sortState>
      </autoFilter>
    </customSheetView>
    <customSheetView guid="{CF0E7901-31B0-4604-B25F-305DDBFBEF54}" filter="1" showAutoFilter="1">
      <autoFilter ref="$B$2:$M$26">
        <sortState ref="B2:M26">
          <sortCondition ref="B2:B26"/>
        </sortState>
      </autoFilter>
    </customSheetView>
  </customSheetViews>
  <hyperlinks>
    <hyperlink r:id="rId1" ref="K2"/>
    <hyperlink r:id="rId2" ref="F3"/>
    <hyperlink r:id="rId3" ref="J3"/>
    <hyperlink r:id="rId4" ref="K3"/>
    <hyperlink r:id="rId5" ref="L3"/>
    <hyperlink r:id="rId6" ref="M3"/>
    <hyperlink r:id="rId7" ref="F4"/>
    <hyperlink r:id="rId8" ref="J4"/>
    <hyperlink r:id="rId9" ref="K4"/>
    <hyperlink r:id="rId10" ref="L4"/>
    <hyperlink r:id="rId11" ref="M4"/>
    <hyperlink r:id="rId12" location="ampcdckrUaCwM-v1s_-IUpMFcS6SMnx529bKxxzURiU" ref="F5"/>
    <hyperlink r:id="rId13" ref="J5"/>
    <hyperlink r:id="rId14" ref="K5"/>
    <hyperlink r:id="rId15" ref="L5"/>
    <hyperlink r:id="rId16" ref="M5"/>
    <hyperlink r:id="rId17" ref="F6"/>
    <hyperlink r:id="rId18" ref="J6"/>
    <hyperlink r:id="rId19" ref="K6"/>
    <hyperlink r:id="rId20" ref="L6"/>
    <hyperlink r:id="rId21" ref="M6"/>
    <hyperlink r:id="rId22" ref="F7"/>
    <hyperlink r:id="rId23" ref="J7"/>
    <hyperlink r:id="rId24" ref="K7"/>
    <hyperlink r:id="rId25" ref="L7"/>
    <hyperlink r:id="rId26" ref="M7"/>
    <hyperlink r:id="rId27" ref="F8"/>
    <hyperlink r:id="rId28" ref="J8"/>
    <hyperlink r:id="rId29" ref="K8"/>
    <hyperlink r:id="rId30" ref="L8"/>
    <hyperlink r:id="rId31" ref="M8"/>
    <hyperlink r:id="rId32" ref="F9"/>
    <hyperlink r:id="rId33" ref="J9"/>
    <hyperlink r:id="rId34" ref="K9"/>
    <hyperlink r:id="rId35" ref="L9"/>
    <hyperlink r:id="rId36" ref="M9"/>
    <hyperlink r:id="rId37" ref="F10"/>
    <hyperlink r:id="rId38" ref="J10"/>
    <hyperlink r:id="rId39" ref="K10"/>
    <hyperlink r:id="rId40" ref="L10"/>
    <hyperlink r:id="rId41" ref="M10"/>
    <hyperlink r:id="rId42" ref="F11"/>
    <hyperlink r:id="rId43" ref="G11"/>
    <hyperlink r:id="rId44" ref="J11"/>
    <hyperlink r:id="rId45" ref="K11"/>
    <hyperlink r:id="rId46" ref="L11"/>
    <hyperlink r:id="rId47" ref="M11"/>
    <hyperlink r:id="rId48" ref="F12"/>
    <hyperlink r:id="rId49" ref="J12"/>
    <hyperlink r:id="rId50" ref="K12"/>
    <hyperlink r:id="rId51" ref="L12"/>
    <hyperlink r:id="rId52" ref="M12"/>
    <hyperlink r:id="rId53" location="YfJ3t_VV-AtFF5cloFZ_MEGQfNLZ9mRJe4jc1ZDKdQU" ref="F13"/>
    <hyperlink r:id="rId54" ref="J13"/>
    <hyperlink r:id="rId55" ref="K13"/>
    <hyperlink r:id="rId56" ref="L13"/>
    <hyperlink r:id="rId57" ref="M13"/>
    <hyperlink r:id="rId58" ref="F14"/>
    <hyperlink r:id="rId59" ref="J14"/>
    <hyperlink r:id="rId60" ref="K14"/>
    <hyperlink r:id="rId61" ref="L14"/>
    <hyperlink r:id="rId62" ref="M14"/>
    <hyperlink r:id="rId63" ref="F15"/>
    <hyperlink r:id="rId64" ref="J15"/>
    <hyperlink r:id="rId65" ref="K15"/>
    <hyperlink r:id="rId66" ref="L15"/>
    <hyperlink r:id="rId67" ref="M15"/>
    <hyperlink r:id="rId68" ref="F16"/>
    <hyperlink r:id="rId69" ref="J16"/>
    <hyperlink r:id="rId70" ref="K16"/>
    <hyperlink r:id="rId71" ref="L16"/>
    <hyperlink r:id="rId72" ref="M16"/>
    <hyperlink r:id="rId73" ref="F17"/>
    <hyperlink r:id="rId74" ref="J17"/>
    <hyperlink r:id="rId75" ref="K17"/>
    <hyperlink r:id="rId76" ref="L17"/>
    <hyperlink r:id="rId77" ref="M17"/>
    <hyperlink r:id="rId78" ref="F18"/>
    <hyperlink r:id="rId79" ref="J18"/>
    <hyperlink r:id="rId80" ref="K18"/>
    <hyperlink r:id="rId81" ref="L18"/>
    <hyperlink r:id="rId82" ref="M18"/>
    <hyperlink r:id="rId83" ref="F19"/>
    <hyperlink r:id="rId84" ref="J19"/>
    <hyperlink r:id="rId85" ref="K19"/>
    <hyperlink r:id="rId86" ref="L19"/>
    <hyperlink r:id="rId87" ref="M19"/>
    <hyperlink r:id="rId88" ref="F20"/>
    <hyperlink r:id="rId89" ref="J20"/>
    <hyperlink r:id="rId90" ref="K20"/>
    <hyperlink r:id="rId91" ref="L20"/>
    <hyperlink r:id="rId92" ref="M20"/>
    <hyperlink r:id="rId93" ref="F21"/>
    <hyperlink r:id="rId94" ref="J21"/>
    <hyperlink r:id="rId95" ref="K21"/>
    <hyperlink r:id="rId96" ref="L21"/>
    <hyperlink r:id="rId97" ref="M21"/>
    <hyperlink r:id="rId98" ref="F22"/>
    <hyperlink r:id="rId99" ref="J22"/>
    <hyperlink r:id="rId100" ref="K22"/>
    <hyperlink r:id="rId101" ref="L22"/>
    <hyperlink r:id="rId102" ref="M22"/>
    <hyperlink r:id="rId103" ref="F23"/>
    <hyperlink r:id="rId104" ref="J23"/>
    <hyperlink r:id="rId105" ref="K23"/>
    <hyperlink r:id="rId106" ref="L23"/>
    <hyperlink r:id="rId107" ref="M23"/>
    <hyperlink r:id="rId108" ref="F24"/>
    <hyperlink r:id="rId109" ref="J24"/>
    <hyperlink r:id="rId110" ref="K24"/>
    <hyperlink r:id="rId111" ref="L24"/>
    <hyperlink r:id="rId112" ref="M24"/>
    <hyperlink r:id="rId113" ref="F25"/>
    <hyperlink r:id="rId114" ref="G25"/>
    <hyperlink r:id="rId115" ref="J25"/>
    <hyperlink r:id="rId116" ref="K25"/>
    <hyperlink r:id="rId117" ref="L25"/>
    <hyperlink r:id="rId118" ref="M25"/>
    <hyperlink r:id="rId119" ref="F26"/>
    <hyperlink r:id="rId120" ref="J26"/>
    <hyperlink r:id="rId121" ref="K26"/>
    <hyperlink r:id="rId122" ref="L26"/>
    <hyperlink r:id="rId123" ref="M26"/>
  </hyperlinks>
  <drawing r:id="rId124"/>
  <tableParts count="2">
    <tablePart r:id="rId127"/>
    <tablePart r:id="rId12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71.0" customHeight="1">
      <c r="A1" s="71"/>
      <c r="B1" s="71"/>
      <c r="C1" s="71"/>
      <c r="D1" s="71"/>
      <c r="E1" s="71"/>
      <c r="F1" s="71"/>
      <c r="G1" s="71"/>
      <c r="H1" s="71"/>
      <c r="I1" s="71"/>
    </row>
    <row r="2">
      <c r="A2" s="71"/>
      <c r="B2" s="72" t="s">
        <v>194</v>
      </c>
      <c r="C2" s="73"/>
      <c r="D2" s="73"/>
      <c r="E2" s="73"/>
      <c r="F2" s="73"/>
      <c r="G2" s="73"/>
      <c r="H2" s="74"/>
      <c r="I2" s="75"/>
    </row>
    <row r="3">
      <c r="A3" s="71"/>
      <c r="B3" s="76"/>
      <c r="H3" s="77"/>
      <c r="I3" s="75"/>
    </row>
    <row r="4">
      <c r="A4" s="71"/>
      <c r="B4" s="76"/>
      <c r="H4" s="77"/>
      <c r="I4" s="75"/>
    </row>
    <row r="5">
      <c r="A5" s="71"/>
      <c r="B5" s="76"/>
      <c r="H5" s="77"/>
      <c r="I5" s="75"/>
    </row>
    <row r="6">
      <c r="A6" s="71"/>
      <c r="B6" s="78"/>
      <c r="C6" s="79"/>
      <c r="D6" s="79"/>
      <c r="E6" s="79"/>
      <c r="F6" s="79"/>
      <c r="G6" s="79"/>
      <c r="H6" s="80"/>
      <c r="I6" s="71"/>
    </row>
    <row r="7">
      <c r="A7" s="71"/>
      <c r="B7" s="81" t="s">
        <v>195</v>
      </c>
      <c r="C7" s="82"/>
      <c r="D7" s="82"/>
      <c r="E7" s="82"/>
      <c r="F7" s="82"/>
      <c r="G7" s="82"/>
      <c r="H7" s="83"/>
      <c r="I7" s="71"/>
    </row>
    <row r="8">
      <c r="A8" s="71"/>
      <c r="B8" s="84" t="s">
        <v>196</v>
      </c>
      <c r="C8" s="82"/>
      <c r="D8" s="82"/>
      <c r="E8" s="82"/>
      <c r="F8" s="82"/>
      <c r="G8" s="82"/>
      <c r="H8" s="83"/>
      <c r="I8" s="71"/>
    </row>
    <row r="9">
      <c r="A9" s="71"/>
      <c r="B9" s="85" t="s">
        <v>197</v>
      </c>
      <c r="C9" s="82"/>
      <c r="D9" s="82"/>
      <c r="E9" s="82"/>
      <c r="F9" s="82"/>
      <c r="G9" s="82"/>
      <c r="H9" s="83"/>
      <c r="I9" s="71"/>
    </row>
    <row r="10">
      <c r="A10" s="71"/>
      <c r="B10" s="84" t="s">
        <v>198</v>
      </c>
      <c r="C10" s="82"/>
      <c r="D10" s="82"/>
      <c r="E10" s="82"/>
      <c r="F10" s="82"/>
      <c r="G10" s="82"/>
      <c r="H10" s="83"/>
      <c r="I10" s="71"/>
    </row>
    <row r="11">
      <c r="A11" s="71"/>
      <c r="B11" s="84" t="s">
        <v>199</v>
      </c>
      <c r="C11" s="82"/>
      <c r="D11" s="82"/>
      <c r="E11" s="82"/>
      <c r="F11" s="82"/>
      <c r="G11" s="82"/>
      <c r="H11" s="83"/>
      <c r="I11" s="71"/>
    </row>
    <row r="12">
      <c r="A12" s="71"/>
      <c r="B12" s="84" t="s">
        <v>200</v>
      </c>
      <c r="C12" s="82"/>
      <c r="D12" s="82"/>
      <c r="E12" s="82"/>
      <c r="F12" s="82"/>
      <c r="G12" s="82"/>
      <c r="H12" s="83"/>
      <c r="I12" s="71"/>
    </row>
    <row r="13">
      <c r="A13" s="71"/>
      <c r="B13" s="84" t="s">
        <v>201</v>
      </c>
      <c r="C13" s="82"/>
      <c r="D13" s="82"/>
      <c r="E13" s="82"/>
      <c r="F13" s="82"/>
      <c r="G13" s="82"/>
      <c r="H13" s="83"/>
      <c r="I13" s="71"/>
    </row>
    <row r="14">
      <c r="A14" s="71"/>
      <c r="B14" s="71"/>
      <c r="C14" s="71"/>
      <c r="D14" s="71"/>
      <c r="E14" s="71"/>
      <c r="F14" s="71"/>
      <c r="G14" s="71"/>
      <c r="H14" s="71"/>
      <c r="I14" s="71"/>
    </row>
    <row r="15">
      <c r="A15" s="71"/>
      <c r="B15" s="81" t="s">
        <v>202</v>
      </c>
      <c r="C15" s="82"/>
      <c r="D15" s="82"/>
      <c r="E15" s="82"/>
      <c r="F15" s="82"/>
      <c r="G15" s="82"/>
      <c r="H15" s="83"/>
      <c r="I15" s="71"/>
    </row>
    <row r="16">
      <c r="A16" s="71"/>
      <c r="B16" s="84" t="s">
        <v>203</v>
      </c>
      <c r="C16" s="82"/>
      <c r="D16" s="82"/>
      <c r="E16" s="82"/>
      <c r="F16" s="82"/>
      <c r="G16" s="82"/>
      <c r="H16" s="83"/>
      <c r="I16" s="71"/>
    </row>
    <row r="17">
      <c r="A17" s="71"/>
      <c r="B17" s="84" t="s">
        <v>204</v>
      </c>
      <c r="C17" s="82"/>
      <c r="D17" s="82"/>
      <c r="E17" s="82"/>
      <c r="F17" s="82"/>
      <c r="G17" s="82"/>
      <c r="H17" s="83"/>
      <c r="I17" s="71"/>
    </row>
    <row r="18">
      <c r="A18" s="71"/>
      <c r="B18" s="84" t="s">
        <v>205</v>
      </c>
      <c r="C18" s="82"/>
      <c r="D18" s="82"/>
      <c r="E18" s="82"/>
      <c r="F18" s="82"/>
      <c r="G18" s="82"/>
      <c r="H18" s="83"/>
      <c r="I18" s="71"/>
    </row>
    <row r="19">
      <c r="A19" s="71"/>
      <c r="B19" s="71"/>
      <c r="C19" s="71"/>
      <c r="D19" s="71"/>
      <c r="E19" s="71"/>
      <c r="F19" s="71"/>
      <c r="G19" s="71"/>
      <c r="H19" s="71"/>
      <c r="I19" s="71"/>
    </row>
    <row r="20">
      <c r="A20" s="71"/>
      <c r="B20" s="86" t="s">
        <v>206</v>
      </c>
      <c r="C20" s="73"/>
      <c r="D20" s="73"/>
      <c r="E20" s="73"/>
      <c r="F20" s="73"/>
      <c r="G20" s="73"/>
      <c r="H20" s="74"/>
      <c r="I20" s="71"/>
    </row>
    <row r="21">
      <c r="A21" s="71"/>
      <c r="B21" s="78"/>
      <c r="C21" s="79"/>
      <c r="D21" s="79"/>
      <c r="E21" s="79"/>
      <c r="F21" s="79"/>
      <c r="G21" s="79"/>
      <c r="H21" s="80"/>
      <c r="I21" s="71"/>
    </row>
    <row r="22">
      <c r="A22" s="71"/>
      <c r="B22" s="71"/>
      <c r="C22" s="71"/>
      <c r="D22" s="71"/>
      <c r="E22" s="71"/>
      <c r="F22" s="71"/>
      <c r="G22" s="71"/>
      <c r="H22" s="71"/>
      <c r="I22" s="71"/>
    </row>
    <row r="23">
      <c r="A23" s="71"/>
      <c r="B23" s="81" t="s">
        <v>207</v>
      </c>
      <c r="C23" s="82"/>
      <c r="D23" s="82"/>
      <c r="E23" s="82"/>
      <c r="F23" s="82"/>
      <c r="G23" s="82"/>
      <c r="H23" s="83"/>
      <c r="I23" s="71"/>
    </row>
    <row r="24">
      <c r="A24" s="71"/>
      <c r="B24" s="84" t="s">
        <v>208</v>
      </c>
      <c r="C24" s="82"/>
      <c r="D24" s="82"/>
      <c r="E24" s="82"/>
      <c r="F24" s="82"/>
      <c r="G24" s="82"/>
      <c r="H24" s="83"/>
      <c r="I24" s="71"/>
    </row>
    <row r="25">
      <c r="A25" s="71"/>
      <c r="B25" s="71"/>
      <c r="C25" s="71"/>
      <c r="D25" s="71"/>
      <c r="E25" s="71"/>
      <c r="F25" s="71"/>
      <c r="G25" s="71"/>
      <c r="H25" s="71"/>
      <c r="I25" s="71"/>
    </row>
    <row r="26">
      <c r="A26" s="71"/>
      <c r="B26" s="81" t="s">
        <v>209</v>
      </c>
      <c r="C26" s="82"/>
      <c r="D26" s="82"/>
      <c r="E26" s="82"/>
      <c r="F26" s="82"/>
      <c r="G26" s="82"/>
      <c r="H26" s="83"/>
      <c r="I26" s="71"/>
    </row>
    <row r="27">
      <c r="A27" s="71"/>
      <c r="B27" s="87" t="s">
        <v>210</v>
      </c>
      <c r="C27" s="73"/>
      <c r="D27" s="73"/>
      <c r="E27" s="73"/>
      <c r="F27" s="73"/>
      <c r="G27" s="73"/>
      <c r="H27" s="74"/>
      <c r="I27" s="71"/>
    </row>
    <row r="28">
      <c r="A28" s="71"/>
      <c r="B28" s="76"/>
      <c r="H28" s="77"/>
      <c r="I28" s="71"/>
    </row>
    <row r="29">
      <c r="A29" s="71"/>
      <c r="B29" s="76"/>
      <c r="H29" s="77"/>
      <c r="I29" s="71"/>
    </row>
    <row r="30">
      <c r="A30" s="71"/>
      <c r="B30" s="76"/>
      <c r="H30" s="77"/>
      <c r="I30" s="71"/>
    </row>
    <row r="31">
      <c r="A31" s="71"/>
      <c r="B31" s="78"/>
      <c r="C31" s="79"/>
      <c r="D31" s="79"/>
      <c r="E31" s="79"/>
      <c r="F31" s="79"/>
      <c r="G31" s="79"/>
      <c r="H31" s="80"/>
      <c r="I31" s="71"/>
    </row>
    <row r="32">
      <c r="A32" s="71"/>
      <c r="B32" s="71"/>
      <c r="C32" s="71"/>
      <c r="D32" s="71"/>
      <c r="E32" s="71"/>
      <c r="F32" s="71"/>
      <c r="G32" s="71"/>
      <c r="H32" s="71"/>
      <c r="I32" s="71"/>
    </row>
    <row r="33">
      <c r="A33" s="71"/>
      <c r="B33" s="71"/>
      <c r="C33" s="71"/>
      <c r="D33" s="71"/>
      <c r="E33" s="71"/>
      <c r="F33" s="71"/>
      <c r="G33" s="71"/>
      <c r="H33" s="71"/>
      <c r="I33" s="71"/>
    </row>
    <row r="34">
      <c r="A34" s="71"/>
      <c r="B34" s="71"/>
      <c r="C34" s="71"/>
      <c r="D34" s="71"/>
      <c r="E34" s="71"/>
      <c r="F34" s="71"/>
      <c r="G34" s="71"/>
      <c r="H34" s="71"/>
      <c r="I34" s="71"/>
    </row>
    <row r="35">
      <c r="A35" s="71"/>
      <c r="B35" s="71"/>
      <c r="C35" s="71"/>
      <c r="D35" s="71"/>
      <c r="E35" s="71"/>
      <c r="F35" s="71"/>
      <c r="G35" s="71"/>
      <c r="H35" s="71"/>
      <c r="I35" s="71"/>
    </row>
  </sheetData>
  <mergeCells count="17">
    <mergeCell ref="B2:H6"/>
    <mergeCell ref="B7:H7"/>
    <mergeCell ref="B8:H8"/>
    <mergeCell ref="B9:H9"/>
    <mergeCell ref="B10:H10"/>
    <mergeCell ref="B11:H11"/>
    <mergeCell ref="B12:H12"/>
    <mergeCell ref="B24:H24"/>
    <mergeCell ref="B26:H26"/>
    <mergeCell ref="B27:H31"/>
    <mergeCell ref="B13:H13"/>
    <mergeCell ref="B15:H15"/>
    <mergeCell ref="B16:H16"/>
    <mergeCell ref="B17:H17"/>
    <mergeCell ref="B18:H18"/>
    <mergeCell ref="B20:H21"/>
    <mergeCell ref="B23:H23"/>
  </mergeCells>
  <hyperlinks>
    <hyperlink r:id="rId1" ref="B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3.57"/>
  </cols>
  <sheetData>
    <row r="1">
      <c r="A1" s="88"/>
      <c r="B1" s="88"/>
      <c r="C1" s="88"/>
    </row>
    <row r="2">
      <c r="A2" s="88"/>
      <c r="B2" s="89" t="s">
        <v>211</v>
      </c>
      <c r="C2" s="88"/>
    </row>
    <row r="3">
      <c r="A3" s="88"/>
      <c r="B3" s="90"/>
      <c r="C3" s="88"/>
    </row>
    <row r="4">
      <c r="A4" s="88"/>
      <c r="B4" s="91" t="s">
        <v>212</v>
      </c>
      <c r="C4" s="88"/>
    </row>
    <row r="5">
      <c r="A5" s="88"/>
      <c r="B5" s="92" t="s">
        <v>213</v>
      </c>
      <c r="C5" s="88"/>
    </row>
    <row r="6">
      <c r="A6" s="88"/>
      <c r="B6" s="90" t="s">
        <v>214</v>
      </c>
      <c r="C6" s="88"/>
    </row>
    <row r="7">
      <c r="A7" s="88"/>
      <c r="B7" s="90" t="s">
        <v>215</v>
      </c>
      <c r="C7" s="88"/>
    </row>
    <row r="8">
      <c r="A8" s="88"/>
      <c r="B8" s="90" t="s">
        <v>216</v>
      </c>
      <c r="C8" s="88"/>
    </row>
    <row r="9">
      <c r="A9" s="88"/>
      <c r="B9" s="88"/>
      <c r="C9" s="88"/>
    </row>
    <row r="10">
      <c r="A10" s="88"/>
      <c r="B10" s="93" t="s">
        <v>217</v>
      </c>
      <c r="C10" s="88"/>
    </row>
    <row r="11">
      <c r="A11" s="88"/>
      <c r="B11" s="90" t="s">
        <v>218</v>
      </c>
      <c r="C11" s="88"/>
    </row>
    <row r="12">
      <c r="A12" s="88"/>
      <c r="B12" s="93" t="s">
        <v>219</v>
      </c>
      <c r="C12" s="88"/>
    </row>
    <row r="13">
      <c r="A13" s="88"/>
      <c r="B13" s="93" t="s">
        <v>220</v>
      </c>
      <c r="C13" s="88"/>
    </row>
    <row r="14">
      <c r="A14" s="88"/>
      <c r="B14" s="88"/>
      <c r="C14" s="88"/>
    </row>
    <row r="15">
      <c r="A15" s="88"/>
      <c r="B15" s="92" t="s">
        <v>221</v>
      </c>
      <c r="C15" s="88"/>
    </row>
    <row r="16">
      <c r="A16" s="88"/>
      <c r="B16" s="93" t="s">
        <v>222</v>
      </c>
      <c r="C16" s="88"/>
    </row>
    <row r="17">
      <c r="A17" s="88"/>
      <c r="B17" s="88"/>
      <c r="C17" s="88"/>
    </row>
    <row r="18">
      <c r="A18" s="88"/>
      <c r="B18" s="90" t="s">
        <v>223</v>
      </c>
      <c r="C18" s="88"/>
    </row>
    <row r="19">
      <c r="A19" s="88"/>
      <c r="B19" s="90" t="s">
        <v>224</v>
      </c>
      <c r="C19" s="88"/>
    </row>
    <row r="20">
      <c r="A20" s="88"/>
      <c r="B20" s="90" t="s">
        <v>225</v>
      </c>
      <c r="C20" s="88"/>
    </row>
    <row r="21">
      <c r="A21" s="88"/>
      <c r="B21" s="93" t="s">
        <v>226</v>
      </c>
      <c r="C21" s="88"/>
    </row>
    <row r="22">
      <c r="A22" s="88"/>
      <c r="B22" s="88"/>
      <c r="C22" s="88"/>
    </row>
    <row r="23">
      <c r="A23" s="88"/>
      <c r="B23" s="92" t="s">
        <v>227</v>
      </c>
      <c r="C23" s="88"/>
    </row>
    <row r="24">
      <c r="A24" s="88"/>
      <c r="B24" s="90" t="s">
        <v>228</v>
      </c>
      <c r="C24" s="88"/>
    </row>
    <row r="25">
      <c r="A25" s="90"/>
      <c r="B25" s="90" t="s">
        <v>229</v>
      </c>
      <c r="C25" s="88"/>
    </row>
    <row r="26">
      <c r="A26" s="88"/>
      <c r="B26" s="93" t="s">
        <v>230</v>
      </c>
      <c r="C26" s="88"/>
    </row>
    <row r="27">
      <c r="A27" s="88"/>
      <c r="B27" s="88"/>
      <c r="C27" s="88"/>
    </row>
    <row r="28">
      <c r="A28" s="88"/>
      <c r="B28" s="90" t="s">
        <v>231</v>
      </c>
      <c r="C28" s="88"/>
    </row>
    <row r="29">
      <c r="A29" s="88"/>
      <c r="B29" s="90" t="s">
        <v>232</v>
      </c>
      <c r="C29" s="88"/>
    </row>
    <row r="30">
      <c r="A30" s="88"/>
      <c r="B30" s="90" t="s">
        <v>233</v>
      </c>
      <c r="C30" s="88"/>
    </row>
    <row r="31">
      <c r="A31" s="88"/>
      <c r="B31" s="90" t="s">
        <v>234</v>
      </c>
      <c r="C31" s="88"/>
    </row>
    <row r="32">
      <c r="A32" s="88"/>
      <c r="B32" s="90"/>
      <c r="C32" s="88"/>
    </row>
    <row r="33">
      <c r="A33" s="88"/>
      <c r="B33" s="88"/>
      <c r="C33" s="88"/>
    </row>
    <row r="34">
      <c r="A34" s="88"/>
      <c r="B34" s="88"/>
      <c r="C34" s="88"/>
    </row>
    <row r="35">
      <c r="A35" s="88"/>
      <c r="B35" s="88"/>
      <c r="C35" s="88"/>
    </row>
    <row r="36">
      <c r="A36" s="88"/>
      <c r="B36" s="88"/>
      <c r="C36" s="88"/>
    </row>
    <row r="37">
      <c r="A37" s="88"/>
      <c r="B37" s="88"/>
      <c r="C37" s="88"/>
    </row>
    <row r="38">
      <c r="A38" s="88"/>
      <c r="B38" s="88"/>
      <c r="C38" s="88"/>
    </row>
    <row r="39">
      <c r="A39" s="88"/>
      <c r="B39" s="88"/>
      <c r="C39" s="88"/>
    </row>
    <row r="40">
      <c r="A40" s="88"/>
      <c r="B40" s="88"/>
      <c r="C40" s="88"/>
    </row>
    <row r="41">
      <c r="A41" s="88"/>
      <c r="B41" s="88"/>
      <c r="C41" s="88"/>
    </row>
    <row r="42">
      <c r="A42" s="88"/>
      <c r="B42" s="88"/>
      <c r="C42" s="88"/>
    </row>
    <row r="43">
      <c r="A43" s="88"/>
      <c r="B43" s="88"/>
      <c r="C43" s="88"/>
    </row>
    <row r="44">
      <c r="A44" s="88"/>
      <c r="B44" s="88"/>
      <c r="C44" s="88"/>
    </row>
    <row r="45">
      <c r="A45" s="88"/>
      <c r="B45" s="88"/>
      <c r="C45" s="88"/>
    </row>
    <row r="46">
      <c r="A46" s="88"/>
      <c r="B46" s="88"/>
      <c r="C46" s="88"/>
    </row>
    <row r="47">
      <c r="A47" s="88"/>
      <c r="B47" s="88"/>
      <c r="C47" s="88"/>
    </row>
    <row r="48">
      <c r="A48" s="88"/>
      <c r="B48" s="88"/>
      <c r="C48" s="88"/>
    </row>
    <row r="49">
      <c r="A49" s="88"/>
      <c r="B49" s="88"/>
      <c r="C49" s="88"/>
    </row>
    <row r="50">
      <c r="A50" s="88"/>
      <c r="B50" s="88"/>
      <c r="C50" s="88"/>
    </row>
  </sheetData>
  <drawing r:id="rId1"/>
</worksheet>
</file>