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<sst xmlns="http://schemas.openxmlformats.org/spreadsheetml/2006/main" count="43" uniqueCount="43">
  <si>
    <t>Curtain Fire Contest ~ Unconnected Card Captors</t>
  </si>
  <si>
    <t>Information and Rules:</t>
  </si>
  <si>
    <t>https://docs.google.com/document/d/1lt_6fAAsHtnvhjwwP6rHHkSS6t1U929Rh2kwGOndhUA/edit</t>
  </si>
  <si>
    <t>Download Links:</t>
  </si>
  <si>
    <t>https://docs.google.com/spreadsheets/d/1tneahr5bFXhkjK6KkW2n1-odannDzfVsX4F7CjBrY8k/edit#gid=910390915</t>
  </si>
  <si>
    <t>All individual scores are out of 25.</t>
  </si>
  <si>
    <t xml:space="preserve">Meowstic scores are the average of danmaku score * 2.5 </t>
  </si>
  <si>
    <t xml:space="preserve">Contestant </t>
  </si>
  <si>
    <t>Meowstic's Score</t>
  </si>
  <si>
    <t>Meowstic's Comments</t>
  </si>
  <si>
    <t>Tres's Score</t>
  </si>
  <si>
    <t>Tres's Comments</t>
  </si>
  <si>
    <t>Tricky's Score</t>
  </si>
  <si>
    <t>Tricky's Comments</t>
  </si>
  <si>
    <t>Sum of Scores</t>
  </si>
  <si>
    <t>Average Score</t>
  </si>
  <si>
    <t>Rank</t>
  </si>
  <si>
    <t>Wish</t>
  </si>
  <si>
    <t>UCC Judging - Lotus, Fallen from Grace</t>
  </si>
  <si>
    <t>https://pastebin.com/uHPjJY6e</t>
  </si>
  <si>
    <t>https://pastebin.com/Lj3MpQ2a</t>
  </si>
  <si>
    <t>raz</t>
  </si>
  <si>
    <t>UCC Judging - Marisa the Unconnected Marketeer - Pastebin.com</t>
  </si>
  <si>
    <t>https://pastebin.com/HHaZmgpf</t>
  </si>
  <si>
    <t>https://pastebin.com/Vz6h0W4w</t>
  </si>
  <si>
    <t>Lushie</t>
  </si>
  <si>
    <t>UCC Judging - Seija but it's a Children's Card Game - Pastebin.com</t>
  </si>
  <si>
    <t>https://pastebin.com/UB45KYmZ</t>
  </si>
  <si>
    <t>https://pastebin.com/cQzigHdn</t>
  </si>
  <si>
    <t>Ryann1908</t>
  </si>
  <si>
    <t>UCC Judging - 東方青熺伝　～ the Lazuline Fulguration of Effervescence - Pastebin.com</t>
  </si>
  <si>
    <t>https://pastebin.com/f74P6Mkk</t>
  </si>
  <si>
    <t>https://pastebin.com/d4YX1qg1</t>
  </si>
  <si>
    <t>Avi the Tiger</t>
  </si>
  <si>
    <t>UCC Judging - Project Curtain - Pastebin.com</t>
  </si>
  <si>
    <t>https://pastebin.com/9mtte7qF</t>
  </si>
  <si>
    <t>https://pastebin.com/s21BhpeE</t>
  </si>
  <si>
    <t>Tsuzyx</t>
  </si>
  <si>
    <t>UCC Judging - The Spring Fairy and the Market</t>
  </si>
  <si>
    <t>https://pastebin.com/jhUigDm9</t>
  </si>
  <si>
    <t>https://pastebin.com/u5DMG4nx</t>
  </si>
  <si>
    <t>Overall Averages</t>
  </si>
  <si>
    <t>Standard Deviation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</si>
</sst>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name val="Arial"/>
    </font>
    <font>
      <u/>
      <color rgb="FF1155CC"/>
      <name val="Arial"/>
    </font>
    <font>
      <sz val="11.0"/>
      <color rgb="FF000000"/>
      <name val="Inconsolata"/>
    </font>
    <font>
      <u/>
      <color rgb="FF1155CC"/>
      <name val="Arial"/>
    </font>
    <font>
      <color rgb="FF000000"/>
      <name val="Arial"/>
    </font>
    <font>
      <u/>
      <color rgb="FF0000FF"/>
    </font>
    <font>
      <u/>
      <color rgb="FF1155CC"/>
      <name val="Arial"/>
    </font>
    <font>
      <u/>
      <color rgb="FF0000FF"/>
    </font>
    <font>
      <u/>
      <color rgb="FF1155CC"/>
      <name val="Arial"/>
    </font>
    <font>
      <u/>
      <color rgb="FF0000FF"/>
    </font>
    <font>
      <u/>
      <color rgb="FF1155CC"/>
      <name val="Arial"/>
    </font>
    <font>
      <u/>
      <color rgb="FF0000FF"/>
    </font>
    <font>
      <u/>
      <color rgb="FF0000FF"/>
    </font>
    <font>
      <u/>
      <color rgb="FF1155CC"/>
      <name val="Arial"/>
    </font>
    <font>
      <u/>
      <color rgb="FF1155CC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D700"/>
        <bgColor rgb="FFFFD700"/>
      </patternFill>
    </fill>
    <fill>
      <patternFill patternType="solid">
        <fgColor rgb="FFC0C0C0"/>
        <bgColor rgb="FFC0C0C0"/>
      </patternFill>
    </fill>
    <fill>
      <patternFill patternType="solid">
        <fgColor rgb="FFCD7F32"/>
        <bgColor rgb="FFCD7F32"/>
      </patternFill>
    </fill>
    <fill>
      <patternFill patternType="solid">
        <fgColor rgb="FFEFEFEF"/>
        <bgColor rgb="FFEFEFE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0" fillId="2" fontId="3" numFmtId="0" xfId="0" applyFill="1" applyFont="1"/>
    <xf borderId="0" fillId="0" fontId="1" numFmtId="0" xfId="0" applyAlignment="1" applyFont="1">
      <alignment horizontal="center" readingOrder="0" vertical="bottom"/>
    </xf>
    <xf borderId="0" fillId="3" fontId="1" numFmtId="0" xfId="0" applyAlignment="1" applyFill="1" applyFont="1">
      <alignment horizontal="center" vertical="bottom"/>
    </xf>
    <xf borderId="0" fillId="3" fontId="1" numFmtId="0" xfId="0" applyAlignment="1" applyFont="1">
      <alignment horizontal="center" readingOrder="0" vertical="bottom"/>
    </xf>
    <xf borderId="0" fillId="3" fontId="1" numFmtId="0" xfId="0" applyAlignment="1" applyFont="1">
      <alignment horizontal="center" readingOrder="0" vertical="bottom"/>
    </xf>
    <xf borderId="0" fillId="3" fontId="1" numFmtId="0" xfId="0" applyAlignment="1" applyFont="1">
      <alignment vertical="bottom"/>
    </xf>
    <xf borderId="0" fillId="4" fontId="1" numFmtId="0" xfId="0" applyAlignment="1" applyFill="1" applyFont="1">
      <alignment horizontal="center" readingOrder="0" vertical="bottom"/>
    </xf>
    <xf borderId="0" fillId="4" fontId="4" numFmtId="0" xfId="0" applyAlignment="1" applyFont="1">
      <alignment horizontal="center" readingOrder="0" vertical="bottom"/>
    </xf>
    <xf borderId="0" fillId="4" fontId="5" numFmtId="0" xfId="0" applyAlignment="1" applyFont="1">
      <alignment horizontal="center" readingOrder="0" vertical="bottom"/>
    </xf>
    <xf borderId="0" fillId="4" fontId="6" numFmtId="0" xfId="0" applyAlignment="1" applyFont="1">
      <alignment horizontal="center" readingOrder="0"/>
    </xf>
    <xf borderId="0" fillId="4" fontId="1" numFmtId="0" xfId="0" applyAlignment="1" applyFont="1">
      <alignment horizontal="center" readingOrder="0" vertical="bottom"/>
    </xf>
    <xf borderId="0" fillId="4" fontId="7" numFmtId="0" xfId="0" applyAlignment="1" applyFont="1">
      <alignment horizontal="center" readingOrder="0" shrinkToFit="0" vertical="center" wrapText="1"/>
    </xf>
    <xf borderId="0" fillId="4" fontId="1" numFmtId="0" xfId="0" applyAlignment="1" applyFont="1">
      <alignment horizontal="center" vertical="bottom"/>
    </xf>
    <xf borderId="0" fillId="4" fontId="0" numFmtId="0" xfId="0" applyAlignment="1" applyFont="1">
      <alignment horizontal="center"/>
    </xf>
    <xf borderId="0" fillId="4" fontId="5" numFmtId="0" xfId="0" applyAlignment="1" applyFont="1">
      <alignment shrinkToFit="0" vertical="bottom" wrapText="0"/>
    </xf>
    <xf borderId="0" fillId="4" fontId="1" numFmtId="0" xfId="0" applyAlignment="1" applyFont="1">
      <alignment vertical="bottom"/>
    </xf>
    <xf borderId="0" fillId="4" fontId="1" numFmtId="0" xfId="0" applyAlignment="1" applyFont="1">
      <alignment shrinkToFit="0" vertical="bottom" wrapText="0"/>
    </xf>
    <xf borderId="0" fillId="5" fontId="1" numFmtId="0" xfId="0" applyAlignment="1" applyFill="1" applyFont="1">
      <alignment horizontal="center" readingOrder="0" vertical="bottom"/>
    </xf>
    <xf borderId="0" fillId="5" fontId="5" numFmtId="0" xfId="0" applyAlignment="1" applyFont="1">
      <alignment horizontal="center" readingOrder="0" vertical="bottom"/>
    </xf>
    <xf borderId="0" fillId="5" fontId="8" numFmtId="0" xfId="0" applyAlignment="1" applyFont="1">
      <alignment horizontal="center" readingOrder="0"/>
    </xf>
    <xf borderId="0" fillId="5" fontId="5" numFmtId="0" xfId="0" applyAlignment="1" applyFont="1">
      <alignment horizontal="center" readingOrder="0" vertical="bottom"/>
    </xf>
    <xf borderId="0" fillId="5" fontId="1" numFmtId="0" xfId="0" applyAlignment="1" applyFont="1">
      <alignment horizontal="center" readingOrder="0" vertical="bottom"/>
    </xf>
    <xf borderId="0" fillId="5" fontId="9" numFmtId="0" xfId="0" applyAlignment="1" applyFont="1">
      <alignment horizontal="center" readingOrder="0" shrinkToFit="0" vertical="center" wrapText="1"/>
    </xf>
    <xf borderId="0" fillId="5" fontId="1" numFmtId="0" xfId="0" applyAlignment="1" applyFont="1">
      <alignment horizontal="center" vertical="bottom"/>
    </xf>
    <xf borderId="0" fillId="5" fontId="0" numFmtId="0" xfId="0" applyAlignment="1" applyFont="1">
      <alignment horizontal="center"/>
    </xf>
    <xf borderId="0" fillId="5" fontId="1" numFmtId="0" xfId="0" applyAlignment="1" applyFont="1">
      <alignment vertical="bottom"/>
    </xf>
    <xf borderId="1" fillId="5" fontId="1" numFmtId="0" xfId="0" applyAlignment="1" applyBorder="1" applyFont="1">
      <alignment vertical="bottom"/>
    </xf>
    <xf borderId="0" fillId="6" fontId="1" numFmtId="0" xfId="0" applyAlignment="1" applyFill="1" applyFont="1">
      <alignment horizontal="center" readingOrder="0" vertical="bottom"/>
    </xf>
    <xf borderId="0" fillId="6" fontId="10" numFmtId="0" xfId="0" applyAlignment="1" applyFont="1">
      <alignment horizontal="center" readingOrder="0"/>
    </xf>
    <xf borderId="0" fillId="6" fontId="5" numFmtId="0" xfId="0" applyAlignment="1" applyFont="1">
      <alignment horizontal="center" readingOrder="0" vertical="bottom"/>
    </xf>
    <xf borderId="0" fillId="6" fontId="1" numFmtId="0" xfId="0" applyAlignment="1" applyFont="1">
      <alignment horizontal="center" readingOrder="0" vertical="bottom"/>
    </xf>
    <xf borderId="0" fillId="6" fontId="11" numFmtId="0" xfId="0" applyAlignment="1" applyFont="1">
      <alignment horizontal="center" readingOrder="0" shrinkToFit="0" vertical="center" wrapText="1"/>
    </xf>
    <xf borderId="0" fillId="6" fontId="1" numFmtId="0" xfId="0" applyAlignment="1" applyFont="1">
      <alignment horizontal="center" vertical="bottom"/>
    </xf>
    <xf borderId="0" fillId="6" fontId="0" numFmtId="0" xfId="0" applyAlignment="1" applyFont="1">
      <alignment horizontal="center"/>
    </xf>
    <xf borderId="0" fillId="6" fontId="5" numFmtId="0" xfId="0" applyAlignment="1" applyFont="1">
      <alignment shrinkToFit="0" vertical="bottom" wrapText="0"/>
    </xf>
    <xf borderId="0" fillId="6" fontId="1" numFmtId="0" xfId="0" applyAlignment="1" applyFont="1">
      <alignment vertical="bottom"/>
    </xf>
    <xf borderId="0" fillId="6" fontId="1" numFmtId="0" xfId="0" applyAlignment="1" applyFont="1">
      <alignment shrinkToFit="0" vertical="bottom" wrapText="0"/>
    </xf>
    <xf borderId="0" fillId="7" fontId="12" numFmtId="0" xfId="0" applyAlignment="1" applyFill="1" applyFont="1">
      <alignment horizontal="center" readingOrder="0"/>
    </xf>
    <xf borderId="0" fillId="3" fontId="5" numFmtId="0" xfId="0" applyAlignment="1" applyFont="1">
      <alignment horizontal="center" readingOrder="0" vertical="bottom"/>
    </xf>
    <xf borderId="0" fillId="3" fontId="13" numFmtId="0" xfId="0" applyAlignment="1" applyFont="1">
      <alignment horizontal="center" readingOrder="0"/>
    </xf>
    <xf borderId="0" fillId="3" fontId="14" numFmtId="0" xfId="0" applyAlignment="1" applyFont="1">
      <alignment horizontal="center" readingOrder="0" shrinkToFit="0" vertical="center" wrapText="1"/>
    </xf>
    <xf borderId="0" fillId="3" fontId="0" numFmtId="0" xfId="0" applyAlignment="1" applyFont="1">
      <alignment horizontal="center"/>
    </xf>
    <xf borderId="0" fillId="3" fontId="5" numFmtId="0" xfId="0" applyAlignment="1" applyFont="1">
      <alignment shrinkToFit="0" vertical="bottom" wrapText="0"/>
    </xf>
    <xf borderId="0" fillId="3" fontId="1" numFmtId="0" xfId="0" applyAlignment="1" applyFont="1">
      <alignment shrinkToFit="0" vertical="bottom" wrapText="0"/>
    </xf>
    <xf borderId="0" fillId="3" fontId="15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pastebin.com/u5DMG4nx" TargetMode="External"/><Relationship Id="rId11" Type="http://schemas.openxmlformats.org/officeDocument/2006/relationships/hyperlink" Target="https://pastebin.com/cQzigHdn" TargetMode="External"/><Relationship Id="rId10" Type="http://schemas.openxmlformats.org/officeDocument/2006/relationships/hyperlink" Target="https://pastebin.com/UB45KYmZ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pastebin.com/f74P6Mkk" TargetMode="External"/><Relationship Id="rId12" Type="http://schemas.openxmlformats.org/officeDocument/2006/relationships/hyperlink" Target="https://pastebin.com/KXHxHCYs" TargetMode="External"/><Relationship Id="rId1" Type="http://schemas.openxmlformats.org/officeDocument/2006/relationships/hyperlink" Target="https://docs.google.com/document/d/1lt_6fAAsHtnvhjwwP6rHHkSS6t1U929Rh2kwGOndhUA/edit" TargetMode="External"/><Relationship Id="rId2" Type="http://schemas.openxmlformats.org/officeDocument/2006/relationships/hyperlink" Target="https://docs.google.com/spreadsheets/d/1tneahr5bFXhkjK6KkW2n1-odannDzfVsX4F7CjBrY8k/edit" TargetMode="External"/><Relationship Id="rId3" Type="http://schemas.openxmlformats.org/officeDocument/2006/relationships/hyperlink" Target="https://pastebin.com/Bcn86deJ" TargetMode="External"/><Relationship Id="rId4" Type="http://schemas.openxmlformats.org/officeDocument/2006/relationships/hyperlink" Target="https://pastebin.com/uHPjJY6e" TargetMode="External"/><Relationship Id="rId9" Type="http://schemas.openxmlformats.org/officeDocument/2006/relationships/hyperlink" Target="https://pastebin.com/GmMZRSL4" TargetMode="External"/><Relationship Id="rId15" Type="http://schemas.openxmlformats.org/officeDocument/2006/relationships/hyperlink" Target="https://pastebin.com/rwp6dwSJ" TargetMode="External"/><Relationship Id="rId14" Type="http://schemas.openxmlformats.org/officeDocument/2006/relationships/hyperlink" Target="https://pastebin.com/d4YX1qg1" TargetMode="External"/><Relationship Id="rId17" Type="http://schemas.openxmlformats.org/officeDocument/2006/relationships/hyperlink" Target="https://pastebin.com/s21BhpeE" TargetMode="External"/><Relationship Id="rId16" Type="http://schemas.openxmlformats.org/officeDocument/2006/relationships/hyperlink" Target="https://pastebin.com/9mtte7qF" TargetMode="External"/><Relationship Id="rId5" Type="http://schemas.openxmlformats.org/officeDocument/2006/relationships/hyperlink" Target="https://pastebin.com/Lj3MpQ2a" TargetMode="External"/><Relationship Id="rId19" Type="http://schemas.openxmlformats.org/officeDocument/2006/relationships/hyperlink" Target="https://pastebin.com/jhUigDm9" TargetMode="External"/><Relationship Id="rId6" Type="http://schemas.openxmlformats.org/officeDocument/2006/relationships/hyperlink" Target="https://pastebin.com/vZUYWpkk" TargetMode="External"/><Relationship Id="rId18" Type="http://schemas.openxmlformats.org/officeDocument/2006/relationships/hyperlink" Target="https://pastebin.com/BLeGJnQT" TargetMode="External"/><Relationship Id="rId7" Type="http://schemas.openxmlformats.org/officeDocument/2006/relationships/hyperlink" Target="https://pastebin.com/HHaZmgpf" TargetMode="External"/><Relationship Id="rId8" Type="http://schemas.openxmlformats.org/officeDocument/2006/relationships/hyperlink" Target="https://pastebin.com/Vz6h0W4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21.43"/>
    <col customWidth="1" min="3" max="3" width="28.57"/>
    <col customWidth="1" min="5" max="5" width="28.29"/>
    <col customWidth="1" min="7" max="7" width="28.71"/>
  </cols>
  <sheetData>
    <row r="1">
      <c r="A1" s="1" t="s">
        <v>0</v>
      </c>
      <c r="B1" s="2"/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2" t="s">
        <v>1</v>
      </c>
      <c r="B2" s="4" t="s">
        <v>2</v>
      </c>
      <c r="C2" s="5"/>
      <c r="D2" s="5"/>
      <c r="E2" s="2"/>
      <c r="F2" s="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2" t="s">
        <v>3</v>
      </c>
      <c r="B3" s="4" t="s">
        <v>4</v>
      </c>
      <c r="C3" s="5"/>
      <c r="D3" s="5"/>
      <c r="E3" s="5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"/>
      <c r="B4" s="2"/>
      <c r="C4" s="2"/>
      <c r="D4" s="2"/>
      <c r="E4" s="2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 t="s">
        <v>5</v>
      </c>
      <c r="B5" s="2"/>
      <c r="C5" s="2"/>
      <c r="D5" s="2"/>
      <c r="E5" s="7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8" t="s">
        <v>6</v>
      </c>
      <c r="D6" s="2"/>
      <c r="E6" s="2"/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9" t="s">
        <v>7</v>
      </c>
      <c r="B7" s="10" t="s">
        <v>8</v>
      </c>
      <c r="C7" s="10" t="s">
        <v>9</v>
      </c>
      <c r="D7" s="10" t="s">
        <v>10</v>
      </c>
      <c r="E7" s="10" t="s">
        <v>11</v>
      </c>
      <c r="F7" s="11" t="s">
        <v>12</v>
      </c>
      <c r="G7" s="10" t="s">
        <v>13</v>
      </c>
      <c r="H7" s="9" t="s">
        <v>14</v>
      </c>
      <c r="I7" s="9" t="s">
        <v>15</v>
      </c>
      <c r="J7" s="9" t="s">
        <v>16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>
      <c r="A8" s="13" t="s">
        <v>17</v>
      </c>
      <c r="B8" s="13">
        <v>21.35</v>
      </c>
      <c r="C8" s="14" t="s">
        <v>18</v>
      </c>
      <c r="D8" s="15">
        <f>25*(93/120)</f>
        <v>19.375</v>
      </c>
      <c r="E8" s="16" t="s">
        <v>19</v>
      </c>
      <c r="F8" s="17">
        <v>20.51</v>
      </c>
      <c r="G8" s="18" t="s">
        <v>20</v>
      </c>
      <c r="H8" s="13">
        <f t="shared" ref="H8:H13" si="1">SUM(B8, D8, F8)</f>
        <v>61.235</v>
      </c>
      <c r="I8" s="19">
        <f t="shared" ref="I8:I13" si="2">(B8+D8+F8)/3</f>
        <v>20.41166667</v>
      </c>
      <c r="J8" s="20">
        <f t="shared" ref="J8:J13" si="3">RANK(H8,$H$8:$H$13,FALSE)</f>
        <v>1</v>
      </c>
      <c r="K8" s="21"/>
      <c r="L8" s="22"/>
      <c r="M8" s="23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>
      <c r="A9" s="24" t="s">
        <v>21</v>
      </c>
      <c r="B9" s="25">
        <v>18.44</v>
      </c>
      <c r="C9" s="26" t="s">
        <v>22</v>
      </c>
      <c r="D9" s="27">
        <f>25*(62/90)</f>
        <v>17.22222222</v>
      </c>
      <c r="E9" s="26" t="s">
        <v>23</v>
      </c>
      <c r="F9" s="28">
        <v>20.83</v>
      </c>
      <c r="G9" s="29" t="s">
        <v>24</v>
      </c>
      <c r="H9" s="24">
        <f t="shared" si="1"/>
        <v>56.49222222</v>
      </c>
      <c r="I9" s="30">
        <f t="shared" si="2"/>
        <v>18.83074074</v>
      </c>
      <c r="J9" s="31">
        <f t="shared" si="3"/>
        <v>2</v>
      </c>
      <c r="K9" s="32"/>
      <c r="L9" s="33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>
      <c r="A10" s="34" t="s">
        <v>25</v>
      </c>
      <c r="B10" s="34">
        <v>16.79</v>
      </c>
      <c r="C10" s="35" t="s">
        <v>26</v>
      </c>
      <c r="D10" s="36">
        <f>25*(63/80)</f>
        <v>19.6875</v>
      </c>
      <c r="E10" s="35" t="s">
        <v>27</v>
      </c>
      <c r="F10" s="37">
        <v>19.48</v>
      </c>
      <c r="G10" s="38" t="s">
        <v>28</v>
      </c>
      <c r="H10" s="34">
        <f t="shared" si="1"/>
        <v>55.9575</v>
      </c>
      <c r="I10" s="39">
        <f t="shared" si="2"/>
        <v>18.6525</v>
      </c>
      <c r="J10" s="40">
        <f t="shared" si="3"/>
        <v>3</v>
      </c>
      <c r="K10" s="41"/>
      <c r="L10" s="42"/>
      <c r="M10" s="43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</row>
    <row r="11">
      <c r="A11" s="10" t="s">
        <v>29</v>
      </c>
      <c r="B11" s="10">
        <v>15.16</v>
      </c>
      <c r="C11" s="44" t="s">
        <v>30</v>
      </c>
      <c r="D11" s="45">
        <f>25*(106/170)</f>
        <v>15.58823529</v>
      </c>
      <c r="E11" s="46" t="s">
        <v>31</v>
      </c>
      <c r="F11" s="11">
        <v>17.95</v>
      </c>
      <c r="G11" s="47" t="s">
        <v>32</v>
      </c>
      <c r="H11" s="10">
        <f t="shared" si="1"/>
        <v>48.69823529</v>
      </c>
      <c r="I11" s="9">
        <f t="shared" si="2"/>
        <v>16.2327451</v>
      </c>
      <c r="J11" s="48">
        <f t="shared" si="3"/>
        <v>4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>
      <c r="A12" s="10" t="s">
        <v>33</v>
      </c>
      <c r="B12" s="10">
        <v>10.5</v>
      </c>
      <c r="C12" s="44" t="s">
        <v>34</v>
      </c>
      <c r="D12" s="45">
        <f>25*(14/60)</f>
        <v>5.833333333</v>
      </c>
      <c r="E12" s="46" t="s">
        <v>35</v>
      </c>
      <c r="F12" s="11">
        <v>11.38</v>
      </c>
      <c r="G12" s="47" t="s">
        <v>36</v>
      </c>
      <c r="H12" s="10">
        <f t="shared" si="1"/>
        <v>27.71333333</v>
      </c>
      <c r="I12" s="9">
        <f t="shared" si="2"/>
        <v>9.237777778</v>
      </c>
      <c r="J12" s="48">
        <f t="shared" si="3"/>
        <v>5</v>
      </c>
      <c r="K12" s="49"/>
      <c r="L12" s="12"/>
      <c r="M12" s="50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>
      <c r="A13" s="10" t="s">
        <v>37</v>
      </c>
      <c r="B13" s="10">
        <v>0.0</v>
      </c>
      <c r="C13" s="51" t="s">
        <v>38</v>
      </c>
      <c r="D13" s="45">
        <v>1.0</v>
      </c>
      <c r="E13" s="46" t="s">
        <v>39</v>
      </c>
      <c r="F13" s="11">
        <v>4.0</v>
      </c>
      <c r="G13" s="47" t="s">
        <v>40</v>
      </c>
      <c r="H13" s="10">
        <f t="shared" si="1"/>
        <v>5</v>
      </c>
      <c r="I13" s="9">
        <f t="shared" si="2"/>
        <v>1.666666667</v>
      </c>
      <c r="J13" s="48">
        <f t="shared" si="3"/>
        <v>6</v>
      </c>
      <c r="K13" s="49"/>
      <c r="L13" s="12"/>
      <c r="M13" s="50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5">
      <c r="A15" s="52" t="s">
        <v>41</v>
      </c>
      <c r="B15" s="53">
        <f>AVERAGE(B8:B13)</f>
        <v>13.70666667</v>
      </c>
      <c r="C15" s="53"/>
      <c r="D15" s="53">
        <f>AVERAGE(D8:D13)</f>
        <v>13.11771514</v>
      </c>
      <c r="E15" s="2"/>
      <c r="F15" s="53">
        <f>AVERAGE(F8:F13)</f>
        <v>15.69166667</v>
      </c>
      <c r="G15" s="2"/>
      <c r="H15" s="53">
        <f t="shared" ref="H15:I15" si="4">AVERAGE(H8:H13)</f>
        <v>42.51604847</v>
      </c>
      <c r="I15" s="53">
        <f t="shared" si="4"/>
        <v>14.17201616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52" t="s">
        <v>42</v>
      </c>
      <c r="B16" s="53">
        <f>STDEV(B8:B13)</f>
        <v>7.6236413</v>
      </c>
      <c r="C16" s="53"/>
      <c r="D16" s="53">
        <f>STDEV(D8:D13)</f>
        <v>7.812392382</v>
      </c>
      <c r="E16" s="2"/>
      <c r="F16" s="53">
        <f>STDEV(F8:F13)</f>
        <v>6.698595126</v>
      </c>
      <c r="G16" s="2"/>
      <c r="H16" s="53">
        <f t="shared" ref="H16:I16" si="5">STDEV(H8:H13)</f>
        <v>21.86869406</v>
      </c>
      <c r="I16" s="53">
        <f t="shared" si="5"/>
        <v>7.289564688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2"/>
      <c r="C17" s="2"/>
      <c r="D17" s="2"/>
      <c r="E17" s="2"/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2"/>
      <c r="C18" s="2"/>
      <c r="D18" s="2"/>
      <c r="E18" s="2"/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2"/>
      <c r="C19" s="2"/>
      <c r="D19" s="2"/>
      <c r="E19" s="2"/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2"/>
      <c r="C20" s="2"/>
      <c r="D20" s="2"/>
      <c r="E20" s="2"/>
      <c r="F20" s="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2"/>
      <c r="C21" s="2"/>
      <c r="D21" s="2"/>
      <c r="E21" s="2"/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2"/>
      <c r="D22" s="2"/>
      <c r="E22" s="2"/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"/>
      <c r="E23" s="2"/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2"/>
      <c r="E24" s="2"/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"/>
      <c r="E25" s="2"/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2"/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3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3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3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3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3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3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3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3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3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3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3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3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3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3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3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3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3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3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3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3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3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3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3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3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3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3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3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3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3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3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3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3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3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3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3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3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3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3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3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3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3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3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3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3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3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3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3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3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3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3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3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3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3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3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3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3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3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3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3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3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3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3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3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3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3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3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3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3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3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3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3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3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3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3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3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3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3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3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3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3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3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3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3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3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3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3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3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3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3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3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3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3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3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3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3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3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3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3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3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3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3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3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3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3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3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3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3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3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3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3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3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3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3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3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3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3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3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3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3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3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3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3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3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3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3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3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3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3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3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3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3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3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3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3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3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3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3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3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3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3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3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3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3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3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3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3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3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3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3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3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3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3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3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3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3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3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3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3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3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3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3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3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3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3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3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3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3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3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3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3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3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3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3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3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3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3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3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3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3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3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3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3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3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3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3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3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3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3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3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3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3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3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3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3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3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3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3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3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3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3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3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3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3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3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3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3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3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3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3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3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3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3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3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3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3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3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3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3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3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3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3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3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3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3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3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3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3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3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3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3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3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3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3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3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3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3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3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3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3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3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3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3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3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3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3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3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3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3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3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3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3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3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3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3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3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3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3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3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3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3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3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3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3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3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3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3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3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3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3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3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3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3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3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3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3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3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3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3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3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3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3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3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3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3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3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3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3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3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3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3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3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3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3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3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3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3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3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3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3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3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3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3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3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3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3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3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3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3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3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3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3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3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3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3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3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3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3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3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3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3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3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3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3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3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3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3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3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3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3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3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3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3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3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3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3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3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3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3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3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3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3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3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3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3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3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3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3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3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3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3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3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3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3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3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3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3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3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3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3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3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3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3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3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3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3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3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3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3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3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3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3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3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3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3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3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3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3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3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3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3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3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3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3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3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3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3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3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3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3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3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3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3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3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3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3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3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3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3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3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3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3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3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3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3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3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3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3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3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3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3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3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3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3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3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3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3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3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3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3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3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3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3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3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3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3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3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3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3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3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3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3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3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3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3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3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3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3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3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3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3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3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3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3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3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3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3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3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3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3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3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3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3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3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3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3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3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3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3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3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3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3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3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3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3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3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3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3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3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3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3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3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3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3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3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3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3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3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3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3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3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3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3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3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3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3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3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3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3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3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3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3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3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3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3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3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3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3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3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3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3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3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3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3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3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3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3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3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3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3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3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3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3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3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3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3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3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3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3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3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3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3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3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3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3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3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3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3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3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3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3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3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3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3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3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3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3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3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3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3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3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3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3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3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3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3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3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3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3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3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3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3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3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3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3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3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3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3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3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3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3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3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3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3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3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3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3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3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3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3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3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3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3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3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3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3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3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3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3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3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3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3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3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3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3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3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3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3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3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3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3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3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3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3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3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3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3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3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3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3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3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3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3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3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3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3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3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3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3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3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3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3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3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3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3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3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3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3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3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3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3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3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3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3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3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3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3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3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3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3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3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3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3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3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3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3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3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3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3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3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3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3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3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3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3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3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3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3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3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3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3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3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3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3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3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3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3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3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3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3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3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3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3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3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3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3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3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3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3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3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3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3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3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3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3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3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3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3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3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3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3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3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3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3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3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3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3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3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3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3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3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3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3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3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3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3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3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3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3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3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3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3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3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3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3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3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3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3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3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3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3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3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3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3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3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3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3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3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3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3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3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3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3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3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3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3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3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3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3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3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3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3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3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3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3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3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3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3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3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3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3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3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3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3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3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3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3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3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3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3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3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3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3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3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</sheetData>
  <mergeCells count="1">
    <mergeCell ref="A6:C6"/>
  </mergeCells>
  <hyperlinks>
    <hyperlink r:id="rId1" ref="B2"/>
    <hyperlink r:id="rId2" location="gid=910390915" ref="B3"/>
    <hyperlink r:id="rId3" ref="C8"/>
    <hyperlink r:id="rId4" ref="E8"/>
    <hyperlink r:id="rId5" ref="G8"/>
    <hyperlink r:id="rId6" ref="C9"/>
    <hyperlink r:id="rId7" ref="E9"/>
    <hyperlink r:id="rId8" ref="G9"/>
    <hyperlink r:id="rId9" ref="C10"/>
    <hyperlink r:id="rId10" ref="E10"/>
    <hyperlink r:id="rId11" ref="G10"/>
    <hyperlink r:id="rId12" ref="C11"/>
    <hyperlink r:id="rId13" ref="E11"/>
    <hyperlink r:id="rId14" ref="G11"/>
    <hyperlink r:id="rId15" ref="C12"/>
    <hyperlink r:id="rId16" ref="E12"/>
    <hyperlink r:id="rId17" ref="G12"/>
    <hyperlink r:id="rId18" ref="C13"/>
    <hyperlink r:id="rId19" ref="E13"/>
    <hyperlink r:id="rId20" ref="G13"/>
  </hyperlinks>
  <drawing r:id="rId21"/>
</worksheet>
</file>