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<sst xmlns="http://schemas.openxmlformats.org/spreadsheetml/2006/main" count="46" uniqueCount="46">
  <si>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LOCAA Contest #12 - Make the Old New</t>
  </si>
  <si>
    <t>Information and Rules:</t>
  </si>
  <si>
    <t>https://docs.google.com/document/d/1xHhyshqPyiazgkbvYazH6u2Pl4Oroiq991Ntj22d11s/edit</t>
  </si>
  <si>
    <t>Download Links:</t>
  </si>
  <si>
    <t>https://docs.google.com/spreadsheets/d/1j-AFyw1Jjykt4ZB5Iaqi_DxQpYfFJ84qhUaaFbS6gio/edit#gid=927250555</t>
  </si>
  <si>
    <t>All individual scores are out of 20 points. The sum of scores is out of 60 points.</t>
  </si>
  <si>
    <t xml:space="preserve">Contestant </t>
  </si>
  <si>
    <t>Porygon Score</t>
  </si>
  <si>
    <t>Porygon's Rubric</t>
  </si>
  <si>
    <t>Tricky Score</t>
  </si>
  <si>
    <t>Tricky Comments</t>
  </si>
  <si>
    <t>Wish Score</t>
  </si>
  <si>
    <t>Wish Comments</t>
  </si>
  <si>
    <t>Sum of Scores</t>
  </si>
  <si>
    <t>Average Score</t>
  </si>
  <si>
    <t>Rank</t>
  </si>
  <si>
    <t>Awalys</t>
  </si>
  <si>
    <t>https://pastebin.com/HQSixicC</t>
  </si>
  <si>
    <t>https://pastebin.com/kEixwnAf</t>
  </si>
  <si>
    <t>https://pastebin.com/xeTT5Zzd</t>
  </si>
  <si>
    <t>Adam</t>
  </si>
  <si>
    <t>https://pastebin.com/Q9di3zrP</t>
  </si>
  <si>
    <t>https://pastebin.com/ezdUM73v</t>
  </si>
  <si>
    <t>Python</t>
  </si>
  <si>
    <t>https://pastebin.com/0qe6hJmi</t>
  </si>
  <si>
    <t>https://pastebin.com/3Li971FV</t>
  </si>
  <si>
    <t>Umbra</t>
  </si>
  <si>
    <t>https://pastebin.com/eXvNQaCk</t>
  </si>
  <si>
    <t>https://pastebin.com/SwuRfgDi</t>
  </si>
  <si>
    <t>gtbot</t>
  </si>
  <si>
    <t>https://pastebin.com/wBEgveei</t>
  </si>
  <si>
    <t>https://pastebin.com/yFW39QG2</t>
  </si>
  <si>
    <t>Green Dinobot</t>
  </si>
  <si>
    <t>https://pastebin.com/pyhE4qy7</t>
  </si>
  <si>
    <t>https://pastebin.com/dQJPstWk</t>
  </si>
  <si>
    <t>Vigor</t>
  </si>
  <si>
    <t>https://pastebin.com/VrPkwnxy</t>
  </si>
  <si>
    <t>https://pastebin.com/D0H9cnxh</t>
  </si>
  <si>
    <t>Zinochan aka Lathios</t>
  </si>
  <si>
    <t>https://pastebin.com/4V87pxVZ</t>
  </si>
  <si>
    <t>https://pastebin.com/vZbdT0Fw</t>
  </si>
  <si>
    <t>JDude</t>
  </si>
  <si>
    <t>https://pastebin.com/Z3hjWSLB</t>
  </si>
  <si>
    <t>https://pastebin.com/6LeANnQk</t>
  </si>
  <si>
    <t>Overall Averages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</si>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</sst>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D7F32"/>
        <bgColor rgb="FFCD7F32"/>
      </patternFill>
    </fill>
    <fill>
      <patternFill patternType="solid">
        <fgColor rgb="FFF3F3F3"/>
        <bgColor rgb="FFF3F3F3"/>
      </patternFill>
    </fill>
    <fill>
      <patternFill patternType="solid">
        <fgColor rgb="FFFFD700"/>
        <bgColor rgb="FFFFD700"/>
      </patternFill>
    </fill>
    <fill>
      <patternFill patternType="solid">
        <fgColor rgb="FFEFEFEF"/>
        <bgColor rgb="FFEFEFE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center" vertical="bottom"/>
    </xf>
    <xf borderId="0" fillId="4" fontId="3" numFmtId="0" xfId="0" applyAlignment="1" applyFont="1">
      <alignment horizontal="right" readingOrder="0" vertical="bottom"/>
    </xf>
    <xf borderId="0" fillId="5" fontId="4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right" readingOrder="0" vertical="bottom"/>
    </xf>
    <xf borderId="0" fillId="4" fontId="5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right" readingOrder="0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vertical="bottom"/>
    </xf>
    <xf borderId="1" fillId="4" fontId="1" numFmtId="0" xfId="0" applyAlignment="1" applyBorder="1" applyFont="1">
      <alignment vertical="bottom"/>
    </xf>
    <xf borderId="0" fillId="6" fontId="3" numFmtId="0" xfId="0" applyAlignment="1" applyFill="1" applyFont="1">
      <alignment horizontal="center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6" numFmtId="0" xfId="0" applyAlignment="1" applyFont="1">
      <alignment horizontal="center" readingOrder="0" vertical="bottom"/>
    </xf>
    <xf borderId="0" fillId="6" fontId="3" numFmtId="0" xfId="0" applyAlignment="1" applyFont="1">
      <alignment horizontal="center" readingOrder="0" vertical="bottom"/>
    </xf>
    <xf borderId="0" fillId="6" fontId="1" numFmtId="0" xfId="0" applyAlignment="1" applyFont="1">
      <alignment horizontal="right" readingOrder="0" vertical="bottom"/>
    </xf>
    <xf borderId="0" fillId="6" fontId="1" numFmtId="0" xfId="0" applyAlignment="1" applyFont="1">
      <alignment horizontal="right" vertical="bottom"/>
    </xf>
    <xf borderId="0" fillId="6" fontId="3" numFmtId="0" xfId="0" applyAlignment="1" applyFont="1">
      <alignment horizontal="center" vertical="bottom"/>
    </xf>
    <xf borderId="1" fillId="6" fontId="1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2" fontId="7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right" vertical="bottom"/>
    </xf>
    <xf borderId="1" fillId="2" fontId="3" numFmtId="0" xfId="0" applyAlignment="1" applyBorder="1" applyFont="1">
      <alignment shrinkToFit="0" vertical="bottom" wrapText="0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right" readingOrder="0" vertical="bottom"/>
    </xf>
    <xf borderId="0" fillId="5" fontId="3" numFmtId="0" xfId="0" applyAlignment="1" applyFont="1">
      <alignment horizontal="right" readingOrder="0" vertical="bottom"/>
    </xf>
    <xf borderId="0" fillId="5" fontId="8" numFmtId="0" xfId="0" applyAlignment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0" fillId="5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shrinkToFit="0" vertical="bottom" wrapText="0"/>
    </xf>
    <xf borderId="0" fillId="5" fontId="1" numFmtId="0" xfId="0" applyAlignment="1" applyFont="1">
      <alignment horizontal="center" readingOrder="0" vertical="bottom"/>
    </xf>
    <xf borderId="0" fillId="5" fontId="3" numFmtId="0" xfId="0" applyAlignment="1" applyFont="1">
      <alignment shrinkToFit="0" vertical="bottom" wrapText="0"/>
    </xf>
    <xf borderId="0" fillId="7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7" fontId="3" numFmtId="0" xfId="0" applyAlignment="1" applyFont="1">
      <alignment horizontal="right" vertical="bottom"/>
    </xf>
    <xf borderId="0" fillId="7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stebin.com/Z3hjWSLB" TargetMode="External"/><Relationship Id="rId11" Type="http://schemas.openxmlformats.org/officeDocument/2006/relationships/hyperlink" Target="https://pastebin.com/SwuRfgDi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pastebin.com/eXvNQaCk" TargetMode="External"/><Relationship Id="rId21" Type="http://schemas.openxmlformats.org/officeDocument/2006/relationships/hyperlink" Target="https://pastebin.com/6LeANnQk" TargetMode="External"/><Relationship Id="rId13" Type="http://schemas.openxmlformats.org/officeDocument/2006/relationships/hyperlink" Target="https://pastebin.com/yFW39QG2" TargetMode="External"/><Relationship Id="rId12" Type="http://schemas.openxmlformats.org/officeDocument/2006/relationships/hyperlink" Target="https://pastebin.com/wBEgveei" TargetMode="External"/><Relationship Id="rId1" Type="http://schemas.openxmlformats.org/officeDocument/2006/relationships/hyperlink" Target="https://docs.google.com/document/d/1xHhyshqPyiazgkbvYazH6u2Pl4Oroiq991Ntj22d11s/edit" TargetMode="External"/><Relationship Id="rId2" Type="http://schemas.openxmlformats.org/officeDocument/2006/relationships/hyperlink" Target="https://docs.google.com/spreadsheets/d/1j-AFyw1Jjykt4ZB5Iaqi_DxQpYfFJ84qhUaaFbS6gio/edit" TargetMode="External"/><Relationship Id="rId3" Type="http://schemas.openxmlformats.org/officeDocument/2006/relationships/hyperlink" Target="https://pastebin.com/HQSixicC" TargetMode="External"/><Relationship Id="rId4" Type="http://schemas.openxmlformats.org/officeDocument/2006/relationships/hyperlink" Target="https://pastebin.com/kEixwnAf" TargetMode="External"/><Relationship Id="rId9" Type="http://schemas.openxmlformats.org/officeDocument/2006/relationships/hyperlink" Target="https://pastebin.com/3Li971FV" TargetMode="External"/><Relationship Id="rId15" Type="http://schemas.openxmlformats.org/officeDocument/2006/relationships/hyperlink" Target="https://pastebin.com/dQJPstWk" TargetMode="External"/><Relationship Id="rId14" Type="http://schemas.openxmlformats.org/officeDocument/2006/relationships/hyperlink" Target="https://pastebin.com/pyhE4qy7" TargetMode="External"/><Relationship Id="rId17" Type="http://schemas.openxmlformats.org/officeDocument/2006/relationships/hyperlink" Target="https://pastebin.com/D0H9cnxh" TargetMode="External"/><Relationship Id="rId16" Type="http://schemas.openxmlformats.org/officeDocument/2006/relationships/hyperlink" Target="https://pastebin.com/VrPkwnxy" TargetMode="External"/><Relationship Id="rId5" Type="http://schemas.openxmlformats.org/officeDocument/2006/relationships/hyperlink" Target="https://pastebin.com/xeTT5Zzd" TargetMode="External"/><Relationship Id="rId19" Type="http://schemas.openxmlformats.org/officeDocument/2006/relationships/hyperlink" Target="https://pastebin.com/vZbdT0Fw" TargetMode="External"/><Relationship Id="rId6" Type="http://schemas.openxmlformats.org/officeDocument/2006/relationships/hyperlink" Target="https://pastebin.com/Q9di3zrP" TargetMode="External"/><Relationship Id="rId18" Type="http://schemas.openxmlformats.org/officeDocument/2006/relationships/hyperlink" Target="https://pastebin.com/4V87pxVZ" TargetMode="External"/><Relationship Id="rId7" Type="http://schemas.openxmlformats.org/officeDocument/2006/relationships/hyperlink" Target="https://pastebin.com/ezdUM73v" TargetMode="External"/><Relationship Id="rId8" Type="http://schemas.openxmlformats.org/officeDocument/2006/relationships/hyperlink" Target="https://pastebin.com/0qe6hJ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3" max="3" width="27.29"/>
    <col customWidth="1" min="5" max="5" width="27.71"/>
    <col customWidth="1" min="7" max="7" width="27.0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1</v>
      </c>
      <c r="B2" s="4" t="s">
        <v>2</v>
      </c>
      <c r="C2" s="5"/>
      <c r="D2" s="5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3</v>
      </c>
      <c r="B3" s="4" t="s">
        <v>4</v>
      </c>
      <c r="C3" s="5"/>
      <c r="D3" s="5"/>
      <c r="E3" s="5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3"/>
      <c r="G4" s="2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5</v>
      </c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 t="s">
        <v>6</v>
      </c>
      <c r="B7" s="7" t="s">
        <v>7</v>
      </c>
      <c r="C7" s="8" t="s">
        <v>8</v>
      </c>
      <c r="D7" s="7" t="s">
        <v>9</v>
      </c>
      <c r="E7" s="7" t="s">
        <v>10</v>
      </c>
      <c r="F7" s="9" t="s">
        <v>11</v>
      </c>
      <c r="G7" s="8" t="s">
        <v>12</v>
      </c>
      <c r="H7" s="7" t="s">
        <v>13</v>
      </c>
      <c r="I7" s="7" t="s">
        <v>14</v>
      </c>
      <c r="J7" s="7" t="s">
        <v>15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s">
        <v>16</v>
      </c>
      <c r="B8" s="12">
        <v>16.0</v>
      </c>
      <c r="C8" s="13" t="s">
        <v>17</v>
      </c>
      <c r="D8" s="14">
        <v>15.68</v>
      </c>
      <c r="E8" s="15" t="s">
        <v>18</v>
      </c>
      <c r="F8" s="16">
        <v>16.38</v>
      </c>
      <c r="G8" s="15" t="s">
        <v>19</v>
      </c>
      <c r="H8" s="17">
        <f t="shared" ref="H8:H16" si="1">B8 + D8 + F8</f>
        <v>48.06</v>
      </c>
      <c r="I8" s="18">
        <f t="shared" ref="I8:I16" si="2">(B8 + D8 + F8)/3</f>
        <v>16.02</v>
      </c>
      <c r="J8" s="11">
        <f t="shared" ref="J8:J16" si="3">RANK(H8,$H$8:$H$16,FALSE)</f>
        <v>1</v>
      </c>
      <c r="K8" s="19"/>
      <c r="L8" s="20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21" t="s">
        <v>20</v>
      </c>
      <c r="B9" s="22">
        <v>15.0</v>
      </c>
      <c r="D9" s="23">
        <v>15.86</v>
      </c>
      <c r="E9" s="24" t="s">
        <v>21</v>
      </c>
      <c r="F9" s="25">
        <v>17.08</v>
      </c>
      <c r="G9" s="24" t="s">
        <v>22</v>
      </c>
      <c r="H9" s="26">
        <f t="shared" si="1"/>
        <v>47.94</v>
      </c>
      <c r="I9" s="27">
        <f t="shared" si="2"/>
        <v>15.98</v>
      </c>
      <c r="J9" s="28">
        <f t="shared" si="3"/>
        <v>2</v>
      </c>
      <c r="K9" s="29"/>
      <c r="L9" s="30"/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>
      <c r="A10" s="31" t="s">
        <v>23</v>
      </c>
      <c r="B10" s="32">
        <v>13.0</v>
      </c>
      <c r="D10" s="33">
        <v>16.23</v>
      </c>
      <c r="E10" s="34" t="s">
        <v>24</v>
      </c>
      <c r="F10" s="35">
        <v>14.81</v>
      </c>
      <c r="G10" s="34" t="s">
        <v>25</v>
      </c>
      <c r="H10" s="32">
        <f t="shared" si="1"/>
        <v>44.04</v>
      </c>
      <c r="I10" s="36">
        <f t="shared" si="2"/>
        <v>14.68</v>
      </c>
      <c r="J10" s="31">
        <f t="shared" si="3"/>
        <v>3</v>
      </c>
      <c r="K10" s="3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8" t="s">
        <v>26</v>
      </c>
      <c r="B11" s="39">
        <v>14.0</v>
      </c>
      <c r="D11" s="40">
        <v>13.54</v>
      </c>
      <c r="E11" s="41" t="s">
        <v>27</v>
      </c>
      <c r="F11" s="42">
        <v>14.71</v>
      </c>
      <c r="G11" s="41" t="s">
        <v>28</v>
      </c>
      <c r="H11" s="39">
        <f t="shared" si="1"/>
        <v>42.25</v>
      </c>
      <c r="I11" s="43">
        <f t="shared" si="2"/>
        <v>14.08333333</v>
      </c>
      <c r="J11" s="38">
        <f t="shared" si="3"/>
        <v>4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>
      <c r="A12" s="38" t="s">
        <v>29</v>
      </c>
      <c r="B12" s="39">
        <v>12.0</v>
      </c>
      <c r="D12" s="40">
        <v>14.22</v>
      </c>
      <c r="E12" s="41" t="s">
        <v>30</v>
      </c>
      <c r="F12" s="42">
        <v>14.72</v>
      </c>
      <c r="G12" s="41" t="s">
        <v>31</v>
      </c>
      <c r="H12" s="39">
        <f t="shared" si="1"/>
        <v>40.94</v>
      </c>
      <c r="I12" s="43">
        <f t="shared" si="2"/>
        <v>13.64666667</v>
      </c>
      <c r="J12" s="38">
        <f t="shared" si="3"/>
        <v>5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>
      <c r="A13" s="38" t="s">
        <v>32</v>
      </c>
      <c r="B13" s="39">
        <v>13.0</v>
      </c>
      <c r="D13" s="40">
        <v>15.19</v>
      </c>
      <c r="E13" s="41" t="s">
        <v>33</v>
      </c>
      <c r="F13" s="42">
        <v>12.56</v>
      </c>
      <c r="G13" s="41" t="s">
        <v>34</v>
      </c>
      <c r="H13" s="39">
        <f t="shared" si="1"/>
        <v>40.75</v>
      </c>
      <c r="I13" s="43">
        <f t="shared" si="2"/>
        <v>13.58333333</v>
      </c>
      <c r="J13" s="38">
        <f t="shared" si="3"/>
        <v>6</v>
      </c>
      <c r="K13" s="44"/>
      <c r="L13" s="45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>
      <c r="A14" s="38" t="s">
        <v>35</v>
      </c>
      <c r="B14" s="39">
        <v>11.0</v>
      </c>
      <c r="D14" s="40">
        <v>11.94</v>
      </c>
      <c r="E14" s="41" t="s">
        <v>36</v>
      </c>
      <c r="F14" s="42">
        <v>14.58</v>
      </c>
      <c r="G14" s="41" t="s">
        <v>37</v>
      </c>
      <c r="H14" s="39">
        <f t="shared" si="1"/>
        <v>37.52</v>
      </c>
      <c r="I14" s="43">
        <f t="shared" si="2"/>
        <v>12.50666667</v>
      </c>
      <c r="J14" s="38">
        <f t="shared" si="3"/>
        <v>7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>
      <c r="A15" s="46" t="s">
        <v>38</v>
      </c>
      <c r="B15" s="39">
        <v>11.0</v>
      </c>
      <c r="D15" s="40">
        <v>11.92</v>
      </c>
      <c r="E15" s="41" t="s">
        <v>39</v>
      </c>
      <c r="F15" s="42">
        <v>12.76</v>
      </c>
      <c r="G15" s="41" t="s">
        <v>40</v>
      </c>
      <c r="H15" s="39">
        <f t="shared" si="1"/>
        <v>35.68</v>
      </c>
      <c r="I15" s="43">
        <f t="shared" si="2"/>
        <v>11.89333333</v>
      </c>
      <c r="J15" s="38">
        <f t="shared" si="3"/>
        <v>8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>
      <c r="A16" s="38" t="s">
        <v>41</v>
      </c>
      <c r="B16" s="39">
        <v>13.0</v>
      </c>
      <c r="D16" s="40">
        <v>10.92</v>
      </c>
      <c r="E16" s="41" t="s">
        <v>42</v>
      </c>
      <c r="F16" s="42">
        <v>10.06</v>
      </c>
      <c r="G16" s="41" t="s">
        <v>43</v>
      </c>
      <c r="H16" s="39">
        <f t="shared" si="1"/>
        <v>33.98</v>
      </c>
      <c r="I16" s="43">
        <f t="shared" si="2"/>
        <v>11.32666667</v>
      </c>
      <c r="J16" s="38">
        <f t="shared" si="3"/>
        <v>9</v>
      </c>
      <c r="K16" s="47"/>
      <c r="L16" s="44"/>
      <c r="M16" s="45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>
      <c r="A17" s="2"/>
      <c r="B17" s="2"/>
      <c r="C17" s="2"/>
      <c r="D17" s="2"/>
      <c r="E17" s="2"/>
      <c r="F17" s="3"/>
      <c r="G17" s="2"/>
      <c r="H17" s="4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9" t="s">
        <v>44</v>
      </c>
      <c r="B19" s="50">
        <f>AVERAGE(B10:B16)</f>
        <v>12.42857143</v>
      </c>
      <c r="C19" s="50"/>
      <c r="D19" s="50">
        <f>AVERAGE(D8:D16)</f>
        <v>13.94444444</v>
      </c>
      <c r="E19" s="2"/>
      <c r="F19" s="51">
        <f>AVERAGE(F8:F16)</f>
        <v>14.18444444</v>
      </c>
      <c r="G19" s="2"/>
      <c r="H19" s="52">
        <f t="shared" ref="H19:I19" si="4">AVERAGE(H10:H16)</f>
        <v>39.30857143</v>
      </c>
      <c r="I19" s="52">
        <f t="shared" si="4"/>
        <v>13.10285714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9" t="s">
        <v>45</v>
      </c>
      <c r="B20" s="50">
        <f>STDEV(B8:B16)</f>
        <v>1.691481928</v>
      </c>
      <c r="C20" s="50"/>
      <c r="D20" s="53">
        <f>STDEV(D8:D16)</f>
        <v>1.967219555</v>
      </c>
      <c r="E20" s="2"/>
      <c r="F20" s="54">
        <f>STDEV(F8:F16)</f>
        <v>2.121156</v>
      </c>
      <c r="G20" s="2"/>
      <c r="H20" s="53">
        <f t="shared" ref="H20:I20" si="5">STDEV(H8:H16)</f>
        <v>4.975592929</v>
      </c>
      <c r="I20" s="53">
        <f t="shared" si="5"/>
        <v>1.658530976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1">
    <mergeCell ref="C8:C16"/>
  </mergeCells>
  <hyperlinks>
    <hyperlink r:id="rId1" ref="B2"/>
    <hyperlink r:id="rId2" location="gid=927250555" ref="B3"/>
    <hyperlink r:id="rId3" ref="C8"/>
    <hyperlink r:id="rId4" ref="E8"/>
    <hyperlink r:id="rId5" ref="G8"/>
    <hyperlink r:id="rId6" ref="E9"/>
    <hyperlink r:id="rId7" ref="G9"/>
    <hyperlink r:id="rId8" ref="E10"/>
    <hyperlink r:id="rId9" ref="G10"/>
    <hyperlink r:id="rId10" ref="E11"/>
    <hyperlink r:id="rId11" ref="G11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</hyperlinks>
  <drawing r:id="rId22"/>
</worksheet>
</file>