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<sst xmlns="http://schemas.openxmlformats.org/spreadsheetml/2006/main" count="35" uniqueCount="35">
  <si>
    <t>RaNGE #21 - Beast-expelling Geometric Creatures</t>
  </si>
  <si>
    <t>Information and Rules:</t>
  </si>
  <si>
    <t>https://www.shrinemaiden.org/forum/index.php?topic=29574.0</t>
  </si>
  <si>
    <t>Results: https://shrinemaiden.com/index.php?topic=101.msg2962#msg2962</t>
  </si>
  <si>
    <t>Download Links:</t>
  </si>
  <si>
    <t>https://www.shrinemaiden.org/forum/index.php?topic=29574.msg1439319#msg1439319</t>
  </si>
  <si>
    <t>All individual scores are out of 20 points. The sum of scores is out of 60 points.</t>
  </si>
  <si>
    <t xml:space="preserve">Contestant </t>
  </si>
  <si>
    <t>Adam's Score</t>
  </si>
  <si>
    <t>Adam's Comments</t>
  </si>
  <si>
    <t>Tricky's Score</t>
  </si>
  <si>
    <t>Tricky's Comments</t>
  </si>
  <si>
    <t>Wish's Score</t>
  </si>
  <si>
    <t>Wish's Comments</t>
  </si>
  <si>
    <t>Sum of Scores</t>
  </si>
  <si>
    <t>Average Score</t>
  </si>
  <si>
    <t>Rank</t>
  </si>
  <si>
    <t>Lusus</t>
  </si>
  <si>
    <t>https://pastebin.com/qgrmaFKe</t>
  </si>
  <si>
    <t>https://pastebin.com/6G93su2i</t>
  </si>
  <si>
    <t>http://nazr.in/1d8j</t>
  </si>
  <si>
    <t>ExPorygon</t>
  </si>
  <si>
    <t>https://pastebin.com/H3deTEV3</t>
  </si>
  <si>
    <t>https://pastebin.com/0mJQ3UPZ</t>
  </si>
  <si>
    <t>Foxigami</t>
  </si>
  <si>
    <t>https://pastebin.com/GQVqhNXp</t>
  </si>
  <si>
    <t>https://pastebin.com/K2Nsu4vR</t>
  </si>
  <si>
    <t>Bagoum</t>
  </si>
  <si>
    <t>https://pastebin.com/L99BvA8P</t>
  </si>
  <si>
    <t>https://pastebin.com/Sr0mb0CU</t>
  </si>
  <si>
    <t>JDude</t>
  </si>
  <si>
    <t>https://pastebin.com/gcfYZvCJ</t>
  </si>
  <si>
    <t>https://pastebin.com/cyRMafG7</t>
  </si>
  <si>
    <t>Overall Averages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</si>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</sst>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name val="Arial"/>
    </font>
    <font>
      <u/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D700"/>
        <bgColor rgb="FFFFD700"/>
      </patternFill>
    </fill>
    <fill>
      <patternFill patternType="solid">
        <fgColor rgb="FFEFEFEF"/>
        <bgColor rgb="FFEFEFEF"/>
      </patternFill>
    </fill>
    <fill>
      <patternFill patternType="solid">
        <fgColor rgb="FFC0C0C0"/>
        <bgColor rgb="FFC0C0C0"/>
      </patternFill>
    </fill>
    <fill>
      <patternFill patternType="solid">
        <fgColor rgb="FFCD7F32"/>
        <bgColor rgb="FFCD7F3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2" fontId="3" numFmtId="0" xfId="0" applyFill="1" applyFont="1"/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4" fontId="5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/>
    </xf>
    <xf borderId="0" fillId="4" fontId="1" numFmtId="0" xfId="0" applyAlignment="1" applyFont="1">
      <alignment horizontal="center" readingOrder="0" vertical="bottom"/>
    </xf>
    <xf borderId="0" fillId="5" fontId="7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vertical="bottom"/>
    </xf>
    <xf borderId="0" fillId="4" fontId="0" numFmtId="0" xfId="0" applyFont="1"/>
    <xf borderId="0" fillId="4" fontId="5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6" fontId="1" numFmtId="0" xfId="0" applyAlignment="1" applyFill="1" applyFont="1">
      <alignment horizontal="center" readingOrder="0" vertical="bottom"/>
    </xf>
    <xf borderId="0" fillId="6" fontId="8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0" fillId="6" fontId="9" numFmtId="0" xfId="0" applyAlignment="1" applyFont="1">
      <alignment horizontal="center" readingOrder="0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6" fontId="0" numFmtId="0" xfId="0" applyFont="1"/>
    <xf borderId="0" fillId="6" fontId="5" numFmtId="0" xfId="0" applyAlignment="1" applyFont="1">
      <alignment shrinkToFit="0" vertical="bottom" wrapText="0"/>
    </xf>
    <xf borderId="0" fillId="6" fontId="1" numFmtId="0" xfId="0" applyAlignment="1" applyFont="1">
      <alignment vertical="bottom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7" fontId="5" numFmtId="0" xfId="0" applyAlignment="1" applyFont="1">
      <alignment horizontal="center" readingOrder="0" vertical="bottom"/>
    </xf>
    <xf borderId="0" fillId="7" fontId="10" numFmtId="0" xfId="0" applyAlignment="1" applyFont="1">
      <alignment horizontal="center" readingOrder="0" vertical="bottom"/>
    </xf>
    <xf borderId="0" fillId="7" fontId="5" numFmtId="0" xfId="0" applyAlignment="1" applyFont="1">
      <alignment horizontal="center" readingOrder="0" vertical="bottom"/>
    </xf>
    <xf borderId="0" fillId="7" fontId="11" numFmtId="0" xfId="0" applyAlignment="1" applyFont="1">
      <alignment horizontal="center" readingOrder="0"/>
    </xf>
    <xf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7" fontId="0" numFmtId="0" xfId="0" applyFont="1"/>
    <xf borderId="0" fillId="7" fontId="1" numFmtId="0" xfId="0" applyAlignment="1" applyFont="1">
      <alignment vertical="bottom"/>
    </xf>
    <xf borderId="1" fillId="7" fontId="1" numFmtId="0" xfId="0" applyAlignment="1" applyBorder="1" applyFont="1">
      <alignment vertical="bottom"/>
    </xf>
    <xf borderId="0" fillId="5" fontId="1" numFmtId="0" xfId="0" applyAlignment="1" applyFont="1">
      <alignment horizontal="center" readingOrder="0" vertical="bottom"/>
    </xf>
    <xf borderId="0" fillId="5" fontId="12" numFmtId="0" xfId="0" applyAlignment="1" applyFont="1">
      <alignment horizontal="center" readingOrder="0" vertical="bottom"/>
    </xf>
    <xf borderId="0" fillId="5" fontId="5" numFmtId="0" xfId="0" applyAlignment="1" applyFont="1">
      <alignment horizontal="center" readingOrder="0" vertical="bottom"/>
    </xf>
    <xf borderId="0" fillId="5" fontId="13" numFmtId="0" xfId="0" applyAlignment="1" applyFont="1">
      <alignment horizontal="center" readingOrder="0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0" numFmtId="0" xfId="0" applyFont="1"/>
    <xf borderId="0" fillId="5" fontId="1" numFmtId="0" xfId="0" applyAlignment="1" applyFont="1">
      <alignment vertical="bottom"/>
    </xf>
    <xf borderId="0" fillId="5" fontId="14" numFmtId="0" xfId="0" applyAlignment="1" applyFont="1">
      <alignment readingOrder="0"/>
    </xf>
    <xf borderId="0" fillId="5" fontId="5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0" fontId="5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stebin.com/Sr0mb0CU" TargetMode="External"/><Relationship Id="rId10" Type="http://schemas.openxmlformats.org/officeDocument/2006/relationships/hyperlink" Target="https://pastebin.com/L99BvA8P" TargetMode="External"/><Relationship Id="rId13" Type="http://schemas.openxmlformats.org/officeDocument/2006/relationships/hyperlink" Target="https://pastebin.com/cyRMafG7" TargetMode="External"/><Relationship Id="rId12" Type="http://schemas.openxmlformats.org/officeDocument/2006/relationships/hyperlink" Target="https://pastebin.com/gcfYZvCJ" TargetMode="External"/><Relationship Id="rId1" Type="http://schemas.openxmlformats.org/officeDocument/2006/relationships/hyperlink" Target="https://www.shrinemaiden.org/forum/index.php?topic=29574.0" TargetMode="External"/><Relationship Id="rId2" Type="http://schemas.openxmlformats.org/officeDocument/2006/relationships/hyperlink" Target="https://www.shrinemaiden.org/forum/index.php?topic=29574.msg1439319" TargetMode="External"/><Relationship Id="rId3" Type="http://schemas.openxmlformats.org/officeDocument/2006/relationships/hyperlink" Target="https://pastebin.com/qgrmaFKe" TargetMode="External"/><Relationship Id="rId4" Type="http://schemas.openxmlformats.org/officeDocument/2006/relationships/hyperlink" Target="https://pastebin.com/6G93su2i" TargetMode="External"/><Relationship Id="rId9" Type="http://schemas.openxmlformats.org/officeDocument/2006/relationships/hyperlink" Target="https://pastebin.com/K2Nsu4vR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nazr.in/1d8j" TargetMode="External"/><Relationship Id="rId6" Type="http://schemas.openxmlformats.org/officeDocument/2006/relationships/hyperlink" Target="https://pastebin.com/H3deTEV3" TargetMode="External"/><Relationship Id="rId7" Type="http://schemas.openxmlformats.org/officeDocument/2006/relationships/hyperlink" Target="https://pastebin.com/0mJQ3UPZ" TargetMode="External"/><Relationship Id="rId8" Type="http://schemas.openxmlformats.org/officeDocument/2006/relationships/hyperlink" Target="https://pastebin.com/GQVqhNX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1.43"/>
    <col customWidth="1" min="3" max="3" width="28.57"/>
    <col customWidth="1" min="5" max="5" width="28.29"/>
    <col customWidth="1" min="7" max="7" width="27.0"/>
  </cols>
  <sheetData>
    <row r="1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 t="s">
        <v>1</v>
      </c>
      <c r="B2" s="4" t="s">
        <v>2</v>
      </c>
      <c r="C2" s="5"/>
      <c r="D2" s="5"/>
      <c r="E2" s="2"/>
      <c r="F2" s="6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 t="s">
        <v>4</v>
      </c>
      <c r="B3" s="4" t="s">
        <v>5</v>
      </c>
      <c r="C3" s="5"/>
      <c r="D3" s="5"/>
      <c r="E3" s="5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2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6</v>
      </c>
      <c r="B5" s="2"/>
      <c r="C5" s="2"/>
      <c r="D5" s="2"/>
      <c r="E5" s="7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8"/>
      <c r="C6" s="8"/>
      <c r="D6" s="2"/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1" t="s">
        <v>12</v>
      </c>
      <c r="G7" s="10" t="s">
        <v>13</v>
      </c>
      <c r="H7" s="9" t="s">
        <v>14</v>
      </c>
      <c r="I7" s="9" t="s">
        <v>15</v>
      </c>
      <c r="J7" s="9" t="s">
        <v>16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3" t="s">
        <v>17</v>
      </c>
      <c r="B8" s="13">
        <v>14.8</v>
      </c>
      <c r="C8" s="14" t="s">
        <v>18</v>
      </c>
      <c r="D8" s="15">
        <v>14.92</v>
      </c>
      <c r="E8" s="16" t="s">
        <v>19</v>
      </c>
      <c r="F8" s="17">
        <v>16.0</v>
      </c>
      <c r="G8" s="18" t="s">
        <v>20</v>
      </c>
      <c r="H8" s="13">
        <f t="shared" ref="H8:H12" si="1">B8 + D8 + F8</f>
        <v>45.72</v>
      </c>
      <c r="I8" s="19">
        <f t="shared" ref="I8:I12" si="2">(B8+D8+F8)/3</f>
        <v>15.24</v>
      </c>
      <c r="J8" s="20">
        <f t="shared" ref="J8:J12" si="3">RANK(H8,$H$8:$H$12,FALSE)</f>
        <v>1</v>
      </c>
      <c r="K8" s="21"/>
      <c r="L8" s="22"/>
      <c r="M8" s="23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4" t="s">
        <v>21</v>
      </c>
      <c r="B9" s="24">
        <v>14.15</v>
      </c>
      <c r="C9" s="25" t="s">
        <v>22</v>
      </c>
      <c r="D9" s="26">
        <v>14.03</v>
      </c>
      <c r="E9" s="27" t="s">
        <v>23</v>
      </c>
      <c r="F9" s="28">
        <v>15.5</v>
      </c>
      <c r="H9" s="24">
        <f t="shared" si="1"/>
        <v>43.68</v>
      </c>
      <c r="I9" s="29">
        <f t="shared" si="2"/>
        <v>14.56</v>
      </c>
      <c r="J9" s="30">
        <f t="shared" si="3"/>
        <v>2</v>
      </c>
      <c r="K9" s="31"/>
      <c r="L9" s="32"/>
      <c r="M9" s="33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34" t="s">
        <v>24</v>
      </c>
      <c r="B10" s="35">
        <v>9.95</v>
      </c>
      <c r="C10" s="36" t="s">
        <v>25</v>
      </c>
      <c r="D10" s="37">
        <v>10.78</v>
      </c>
      <c r="E10" s="38" t="s">
        <v>26</v>
      </c>
      <c r="F10" s="39">
        <v>13.5</v>
      </c>
      <c r="H10" s="34">
        <f t="shared" si="1"/>
        <v>34.23</v>
      </c>
      <c r="I10" s="40">
        <f t="shared" si="2"/>
        <v>11.41</v>
      </c>
      <c r="J10" s="41">
        <f t="shared" si="3"/>
        <v>3</v>
      </c>
      <c r="K10" s="42"/>
      <c r="L10" s="43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>
      <c r="A11" s="44" t="s">
        <v>27</v>
      </c>
      <c r="B11" s="44">
        <v>10.2</v>
      </c>
      <c r="C11" s="45" t="s">
        <v>28</v>
      </c>
      <c r="D11" s="46">
        <v>10.49</v>
      </c>
      <c r="E11" s="47" t="s">
        <v>29</v>
      </c>
      <c r="F11" s="48">
        <v>11.5</v>
      </c>
      <c r="H11" s="44">
        <f t="shared" si="1"/>
        <v>32.19</v>
      </c>
      <c r="I11" s="49">
        <f t="shared" si="2"/>
        <v>10.73</v>
      </c>
      <c r="J11" s="50">
        <f t="shared" si="3"/>
        <v>4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44" t="s">
        <v>30</v>
      </c>
      <c r="B12" s="44">
        <v>9.42</v>
      </c>
      <c r="C12" s="45" t="s">
        <v>31</v>
      </c>
      <c r="D12" s="46">
        <v>9.9</v>
      </c>
      <c r="E12" s="52" t="s">
        <v>32</v>
      </c>
      <c r="F12" s="48">
        <v>8.0</v>
      </c>
      <c r="H12" s="44">
        <f t="shared" si="1"/>
        <v>27.32</v>
      </c>
      <c r="I12" s="49">
        <f t="shared" si="2"/>
        <v>9.106666667</v>
      </c>
      <c r="J12" s="50">
        <f t="shared" si="3"/>
        <v>5</v>
      </c>
      <c r="K12" s="53"/>
      <c r="L12" s="51"/>
      <c r="M12" s="54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G13" s="55"/>
    </row>
    <row r="14">
      <c r="A14" s="2"/>
      <c r="B14" s="2"/>
      <c r="C14" s="2"/>
      <c r="D14" s="2"/>
      <c r="E14" s="2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6" t="s">
        <v>33</v>
      </c>
      <c r="B15" s="57">
        <f>AVERAGE(B11:B12)</f>
        <v>9.81</v>
      </c>
      <c r="C15" s="57"/>
      <c r="D15" s="57">
        <f>AVERAGE(D11:D12)</f>
        <v>10.195</v>
      </c>
      <c r="E15" s="2"/>
      <c r="F15" s="57">
        <f>AVERAGE(F11:F12)</f>
        <v>9.75</v>
      </c>
      <c r="G15" s="2"/>
      <c r="H15" s="57">
        <f t="shared" ref="H15:I15" si="4">AVERAGE(H11:H12)</f>
        <v>29.755</v>
      </c>
      <c r="I15" s="57">
        <f t="shared" si="4"/>
        <v>9.918333333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6" t="s">
        <v>34</v>
      </c>
      <c r="B16" s="57">
        <f>STDEV(B11:B12)</f>
        <v>0.5515432893</v>
      </c>
      <c r="C16" s="57"/>
      <c r="D16" s="57">
        <f>STDEV(D11:D12)</f>
        <v>0.4171930009</v>
      </c>
      <c r="E16" s="2"/>
      <c r="F16" s="57">
        <f>STDEV(F11:F12)</f>
        <v>2.474873734</v>
      </c>
      <c r="G16" s="2"/>
      <c r="H16" s="57">
        <f t="shared" ref="H16:I16" si="5">STDEV(H11:H12)</f>
        <v>3.443610024</v>
      </c>
      <c r="I16" s="57">
        <f t="shared" si="5"/>
        <v>1.147870008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1">
    <mergeCell ref="G8:G12"/>
  </mergeCells>
  <hyperlinks>
    <hyperlink r:id="rId1" ref="B2"/>
    <hyperlink r:id="rId2" location="msg1439319" ref="B3"/>
    <hyperlink r:id="rId3" ref="C8"/>
    <hyperlink r:id="rId4" ref="E8"/>
    <hyperlink r:id="rId5" ref="G8"/>
    <hyperlink r:id="rId6" ref="C9"/>
    <hyperlink r:id="rId7" ref="E9"/>
    <hyperlink r:id="rId8" ref="C10"/>
    <hyperlink r:id="rId9" ref="E10"/>
    <hyperlink r:id="rId10" ref="C11"/>
    <hyperlink r:id="rId11" ref="E11"/>
    <hyperlink r:id="rId12" ref="C12"/>
    <hyperlink r:id="rId13" ref="E12"/>
  </hyperlinks>
  <drawing r:id="rId14"/>
</worksheet>
</file>