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<sst xmlns="http://schemas.openxmlformats.org/spreadsheetml/2006/main" count="117" uniqueCount="96">
  <si>
    <t>After a rough several days, Yukari has finally managed to repair and restore the Hakurei Border.  Though much chaos ensued following the fall of the barrier, order has finally been restored.</t>
  </si>
  <si>
    <t>While the border was down, many residents of Gensokyo reacted to the unprecedented serious affair in a variety of ways.  Some ventured beyond the boundaries of Gensokyo, exploring the outwide world</t>
  </si>
  <si>
    <t>for hopes of treasure, glory, or simply to satisfy their curiosity, only to encounter hostile outsiders.  Others stayed behind to defend their homeland, as invaders came to them--hoping to investigate,</t>
  </si>
  <si>
    <t>pillage, or even endanger Gensokyo itself.  But at last, the incident has been resolved, the marauders have been expunged, and everyone who strayed beyond the border has been accounted for.</t>
  </si>
  <si>
    <t>As a good chunk of Gensokyo's residents gather at the Hakurei Shrine for the traditional post-incident feast, murmurs amongst the partygoers grow into discussions, and finally outright debates.</t>
  </si>
  <si>
    <t>One question is prevalent in everyone's minds: "Who had the most interesting encounter with an outsider?"</t>
  </si>
  <si>
    <t>That question will be answered now.</t>
  </si>
  <si>
    <t>THE RESULTS!</t>
  </si>
  <si>
    <t>1st place:</t>
  </si>
  <si>
    <t>Vigor</t>
  </si>
  <si>
    <t>CONGRATULATIONS!</t>
  </si>
  <si>
    <t>2nd place:</t>
  </si>
  <si>
    <t>Conarnar</t>
  </si>
  <si>
    <t>3rd place:</t>
  </si>
  <si>
    <t>TresserT</t>
  </si>
  <si>
    <t>4th place:</t>
  </si>
  <si>
    <t>Mr. Gaberson</t>
  </si>
  <si>
    <t>5th place:</t>
  </si>
  <si>
    <t>Python</t>
  </si>
  <si>
    <t>6th place:</t>
  </si>
  <si>
    <t>Meowstic</t>
  </si>
  <si>
    <t>7th place:</t>
  </si>
  <si>
    <t>Gusano2314</t>
  </si>
  <si>
    <t>8th place:</t>
  </si>
  <si>
    <t>Lefkada</t>
  </si>
  <si>
    <t>9th place:</t>
  </si>
  <si>
    <t>GizmoTheDragon</t>
  </si>
  <si>
    <t>10th place:</t>
  </si>
  <si>
    <t>DLS/PS</t>
  </si>
  <si>
    <t>11th place:</t>
  </si>
  <si>
    <t>Sariel</t>
  </si>
  <si>
    <t>12th place:</t>
  </si>
  <si>
    <t>Badz</t>
  </si>
  <si>
    <t>13th place:</t>
  </si>
  <si>
    <t>Fumiko / Auraldo</t>
  </si>
  <si>
    <t>14th place:</t>
  </si>
  <si>
    <t>Fluffy8x / Uruwi</t>
  </si>
  <si>
    <t>Zemoo -- Disqualified for not following contest rules (P.S. Plural file does not work if user is not in Japanese locale)</t>
  </si>
  <si>
    <t>Honorable Mentions (Our *personal* favorite scripts):</t>
  </si>
  <si>
    <t>Sagaci - Lefkada</t>
  </si>
  <si>
    <t>&gt;Could not stop smiling while I played this, if you were there for the stream you heard my unending laughter. Definitely gonna play this if I ever feel down.</t>
  </si>
  <si>
    <t>AJS - Gusano, Meowstic, &amp; Badz</t>
  </si>
  <si>
    <t>&gt;(Gusano) A charming and endearing script, though it was also really well put-together and had some really fun patterns</t>
  </si>
  <si>
    <t>&gt;Shoutout to Meowstic and Badz for making some of the most fun stage portions I've played in recent memory</t>
  </si>
  <si>
    <t>Sparen - Vigor, Conarnar</t>
  </si>
  <si>
    <t>&gt;Such a painful decision. Loved both for different reasons. :(</t>
  </si>
  <si>
    <t>THE SCORE BREAKDOWN:</t>
  </si>
  <si>
    <t xml:space="preserve">(In the interest of getting scores out ASAP, my in-depth critiques will come at a later point in time) -Sagaci
</t>
  </si>
  <si>
    <t>CONTESTANT:</t>
  </si>
  <si>
    <t>ENTRY:</t>
  </si>
  <si>
    <t>SAGACI'S SCORE:</t>
  </si>
  <si>
    <t>SAGACI'S COMMENTS:</t>
  </si>
  <si>
    <t>SPAREN'S SCORE:</t>
  </si>
  <si>
    <t>SPAREN'S COMMENTS:</t>
  </si>
  <si>
    <t>AJS'S SCORE:</t>
  </si>
  <si>
    <t>AJS'S COMMENTS:</t>
  </si>
  <si>
    <t>FINAL SCORE:</t>
  </si>
  <si>
    <t>http://www.bulletforge.org/u/necroheart/p/cimelio-canto</t>
  </si>
  <si>
    <t>http://www.bulletforge.org/u/conarnar/p/locaa-7-dimentio</t>
  </si>
  <si>
    <t>http://www.bulletforge.org/u/tressert/p/end-of-the-ordinary-witch</t>
  </si>
  <si>
    <t>http://www.bulletforge.org/u/gaberson19/p/the-martial-lord-of-loyalty-locaa-7</t>
  </si>
  <si>
    <t>soon</t>
  </si>
  <si>
    <t>http://pastebin.com/KnNUiN6Y</t>
  </si>
  <si>
    <t>http://www.bulletforge.org/u/python/p/dforce-master-locaa-7-entry-by-python</t>
  </si>
  <si>
    <t>http://pastebin.com/KxMnZPdP</t>
  </si>
  <si>
    <t>http://www.bulletforge.org/u/drythemeowstic/p/locaa-7-entry-reflection-cave</t>
  </si>
  <si>
    <t>http://pastebin.com/iWYiwq0A</t>
  </si>
  <si>
    <t>http://www.bulletforge.org/u/gusano2314/p/locaa7-drossrotzank-and-the-top-7-danmaku</t>
  </si>
  <si>
    <t>http://pastebin.com/ssMivsdP</t>
  </si>
  <si>
    <t>http://www.bulletforge.org/u/lefkada/p/locca7</t>
  </si>
  <si>
    <t>http://www.bulletforge.org/u/gizmo-the-dragon/p/contest-entry-wolfgang-boss-fight</t>
  </si>
  <si>
    <t>http://pastebin.com/DjDfn6c8</t>
  </si>
  <si>
    <t>http://www.bulletforge.org/u/ps/p/locaa-7-entry-armageddemon</t>
  </si>
  <si>
    <t>http://pastebin.com/6A4cYJFC</t>
  </si>
  <si>
    <t>http://www.bulletforge.org/u/sariel/p/locaa7-contest-entry-by-sariel</t>
  </si>
  <si>
    <t>http://www.bulletforge.org/u/badz/p/crocastle-road-locaa-7-entry</t>
  </si>
  <si>
    <t>http://pastebin.com/DARvcJqM</t>
  </si>
  <si>
    <t>http://www.bulletforge.org/u/fumiko/p/locaa7-the-forgot-warship</t>
  </si>
  <si>
    <t>http://pastebin.com/H7bxMAjq</t>
  </si>
  <si>
    <t>http://www.bulletforge.org/u/shilvero/p/dong-fang-chu-mo-xue-homurafalseneko-touhou-shomagaku-homura-no-neko</t>
  </si>
  <si>
    <t>http://pastebin.com/hPW5dUue</t>
  </si>
  <si>
    <t>Sagaci's Average Score:</t>
  </si>
  <si>
    <t>Sparen's Average Score:</t>
  </si>
  <si>
    <t>AJS's Average Score:</t>
  </si>
  <si>
    <t>Final Score Average:</t>
  </si>
  <si>
    <t>Sagaci's Standard Deviation:</t>
  </si>
  <si>
    <t>Sparen's Standard Deviation:</t>
  </si>
  <si>
    <t>AJS's Standard Deviation:</t>
  </si>
  <si>
    <t>Final Score Std. Dev:</t>
  </si>
  <si>
    <t>A SPECIAL MESSAGE FROM SAGACI:</t>
  </si>
  <si>
    <t>Hi everyone at LOCAA!</t>
  </si>
  <si>
    <t>I gotta say that while judging was definitely difficult and a bit stressful, it was so much fun playing everyone's scripts.</t>
  </si>
  <si>
    <t>I'm so pleased at the success rate of this particular contest. I've heard past contests had like 7 or 8 entries but this one had 15!</t>
  </si>
  <si>
    <t>It feels like such an honor to host such a successful contest. While I might not judge again in the future, it was definitely worth it.</t>
  </si>
  <si>
    <t>And don't worry, I'll be staying in the chat lurking like I've done so often before.</t>
  </si>
  <si>
    <t>I hope you'll continue to enjoy the scripts that AJS and I create and test for you guys :)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</si>
</sst>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b/>
      <i/>
      <sz val="24.0"/>
    </font>
    <font>
      <b/>
    </font>
    <font>
      <b/>
      <sz val="10.0"/>
      <color rgb="FF0000FF"/>
      <name val="Arial"/>
    </font>
    <font>
      <b/>
      <i/>
      <color rgb="FF0000FF"/>
    </font>
    <font>
      <sz val="10.0"/>
    </font>
    <font>
      <b/>
      <color rgb="FFFF0000"/>
    </font>
    <font>
      <b/>
      <i/>
      <sz val="18.0"/>
    </font>
    <font>
      <b/>
      <color rgb="FFFFFF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</font>
    <font>
      <u/>
      <color rgb="FF0000FF"/>
    </font>
    <font>
      <b/>
      <i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1" fillId="7" fontId="9" numFmtId="0" xfId="0" applyAlignment="1" applyBorder="1" applyFill="1" applyFont="1">
      <alignment horizontal="center" readingOrder="0"/>
    </xf>
    <xf borderId="1" fillId="8" fontId="0" numFmtId="0" xfId="0" applyAlignment="1" applyBorder="1" applyFill="1" applyFont="1">
      <alignment readingOrder="0"/>
    </xf>
    <xf borderId="1" fillId="8" fontId="10" numFmtId="0" xfId="0" applyAlignment="1" applyBorder="1" applyFont="1">
      <alignment readingOrder="0"/>
    </xf>
    <xf borderId="1" fillId="9" fontId="1" numFmtId="0" xfId="0" applyAlignment="1" applyBorder="1" applyFill="1" applyFont="1">
      <alignment horizontal="center" readingOrder="0"/>
    </xf>
    <xf borderId="1" fillId="9" fontId="11" numFmtId="0" xfId="0" applyAlignment="1" applyBorder="1" applyFont="1">
      <alignment readingOrder="0"/>
    </xf>
    <xf borderId="1" fillId="10" fontId="1" numFmtId="0" xfId="0" applyAlignment="1" applyBorder="1" applyFill="1" applyFont="1">
      <alignment horizontal="center" readingOrder="0"/>
    </xf>
    <xf borderId="1" fillId="10" fontId="12" numFmtId="0" xfId="0" applyAlignment="1" applyBorder="1" applyFont="1">
      <alignment readingOrder="0"/>
    </xf>
    <xf borderId="1" fillId="11" fontId="1" numFmtId="0" xfId="0" applyAlignment="1" applyBorder="1" applyFill="1" applyFont="1">
      <alignment horizontal="center" readingOrder="0"/>
    </xf>
    <xf borderId="1" fillId="11" fontId="13" numFmtId="0" xfId="0" applyAlignment="1" applyBorder="1" applyFont="1">
      <alignment readingOrder="0"/>
    </xf>
    <xf borderId="1" fillId="12" fontId="14" numFmtId="0" xfId="0" applyAlignment="1" applyBorder="1" applyFill="1" applyFont="1">
      <alignment horizontal="center" readingOrder="0"/>
    </xf>
    <xf borderId="1" fillId="8" fontId="6" numFmtId="0" xfId="0" applyAlignment="1" applyBorder="1" applyFont="1">
      <alignment readingOrder="0"/>
    </xf>
    <xf borderId="1" fillId="9" fontId="1" numFmtId="0" xfId="0" applyAlignment="1" applyBorder="1" applyFont="1">
      <alignment readingOrder="0"/>
    </xf>
    <xf borderId="1" fillId="11" fontId="15" numFmtId="0" xfId="0" applyAlignment="1" applyBorder="1" applyFont="1">
      <alignment readingOrder="0"/>
    </xf>
    <xf borderId="0" fillId="0" fontId="16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bulletforge.org/u/fumiko/p/locaa7-the-forgot-warship" TargetMode="External"/><Relationship Id="rId11" Type="http://schemas.openxmlformats.org/officeDocument/2006/relationships/hyperlink" Target="http://pastebin.com/ssMivsdP" TargetMode="External"/><Relationship Id="rId22" Type="http://schemas.openxmlformats.org/officeDocument/2006/relationships/hyperlink" Target="http://www.bulletforge.org/u/shilvero/p/dong-fang-chu-mo-xue-homurafalseneko-touhou-shomagaku-homura-no-neko" TargetMode="External"/><Relationship Id="rId10" Type="http://schemas.openxmlformats.org/officeDocument/2006/relationships/hyperlink" Target="http://www.bulletforge.org/u/gusano2314/p/locaa7-drossrotzank-and-the-top-7-danmaku" TargetMode="External"/><Relationship Id="rId21" Type="http://schemas.openxmlformats.org/officeDocument/2006/relationships/hyperlink" Target="http://pastebin.com/H7bxMAjq" TargetMode="External"/><Relationship Id="rId13" Type="http://schemas.openxmlformats.org/officeDocument/2006/relationships/hyperlink" Target="http://www.bulletforge.org/u/gizmo-the-dragon/p/contest-entry-wolfgang-boss-fight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://www.bulletforge.org/u/lefkada/p/locca7" TargetMode="External"/><Relationship Id="rId23" Type="http://schemas.openxmlformats.org/officeDocument/2006/relationships/hyperlink" Target="http://pastebin.com/hPW5dUue" TargetMode="External"/><Relationship Id="rId1" Type="http://schemas.openxmlformats.org/officeDocument/2006/relationships/hyperlink" Target="http://www.bulletforge.org/u/necroheart/p/cimelio-canto" TargetMode="External"/><Relationship Id="rId2" Type="http://schemas.openxmlformats.org/officeDocument/2006/relationships/hyperlink" Target="http://www.bulletforge.org/u/conarnar/p/locaa-7-dimentio" TargetMode="External"/><Relationship Id="rId3" Type="http://schemas.openxmlformats.org/officeDocument/2006/relationships/hyperlink" Target="http://www.bulletforge.org/u/tressert/p/end-of-the-ordinary-witch" TargetMode="External"/><Relationship Id="rId4" Type="http://schemas.openxmlformats.org/officeDocument/2006/relationships/hyperlink" Target="http://www.bulletforge.org/u/gaberson19/p/the-martial-lord-of-loyalty-locaa-7" TargetMode="External"/><Relationship Id="rId9" Type="http://schemas.openxmlformats.org/officeDocument/2006/relationships/hyperlink" Target="http://pastebin.com/iWYiwq0A" TargetMode="External"/><Relationship Id="rId15" Type="http://schemas.openxmlformats.org/officeDocument/2006/relationships/hyperlink" Target="http://www.bulletforge.org/u/ps/p/locaa-7-entry-armageddemon" TargetMode="External"/><Relationship Id="rId14" Type="http://schemas.openxmlformats.org/officeDocument/2006/relationships/hyperlink" Target="http://pastebin.com/DjDfn6c8" TargetMode="External"/><Relationship Id="rId17" Type="http://schemas.openxmlformats.org/officeDocument/2006/relationships/hyperlink" Target="http://www.bulletforge.org/u/sariel/p/locaa7-contest-entry-by-sariel" TargetMode="External"/><Relationship Id="rId16" Type="http://schemas.openxmlformats.org/officeDocument/2006/relationships/hyperlink" Target="http://pastebin.com/6A4cYJFC" TargetMode="External"/><Relationship Id="rId5" Type="http://schemas.openxmlformats.org/officeDocument/2006/relationships/hyperlink" Target="http://pastebin.com/KnNUiN6Y" TargetMode="External"/><Relationship Id="rId19" Type="http://schemas.openxmlformats.org/officeDocument/2006/relationships/hyperlink" Target="http://pastebin.com/DARvcJqM" TargetMode="External"/><Relationship Id="rId6" Type="http://schemas.openxmlformats.org/officeDocument/2006/relationships/hyperlink" Target="http://www.bulletforge.org/u/python/p/dforce-master-locaa-7-entry-by-python" TargetMode="External"/><Relationship Id="rId18" Type="http://schemas.openxmlformats.org/officeDocument/2006/relationships/hyperlink" Target="http://www.bulletforge.org/u/badz/p/crocastle-road-locaa-7-entry" TargetMode="External"/><Relationship Id="rId7" Type="http://schemas.openxmlformats.org/officeDocument/2006/relationships/hyperlink" Target="http://pastebin.com/KxMnZPdP" TargetMode="External"/><Relationship Id="rId8" Type="http://schemas.openxmlformats.org/officeDocument/2006/relationships/hyperlink" Target="http://www.bulletforge.org/u/drythemeowstic/p/locaa-7-entry-reflection-ca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7.14"/>
    <col customWidth="1" min="3" max="3" width="18.29"/>
    <col customWidth="1" min="4" max="4" width="23.14"/>
    <col customWidth="1" min="5" max="5" width="19.57"/>
    <col customWidth="1" min="6" max="6" width="23.14"/>
    <col customWidth="1" min="7" max="7" width="14.43"/>
    <col customWidth="1" min="8" max="8" width="19.29"/>
    <col customWidth="1" min="9" max="9" width="15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9">
      <c r="A9" s="2" t="s">
        <v>7</v>
      </c>
    </row>
    <row r="10">
      <c r="A10" s="3" t="s">
        <v>8</v>
      </c>
      <c r="B10" s="4" t="s">
        <v>9</v>
      </c>
      <c r="C10" s="5" t="s">
        <v>10</v>
      </c>
    </row>
    <row r="11">
      <c r="A11" s="3" t="s">
        <v>11</v>
      </c>
      <c r="B11" s="6" t="s">
        <v>12</v>
      </c>
    </row>
    <row r="12">
      <c r="A12" s="3" t="s">
        <v>13</v>
      </c>
      <c r="B12" s="7" t="s">
        <v>14</v>
      </c>
    </row>
    <row r="13">
      <c r="A13" s="3" t="s">
        <v>15</v>
      </c>
      <c r="B13" s="6" t="s">
        <v>16</v>
      </c>
    </row>
    <row r="14">
      <c r="A14" s="3" t="s">
        <v>17</v>
      </c>
      <c r="B14" s="6" t="s">
        <v>18</v>
      </c>
    </row>
    <row r="15">
      <c r="A15" s="3" t="s">
        <v>19</v>
      </c>
      <c r="B15" s="6" t="s">
        <v>20</v>
      </c>
    </row>
    <row r="16">
      <c r="A16" s="3" t="s">
        <v>21</v>
      </c>
      <c r="B16" s="6" t="s">
        <v>22</v>
      </c>
    </row>
    <row r="17">
      <c r="A17" s="3" t="s">
        <v>23</v>
      </c>
      <c r="B17" s="6" t="s">
        <v>24</v>
      </c>
    </row>
    <row r="18">
      <c r="A18" s="3" t="s">
        <v>25</v>
      </c>
      <c r="B18" s="6" t="s">
        <v>26</v>
      </c>
    </row>
    <row r="19">
      <c r="A19" s="3" t="s">
        <v>27</v>
      </c>
      <c r="B19" s="6" t="s">
        <v>28</v>
      </c>
    </row>
    <row r="20">
      <c r="A20" s="3" t="s">
        <v>29</v>
      </c>
      <c r="B20" s="6" t="s">
        <v>30</v>
      </c>
    </row>
    <row r="21">
      <c r="A21" s="3" t="s">
        <v>31</v>
      </c>
      <c r="B21" s="6" t="s">
        <v>32</v>
      </c>
    </row>
    <row r="22">
      <c r="A22" s="3" t="s">
        <v>33</v>
      </c>
      <c r="B22" s="6" t="s">
        <v>34</v>
      </c>
    </row>
    <row r="23">
      <c r="A23" s="3" t="s">
        <v>35</v>
      </c>
      <c r="B23" s="7" t="s">
        <v>36</v>
      </c>
    </row>
    <row r="24">
      <c r="A24" s="8" t="s">
        <v>37</v>
      </c>
    </row>
    <row r="25">
      <c r="A25" s="3"/>
    </row>
    <row r="26">
      <c r="A26" s="9" t="s">
        <v>38</v>
      </c>
    </row>
    <row r="27">
      <c r="A27" s="3" t="s">
        <v>39</v>
      </c>
    </row>
    <row r="28">
      <c r="A28" s="1" t="s">
        <v>40</v>
      </c>
    </row>
    <row r="30">
      <c r="A30" s="3" t="s">
        <v>41</v>
      </c>
    </row>
    <row r="31">
      <c r="A31" s="1" t="s">
        <v>42</v>
      </c>
    </row>
    <row r="32">
      <c r="A32" s="1" t="s">
        <v>43</v>
      </c>
    </row>
    <row r="34">
      <c r="A34" s="3" t="s">
        <v>44</v>
      </c>
    </row>
    <row r="35">
      <c r="A35" s="1" t="s">
        <v>45</v>
      </c>
    </row>
    <row r="37">
      <c r="A37" s="9" t="s">
        <v>46</v>
      </c>
      <c r="I37" s="1"/>
    </row>
    <row r="38">
      <c r="D38" s="1" t="s">
        <v>47</v>
      </c>
      <c r="I38" s="8"/>
    </row>
    <row r="39" ht="15.0" customHeight="1">
      <c r="A39" s="10" t="s">
        <v>48</v>
      </c>
      <c r="B39" s="10" t="s">
        <v>49</v>
      </c>
      <c r="C39" s="11" t="s">
        <v>50</v>
      </c>
      <c r="D39" s="11" t="s">
        <v>51</v>
      </c>
      <c r="E39" s="12" t="s">
        <v>52</v>
      </c>
      <c r="F39" s="12" t="s">
        <v>53</v>
      </c>
      <c r="G39" s="13" t="s">
        <v>54</v>
      </c>
      <c r="H39" s="13" t="s">
        <v>55</v>
      </c>
      <c r="I39" s="14" t="s">
        <v>56</v>
      </c>
    </row>
    <row r="40">
      <c r="A40" s="15" t="s">
        <v>9</v>
      </c>
      <c r="B40" s="16" t="s">
        <v>57</v>
      </c>
      <c r="C40" s="17">
        <v>18.5</v>
      </c>
      <c r="D40" s="18" t="str">
        <f>HYPERLINK("http://pastebin.com/QwBAtzn1","http://pastebin.com/QwBAtzn1")</f>
        <v>http://pastebin.com/QwBAtzn1</v>
      </c>
      <c r="E40" s="19">
        <v>17.8</v>
      </c>
      <c r="F40" s="20" t="str">
        <f>HYPERLINK("http://sparen.github.io/projects/judge_locaa7.html#sub5","http://sparen.github.io/projects/judge_locaa7.html#sub5")</f>
        <v>http://sparen.github.io/projects/judge_locaa7.html#sub5</v>
      </c>
      <c r="G40" s="21">
        <v>16.1</v>
      </c>
      <c r="H40" s="22" t="str">
        <f>HYPERLINK("http://pastebin.com/0yRNZaP9","http://pastebin.com/0yRNZaP9")</f>
        <v>http://pastebin.com/0yRNZaP9</v>
      </c>
      <c r="I40" s="23">
        <f t="shared" ref="I40:I53" si="1">(C40+E40+G40)/3</f>
        <v>17.46666667</v>
      </c>
    </row>
    <row r="41">
      <c r="A41" s="15" t="s">
        <v>12</v>
      </c>
      <c r="B41" s="16" t="s">
        <v>58</v>
      </c>
      <c r="C41" s="17">
        <v>18.4</v>
      </c>
      <c r="D41" s="18" t="str">
        <f>HYPERLINK("http://pastebin.com/aDWnX7Ry","http://pastebin.com/aDWnX7Ry")</f>
        <v>http://pastebin.com/aDWnX7Ry</v>
      </c>
      <c r="E41" s="19">
        <v>18.0</v>
      </c>
      <c r="F41" s="20" t="str">
        <f>HYPERLINK("http://sparen.github.io/projects/judge_locaa7.html#sub7","http://sparen.github.io/projects/judge_locaa7.html#sub7")</f>
        <v>http://sparen.github.io/projects/judge_locaa7.html#sub7</v>
      </c>
      <c r="G41" s="21">
        <v>14.5</v>
      </c>
      <c r="H41" s="22" t="str">
        <f>HYPERLINK("http://pastebin.com/WdX9MuwP","http://pastebin.com/WdX9MuwP")</f>
        <v>http://pastebin.com/WdX9MuwP</v>
      </c>
      <c r="I41" s="23">
        <f t="shared" si="1"/>
        <v>16.96666667</v>
      </c>
    </row>
    <row r="42" ht="15.0" customHeight="1">
      <c r="A42" s="24" t="s">
        <v>14</v>
      </c>
      <c r="B42" s="16" t="s">
        <v>59</v>
      </c>
      <c r="C42" s="17">
        <v>15.1</v>
      </c>
      <c r="D42" s="18" t="str">
        <f>HYPERLINK("http://pastebin.com/1vqSvvcV","http://pastebin.com/1vqSvvcV")</f>
        <v>http://pastebin.com/1vqSvvcV</v>
      </c>
      <c r="E42" s="19">
        <v>17.8</v>
      </c>
      <c r="F42" s="20" t="str">
        <f>HYPERLINK("http://sparen.github.io/projects/judge_locaa7.html#sub8","http://sparen.github.io/projects/judge_locaa7.html#sub8")</f>
        <v>http://sparen.github.io/projects/judge_locaa7.html#sub8</v>
      </c>
      <c r="G42" s="21">
        <v>15.7</v>
      </c>
      <c r="H42" s="22" t="str">
        <f>HYPERLINK("http://pastebin.com/AVKeztF9","http://pastebin.com/AVKeztF9")</f>
        <v>http://pastebin.com/AVKeztF9</v>
      </c>
      <c r="I42" s="23">
        <f t="shared" si="1"/>
        <v>16.2</v>
      </c>
    </row>
    <row r="43">
      <c r="A43" s="15" t="s">
        <v>16</v>
      </c>
      <c r="B43" s="16" t="s">
        <v>60</v>
      </c>
      <c r="C43" s="17">
        <v>16.5</v>
      </c>
      <c r="D43" s="25" t="s">
        <v>61</v>
      </c>
      <c r="E43" s="19">
        <v>16.0</v>
      </c>
      <c r="F43" s="20" t="str">
        <f>HYPERLINK("http://sparen.github.io/projects/judge_locaa7.html#sub14","http://sparen.github.io/projects/judge_locaa7.html#sub14")</f>
        <v>http://sparen.github.io/projects/judge_locaa7.html#sub14</v>
      </c>
      <c r="G43" s="21">
        <v>14.9</v>
      </c>
      <c r="H43" s="26" t="s">
        <v>62</v>
      </c>
      <c r="I43" s="23">
        <f t="shared" si="1"/>
        <v>15.8</v>
      </c>
    </row>
    <row r="44">
      <c r="A44" s="15" t="s">
        <v>18</v>
      </c>
      <c r="B44" s="16" t="s">
        <v>63</v>
      </c>
      <c r="C44" s="17">
        <v>16.0</v>
      </c>
      <c r="D44" s="18" t="str">
        <f>HYPERLINK("http://pastebin.com/X5ascSkx","http://pastebin.com/X5ascSkx")</f>
        <v>http://pastebin.com/X5ascSkx</v>
      </c>
      <c r="E44" s="19">
        <v>17.2</v>
      </c>
      <c r="F44" s="20" t="str">
        <f>HYPERLINK("http://sparen.github.io/projects/judge_locaa7.html#sub2","http://sparen.github.io/projects/judge_locaa7.html#sub2")</f>
        <v>http://sparen.github.io/projects/judge_locaa7.html#sub2</v>
      </c>
      <c r="G44" s="21">
        <v>14.0</v>
      </c>
      <c r="H44" s="26" t="s">
        <v>64</v>
      </c>
      <c r="I44" s="23">
        <f t="shared" si="1"/>
        <v>15.73333333</v>
      </c>
    </row>
    <row r="45">
      <c r="A45" s="15" t="s">
        <v>20</v>
      </c>
      <c r="B45" s="16" t="s">
        <v>65</v>
      </c>
      <c r="C45" s="17">
        <v>15.2</v>
      </c>
      <c r="D45" s="25" t="s">
        <v>61</v>
      </c>
      <c r="E45" s="19">
        <v>14.3</v>
      </c>
      <c r="F45" s="20" t="str">
        <f>HYPERLINK("http://sparen.github.io/projects/judge_locaa7.html#sub3","http://sparen.github.io/projects/judge_locaa7.html#sub3")</f>
        <v>http://sparen.github.io/projects/judge_locaa7.html#sub3</v>
      </c>
      <c r="G45" s="21">
        <v>12.8</v>
      </c>
      <c r="H45" s="26" t="s">
        <v>66</v>
      </c>
      <c r="I45" s="23">
        <f t="shared" si="1"/>
        <v>14.1</v>
      </c>
    </row>
    <row r="46">
      <c r="A46" s="15" t="s">
        <v>22</v>
      </c>
      <c r="B46" s="16" t="s">
        <v>67</v>
      </c>
      <c r="C46" s="17">
        <v>12.8</v>
      </c>
      <c r="D46" s="25" t="s">
        <v>61</v>
      </c>
      <c r="E46" s="19">
        <v>13.9</v>
      </c>
      <c r="F46" s="20" t="str">
        <f>HYPERLINK("http://sparen.github.io/projects/judge_locaa7.html#sub10","http://sparen.github.io/projects/judge_locaa7.html#sub10")</f>
        <v>http://sparen.github.io/projects/judge_locaa7.html#sub10</v>
      </c>
      <c r="G46" s="21">
        <v>14.7</v>
      </c>
      <c r="H46" s="26" t="s">
        <v>68</v>
      </c>
      <c r="I46" s="23">
        <f t="shared" si="1"/>
        <v>13.8</v>
      </c>
    </row>
    <row r="47">
      <c r="A47" s="15" t="s">
        <v>24</v>
      </c>
      <c r="B47" s="16" t="s">
        <v>69</v>
      </c>
      <c r="C47" s="17">
        <v>15.2</v>
      </c>
      <c r="D47" s="25" t="s">
        <v>61</v>
      </c>
      <c r="E47" s="19">
        <v>14.7</v>
      </c>
      <c r="F47" s="20" t="str">
        <f>HYPERLINK("http://sparen.github.io/projects/judge_locaa7.html#sub12","http://sparen.github.io/projects/judge_locaa7.html#sub12")</f>
        <v>http://sparen.github.io/projects/judge_locaa7.html#sub12</v>
      </c>
      <c r="G47" s="21">
        <v>11.4</v>
      </c>
      <c r="H47" s="22" t="str">
        <f>HYPERLINK("http://pastebin.com/KUwaEqcs","http://pastebin.com/KUwaEqcs")</f>
        <v>http://pastebin.com/KUwaEqcs</v>
      </c>
      <c r="I47" s="23">
        <f t="shared" si="1"/>
        <v>13.76666667</v>
      </c>
    </row>
    <row r="48">
      <c r="A48" s="15" t="s">
        <v>26</v>
      </c>
      <c r="B48" s="16" t="s">
        <v>70</v>
      </c>
      <c r="C48" s="17">
        <v>9.9</v>
      </c>
      <c r="D48" s="25" t="s">
        <v>61</v>
      </c>
      <c r="E48" s="19">
        <v>15.3</v>
      </c>
      <c r="F48" s="20" t="str">
        <f>HYPERLINK("http://sparen.github.io/projects/judge_locaa7.html#sub1","http://sparen.github.io/projects/judge_locaa7.html#sub1")</f>
        <v>http://sparen.github.io/projects/judge_locaa7.html#sub1</v>
      </c>
      <c r="G48" s="21">
        <v>14.2</v>
      </c>
      <c r="H48" s="26" t="s">
        <v>71</v>
      </c>
      <c r="I48" s="23">
        <f t="shared" si="1"/>
        <v>13.13333333</v>
      </c>
    </row>
    <row r="49">
      <c r="A49" s="15" t="s">
        <v>28</v>
      </c>
      <c r="B49" s="16" t="s">
        <v>72</v>
      </c>
      <c r="C49" s="17">
        <v>13.6</v>
      </c>
      <c r="D49" s="25" t="s">
        <v>61</v>
      </c>
      <c r="E49" s="19">
        <v>15.2</v>
      </c>
      <c r="F49" s="20" t="str">
        <f>HYPERLINK("http://sparen.github.io/projects/judge_locaa7.html#sub9","http://sparen.github.io/projects/judge_locaa7.html#sub9")</f>
        <v>http://sparen.github.io/projects/judge_locaa7.html#sub9</v>
      </c>
      <c r="G49" s="21">
        <v>10.4</v>
      </c>
      <c r="H49" s="26" t="s">
        <v>73</v>
      </c>
      <c r="I49" s="23">
        <f t="shared" si="1"/>
        <v>13.06666667</v>
      </c>
    </row>
    <row r="50">
      <c r="A50" s="15" t="s">
        <v>30</v>
      </c>
      <c r="B50" s="16" t="s">
        <v>74</v>
      </c>
      <c r="C50" s="17">
        <v>9.3</v>
      </c>
      <c r="D50" s="25" t="s">
        <v>61</v>
      </c>
      <c r="E50" s="19">
        <v>16.5</v>
      </c>
      <c r="F50" s="20" t="str">
        <f>HYPERLINK("http://sparen.github.io/projects/judge_locaa7.html#sub13","http://sparen.github.io/projects/judge_locaa7.html#sub13")</f>
        <v>http://sparen.github.io/projects/judge_locaa7.html#sub13</v>
      </c>
      <c r="G50" s="21">
        <v>8.3</v>
      </c>
      <c r="H50" s="22" t="str">
        <f>HYPERLINK("http://pastebin.com/Nzsqda6S","http://pastebin.com/Nzsqda6S")</f>
        <v>http://pastebin.com/Nzsqda6S</v>
      </c>
      <c r="I50" s="23">
        <f t="shared" si="1"/>
        <v>11.36666667</v>
      </c>
    </row>
    <row r="51">
      <c r="A51" s="15" t="s">
        <v>32</v>
      </c>
      <c r="B51" s="16" t="s">
        <v>75</v>
      </c>
      <c r="C51" s="17">
        <v>9.8</v>
      </c>
      <c r="D51" s="18" t="str">
        <f>HYPERLINK("http://pastebin.com/i5v5swTQ","http://pastebin.com/i5v5swTQ")</f>
        <v>http://pastebin.com/i5v5swTQ</v>
      </c>
      <c r="E51" s="19">
        <v>10.1</v>
      </c>
      <c r="F51" s="20" t="str">
        <f>HYPERLINK("http://sparen.github.io/projects/judge_locaa7.html#sub6","http://sparen.github.io/projects/judge_locaa7.html#sub6")</f>
        <v>http://sparen.github.io/projects/judge_locaa7.html#sub6</v>
      </c>
      <c r="G51" s="21">
        <v>12.9</v>
      </c>
      <c r="H51" s="26" t="s">
        <v>76</v>
      </c>
      <c r="I51" s="23">
        <f t="shared" si="1"/>
        <v>10.93333333</v>
      </c>
    </row>
    <row r="52">
      <c r="A52" s="15" t="s">
        <v>34</v>
      </c>
      <c r="B52" s="16" t="s">
        <v>77</v>
      </c>
      <c r="C52" s="17">
        <v>10.4</v>
      </c>
      <c r="D52" s="25" t="s">
        <v>61</v>
      </c>
      <c r="E52" s="19">
        <v>12.1</v>
      </c>
      <c r="F52" s="20" t="str">
        <f>HYPERLINK("http://sparen.github.io/projects/judge_locaa7.html#sub11","http://sparen.github.io/projects/judge_locaa7.html#sub11")</f>
        <v>http://sparen.github.io/projects/judge_locaa7.html#sub11</v>
      </c>
      <c r="G52" s="21">
        <v>6.0</v>
      </c>
      <c r="H52" s="26" t="s">
        <v>78</v>
      </c>
      <c r="I52" s="23">
        <f t="shared" si="1"/>
        <v>9.5</v>
      </c>
    </row>
    <row r="53">
      <c r="A53" s="24" t="s">
        <v>36</v>
      </c>
      <c r="B53" s="16" t="s">
        <v>79</v>
      </c>
      <c r="C53" s="17">
        <v>7.7</v>
      </c>
      <c r="D53" s="18" t="str">
        <f>HYPERLINK("http://pastebin.com/fkju7g4Q","http://pastebin.com/fkju7g4Q")</f>
        <v>http://pastebin.com/fkju7g4Q</v>
      </c>
      <c r="E53" s="19">
        <v>12.6</v>
      </c>
      <c r="F53" s="20" t="str">
        <f>HYPERLINK("http://sparen.github.io/projects/judge_locaa7.html#sub4","http://sparen.github.io/projects/judge_locaa7.html#sub4")</f>
        <v>http://sparen.github.io/projects/judge_locaa7.html#sub4</v>
      </c>
      <c r="G53" s="21">
        <v>6.2</v>
      </c>
      <c r="H53" s="26" t="s">
        <v>80</v>
      </c>
      <c r="I53" s="23">
        <f t="shared" si="1"/>
        <v>8.833333333</v>
      </c>
    </row>
    <row r="54">
      <c r="C54" s="27" t="s">
        <v>81</v>
      </c>
      <c r="D54" s="27"/>
      <c r="E54" s="27" t="s">
        <v>82</v>
      </c>
      <c r="F54" s="27"/>
      <c r="G54" s="27" t="s">
        <v>83</v>
      </c>
      <c r="I54" s="27" t="s">
        <v>84</v>
      </c>
    </row>
    <row r="55">
      <c r="C55" s="28">
        <f>AVERAGE(C40:C54)</f>
        <v>13.45714286</v>
      </c>
      <c r="D55" s="28"/>
      <c r="E55" s="28">
        <f>AVERAGE(E40:E54)</f>
        <v>15.10714286</v>
      </c>
      <c r="F55" s="28"/>
      <c r="G55" s="28">
        <f>AVERAGE(G40:G54)</f>
        <v>12.29285714</v>
      </c>
      <c r="H55" s="28"/>
      <c r="I55" s="28">
        <f>AVERAGE(I40:I54)</f>
        <v>13.61904762</v>
      </c>
    </row>
    <row r="56">
      <c r="C56" s="27" t="s">
        <v>85</v>
      </c>
      <c r="E56" s="27" t="s">
        <v>86</v>
      </c>
      <c r="F56" s="29"/>
      <c r="G56" s="27" t="s">
        <v>87</v>
      </c>
      <c r="I56" s="27" t="s">
        <v>88</v>
      </c>
    </row>
    <row r="57">
      <c r="C57" s="28">
        <f>STDEV(C40:C54)</f>
        <v>3.514960178</v>
      </c>
      <c r="E57" s="28">
        <f>STDEV(E40:E54)</f>
        <v>2.364957077</v>
      </c>
      <c r="F57" s="28"/>
      <c r="G57" s="28">
        <f>STDEV(G40:G54)</f>
        <v>3.371706777</v>
      </c>
      <c r="H57" s="28"/>
      <c r="I57" s="28">
        <f>STDEV(I40:I54)</f>
        <v>2.701589095</v>
      </c>
    </row>
    <row r="59">
      <c r="A59" s="9" t="s">
        <v>89</v>
      </c>
    </row>
    <row r="60">
      <c r="A60" s="1" t="s">
        <v>90</v>
      </c>
    </row>
    <row r="61">
      <c r="A61" s="1" t="s">
        <v>91</v>
      </c>
    </row>
    <row r="62">
      <c r="A62" s="1" t="s">
        <v>92</v>
      </c>
    </row>
    <row r="63">
      <c r="A63" s="1" t="s">
        <v>93</v>
      </c>
    </row>
    <row r="64" ht="14.25" customHeight="1">
      <c r="A64" s="1" t="s">
        <v>94</v>
      </c>
    </row>
    <row r="65">
      <c r="A65" s="1" t="s">
        <v>95</v>
      </c>
    </row>
  </sheetData>
  <hyperlinks>
    <hyperlink r:id="rId1" ref="B40"/>
    <hyperlink r:id="rId2" ref="B41"/>
    <hyperlink r:id="rId3" ref="B42"/>
    <hyperlink r:id="rId4" ref="B43"/>
    <hyperlink r:id="rId5" ref="H43"/>
    <hyperlink r:id="rId6" ref="B44"/>
    <hyperlink r:id="rId7" ref="H44"/>
    <hyperlink r:id="rId8" ref="B45"/>
    <hyperlink r:id="rId9" ref="H45"/>
    <hyperlink r:id="rId10" ref="B46"/>
    <hyperlink r:id="rId11" ref="H46"/>
    <hyperlink r:id="rId12" ref="B47"/>
    <hyperlink r:id="rId13" ref="B48"/>
    <hyperlink r:id="rId14" ref="H48"/>
    <hyperlink r:id="rId15" ref="B49"/>
    <hyperlink r:id="rId16" ref="H49"/>
    <hyperlink r:id="rId17" ref="B50"/>
    <hyperlink r:id="rId18" ref="B51"/>
    <hyperlink r:id="rId19" ref="H51"/>
    <hyperlink r:id="rId20" ref="B52"/>
    <hyperlink r:id="rId21" ref="H52"/>
    <hyperlink r:id="rId22" ref="B53"/>
    <hyperlink r:id="rId23" ref="H53"/>
  </hyperlinks>
  <drawing r:id="rId24"/>
</worksheet>
</file>