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yeah rubriks cubes suck
	-Timothy Dees</t>
      </text>
    </comment>
  </commentList>
</comments>
</file>

<file path=xl/sharedStrings.xml><?xml version="1.0" encoding="utf-8"?>
<sst xmlns="http://schemas.openxmlformats.org/spreadsheetml/2006/main" count="103" uniqueCount="67">
  <si>
    <t>JUDGING: Feel free to change the rubric or whatever</t>
  </si>
  <si>
    <t>Rubric Here:</t>
  </si>
  <si>
    <t>SCREW THE RUBRIC.</t>
  </si>
  <si>
    <t>Just give your character a score between 0 and 20 and it'll be averaged.</t>
  </si>
  <si>
    <t>(Let's say 8 for danmaku quality, 8 for originality and creativity, and 4 for effects/whatever you want)</t>
  </si>
  <si>
    <t>***I say that we drop the lowest score and sum the squares of the top three scores. I will automatically give 0.12m entries a 0. --Sparen</t>
  </si>
  <si>
    <t>Final score will first involve curving all of the judges' scores to standardize, and then summing the squares of the top three post-curve scores of the four judges</t>
  </si>
  <si>
    <t>Contestant</t>
  </si>
  <si>
    <t>Sparen Score</t>
  </si>
  <si>
    <t>Comments</t>
  </si>
  <si>
    <t>Achy Score</t>
  </si>
  <si>
    <t>Short probably unhelpful comments</t>
  </si>
  <si>
    <t>Tricky Score</t>
  </si>
  <si>
    <t>Miransu Score</t>
  </si>
  <si>
    <t>Lefkada</t>
  </si>
  <si>
    <t>http://pastebin.com/azjUj33L</t>
  </si>
  <si>
    <t>http://pastebin.com/vMj51n4W</t>
  </si>
  <si>
    <t>http://pastebin.com/xmjPVyUY</t>
  </si>
  <si>
    <t>http://pastebin.com/H5hkNgvs</t>
  </si>
  <si>
    <t>Bob the Tanuki</t>
  </si>
  <si>
    <t>(OMIT)</t>
  </si>
  <si>
    <t>0.12m</t>
  </si>
  <si>
    <t>http://pastebin.com/CyTwhiu9</t>
  </si>
  <si>
    <t>http://pastebin.com/zYweJDu8</t>
  </si>
  <si>
    <t>http://pastebin.com/xuZL5zPR</t>
  </si>
  <si>
    <t>HopeMetal/RwaCM</t>
  </si>
  <si>
    <t>http://pastebin.com/kqC2rNfm</t>
  </si>
  <si>
    <t>http://pastebin.com/mxzvBp2q</t>
  </si>
  <si>
    <t>http://pastebin.com/jE67BYcc</t>
  </si>
  <si>
    <t>http://pastebin.com/cDENVbGw</t>
  </si>
  <si>
    <t>Kirbio</t>
  </si>
  <si>
    <t>http://pastebin.com/mnNgbN6Y</t>
  </si>
  <si>
    <t>http://pastebin.com/AE49BG8A</t>
  </si>
  <si>
    <t>http://pastebin.com/7MHUKMSg</t>
  </si>
  <si>
    <t>http://pastebin.com/jLftwktN</t>
  </si>
  <si>
    <t>Zhan Fox</t>
  </si>
  <si>
    <t>0.12m. Also, whatever a 'discoloration hole' is, it sounds pretty horrifying.</t>
  </si>
  <si>
    <t>http://pastebin.com/tRDBs5Nw</t>
  </si>
  <si>
    <t>http://pastebin.com/AHLv4MUN</t>
  </si>
  <si>
    <t>http://pastebin.com/0TfrKLzM</t>
  </si>
  <si>
    <t>Lunarethic</t>
  </si>
  <si>
    <t>http://pastebin.com/2FCQeKff</t>
  </si>
  <si>
    <t>http://pastebin.com/yZ6Lkunv</t>
  </si>
  <si>
    <t>http://pastebin.com/jMvqDTCQ</t>
  </si>
  <si>
    <t>http://pastebin.com/Pq8fZmLz</t>
  </si>
  <si>
    <t>Searinox</t>
  </si>
  <si>
    <t>http://pastebin.com/hiNUgdCt</t>
  </si>
  <si>
    <t>http://pastebin.com/bfgLqdpX</t>
  </si>
  <si>
    <t>http://pastebin.com/gZEp5TNx</t>
  </si>
  <si>
    <t>http://pastebin.com/tuzqCS7V</t>
  </si>
  <si>
    <t>TresserT</t>
  </si>
  <si>
    <t>http://pastebin.com/g4gW2Sxm</t>
  </si>
  <si>
    <t>http://pastebin.com/i3R7bHyP</t>
  </si>
  <si>
    <t>http://pastebin.com/e5c798Xu</t>
  </si>
  <si>
    <t>http://pastebin.com/iiisvCiA</t>
  </si>
  <si>
    <t xml:space="preserve"> </t>
  </si>
  <si>
    <t>BELOW IS FOR CURVING ONLY</t>
  </si>
  <si>
    <t>AVG</t>
  </si>
  <si>
    <t>StDev</t>
  </si>
  <si>
    <t>NOTE: I WILL TAKE CARE OF ALL THE MATH BELOW --Sparen</t>
  </si>
  <si>
    <t>*Scores will be adjusted to a forced mean of 15/20</t>
  </si>
  <si>
    <t>*Existing scores will multiplied against the current values and truncated to the tenth place</t>
  </si>
  <si>
    <t>Curve (forced avg: 15)</t>
  </si>
  <si>
    <t>*I will calculate the total score --Sparen</t>
  </si>
  <si>
    <t>Total Score</t>
  </si>
  <si>
    <t>Ranking</t>
  </si>
  <si>
    <t>AVG (accuracy check)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</si>
</sst>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strike/>
    </font>
    <font>
      <color rgb="FF1155CC"/>
    </font>
    <font>
      <color rgb="FF990000"/>
    </font>
    <font>
      <color rgb="FF38761D"/>
    </font>
    <font>
      <color rgb="FF351C75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7" numFmtId="0" xfId="0" applyAlignment="1" applyFont="1">
      <alignment readingOrder="0" shrinkToFit="0" wrapText="1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3" fontId="8" numFmtId="0" xfId="0" applyAlignment="1" applyFont="1">
      <alignment readingOrder="0" shrinkToFit="0" wrapText="1"/>
    </xf>
    <xf borderId="0" fillId="3" fontId="5" numFmtId="0" xfId="0" applyAlignment="1" applyFont="1">
      <alignment readingOrder="0"/>
    </xf>
    <xf borderId="0" fillId="3" fontId="6" numFmtId="0" xfId="0" applyFont="1"/>
    <xf borderId="0" fillId="4" fontId="1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9" numFmtId="0" xfId="0" applyAlignment="1" applyFont="1">
      <alignment readingOrder="0" shrinkToFit="0" wrapText="1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6" numFmtId="0" xfId="0" applyFont="1"/>
    <xf borderId="0" fillId="5" fontId="1" numFmtId="0" xfId="0" applyAlignment="1" applyFill="1" applyFont="1">
      <alignment readingOrder="0"/>
    </xf>
    <xf borderId="0" fillId="5" fontId="3" numFmtId="0" xfId="0" applyAlignment="1" applyFont="1">
      <alignment readingOrder="0"/>
    </xf>
    <xf borderId="0" fillId="5" fontId="10" numFmtId="0" xfId="0" applyAlignment="1" applyFont="1">
      <alignment readingOrder="0" shrinkToFit="0" wrapText="1"/>
    </xf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6" numFmtId="0" xfId="0" applyFont="1"/>
    <xf borderId="0" fillId="6" fontId="1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6" fontId="1" numFmtId="0" xfId="0" applyAlignment="1" applyFont="1">
      <alignment readingOrder="0" shrinkToFit="0" wrapText="1"/>
    </xf>
    <xf borderId="0" fillId="6" fontId="4" numFmtId="0" xfId="0" applyAlignment="1" applyFont="1">
      <alignment readingOrder="0"/>
    </xf>
    <xf borderId="0" fillId="6" fontId="11" numFmtId="0" xfId="0" applyAlignment="1" applyFont="1">
      <alignment readingOrder="0" shrinkToFit="0" wrapText="1"/>
    </xf>
    <xf borderId="0" fillId="6" fontId="5" numFmtId="0" xfId="0" applyAlignment="1" applyFont="1">
      <alignment readingOrder="0"/>
    </xf>
    <xf borderId="0" fillId="6" fontId="6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0" fillId="7" fontId="12" numFmtId="0" xfId="0" applyAlignment="1" applyFont="1">
      <alignment readingOrder="0" shrinkToFit="0" wrapText="1"/>
    </xf>
    <xf borderId="0" fillId="7" fontId="4" numFmtId="0" xfId="0" applyAlignment="1" applyFont="1">
      <alignment readingOrder="0"/>
    </xf>
    <xf borderId="0" fillId="7" fontId="5" numFmtId="0" xfId="0" applyAlignment="1" applyFont="1">
      <alignment readingOrder="0"/>
    </xf>
    <xf borderId="0" fillId="7" fontId="6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3" numFmtId="0" xfId="0" applyAlignment="1" applyFont="1">
      <alignment readingOrder="0"/>
    </xf>
    <xf borderId="0" fillId="8" fontId="13" numFmtId="0" xfId="0" applyAlignment="1" applyFont="1">
      <alignment readingOrder="0" shrinkToFit="0" wrapText="1"/>
    </xf>
    <xf borderId="0" fillId="8" fontId="4" numFmtId="0" xfId="0" applyAlignment="1" applyFont="1">
      <alignment readingOrder="0"/>
    </xf>
    <xf borderId="0" fillId="8" fontId="5" numFmtId="0" xfId="0" applyAlignment="1" applyFont="1">
      <alignment readingOrder="0"/>
    </xf>
    <xf borderId="0" fillId="8" fontId="6" numFmtId="0" xfId="0" applyFont="1"/>
    <xf borderId="0" fillId="9" fontId="1" numFmtId="0" xfId="0" applyAlignment="1" applyFill="1" applyFont="1">
      <alignment readingOrder="0"/>
    </xf>
    <xf borderId="0" fillId="9" fontId="3" numFmtId="0" xfId="0" applyAlignment="1" applyFont="1">
      <alignment readingOrder="0"/>
    </xf>
    <xf borderId="0" fillId="9" fontId="14" numFmtId="0" xfId="0" applyAlignment="1" applyFont="1">
      <alignment readingOrder="0" shrinkToFit="0" wrapText="1"/>
    </xf>
    <xf borderId="0" fillId="9" fontId="4" numFmtId="0" xfId="0" applyAlignment="1" applyFont="1">
      <alignment readingOrder="0"/>
    </xf>
    <xf borderId="0" fillId="9" fontId="5" numFmtId="0" xfId="0" applyAlignment="1" applyFont="1">
      <alignment readingOrder="0"/>
    </xf>
    <xf borderId="0" fillId="9" fontId="6" numFmtId="0" xfId="0" applyFont="1"/>
    <xf borderId="0" fillId="0" fontId="1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15" numFmtId="0" xfId="0" applyAlignment="1" applyFont="1">
      <alignment readingOrder="0"/>
    </xf>
    <xf borderId="0" fillId="2" fontId="1" numFmtId="0" xfId="0" applyFont="1"/>
    <xf borderId="0" fillId="2" fontId="4" numFmtId="0" xfId="0" applyFont="1"/>
    <xf borderId="0" fillId="2" fontId="5" numFmtId="0" xfId="0" applyFont="1"/>
    <xf borderId="0" fillId="2" fontId="6" numFmtId="0" xfId="0" applyFont="1"/>
    <xf borderId="0" fillId="3" fontId="1" numFmtId="0" xfId="0" applyFont="1"/>
    <xf borderId="0" fillId="3" fontId="4" numFmtId="0" xfId="0" applyFont="1"/>
    <xf borderId="0" fillId="3" fontId="5" numFmtId="0" xfId="0" applyFont="1"/>
    <xf borderId="0" fillId="4" fontId="1" numFmtId="0" xfId="0" applyFont="1"/>
    <xf borderId="0" fillId="4" fontId="4" numFmtId="0" xfId="0" applyFont="1"/>
    <xf borderId="0" fillId="4" fontId="5" numFmtId="0" xfId="0" applyFont="1"/>
    <xf borderId="0" fillId="5" fontId="1" numFmtId="0" xfId="0" applyFont="1"/>
    <xf borderId="0" fillId="5" fontId="4" numFmtId="0" xfId="0" applyFont="1"/>
    <xf borderId="0" fillId="5" fontId="5" numFmtId="0" xfId="0" applyFont="1"/>
    <xf borderId="0" fillId="6" fontId="1" numFmtId="0" xfId="0" applyFont="1"/>
    <xf borderId="0" fillId="6" fontId="4" numFmtId="0" xfId="0" applyFont="1"/>
    <xf borderId="0" fillId="6" fontId="5" numFmtId="0" xfId="0" applyFont="1"/>
    <xf borderId="0" fillId="6" fontId="6" numFmtId="0" xfId="0" applyFont="1"/>
    <xf borderId="0" fillId="7" fontId="1" numFmtId="0" xfId="0" applyFont="1"/>
    <xf borderId="0" fillId="7" fontId="5" numFmtId="0" xfId="0" applyFont="1"/>
    <xf borderId="0" fillId="7" fontId="6" numFmtId="0" xfId="0" applyFont="1"/>
    <xf borderId="0" fillId="8" fontId="1" numFmtId="0" xfId="0" applyFont="1"/>
    <xf borderId="0" fillId="8" fontId="4" numFmtId="0" xfId="0" applyFont="1"/>
    <xf borderId="0" fillId="8" fontId="5" numFmtId="0" xfId="0" applyFont="1"/>
    <xf borderId="0" fillId="9" fontId="1" numFmtId="0" xfId="0" applyFont="1"/>
    <xf borderId="0" fillId="9" fontId="4" numFmtId="0" xfId="0" applyFont="1"/>
    <xf borderId="0" fillId="9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pastebin.com/2FCQeKff" TargetMode="External"/><Relationship Id="rId22" Type="http://schemas.openxmlformats.org/officeDocument/2006/relationships/hyperlink" Target="http://pastebin.com/jMvqDTCQ" TargetMode="External"/><Relationship Id="rId21" Type="http://schemas.openxmlformats.org/officeDocument/2006/relationships/hyperlink" Target="http://pastebin.com/yZ6Lkunv" TargetMode="External"/><Relationship Id="rId24" Type="http://schemas.openxmlformats.org/officeDocument/2006/relationships/hyperlink" Target="http://pastebin.com/hiNUgdCt" TargetMode="External"/><Relationship Id="rId23" Type="http://schemas.openxmlformats.org/officeDocument/2006/relationships/hyperlink" Target="http://pastebin.com/Pq8fZmLz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pastebin.com/azjUj33L" TargetMode="External"/><Relationship Id="rId3" Type="http://schemas.openxmlformats.org/officeDocument/2006/relationships/hyperlink" Target="http://pastebin.com/vMj51n4W" TargetMode="External"/><Relationship Id="rId4" Type="http://schemas.openxmlformats.org/officeDocument/2006/relationships/hyperlink" Target="http://pastebin.com/xmjPVyUY" TargetMode="External"/><Relationship Id="rId9" Type="http://schemas.openxmlformats.org/officeDocument/2006/relationships/hyperlink" Target="http://pastebin.com/kqC2rNfm" TargetMode="External"/><Relationship Id="rId26" Type="http://schemas.openxmlformats.org/officeDocument/2006/relationships/hyperlink" Target="http://pastebin.com/gZEp5TNx" TargetMode="External"/><Relationship Id="rId25" Type="http://schemas.openxmlformats.org/officeDocument/2006/relationships/hyperlink" Target="http://pastebin.com/bfgLqdpX" TargetMode="External"/><Relationship Id="rId28" Type="http://schemas.openxmlformats.org/officeDocument/2006/relationships/hyperlink" Target="http://pastebin.com/g4gW2Sxm" TargetMode="External"/><Relationship Id="rId27" Type="http://schemas.openxmlformats.org/officeDocument/2006/relationships/hyperlink" Target="http://pastebin.com/tuzqCS7V" TargetMode="External"/><Relationship Id="rId5" Type="http://schemas.openxmlformats.org/officeDocument/2006/relationships/hyperlink" Target="http://pastebin.com/H5hkNgvs" TargetMode="External"/><Relationship Id="rId6" Type="http://schemas.openxmlformats.org/officeDocument/2006/relationships/hyperlink" Target="http://pastebin.com/CyTwhiu9" TargetMode="External"/><Relationship Id="rId29" Type="http://schemas.openxmlformats.org/officeDocument/2006/relationships/hyperlink" Target="http://pastebin.com/i3R7bHyP" TargetMode="External"/><Relationship Id="rId7" Type="http://schemas.openxmlformats.org/officeDocument/2006/relationships/hyperlink" Target="http://pastebin.com/zYweJDu8" TargetMode="External"/><Relationship Id="rId8" Type="http://schemas.openxmlformats.org/officeDocument/2006/relationships/hyperlink" Target="http://pastebin.com/xuZL5zPR" TargetMode="External"/><Relationship Id="rId31" Type="http://schemas.openxmlformats.org/officeDocument/2006/relationships/hyperlink" Target="http://pastebin.com/iiisvCiA" TargetMode="External"/><Relationship Id="rId30" Type="http://schemas.openxmlformats.org/officeDocument/2006/relationships/hyperlink" Target="http://pastebin.com/e5c798Xu" TargetMode="External"/><Relationship Id="rId11" Type="http://schemas.openxmlformats.org/officeDocument/2006/relationships/hyperlink" Target="http://pastebin.com/jE67BYcc" TargetMode="External"/><Relationship Id="rId33" Type="http://schemas.openxmlformats.org/officeDocument/2006/relationships/vmlDrawing" Target="../drawings/vmlDrawing1.vml"/><Relationship Id="rId10" Type="http://schemas.openxmlformats.org/officeDocument/2006/relationships/hyperlink" Target="http://pastebin.com/mxzvBp2q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pastebin.com/mnNgbN6Y" TargetMode="External"/><Relationship Id="rId12" Type="http://schemas.openxmlformats.org/officeDocument/2006/relationships/hyperlink" Target="http://pastebin.com/cDENVbGw" TargetMode="External"/><Relationship Id="rId15" Type="http://schemas.openxmlformats.org/officeDocument/2006/relationships/hyperlink" Target="http://pastebin.com/7MHUKMSg" TargetMode="External"/><Relationship Id="rId14" Type="http://schemas.openxmlformats.org/officeDocument/2006/relationships/hyperlink" Target="http://pastebin.com/AE49BG8A" TargetMode="External"/><Relationship Id="rId17" Type="http://schemas.openxmlformats.org/officeDocument/2006/relationships/hyperlink" Target="http://pastebin.com/tRDBs5Nw" TargetMode="External"/><Relationship Id="rId16" Type="http://schemas.openxmlformats.org/officeDocument/2006/relationships/hyperlink" Target="http://pastebin.com/jLftwktN" TargetMode="External"/><Relationship Id="rId19" Type="http://schemas.openxmlformats.org/officeDocument/2006/relationships/hyperlink" Target="http://pastebin.com/0TfrKLzM" TargetMode="External"/><Relationship Id="rId18" Type="http://schemas.openxmlformats.org/officeDocument/2006/relationships/hyperlink" Target="http://pastebin.com/AHLv4M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3.0"/>
    <col customWidth="1" min="3" max="3" width="30.71"/>
    <col customWidth="1" min="4" max="4" width="11.29"/>
    <col customWidth="1" min="5" max="5" width="32.71"/>
    <col customWidth="1" min="6" max="6" width="11.86"/>
    <col customWidth="1" min="7" max="7" width="29.29"/>
    <col customWidth="1" min="9" max="9" width="33.29"/>
    <col customWidth="1" min="10" max="10" width="19.43"/>
    <col customWidth="1" min="11" max="11" width="17.57"/>
    <col customWidth="1" min="12" max="12" width="12.0"/>
    <col customWidth="1" min="13" max="13" width="17.14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  <c r="E5" s="1"/>
    </row>
    <row r="6">
      <c r="A6" s="2" t="s">
        <v>5</v>
      </c>
    </row>
    <row r="7">
      <c r="A7" s="1" t="s">
        <v>6</v>
      </c>
    </row>
    <row r="8">
      <c r="A8" s="1"/>
    </row>
    <row r="9">
      <c r="A9" s="1" t="s">
        <v>7</v>
      </c>
      <c r="B9" s="3" t="s">
        <v>8</v>
      </c>
      <c r="C9" s="1" t="s">
        <v>9</v>
      </c>
      <c r="D9" s="4" t="s">
        <v>10</v>
      </c>
      <c r="E9" s="1" t="s">
        <v>11</v>
      </c>
      <c r="F9" s="5" t="s">
        <v>12</v>
      </c>
      <c r="G9" s="1" t="s">
        <v>9</v>
      </c>
      <c r="H9" s="6" t="s">
        <v>13</v>
      </c>
      <c r="I9" s="7" t="s">
        <v>9</v>
      </c>
      <c r="J9" s="1" t="s">
        <v>7</v>
      </c>
    </row>
    <row r="10">
      <c r="A10" s="8" t="s">
        <v>14</v>
      </c>
      <c r="B10" s="9">
        <v>17.7</v>
      </c>
      <c r="C10" s="10" t="s">
        <v>15</v>
      </c>
      <c r="D10" s="11">
        <v>15.6</v>
      </c>
      <c r="E10" s="10" t="s">
        <v>16</v>
      </c>
      <c r="F10" s="12">
        <v>16.75</v>
      </c>
      <c r="G10" s="10" t="s">
        <v>17</v>
      </c>
      <c r="H10" s="13">
        <f>6+6+4</f>
        <v>16</v>
      </c>
      <c r="I10" s="10" t="s">
        <v>18</v>
      </c>
      <c r="J10" s="8" t="s">
        <v>14</v>
      </c>
    </row>
    <row r="11">
      <c r="A11" s="14" t="s">
        <v>19</v>
      </c>
      <c r="B11" s="15" t="s">
        <v>20</v>
      </c>
      <c r="C11" s="16" t="s">
        <v>21</v>
      </c>
      <c r="D11" s="17">
        <v>17.3</v>
      </c>
      <c r="E11" s="18" t="s">
        <v>22</v>
      </c>
      <c r="F11" s="19">
        <v>15.1</v>
      </c>
      <c r="G11" s="18" t="s">
        <v>23</v>
      </c>
      <c r="H11" s="20">
        <f>5+7+2</f>
        <v>14</v>
      </c>
      <c r="I11" s="18" t="s">
        <v>24</v>
      </c>
      <c r="J11" s="14" t="s">
        <v>19</v>
      </c>
    </row>
    <row r="12">
      <c r="A12" s="21" t="s">
        <v>25</v>
      </c>
      <c r="B12" s="22">
        <v>13.5</v>
      </c>
      <c r="C12" s="23" t="s">
        <v>26</v>
      </c>
      <c r="D12" s="24">
        <v>10.0</v>
      </c>
      <c r="E12" s="23" t="s">
        <v>27</v>
      </c>
      <c r="F12" s="25">
        <v>8.5</v>
      </c>
      <c r="G12" s="23" t="s">
        <v>28</v>
      </c>
      <c r="H12" s="26">
        <f>4+4+2</f>
        <v>10</v>
      </c>
      <c r="I12" s="23" t="s">
        <v>29</v>
      </c>
      <c r="J12" s="21" t="s">
        <v>25</v>
      </c>
    </row>
    <row r="13">
      <c r="A13" s="27" t="s">
        <v>30</v>
      </c>
      <c r="B13" s="28">
        <v>18.4</v>
      </c>
      <c r="C13" s="29" t="s">
        <v>31</v>
      </c>
      <c r="D13" s="30">
        <v>18.8</v>
      </c>
      <c r="E13" s="29" t="s">
        <v>32</v>
      </c>
      <c r="F13" s="31">
        <v>17.3</v>
      </c>
      <c r="G13" s="29" t="s">
        <v>33</v>
      </c>
      <c r="H13" s="32">
        <f>8+7+3</f>
        <v>18</v>
      </c>
      <c r="I13" s="29" t="s">
        <v>34</v>
      </c>
      <c r="J13" s="27" t="s">
        <v>30</v>
      </c>
    </row>
    <row r="14">
      <c r="A14" s="33" t="s">
        <v>35</v>
      </c>
      <c r="B14" s="34" t="s">
        <v>20</v>
      </c>
      <c r="C14" s="35" t="s">
        <v>36</v>
      </c>
      <c r="D14" s="36">
        <v>13.3</v>
      </c>
      <c r="E14" s="37" t="s">
        <v>37</v>
      </c>
      <c r="F14" s="38">
        <v>11.5</v>
      </c>
      <c r="G14" s="37" t="s">
        <v>38</v>
      </c>
      <c r="H14" s="39">
        <v>10.0</v>
      </c>
      <c r="I14" s="37" t="s">
        <v>39</v>
      </c>
      <c r="J14" s="33" t="s">
        <v>35</v>
      </c>
    </row>
    <row r="15">
      <c r="A15" s="40" t="s">
        <v>40</v>
      </c>
      <c r="B15" s="41">
        <v>17.7</v>
      </c>
      <c r="C15" s="42" t="s">
        <v>41</v>
      </c>
      <c r="D15" s="43">
        <v>17.6</v>
      </c>
      <c r="E15" s="42" t="s">
        <v>42</v>
      </c>
      <c r="F15" s="44">
        <v>17.9</v>
      </c>
      <c r="G15" s="42" t="s">
        <v>43</v>
      </c>
      <c r="H15" s="45">
        <v>18.0</v>
      </c>
      <c r="I15" s="42" t="s">
        <v>44</v>
      </c>
      <c r="J15" s="40" t="s">
        <v>40</v>
      </c>
    </row>
    <row r="16">
      <c r="A16" s="46" t="s">
        <v>45</v>
      </c>
      <c r="B16" s="47">
        <v>14.2</v>
      </c>
      <c r="C16" s="48" t="s">
        <v>46</v>
      </c>
      <c r="D16" s="49">
        <v>11.5</v>
      </c>
      <c r="E16" s="48" t="s">
        <v>47</v>
      </c>
      <c r="F16" s="50">
        <v>11.25</v>
      </c>
      <c r="G16" s="48" t="s">
        <v>48</v>
      </c>
      <c r="H16" s="51">
        <f>4+6+2</f>
        <v>12</v>
      </c>
      <c r="I16" s="48" t="s">
        <v>49</v>
      </c>
      <c r="J16" s="46" t="s">
        <v>45</v>
      </c>
    </row>
    <row r="17">
      <c r="A17" s="52" t="s">
        <v>50</v>
      </c>
      <c r="B17" s="53">
        <v>15.4</v>
      </c>
      <c r="C17" s="54" t="s">
        <v>51</v>
      </c>
      <c r="D17" s="55">
        <v>12.8</v>
      </c>
      <c r="E17" s="54" t="s">
        <v>52</v>
      </c>
      <c r="F17" s="56">
        <v>12.6</v>
      </c>
      <c r="G17" s="54" t="s">
        <v>53</v>
      </c>
      <c r="H17" s="57">
        <f>4+6+3</f>
        <v>13</v>
      </c>
      <c r="I17" s="54" t="s">
        <v>54</v>
      </c>
      <c r="J17" s="52" t="s">
        <v>50</v>
      </c>
    </row>
    <row r="18">
      <c r="B18" s="3" t="s">
        <v>8</v>
      </c>
      <c r="C18" s="58"/>
      <c r="D18" s="4" t="s">
        <v>10</v>
      </c>
      <c r="E18" s="58"/>
      <c r="F18" s="5" t="s">
        <v>12</v>
      </c>
      <c r="G18" s="58"/>
      <c r="H18" s="6" t="s">
        <v>13</v>
      </c>
      <c r="I18" s="7" t="s">
        <v>55</v>
      </c>
    </row>
    <row r="19">
      <c r="A19" s="1" t="s">
        <v>56</v>
      </c>
      <c r="B19" s="59"/>
      <c r="D19" s="60"/>
      <c r="F19" s="61"/>
      <c r="H19" s="62"/>
      <c r="I19" s="58"/>
    </row>
    <row r="20">
      <c r="A20" s="1" t="s">
        <v>57</v>
      </c>
      <c r="B20" s="59">
        <f>Average(17.7, 13.5, 18.4, 17.7, 14.2, 15.4)</f>
        <v>16.15</v>
      </c>
      <c r="C20" s="58"/>
      <c r="D20" s="60">
        <f>Average(D10:D17)</f>
        <v>14.6125</v>
      </c>
      <c r="E20" s="58"/>
      <c r="F20" s="61">
        <f>Average(F10:F17)</f>
        <v>13.8625</v>
      </c>
      <c r="G20" s="58"/>
      <c r="H20" s="62">
        <f>Average(H10:H17)</f>
        <v>13.875</v>
      </c>
      <c r="I20" s="58"/>
    </row>
    <row r="21">
      <c r="A21" s="1" t="s">
        <v>58</v>
      </c>
      <c r="B21" s="59">
        <f>STDEV(17.7, 13.5, 18.4, 17.7, 14.2, 15.4)</f>
        <v>2.061795334</v>
      </c>
      <c r="C21" s="58"/>
      <c r="D21" s="60">
        <f>STDEV(D10:D17)</f>
        <v>3.176447926</v>
      </c>
      <c r="E21" s="58"/>
      <c r="F21" s="61">
        <f>STDEV(F10:F17)</f>
        <v>3.396295251</v>
      </c>
      <c r="G21" s="58"/>
      <c r="H21" s="62">
        <f>STDEV(H10:H17)</f>
        <v>3.226563851</v>
      </c>
    </row>
    <row r="22">
      <c r="A22" s="63" t="s">
        <v>59</v>
      </c>
      <c r="B22" s="59"/>
      <c r="D22" s="60"/>
      <c r="E22" s="1"/>
      <c r="F22" s="61"/>
      <c r="H22" s="62"/>
    </row>
    <row r="23">
      <c r="A23" s="1" t="s">
        <v>60</v>
      </c>
      <c r="B23" s="59"/>
      <c r="D23" s="60"/>
      <c r="F23" s="61"/>
      <c r="H23" s="62"/>
    </row>
    <row r="24">
      <c r="A24" s="1" t="s">
        <v>61</v>
      </c>
      <c r="B24" s="59"/>
      <c r="D24" s="60"/>
      <c r="F24" s="61"/>
      <c r="H24" s="62"/>
    </row>
    <row r="25">
      <c r="A25" s="1" t="s">
        <v>62</v>
      </c>
      <c r="B25" s="3">
        <f>15/B20</f>
        <v>0.9287925697</v>
      </c>
      <c r="D25" s="4">
        <f>15/D20</f>
        <v>1.026518392</v>
      </c>
      <c r="F25" s="61">
        <f>15/F20</f>
        <v>1.082055906</v>
      </c>
      <c r="H25" s="62">
        <f>15/H20</f>
        <v>1.081081081</v>
      </c>
      <c r="I25" s="1" t="s">
        <v>63</v>
      </c>
    </row>
    <row r="26">
      <c r="A26" s="1" t="s">
        <v>7</v>
      </c>
      <c r="B26" s="59"/>
      <c r="D26" s="60"/>
      <c r="F26" s="61"/>
      <c r="H26" s="62"/>
      <c r="I26" s="1" t="s">
        <v>64</v>
      </c>
      <c r="J26" s="1" t="s">
        <v>65</v>
      </c>
      <c r="K26" s="1" t="s">
        <v>7</v>
      </c>
    </row>
    <row r="27">
      <c r="A27" s="8" t="s">
        <v>14</v>
      </c>
      <c r="B27" s="9">
        <f>B10*B25</f>
        <v>16.43962848</v>
      </c>
      <c r="C27" s="64"/>
      <c r="D27" s="65">
        <f>D10*D25</f>
        <v>16.01368691</v>
      </c>
      <c r="E27" s="64"/>
      <c r="F27" s="66">
        <f>F10*F25</f>
        <v>18.12443643</v>
      </c>
      <c r="G27" s="64"/>
      <c r="H27" s="67">
        <f>H10*H25</f>
        <v>17.2972973</v>
      </c>
      <c r="I27" s="64">
        <f>F27*F27+H27*H27+B27*B27</f>
        <v>897.9530743</v>
      </c>
      <c r="J27" s="8">
        <v>3.0</v>
      </c>
      <c r="K27" s="8" t="s">
        <v>14</v>
      </c>
    </row>
    <row r="28">
      <c r="A28" s="14" t="s">
        <v>19</v>
      </c>
      <c r="B28" s="15" t="s">
        <v>20</v>
      </c>
      <c r="C28" s="68"/>
      <c r="D28" s="69">
        <f>D11*D25</f>
        <v>17.75876818</v>
      </c>
      <c r="E28" s="68"/>
      <c r="F28" s="70">
        <f>F11*F25</f>
        <v>16.33904418</v>
      </c>
      <c r="G28" s="68"/>
      <c r="H28" s="20">
        <f>H11*H25</f>
        <v>15.13513514</v>
      </c>
      <c r="I28" s="68">
        <f>D28*D28+F28*F28+H28*H28</f>
        <v>811.4105276</v>
      </c>
      <c r="J28" s="14">
        <v>4.0</v>
      </c>
      <c r="K28" s="14" t="s">
        <v>19</v>
      </c>
    </row>
    <row r="29">
      <c r="A29" s="21" t="s">
        <v>25</v>
      </c>
      <c r="B29" s="22">
        <f>B12*B25</f>
        <v>12.53869969</v>
      </c>
      <c r="C29" s="71"/>
      <c r="D29" s="72">
        <f>D12*D25</f>
        <v>10.26518392</v>
      </c>
      <c r="E29" s="71"/>
      <c r="F29" s="73">
        <f>F12*F25</f>
        <v>9.197475203</v>
      </c>
      <c r="G29" s="71"/>
      <c r="H29" s="26">
        <f>H12*H25</f>
        <v>10.81081081</v>
      </c>
      <c r="I29" s="71">
        <f>H29*H29+D29*D29+B29*B29</f>
        <v>379.4666212</v>
      </c>
      <c r="J29" s="21">
        <v>8.0</v>
      </c>
      <c r="K29" s="21" t="s">
        <v>25</v>
      </c>
    </row>
    <row r="30">
      <c r="A30" s="27" t="s">
        <v>30</v>
      </c>
      <c r="B30" s="28">
        <f>B13*B25</f>
        <v>17.08978328</v>
      </c>
      <c r="C30" s="74"/>
      <c r="D30" s="75">
        <f>D13*D25</f>
        <v>19.29854577</v>
      </c>
      <c r="E30" s="74"/>
      <c r="F30" s="76">
        <f>F13*F25</f>
        <v>18.71956718</v>
      </c>
      <c r="G30" s="74"/>
      <c r="H30" s="32">
        <f>H13*H25</f>
        <v>19.45945946</v>
      </c>
      <c r="I30" s="74">
        <f>H30*H30+F30*F30+D30*D30</f>
        <v>1101.526626</v>
      </c>
      <c r="J30" s="27">
        <v>1.0</v>
      </c>
      <c r="K30" s="27" t="s">
        <v>30</v>
      </c>
    </row>
    <row r="31">
      <c r="A31" s="33" t="s">
        <v>35</v>
      </c>
      <c r="B31" s="34" t="s">
        <v>20</v>
      </c>
      <c r="C31" s="77"/>
      <c r="D31" s="78">
        <f>D14*D25</f>
        <v>13.65269461</v>
      </c>
      <c r="E31" s="77"/>
      <c r="F31" s="79">
        <f>F14*F25</f>
        <v>12.44364292</v>
      </c>
      <c r="G31" s="77"/>
      <c r="H31" s="80">
        <f>H14*H25</f>
        <v>10.81081081</v>
      </c>
      <c r="I31" s="77">
        <f t="shared" ref="I31:I32" si="1">D31*D31+F31*F31+H31*H31</f>
        <v>458.1139497</v>
      </c>
      <c r="J31" s="33">
        <v>7.0</v>
      </c>
      <c r="K31" s="33" t="s">
        <v>35</v>
      </c>
    </row>
    <row r="32">
      <c r="A32" s="40" t="s">
        <v>40</v>
      </c>
      <c r="B32" s="41">
        <f>B15*B25</f>
        <v>16.43962848</v>
      </c>
      <c r="C32" s="81"/>
      <c r="D32" s="69">
        <f>D15*D25</f>
        <v>18.0667237</v>
      </c>
      <c r="E32" s="81"/>
      <c r="F32" s="82">
        <f>F15*F25</f>
        <v>19.36880072</v>
      </c>
      <c r="G32" s="81"/>
      <c r="H32" s="83">
        <f>H15*H25</f>
        <v>19.45945946</v>
      </c>
      <c r="I32" s="81">
        <f t="shared" si="1"/>
        <v>1080.227509</v>
      </c>
      <c r="J32" s="40">
        <v>2.0</v>
      </c>
      <c r="K32" s="40" t="s">
        <v>40</v>
      </c>
    </row>
    <row r="33">
      <c r="A33" s="46" t="s">
        <v>45</v>
      </c>
      <c r="B33" s="47">
        <f>B16*B25</f>
        <v>13.18885449</v>
      </c>
      <c r="C33" s="84"/>
      <c r="D33" s="85">
        <f>D16*D25</f>
        <v>11.80496151</v>
      </c>
      <c r="E33" s="84"/>
      <c r="F33" s="86">
        <f>F16*F25</f>
        <v>12.17312894</v>
      </c>
      <c r="G33" s="84"/>
      <c r="H33" s="51">
        <f>H16*H25</f>
        <v>12.97297297</v>
      </c>
      <c r="I33" s="84">
        <f>B33*B33+F33*F33+H33*H33</f>
        <v>490.4289788</v>
      </c>
      <c r="J33" s="46">
        <v>6.0</v>
      </c>
      <c r="K33" s="46" t="s">
        <v>45</v>
      </c>
    </row>
    <row r="34">
      <c r="A34" s="52" t="s">
        <v>50</v>
      </c>
      <c r="B34" s="53">
        <f>B17*B25</f>
        <v>14.30340557</v>
      </c>
      <c r="C34" s="87"/>
      <c r="D34" s="88">
        <f>D17*D25</f>
        <v>13.13943541</v>
      </c>
      <c r="E34" s="87"/>
      <c r="F34" s="89">
        <f>F17*F25</f>
        <v>13.63390442</v>
      </c>
      <c r="G34" s="87"/>
      <c r="H34" s="57">
        <f>H17*H25</f>
        <v>14.05405405</v>
      </c>
      <c r="I34" s="87">
        <f>H34*H34+F34*F34+B34*B34</f>
        <v>587.987196</v>
      </c>
      <c r="J34" s="52">
        <v>5.0</v>
      </c>
      <c r="K34" s="52" t="s">
        <v>50</v>
      </c>
    </row>
    <row r="35">
      <c r="A35" s="1" t="s">
        <v>66</v>
      </c>
      <c r="B35" s="59">
        <f>Average(B27,B29,B30,B32,B33,B34)</f>
        <v>15</v>
      </c>
      <c r="D35" s="60">
        <f>Average(D27:D34)</f>
        <v>15</v>
      </c>
      <c r="F35" s="61">
        <f>Average(F27:F34)</f>
        <v>15</v>
      </c>
      <c r="H35" s="62">
        <f>Average(H27:H34)</f>
        <v>15</v>
      </c>
    </row>
    <row r="55">
      <c r="B55" s="1"/>
      <c r="C55" s="1"/>
      <c r="D55" s="1"/>
    </row>
  </sheetData>
  <hyperlinks>
    <hyperlink r:id="rId2" ref="C10"/>
    <hyperlink r:id="rId3" ref="E10"/>
    <hyperlink r:id="rId4" ref="G10"/>
    <hyperlink r:id="rId5" ref="I10"/>
    <hyperlink r:id="rId6" ref="E11"/>
    <hyperlink r:id="rId7" ref="G11"/>
    <hyperlink r:id="rId8" ref="I11"/>
    <hyperlink r:id="rId9" ref="C12"/>
    <hyperlink r:id="rId10" ref="E12"/>
    <hyperlink r:id="rId11" ref="G12"/>
    <hyperlink r:id="rId12" ref="I12"/>
    <hyperlink r:id="rId13" ref="C13"/>
    <hyperlink r:id="rId14" ref="E13"/>
    <hyperlink r:id="rId15" ref="G13"/>
    <hyperlink r:id="rId16" ref="I13"/>
    <hyperlink r:id="rId17" ref="E14"/>
    <hyperlink r:id="rId18" ref="G14"/>
    <hyperlink r:id="rId19" ref="I14"/>
    <hyperlink r:id="rId20" ref="C15"/>
    <hyperlink r:id="rId21" ref="E15"/>
    <hyperlink r:id="rId22" ref="G15"/>
    <hyperlink r:id="rId23" ref="I15"/>
    <hyperlink r:id="rId24" ref="C16"/>
    <hyperlink r:id="rId25" ref="E16"/>
    <hyperlink r:id="rId26" ref="G16"/>
    <hyperlink r:id="rId27" ref="I16"/>
    <hyperlink r:id="rId28" ref="C17"/>
    <hyperlink r:id="rId29" ref="E17"/>
    <hyperlink r:id="rId30" ref="G17"/>
    <hyperlink r:id="rId31" ref="I17"/>
  </hyperlinks>
  <drawing r:id="rId32"/>
  <legacyDrawing r:id="rId33"/>
</worksheet>
</file>