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PEARS\Git\MiracleProject\docs\"/>
    </mc:Choice>
  </mc:AlternateContent>
  <xr:revisionPtr revIDLastSave="0" documentId="13_ncr:1_{138A9F7B-4F22-41E4-B37A-D4F41B3D33CF}" xr6:coauthVersionLast="47" xr6:coauthVersionMax="47" xr10:uidLastSave="{00000000-0000-0000-0000-000000000000}"/>
  <bookViews>
    <workbookView xWindow="28680" yWindow="-120" windowWidth="29040" windowHeight="15840" xr2:uid="{49260996-772C-4EF0-9493-47D64B022825}"/>
  </bookViews>
  <sheets>
    <sheet name="Stats simulator" sheetId="3" r:id="rId1"/>
    <sheet name="Elements" sheetId="9" r:id="rId2"/>
    <sheet name="Damage &amp; Armor type" sheetId="10" r:id="rId3"/>
    <sheet name="Race Bonuses" sheetId="4" r:id="rId4"/>
    <sheet name="DWARF Class Bonuses" sheetId="5" r:id="rId5"/>
    <sheet name="ORC Class Bonuses" sheetId="12" r:id="rId6"/>
    <sheet name="ELF Class Bonuses" sheetId="13" r:id="rId7"/>
    <sheet name="HUMAN Class Bonuses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" i="3" l="1"/>
  <c r="A28" i="3"/>
  <c r="B28" i="3"/>
  <c r="A32" i="3"/>
  <c r="B32" i="3"/>
  <c r="B40" i="3"/>
  <c r="A40" i="3"/>
  <c r="D4" i="3"/>
  <c r="M58" i="14"/>
  <c r="L58" i="14"/>
  <c r="K58" i="14"/>
  <c r="D58" i="14"/>
  <c r="C58" i="14"/>
  <c r="L40" i="14"/>
  <c r="K40" i="14"/>
  <c r="G40" i="14"/>
  <c r="D40" i="14"/>
  <c r="C40" i="14"/>
  <c r="M22" i="14"/>
  <c r="L22" i="14"/>
  <c r="K22" i="14"/>
  <c r="J22" i="14"/>
  <c r="H22" i="14"/>
  <c r="G22" i="14"/>
  <c r="F22" i="14"/>
  <c r="D22" i="14"/>
  <c r="C22" i="14"/>
  <c r="B22" i="14"/>
  <c r="M58" i="13"/>
  <c r="L58" i="13"/>
  <c r="K58" i="13"/>
  <c r="D58" i="13"/>
  <c r="C58" i="13"/>
  <c r="L40" i="13"/>
  <c r="K40" i="13"/>
  <c r="G40" i="13"/>
  <c r="D40" i="13"/>
  <c r="C40" i="13"/>
  <c r="M22" i="13"/>
  <c r="L22" i="13"/>
  <c r="K22" i="13"/>
  <c r="J22" i="13"/>
  <c r="H22" i="13"/>
  <c r="G22" i="13"/>
  <c r="F22" i="13"/>
  <c r="D22" i="13"/>
  <c r="C22" i="13"/>
  <c r="B22" i="13"/>
  <c r="M58" i="12"/>
  <c r="L58" i="12"/>
  <c r="K58" i="12"/>
  <c r="D58" i="12"/>
  <c r="C58" i="12"/>
  <c r="L40" i="12"/>
  <c r="K40" i="12"/>
  <c r="G40" i="12"/>
  <c r="D40" i="12"/>
  <c r="C40" i="12"/>
  <c r="M22" i="12"/>
  <c r="L22" i="12"/>
  <c r="K22" i="12"/>
  <c r="J22" i="12"/>
  <c r="H22" i="12"/>
  <c r="G22" i="12"/>
  <c r="F22" i="12"/>
  <c r="D22" i="12"/>
  <c r="C22" i="12"/>
  <c r="B22" i="12"/>
  <c r="L40" i="5"/>
  <c r="K40" i="5"/>
  <c r="D40" i="5"/>
  <c r="C40" i="5"/>
  <c r="G40" i="5"/>
  <c r="M58" i="5"/>
  <c r="L58" i="5"/>
  <c r="K58" i="5"/>
  <c r="D58" i="5"/>
  <c r="C58" i="5"/>
  <c r="M22" i="5"/>
  <c r="L22" i="5"/>
  <c r="K22" i="5"/>
  <c r="J22" i="5"/>
  <c r="H22" i="5"/>
  <c r="G22" i="5"/>
  <c r="F22" i="5"/>
  <c r="D22" i="5"/>
  <c r="C22" i="5"/>
  <c r="B22" i="5"/>
  <c r="K21" i="4"/>
  <c r="H21" i="4"/>
  <c r="E21" i="4"/>
  <c r="B21" i="4"/>
  <c r="G14" i="10"/>
  <c r="G15" i="10"/>
  <c r="G13" i="10"/>
  <c r="F5" i="10"/>
  <c r="F6" i="10"/>
  <c r="F7" i="10"/>
  <c r="F4" i="10"/>
  <c r="P31" i="9" l="1"/>
  <c r="P8" i="9"/>
  <c r="P9" i="9"/>
  <c r="P10" i="9"/>
  <c r="P11" i="9"/>
  <c r="P12" i="9"/>
  <c r="P13" i="9"/>
  <c r="P14" i="9"/>
  <c r="P15" i="9"/>
  <c r="P16" i="9"/>
  <c r="P17" i="9"/>
  <c r="P7" i="9"/>
  <c r="L45" i="9"/>
  <c r="L59" i="9" s="1"/>
  <c r="L73" i="9" s="1"/>
  <c r="K45" i="9"/>
  <c r="K59" i="9" s="1"/>
  <c r="K73" i="9" s="1"/>
  <c r="J45" i="9"/>
  <c r="J59" i="9" s="1"/>
  <c r="J73" i="9" s="1"/>
  <c r="I45" i="9"/>
  <c r="I59" i="9" s="1"/>
  <c r="I73" i="9" s="1"/>
  <c r="H45" i="9"/>
  <c r="H59" i="9" s="1"/>
  <c r="H73" i="9" s="1"/>
  <c r="G45" i="9"/>
  <c r="G59" i="9" s="1"/>
  <c r="G73" i="9" s="1"/>
  <c r="F45" i="9"/>
  <c r="F59" i="9" s="1"/>
  <c r="F73" i="9" s="1"/>
  <c r="E45" i="9"/>
  <c r="E59" i="9" s="1"/>
  <c r="E73" i="9" s="1"/>
  <c r="D45" i="9"/>
  <c r="D59" i="9" s="1"/>
  <c r="D73" i="9" s="1"/>
  <c r="C45" i="9"/>
  <c r="C59" i="9" s="1"/>
  <c r="C73" i="9" s="1"/>
  <c r="B45" i="9"/>
  <c r="N45" i="9" s="1"/>
  <c r="K44" i="9"/>
  <c r="K58" i="9" s="1"/>
  <c r="K72" i="9" s="1"/>
  <c r="K42" i="9"/>
  <c r="K56" i="9" s="1"/>
  <c r="K70" i="9" s="1"/>
  <c r="C42" i="9"/>
  <c r="C56" i="9" s="1"/>
  <c r="C70" i="9" s="1"/>
  <c r="G41" i="9"/>
  <c r="G55" i="9" s="1"/>
  <c r="G69" i="9" s="1"/>
  <c r="G40" i="9"/>
  <c r="G54" i="9" s="1"/>
  <c r="G68" i="9" s="1"/>
  <c r="B40" i="9"/>
  <c r="C38" i="9"/>
  <c r="C52" i="9" s="1"/>
  <c r="C66" i="9" s="1"/>
  <c r="B38" i="9"/>
  <c r="B36" i="9"/>
  <c r="N31" i="9"/>
  <c r="L30" i="9"/>
  <c r="L44" i="9" s="1"/>
  <c r="L58" i="9" s="1"/>
  <c r="L72" i="9" s="1"/>
  <c r="J30" i="9"/>
  <c r="J44" i="9" s="1"/>
  <c r="J58" i="9" s="1"/>
  <c r="J72" i="9" s="1"/>
  <c r="I30" i="9"/>
  <c r="I44" i="9" s="1"/>
  <c r="I58" i="9" s="1"/>
  <c r="I72" i="9" s="1"/>
  <c r="H30" i="9"/>
  <c r="H44" i="9" s="1"/>
  <c r="H58" i="9" s="1"/>
  <c r="H72" i="9" s="1"/>
  <c r="G30" i="9"/>
  <c r="G44" i="9" s="1"/>
  <c r="G58" i="9" s="1"/>
  <c r="G72" i="9" s="1"/>
  <c r="F30" i="9"/>
  <c r="F44" i="9" s="1"/>
  <c r="F58" i="9" s="1"/>
  <c r="F72" i="9" s="1"/>
  <c r="E30" i="9"/>
  <c r="E44" i="9" s="1"/>
  <c r="E58" i="9" s="1"/>
  <c r="E72" i="9" s="1"/>
  <c r="D30" i="9"/>
  <c r="D44" i="9" s="1"/>
  <c r="D58" i="9" s="1"/>
  <c r="D72" i="9" s="1"/>
  <c r="C30" i="9"/>
  <c r="C44" i="9" s="1"/>
  <c r="C58" i="9" s="1"/>
  <c r="C72" i="9" s="1"/>
  <c r="B30" i="9"/>
  <c r="P30" i="9" s="1"/>
  <c r="L29" i="9"/>
  <c r="L43" i="9" s="1"/>
  <c r="L57" i="9" s="1"/>
  <c r="L71" i="9" s="1"/>
  <c r="K29" i="9"/>
  <c r="K43" i="9" s="1"/>
  <c r="K57" i="9" s="1"/>
  <c r="K71" i="9" s="1"/>
  <c r="J29" i="9"/>
  <c r="J43" i="9" s="1"/>
  <c r="J57" i="9" s="1"/>
  <c r="J71" i="9" s="1"/>
  <c r="I29" i="9"/>
  <c r="I43" i="9" s="1"/>
  <c r="I57" i="9" s="1"/>
  <c r="I71" i="9" s="1"/>
  <c r="H29" i="9"/>
  <c r="H43" i="9" s="1"/>
  <c r="H57" i="9" s="1"/>
  <c r="H71" i="9" s="1"/>
  <c r="G29" i="9"/>
  <c r="G43" i="9" s="1"/>
  <c r="G57" i="9" s="1"/>
  <c r="G71" i="9" s="1"/>
  <c r="F29" i="9"/>
  <c r="F43" i="9" s="1"/>
  <c r="F57" i="9" s="1"/>
  <c r="F71" i="9" s="1"/>
  <c r="E29" i="9"/>
  <c r="E43" i="9" s="1"/>
  <c r="E57" i="9" s="1"/>
  <c r="E71" i="9" s="1"/>
  <c r="D29" i="9"/>
  <c r="D43" i="9" s="1"/>
  <c r="D57" i="9" s="1"/>
  <c r="D71" i="9" s="1"/>
  <c r="C29" i="9"/>
  <c r="C43" i="9" s="1"/>
  <c r="C57" i="9" s="1"/>
  <c r="C71" i="9" s="1"/>
  <c r="B29" i="9"/>
  <c r="P29" i="9" s="1"/>
  <c r="L28" i="9"/>
  <c r="L42" i="9" s="1"/>
  <c r="L56" i="9" s="1"/>
  <c r="L70" i="9" s="1"/>
  <c r="J28" i="9"/>
  <c r="J42" i="9" s="1"/>
  <c r="J56" i="9" s="1"/>
  <c r="J70" i="9" s="1"/>
  <c r="I28" i="9"/>
  <c r="I42" i="9" s="1"/>
  <c r="I56" i="9" s="1"/>
  <c r="I70" i="9" s="1"/>
  <c r="H28" i="9"/>
  <c r="H42" i="9" s="1"/>
  <c r="H56" i="9" s="1"/>
  <c r="H70" i="9" s="1"/>
  <c r="G28" i="9"/>
  <c r="G42" i="9" s="1"/>
  <c r="G56" i="9" s="1"/>
  <c r="G70" i="9" s="1"/>
  <c r="F28" i="9"/>
  <c r="F42" i="9" s="1"/>
  <c r="F56" i="9" s="1"/>
  <c r="F70" i="9" s="1"/>
  <c r="E28" i="9"/>
  <c r="E42" i="9" s="1"/>
  <c r="E56" i="9" s="1"/>
  <c r="E70" i="9" s="1"/>
  <c r="D28" i="9"/>
  <c r="D42" i="9" s="1"/>
  <c r="D56" i="9" s="1"/>
  <c r="D70" i="9" s="1"/>
  <c r="C28" i="9"/>
  <c r="B28" i="9"/>
  <c r="B42" i="9" s="1"/>
  <c r="L27" i="9"/>
  <c r="L41" i="9" s="1"/>
  <c r="L55" i="9" s="1"/>
  <c r="L69" i="9" s="1"/>
  <c r="K27" i="9"/>
  <c r="K41" i="9" s="1"/>
  <c r="K55" i="9" s="1"/>
  <c r="K69" i="9" s="1"/>
  <c r="J27" i="9"/>
  <c r="J41" i="9" s="1"/>
  <c r="J55" i="9" s="1"/>
  <c r="J69" i="9" s="1"/>
  <c r="I27" i="9"/>
  <c r="I41" i="9" s="1"/>
  <c r="I55" i="9" s="1"/>
  <c r="I69" i="9" s="1"/>
  <c r="H27" i="9"/>
  <c r="H41" i="9" s="1"/>
  <c r="H55" i="9" s="1"/>
  <c r="H69" i="9" s="1"/>
  <c r="G27" i="9"/>
  <c r="F27" i="9"/>
  <c r="F41" i="9" s="1"/>
  <c r="F55" i="9" s="1"/>
  <c r="F69" i="9" s="1"/>
  <c r="E27" i="9"/>
  <c r="E41" i="9" s="1"/>
  <c r="E55" i="9" s="1"/>
  <c r="E69" i="9" s="1"/>
  <c r="D27" i="9"/>
  <c r="D41" i="9" s="1"/>
  <c r="D55" i="9" s="1"/>
  <c r="D69" i="9" s="1"/>
  <c r="C27" i="9"/>
  <c r="C41" i="9" s="1"/>
  <c r="C55" i="9" s="1"/>
  <c r="C69" i="9" s="1"/>
  <c r="B27" i="9"/>
  <c r="B41" i="9" s="1"/>
  <c r="L26" i="9"/>
  <c r="L40" i="9" s="1"/>
  <c r="L54" i="9" s="1"/>
  <c r="L68" i="9" s="1"/>
  <c r="K26" i="9"/>
  <c r="K40" i="9" s="1"/>
  <c r="K54" i="9" s="1"/>
  <c r="K68" i="9" s="1"/>
  <c r="J26" i="9"/>
  <c r="J40" i="9" s="1"/>
  <c r="J54" i="9" s="1"/>
  <c r="J68" i="9" s="1"/>
  <c r="I26" i="9"/>
  <c r="I40" i="9" s="1"/>
  <c r="I54" i="9" s="1"/>
  <c r="I68" i="9" s="1"/>
  <c r="H26" i="9"/>
  <c r="H40" i="9" s="1"/>
  <c r="H54" i="9" s="1"/>
  <c r="H68" i="9" s="1"/>
  <c r="F26" i="9"/>
  <c r="F40" i="9" s="1"/>
  <c r="F54" i="9" s="1"/>
  <c r="F68" i="9" s="1"/>
  <c r="E26" i="9"/>
  <c r="E40" i="9" s="1"/>
  <c r="E54" i="9" s="1"/>
  <c r="E68" i="9" s="1"/>
  <c r="D26" i="9"/>
  <c r="D40" i="9" s="1"/>
  <c r="D54" i="9" s="1"/>
  <c r="D68" i="9" s="1"/>
  <c r="C26" i="9"/>
  <c r="C40" i="9" s="1"/>
  <c r="C54" i="9" s="1"/>
  <c r="C68" i="9" s="1"/>
  <c r="B26" i="9"/>
  <c r="P26" i="9" s="1"/>
  <c r="L25" i="9"/>
  <c r="L39" i="9" s="1"/>
  <c r="L53" i="9" s="1"/>
  <c r="L67" i="9" s="1"/>
  <c r="K25" i="9"/>
  <c r="K39" i="9" s="1"/>
  <c r="K53" i="9" s="1"/>
  <c r="K67" i="9" s="1"/>
  <c r="J25" i="9"/>
  <c r="J39" i="9" s="1"/>
  <c r="J53" i="9" s="1"/>
  <c r="J67" i="9" s="1"/>
  <c r="I25" i="9"/>
  <c r="I39" i="9" s="1"/>
  <c r="I53" i="9" s="1"/>
  <c r="I67" i="9" s="1"/>
  <c r="H25" i="9"/>
  <c r="H39" i="9" s="1"/>
  <c r="H53" i="9" s="1"/>
  <c r="H67" i="9" s="1"/>
  <c r="G25" i="9"/>
  <c r="G39" i="9" s="1"/>
  <c r="G53" i="9" s="1"/>
  <c r="G67" i="9" s="1"/>
  <c r="F25" i="9"/>
  <c r="F39" i="9" s="1"/>
  <c r="F53" i="9" s="1"/>
  <c r="F67" i="9" s="1"/>
  <c r="E25" i="9"/>
  <c r="E39" i="9" s="1"/>
  <c r="E53" i="9" s="1"/>
  <c r="E67" i="9" s="1"/>
  <c r="D25" i="9"/>
  <c r="D39" i="9" s="1"/>
  <c r="D53" i="9" s="1"/>
  <c r="D67" i="9" s="1"/>
  <c r="C25" i="9"/>
  <c r="C39" i="9" s="1"/>
  <c r="C53" i="9" s="1"/>
  <c r="C67" i="9" s="1"/>
  <c r="B25" i="9"/>
  <c r="P25" i="9" s="1"/>
  <c r="L24" i="9"/>
  <c r="L38" i="9" s="1"/>
  <c r="L52" i="9" s="1"/>
  <c r="L66" i="9" s="1"/>
  <c r="K24" i="9"/>
  <c r="K38" i="9" s="1"/>
  <c r="K52" i="9" s="1"/>
  <c r="K66" i="9" s="1"/>
  <c r="J24" i="9"/>
  <c r="J38" i="9" s="1"/>
  <c r="J52" i="9" s="1"/>
  <c r="J66" i="9" s="1"/>
  <c r="I24" i="9"/>
  <c r="I38" i="9" s="1"/>
  <c r="I52" i="9" s="1"/>
  <c r="I66" i="9" s="1"/>
  <c r="H24" i="9"/>
  <c r="H38" i="9" s="1"/>
  <c r="H52" i="9" s="1"/>
  <c r="H66" i="9" s="1"/>
  <c r="G24" i="9"/>
  <c r="G38" i="9" s="1"/>
  <c r="G52" i="9" s="1"/>
  <c r="G66" i="9" s="1"/>
  <c r="F24" i="9"/>
  <c r="F38" i="9" s="1"/>
  <c r="F52" i="9" s="1"/>
  <c r="F66" i="9" s="1"/>
  <c r="E24" i="9"/>
  <c r="E38" i="9" s="1"/>
  <c r="E52" i="9" s="1"/>
  <c r="E66" i="9" s="1"/>
  <c r="D24" i="9"/>
  <c r="D38" i="9" s="1"/>
  <c r="D52" i="9" s="1"/>
  <c r="D66" i="9" s="1"/>
  <c r="C24" i="9"/>
  <c r="B24" i="9"/>
  <c r="P24" i="9" s="1"/>
  <c r="L23" i="9"/>
  <c r="L37" i="9" s="1"/>
  <c r="L51" i="9" s="1"/>
  <c r="L65" i="9" s="1"/>
  <c r="K23" i="9"/>
  <c r="K37" i="9" s="1"/>
  <c r="K51" i="9" s="1"/>
  <c r="K65" i="9" s="1"/>
  <c r="J23" i="9"/>
  <c r="J37" i="9" s="1"/>
  <c r="J51" i="9" s="1"/>
  <c r="J65" i="9" s="1"/>
  <c r="I23" i="9"/>
  <c r="I37" i="9" s="1"/>
  <c r="I51" i="9" s="1"/>
  <c r="I65" i="9" s="1"/>
  <c r="H23" i="9"/>
  <c r="H37" i="9" s="1"/>
  <c r="H51" i="9" s="1"/>
  <c r="H65" i="9" s="1"/>
  <c r="G23" i="9"/>
  <c r="G37" i="9" s="1"/>
  <c r="G51" i="9" s="1"/>
  <c r="G65" i="9" s="1"/>
  <c r="F23" i="9"/>
  <c r="F37" i="9" s="1"/>
  <c r="F51" i="9" s="1"/>
  <c r="F65" i="9" s="1"/>
  <c r="E23" i="9"/>
  <c r="E37" i="9" s="1"/>
  <c r="E51" i="9" s="1"/>
  <c r="E65" i="9" s="1"/>
  <c r="D23" i="9"/>
  <c r="D37" i="9" s="1"/>
  <c r="D51" i="9" s="1"/>
  <c r="D65" i="9" s="1"/>
  <c r="C23" i="9"/>
  <c r="C37" i="9" s="1"/>
  <c r="C51" i="9" s="1"/>
  <c r="C65" i="9" s="1"/>
  <c r="B23" i="9"/>
  <c r="P23" i="9" s="1"/>
  <c r="L22" i="9"/>
  <c r="L36" i="9" s="1"/>
  <c r="L50" i="9" s="1"/>
  <c r="L64" i="9" s="1"/>
  <c r="K22" i="9"/>
  <c r="K36" i="9" s="1"/>
  <c r="K50" i="9" s="1"/>
  <c r="K64" i="9" s="1"/>
  <c r="J22" i="9"/>
  <c r="J36" i="9" s="1"/>
  <c r="J50" i="9" s="1"/>
  <c r="J64" i="9" s="1"/>
  <c r="I22" i="9"/>
  <c r="I36" i="9" s="1"/>
  <c r="I50" i="9" s="1"/>
  <c r="I64" i="9" s="1"/>
  <c r="H22" i="9"/>
  <c r="H36" i="9" s="1"/>
  <c r="H50" i="9" s="1"/>
  <c r="H64" i="9" s="1"/>
  <c r="G22" i="9"/>
  <c r="G36" i="9" s="1"/>
  <c r="G50" i="9" s="1"/>
  <c r="G64" i="9" s="1"/>
  <c r="F22" i="9"/>
  <c r="F36" i="9" s="1"/>
  <c r="F50" i="9" s="1"/>
  <c r="F64" i="9" s="1"/>
  <c r="E22" i="9"/>
  <c r="E36" i="9" s="1"/>
  <c r="E50" i="9" s="1"/>
  <c r="E64" i="9" s="1"/>
  <c r="D22" i="9"/>
  <c r="D36" i="9" s="1"/>
  <c r="D50" i="9" s="1"/>
  <c r="D64" i="9" s="1"/>
  <c r="C22" i="9"/>
  <c r="C36" i="9" s="1"/>
  <c r="C50" i="9" s="1"/>
  <c r="C64" i="9" s="1"/>
  <c r="B22" i="9"/>
  <c r="P22" i="9" s="1"/>
  <c r="L21" i="9"/>
  <c r="L35" i="9" s="1"/>
  <c r="L49" i="9" s="1"/>
  <c r="L63" i="9" s="1"/>
  <c r="K21" i="9"/>
  <c r="K35" i="9" s="1"/>
  <c r="K49" i="9" s="1"/>
  <c r="K63" i="9" s="1"/>
  <c r="J21" i="9"/>
  <c r="J35" i="9" s="1"/>
  <c r="J49" i="9" s="1"/>
  <c r="J63" i="9" s="1"/>
  <c r="I21" i="9"/>
  <c r="I35" i="9" s="1"/>
  <c r="I49" i="9" s="1"/>
  <c r="I63" i="9" s="1"/>
  <c r="H21" i="9"/>
  <c r="H35" i="9" s="1"/>
  <c r="H49" i="9" s="1"/>
  <c r="H63" i="9" s="1"/>
  <c r="G21" i="9"/>
  <c r="G35" i="9" s="1"/>
  <c r="G49" i="9" s="1"/>
  <c r="G63" i="9" s="1"/>
  <c r="F21" i="9"/>
  <c r="F35" i="9" s="1"/>
  <c r="F49" i="9" s="1"/>
  <c r="F63" i="9" s="1"/>
  <c r="E21" i="9"/>
  <c r="E35" i="9" s="1"/>
  <c r="E49" i="9" s="1"/>
  <c r="E63" i="9" s="1"/>
  <c r="D21" i="9"/>
  <c r="D35" i="9" s="1"/>
  <c r="D49" i="9" s="1"/>
  <c r="D63" i="9" s="1"/>
  <c r="C21" i="9"/>
  <c r="C35" i="9" s="1"/>
  <c r="C49" i="9" s="1"/>
  <c r="C63" i="9" s="1"/>
  <c r="B21" i="9"/>
  <c r="P21" i="9" s="1"/>
  <c r="N17" i="9"/>
  <c r="N16" i="9"/>
  <c r="N15" i="9"/>
  <c r="N14" i="9"/>
  <c r="N13" i="9"/>
  <c r="N12" i="9"/>
  <c r="N11" i="9"/>
  <c r="N10" i="9"/>
  <c r="N9" i="9"/>
  <c r="N8" i="9"/>
  <c r="N7" i="9"/>
  <c r="P36" i="9" l="1"/>
  <c r="P42" i="9"/>
  <c r="P40" i="9"/>
  <c r="P41" i="9"/>
  <c r="P38" i="9"/>
  <c r="B35" i="9"/>
  <c r="P35" i="9" s="1"/>
  <c r="B39" i="9"/>
  <c r="P39" i="9" s="1"/>
  <c r="P45" i="9"/>
  <c r="N28" i="9"/>
  <c r="N30" i="9"/>
  <c r="N26" i="9"/>
  <c r="N27" i="9"/>
  <c r="N29" i="9"/>
  <c r="P28" i="9"/>
  <c r="P27" i="9"/>
  <c r="B37" i="9"/>
  <c r="P37" i="9" s="1"/>
  <c r="N40" i="9"/>
  <c r="N36" i="9"/>
  <c r="N37" i="9"/>
  <c r="N41" i="9"/>
  <c r="N38" i="9"/>
  <c r="N42" i="9"/>
  <c r="N35" i="9"/>
  <c r="N39" i="9"/>
  <c r="B51" i="9"/>
  <c r="P51" i="9" s="1"/>
  <c r="N21" i="9"/>
  <c r="N23" i="9"/>
  <c r="N24" i="9"/>
  <c r="N25" i="9"/>
  <c r="N22" i="9"/>
  <c r="B43" i="9"/>
  <c r="P43" i="9" s="1"/>
  <c r="B54" i="9"/>
  <c r="P54" i="9" s="1"/>
  <c r="B49" i="9"/>
  <c r="P49" i="9" s="1"/>
  <c r="B44" i="9"/>
  <c r="P44" i="9" s="1"/>
  <c r="B52" i="9"/>
  <c r="P52" i="9" s="1"/>
  <c r="B56" i="9"/>
  <c r="P56" i="9" s="1"/>
  <c r="B59" i="9"/>
  <c r="P59" i="9" s="1"/>
  <c r="B50" i="9"/>
  <c r="P50" i="9" s="1"/>
  <c r="B55" i="9"/>
  <c r="P55" i="9" s="1"/>
  <c r="B53" i="9" l="1"/>
  <c r="P53" i="9" s="1"/>
  <c r="N55" i="9"/>
  <c r="B69" i="9"/>
  <c r="N44" i="9"/>
  <c r="B58" i="9"/>
  <c r="P58" i="9" s="1"/>
  <c r="N51" i="9"/>
  <c r="B65" i="9"/>
  <c r="N54" i="9"/>
  <c r="B68" i="9"/>
  <c r="N59" i="9"/>
  <c r="B73" i="9"/>
  <c r="N52" i="9"/>
  <c r="B66" i="9"/>
  <c r="N43" i="9"/>
  <c r="B57" i="9"/>
  <c r="P57" i="9" s="1"/>
  <c r="N50" i="9"/>
  <c r="B64" i="9"/>
  <c r="N53" i="9"/>
  <c r="B67" i="9"/>
  <c r="N56" i="9"/>
  <c r="B70" i="9"/>
  <c r="N49" i="9"/>
  <c r="B63" i="9"/>
  <c r="N48" i="3"/>
  <c r="N49" i="3"/>
  <c r="N50" i="3"/>
  <c r="N51" i="3"/>
  <c r="N52" i="3"/>
  <c r="N47" i="3"/>
  <c r="K48" i="3"/>
  <c r="O6" i="3" s="1"/>
  <c r="L6" i="3" s="1"/>
  <c r="K49" i="3"/>
  <c r="K50" i="3"/>
  <c r="K51" i="3"/>
  <c r="K52" i="3"/>
  <c r="K47" i="3"/>
  <c r="N63" i="9" l="1"/>
  <c r="P63" i="9"/>
  <c r="N73" i="9"/>
  <c r="P73" i="9"/>
  <c r="N70" i="9"/>
  <c r="P70" i="9"/>
  <c r="N68" i="9"/>
  <c r="P68" i="9"/>
  <c r="N64" i="9"/>
  <c r="P64" i="9"/>
  <c r="N67" i="9"/>
  <c r="P67" i="9"/>
  <c r="N69" i="9"/>
  <c r="P69" i="9"/>
  <c r="C16" i="3"/>
  <c r="F20" i="3"/>
  <c r="D20" i="3"/>
  <c r="A16" i="3"/>
  <c r="N66" i="9"/>
  <c r="P66" i="9"/>
  <c r="N65" i="9"/>
  <c r="P65" i="9"/>
  <c r="O7" i="3"/>
  <c r="L7" i="3" s="1"/>
  <c r="O9" i="3"/>
  <c r="L9" i="3" s="1"/>
  <c r="O8" i="3"/>
  <c r="L8" i="3" s="1"/>
  <c r="O5" i="3"/>
  <c r="O10" i="3"/>
  <c r="L10" i="3" s="1"/>
  <c r="C40" i="3" s="1"/>
  <c r="N58" i="9"/>
  <c r="B72" i="9"/>
  <c r="N57" i="9"/>
  <c r="B71" i="9"/>
  <c r="N71" i="9" l="1"/>
  <c r="P71" i="9"/>
  <c r="N72" i="9"/>
  <c r="P72" i="9"/>
  <c r="A20" i="3"/>
  <c r="K15" i="3" s="1"/>
  <c r="C20" i="3"/>
  <c r="D12" i="3"/>
  <c r="F12" i="3"/>
  <c r="K13" i="3" s="1"/>
  <c r="N55" i="3" s="1"/>
  <c r="A24" i="3"/>
  <c r="F36" i="3"/>
  <c r="D36" i="3"/>
  <c r="C24" i="3"/>
  <c r="D8" i="3"/>
  <c r="K17" i="3"/>
  <c r="F8" i="3"/>
  <c r="C36" i="3"/>
  <c r="K18" i="3"/>
  <c r="A36" i="3"/>
  <c r="K19" i="3" s="1"/>
  <c r="F16" i="3"/>
  <c r="D16" i="3"/>
  <c r="K14" i="3" s="1"/>
  <c r="C8" i="3"/>
  <c r="C12" i="3"/>
  <c r="C4" i="3"/>
  <c r="A4" i="3"/>
  <c r="K11" i="3" s="1"/>
  <c r="N53" i="3" s="1"/>
  <c r="A12" i="3"/>
  <c r="A8" i="3"/>
  <c r="K20" i="3" l="1"/>
  <c r="N62" i="3" s="1"/>
  <c r="N56" i="3"/>
  <c r="K56" i="3"/>
  <c r="O14" i="3" s="1"/>
  <c r="L14" i="3" s="1"/>
  <c r="N60" i="3"/>
  <c r="K60" i="3"/>
  <c r="O18" i="3" s="1"/>
  <c r="L18" i="3" s="1"/>
  <c r="N59" i="3"/>
  <c r="K59" i="3"/>
  <c r="O17" i="3" s="1"/>
  <c r="L17" i="3" s="1"/>
  <c r="N57" i="3"/>
  <c r="K57" i="3"/>
  <c r="O15" i="3" s="1"/>
  <c r="L15" i="3" s="1"/>
  <c r="K55" i="3"/>
  <c r="O13" i="3" s="1"/>
  <c r="L13" i="3" s="1"/>
  <c r="N61" i="3"/>
  <c r="K61" i="3"/>
  <c r="O19" i="3" s="1"/>
  <c r="L19" i="3" s="1"/>
  <c r="K12" i="3"/>
  <c r="K16" i="3"/>
  <c r="K53" i="3"/>
  <c r="O11" i="3" s="1"/>
  <c r="L11" i="3" s="1"/>
  <c r="N54" i="3"/>
  <c r="K54" i="3"/>
  <c r="O12" i="3" s="1"/>
  <c r="L12" i="3" s="1"/>
  <c r="K62" i="3" l="1"/>
  <c r="O20" i="3" s="1"/>
  <c r="L20" i="3" s="1"/>
  <c r="N58" i="3"/>
  <c r="K58" i="3"/>
  <c r="O16" i="3" s="1"/>
  <c r="L1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DAVG</author>
  </authors>
  <commentList>
    <comment ref="F1" authorId="0" shapeId="0" xr:uid="{DFEFB526-160C-4DB2-A7CB-E992FFC6E3EA}">
      <text>
        <r>
          <rPr>
            <b/>
            <sz val="9"/>
            <color indexed="81"/>
            <rFont val="Tahoma"/>
            <charset val="1"/>
          </rPr>
          <t>DAVG:</t>
        </r>
        <r>
          <rPr>
            <sz val="9"/>
            <color indexed="81"/>
            <rFont val="Tahoma"/>
            <charset val="1"/>
          </rPr>
          <t xml:space="preserve">
STEPS ROUND DOWN
MULTS ROUND UP</t>
        </r>
      </text>
    </comment>
    <comment ref="H1" authorId="0" shapeId="0" xr:uid="{D3A4DA10-822A-49D7-853E-A290895AC28B}">
      <text>
        <r>
          <rPr>
            <b/>
            <sz val="9"/>
            <color indexed="81"/>
            <rFont val="Tahoma"/>
            <charset val="1"/>
          </rPr>
          <t>DAVG:</t>
        </r>
        <r>
          <rPr>
            <sz val="9"/>
            <color indexed="81"/>
            <rFont val="Tahoma"/>
            <charset val="1"/>
          </rPr>
          <t xml:space="preserve">
Lvl 1 NPCs start with 1 point in all stats, plus 15 points distributed according to each race strengths.
NPCs will get 3 points per level. Max stats points to distribute: 15 + (98*2) = 211 
Attributes will be calculated after stat bonifications have been applied.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DAVG</author>
  </authors>
  <commentList>
    <comment ref="A4" authorId="0" shapeId="0" xr:uid="{CEE12A44-E50D-4BB3-8A2A-DBC31B5A22E6}">
      <text>
        <r>
          <rPr>
            <b/>
            <sz val="9"/>
            <color indexed="81"/>
            <rFont val="Tahoma"/>
            <charset val="1"/>
          </rPr>
          <t>DAVG:</t>
        </r>
        <r>
          <rPr>
            <sz val="9"/>
            <color indexed="81"/>
            <rFont val="Tahoma"/>
            <charset val="1"/>
          </rPr>
          <t xml:space="preserve">
Max 2 Specialist classes per race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DAVG</author>
  </authors>
  <commentList>
    <comment ref="A4" authorId="0" shapeId="0" xr:uid="{3A305FB2-4693-4281-9564-E3FAAA282BA5}">
      <text>
        <r>
          <rPr>
            <b/>
            <sz val="9"/>
            <color indexed="81"/>
            <rFont val="Tahoma"/>
            <charset val="1"/>
          </rPr>
          <t>DAVG:</t>
        </r>
        <r>
          <rPr>
            <sz val="9"/>
            <color indexed="81"/>
            <rFont val="Tahoma"/>
            <charset val="1"/>
          </rPr>
          <t xml:space="preserve">
Max 2 Specialist classes per race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DAVG</author>
  </authors>
  <commentList>
    <comment ref="A4" authorId="0" shapeId="0" xr:uid="{FAFA3625-3EA8-4A61-B1A1-952E6B16FD76}">
      <text>
        <r>
          <rPr>
            <b/>
            <sz val="9"/>
            <color indexed="81"/>
            <rFont val="Tahoma"/>
            <charset val="1"/>
          </rPr>
          <t>DAVG:</t>
        </r>
        <r>
          <rPr>
            <sz val="9"/>
            <color indexed="81"/>
            <rFont val="Tahoma"/>
            <charset val="1"/>
          </rPr>
          <t xml:space="preserve">
Max 2 Specialist classes per race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DAVG</author>
  </authors>
  <commentList>
    <comment ref="A4" authorId="0" shapeId="0" xr:uid="{593BB87B-50D3-4AFC-8A9B-1562A719717A}">
      <text>
        <r>
          <rPr>
            <b/>
            <sz val="9"/>
            <color indexed="81"/>
            <rFont val="Tahoma"/>
            <charset val="1"/>
          </rPr>
          <t>DAVG:</t>
        </r>
        <r>
          <rPr>
            <sz val="9"/>
            <color indexed="81"/>
            <rFont val="Tahoma"/>
            <charset val="1"/>
          </rPr>
          <t xml:space="preserve">
Max 2 Specialist classes per race</t>
        </r>
      </text>
    </comment>
  </commentList>
</comments>
</file>

<file path=xl/sharedStrings.xml><?xml version="1.0" encoding="utf-8"?>
<sst xmlns="http://schemas.openxmlformats.org/spreadsheetml/2006/main" count="602" uniqueCount="113">
  <si>
    <t>DEX</t>
  </si>
  <si>
    <t>AGI</t>
  </si>
  <si>
    <t>ASPD</t>
  </si>
  <si>
    <t>CSPD</t>
  </si>
  <si>
    <t>Lvl</t>
  </si>
  <si>
    <t>STR</t>
  </si>
  <si>
    <t>VIT</t>
  </si>
  <si>
    <t>INT</t>
  </si>
  <si>
    <t>LUK</t>
  </si>
  <si>
    <t>HP</t>
  </si>
  <si>
    <t>DEF</t>
  </si>
  <si>
    <t>MDEF</t>
  </si>
  <si>
    <t>EVA</t>
  </si>
  <si>
    <t>ATK</t>
  </si>
  <si>
    <t>MATK</t>
  </si>
  <si>
    <t>HIT</t>
  </si>
  <si>
    <t>Armor</t>
  </si>
  <si>
    <t>Weapon</t>
  </si>
  <si>
    <t>Slash</t>
  </si>
  <si>
    <t>Medium</t>
  </si>
  <si>
    <t>Type</t>
  </si>
  <si>
    <t>Element</t>
  </si>
  <si>
    <t>Neutral</t>
  </si>
  <si>
    <t>Level</t>
  </si>
  <si>
    <t>Bonuses</t>
  </si>
  <si>
    <t>DEX mult</t>
  </si>
  <si>
    <t>INT mult</t>
  </si>
  <si>
    <t>VIT mult</t>
  </si>
  <si>
    <t>AGI mult</t>
  </si>
  <si>
    <t>STR mult</t>
  </si>
  <si>
    <t>Race</t>
  </si>
  <si>
    <t>Class</t>
  </si>
  <si>
    <t>Dwarf</t>
  </si>
  <si>
    <t>Merchant</t>
  </si>
  <si>
    <t>Orc</t>
  </si>
  <si>
    <t>Elf</t>
  </si>
  <si>
    <t>Human</t>
  </si>
  <si>
    <t>Applied over base values without bonifications (Max +- 20%)</t>
  </si>
  <si>
    <t>Base</t>
  </si>
  <si>
    <t>Post bonus</t>
  </si>
  <si>
    <t>CRIT</t>
  </si>
  <si>
    <t>Accesory 1</t>
  </si>
  <si>
    <t>Accesory 2</t>
  </si>
  <si>
    <t>Artisan</t>
  </si>
  <si>
    <t>Soldier</t>
  </si>
  <si>
    <t>Thunderer</t>
  </si>
  <si>
    <t>Cannoneer</t>
  </si>
  <si>
    <t>Ironguard</t>
  </si>
  <si>
    <t>Greaybeard</t>
  </si>
  <si>
    <t>General</t>
  </si>
  <si>
    <t>Thane</t>
  </si>
  <si>
    <t>Apprentice</t>
  </si>
  <si>
    <t>Earthbender</t>
  </si>
  <si>
    <t>Geomancer</t>
  </si>
  <si>
    <t>Runesmith</t>
  </si>
  <si>
    <t>Blacksmith</t>
  </si>
  <si>
    <t>Warsmith</t>
  </si>
  <si>
    <t>Engineer</t>
  </si>
  <si>
    <t>Trader</t>
  </si>
  <si>
    <t>Master Trader</t>
  </si>
  <si>
    <t>1st job</t>
  </si>
  <si>
    <t>2nd job</t>
  </si>
  <si>
    <t>3rd job</t>
  </si>
  <si>
    <t>Specialist</t>
  </si>
  <si>
    <t>Master Smith</t>
  </si>
  <si>
    <t>Max +- 10%</t>
  </si>
  <si>
    <t>Max +- 15%</t>
  </si>
  <si>
    <t>Max +- 20%</t>
  </si>
  <si>
    <t>Max +- 33%</t>
  </si>
  <si>
    <t>Max 2 stats</t>
  </si>
  <si>
    <t>Max 3 stats</t>
  </si>
  <si>
    <t>Max 4 stats</t>
  </si>
  <si>
    <t>Max 7 stats</t>
  </si>
  <si>
    <t>All attacks have an element. By default, Neutral is the attack elment. Attack elements will have 5 levels and defense will always be level 1. Attack = rows, Defense = cols</t>
  </si>
  <si>
    <t>Element level 1</t>
  </si>
  <si>
    <t>Water</t>
  </si>
  <si>
    <t>Earth</t>
  </si>
  <si>
    <t>Fire</t>
  </si>
  <si>
    <t>Wind</t>
  </si>
  <si>
    <t>Poison</t>
  </si>
  <si>
    <t>Holy</t>
  </si>
  <si>
    <t>Shadow</t>
  </si>
  <si>
    <t>Ghost</t>
  </si>
  <si>
    <t>Undead</t>
  </si>
  <si>
    <t>Divine</t>
  </si>
  <si>
    <t>Element level 2</t>
  </si>
  <si>
    <t>Element level 3</t>
  </si>
  <si>
    <t>Element level 4</t>
  </si>
  <si>
    <t>Element level 5</t>
  </si>
  <si>
    <t>Per level increase factor</t>
  </si>
  <si>
    <t>Light</t>
  </si>
  <si>
    <t>DMG type vs Armor type</t>
  </si>
  <si>
    <t>Armor type bonus/penalty (Increase/Decrease by factor)</t>
  </si>
  <si>
    <t>Heavy</t>
  </si>
  <si>
    <t>Blunt</t>
  </si>
  <si>
    <t>Piercing</t>
  </si>
  <si>
    <t>Magic</t>
  </si>
  <si>
    <t>Mechanic</t>
  </si>
  <si>
    <t>Per level HP bonus</t>
  </si>
  <si>
    <t>DEX step</t>
  </si>
  <si>
    <t>DEX step DEF bonus</t>
  </si>
  <si>
    <t>VIT step</t>
  </si>
  <si>
    <t>VIT step bonus</t>
  </si>
  <si>
    <t>INT step</t>
  </si>
  <si>
    <t>INT step bonus</t>
  </si>
  <si>
    <t>AGI step</t>
  </si>
  <si>
    <t>AGI step bonus</t>
  </si>
  <si>
    <t>DEX step bonus</t>
  </si>
  <si>
    <t>STR step</t>
  </si>
  <si>
    <t>STR step bonus</t>
  </si>
  <si>
    <t>STR, INT mult</t>
  </si>
  <si>
    <t>DEX, AGI mult</t>
  </si>
  <si>
    <t>LUK 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</si>
</sst>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"/>
      <name val="Calibri"/>
      <family val="2"/>
      <scheme val="minor"/>
    </font>
    <font>
      <b/>
      <u/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6" borderId="1" applyNumberFormat="0" applyAlignment="0" applyProtection="0"/>
    <xf numFmtId="0" fontId="7" fillId="5" borderId="2" applyNumberFormat="0" applyAlignment="0" applyProtection="0"/>
    <xf numFmtId="0" fontId="5" fillId="7" borderId="3" applyNumberFormat="0" applyFont="0" applyAlignment="0" applyProtection="0"/>
  </cellStyleXfs>
  <cellXfs count="10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5" borderId="1" xfId="4"/>
    <xf numFmtId="0" fontId="0" fillId="7" borderId="3" xfId="7" applyFont="1"/>
    <xf numFmtId="0" fontId="6" fillId="6" borderId="1" xfId="5"/>
    <xf numFmtId="0" fontId="7" fillId="5" borderId="2" xfId="6"/>
    <xf numFmtId="0" fontId="10" fillId="0" borderId="0" xfId="0" applyFont="1"/>
    <xf numFmtId="0" fontId="11" fillId="2" borderId="0" xfId="1" applyFont="1"/>
  </cellXfs>
  <cellStyles count="8">
    <cellStyle name="Bad" xfId="2" builtinId="27"/>
    <cellStyle name="Calculation" xfId="4" builtinId="22"/>
    <cellStyle name="Good" xfId="1" builtinId="26"/>
    <cellStyle name="Input" xfId="5" builtinId="20"/>
    <cellStyle name="Neutral" xfId="3" builtinId="28"/>
    <cellStyle name="Normal" xfId="0" builtinId="0"/>
    <cellStyle name="Note" xfId="7" builtinId="10"/>
    <cellStyle name="Output" xfId="6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87DE-9BCE-40A9-9C7B-7C870BBB08A9}">
  <dimension ref="A1:T62"/>
  <sheetViews>
    <sheetView tabSelected="1" workbookViewId="0">
      <selection activeCell="H14" sqref="H14"/>
    </sheetView>
  </sheetViews>
  <sheetFormatPr defaultColWidth="11.42578125" defaultRowHeight="15" x14ac:dyDescent="0.25"/>
  <cols>
    <col min="1" max="1" width="16.7109375" customWidth="1"/>
    <col min="2" max="2" width="18.42578125" customWidth="1"/>
    <col min="3" max="3" width="19.28515625" customWidth="1"/>
    <col min="4" max="4" width="18.140625" customWidth="1"/>
    <col min="5" max="5" width="16.5703125" customWidth="1"/>
    <col min="6" max="6" width="17.85546875" customWidth="1"/>
  </cols>
  <sheetData>
    <row r="1" spans="1:15" x14ac:dyDescent="0.25">
      <c r="A1" s="4" t="s">
        <v>9</v>
      </c>
      <c r="B1" s="4"/>
      <c r="C1" s="4"/>
      <c r="D1" s="4"/>
      <c r="E1" s="4"/>
      <c r="F1" s="4"/>
    </row>
    <row r="2" spans="1:15" x14ac:dyDescent="0.25">
      <c r="A2" s="4" t="s">
        <v>27</v>
      </c>
      <c r="B2" s="4" t="s">
        <v>101</v>
      </c>
      <c r="C2" s="4" t="s">
        <v>102</v>
      </c>
      <c r="D2" s="4" t="s">
        <v>98</v>
      </c>
      <c r="E2" s="4"/>
      <c r="F2" s="4"/>
    </row>
    <row r="3" spans="1:15" x14ac:dyDescent="0.25">
      <c r="A3" s="4">
        <v>25</v>
      </c>
      <c r="B3" s="4">
        <v>7</v>
      </c>
      <c r="C3" s="4">
        <v>100</v>
      </c>
      <c r="D3" s="4">
        <v>100</v>
      </c>
      <c r="E3" s="4"/>
      <c r="F3" s="4"/>
      <c r="J3" s="1" t="s">
        <v>4</v>
      </c>
      <c r="K3" s="1">
        <v>1</v>
      </c>
      <c r="L3" s="3"/>
    </row>
    <row r="4" spans="1:15" x14ac:dyDescent="0.25">
      <c r="A4" s="4">
        <f>ROUNDUP(L7*A3,0)</f>
        <v>75</v>
      </c>
      <c r="B4" s="4"/>
      <c r="C4" s="4">
        <f>ROUNDDOWN(L7/B3,0)*C3</f>
        <v>0</v>
      </c>
      <c r="D4" s="4">
        <f>K3*D3</f>
        <v>100</v>
      </c>
      <c r="E4" s="4"/>
      <c r="F4" s="4"/>
      <c r="J4" s="1"/>
      <c r="K4" s="1" t="s">
        <v>38</v>
      </c>
      <c r="L4" s="3" t="s">
        <v>39</v>
      </c>
      <c r="N4" s="2" t="s">
        <v>24</v>
      </c>
      <c r="O4" s="2"/>
    </row>
    <row r="5" spans="1:15" x14ac:dyDescent="0.25">
      <c r="A5" s="4" t="s">
        <v>10</v>
      </c>
      <c r="B5" s="4"/>
      <c r="C5" s="4"/>
      <c r="D5" s="4"/>
      <c r="E5" s="4"/>
      <c r="F5" s="4"/>
      <c r="J5" s="9" t="s">
        <v>5</v>
      </c>
      <c r="K5" s="9">
        <v>1</v>
      </c>
      <c r="L5" s="3">
        <f>K5+O5</f>
        <v>3</v>
      </c>
      <c r="N5" s="2" t="s">
        <v>5</v>
      </c>
      <c r="O5" s="2">
        <f t="shared" ref="O5:O20" si="0">K29+N29+Q29+T29+K47+N47</f>
        <v>2</v>
      </c>
    </row>
    <row r="6" spans="1:15" x14ac:dyDescent="0.25">
      <c r="A6" s="4" t="s">
        <v>27</v>
      </c>
      <c r="B6" s="4" t="s">
        <v>101</v>
      </c>
      <c r="C6" s="4" t="s">
        <v>102</v>
      </c>
      <c r="D6" s="4" t="s">
        <v>25</v>
      </c>
      <c r="E6" s="4" t="s">
        <v>99</v>
      </c>
      <c r="F6" s="4" t="s">
        <v>100</v>
      </c>
      <c r="J6" s="9" t="s">
        <v>1</v>
      </c>
      <c r="K6" s="9">
        <v>1</v>
      </c>
      <c r="L6" s="3">
        <f t="shared" ref="L6" si="1">K6+O6</f>
        <v>0</v>
      </c>
      <c r="N6" s="2" t="s">
        <v>1</v>
      </c>
      <c r="O6" s="2">
        <f t="shared" si="0"/>
        <v>-1</v>
      </c>
    </row>
    <row r="7" spans="1:15" x14ac:dyDescent="0.25">
      <c r="A7" s="4">
        <v>2</v>
      </c>
      <c r="B7" s="4">
        <v>3</v>
      </c>
      <c r="C7" s="4">
        <v>3</v>
      </c>
      <c r="D7" s="4">
        <v>1</v>
      </c>
      <c r="E7" s="4">
        <v>7</v>
      </c>
      <c r="F7" s="4">
        <v>2</v>
      </c>
      <c r="J7" s="9" t="s">
        <v>6</v>
      </c>
      <c r="K7" s="9">
        <v>1</v>
      </c>
      <c r="L7" s="3">
        <f t="shared" ref="L7:L20" si="2">K7+O7</f>
        <v>3</v>
      </c>
      <c r="N7" s="2" t="s">
        <v>6</v>
      </c>
      <c r="O7" s="2">
        <f t="shared" si="0"/>
        <v>2</v>
      </c>
    </row>
    <row r="8" spans="1:15" x14ac:dyDescent="0.25">
      <c r="A8" s="4">
        <f>ROUNDUP(L7*A7,0)</f>
        <v>6</v>
      </c>
      <c r="B8" s="4"/>
      <c r="C8" s="4">
        <f>ROUNDDOWN(L7/B7,0)*C7</f>
        <v>3</v>
      </c>
      <c r="D8" s="4">
        <f>ROUNDUP(L9*D7,0)</f>
        <v>1</v>
      </c>
      <c r="E8" s="4"/>
      <c r="F8" s="4">
        <f>ROUNDDOWN(L9/E7,0)*F7</f>
        <v>0</v>
      </c>
      <c r="J8" s="9" t="s">
        <v>7</v>
      </c>
      <c r="K8" s="9">
        <v>1</v>
      </c>
      <c r="L8" s="3">
        <f t="shared" si="2"/>
        <v>3</v>
      </c>
      <c r="N8" s="2" t="s">
        <v>7</v>
      </c>
      <c r="O8" s="2">
        <f t="shared" si="0"/>
        <v>2</v>
      </c>
    </row>
    <row r="9" spans="1:15" x14ac:dyDescent="0.25">
      <c r="A9" s="4" t="s">
        <v>11</v>
      </c>
      <c r="B9" s="4"/>
      <c r="C9" s="4"/>
      <c r="D9" s="4"/>
      <c r="E9" s="4"/>
      <c r="F9" s="4"/>
      <c r="J9" s="9" t="s">
        <v>0</v>
      </c>
      <c r="K9" s="9">
        <v>1</v>
      </c>
      <c r="L9" s="3">
        <f t="shared" si="2"/>
        <v>1</v>
      </c>
      <c r="N9" s="2" t="s">
        <v>0</v>
      </c>
      <c r="O9" s="2">
        <f t="shared" si="0"/>
        <v>0</v>
      </c>
    </row>
    <row r="10" spans="1:15" x14ac:dyDescent="0.25">
      <c r="A10" s="4" t="s">
        <v>27</v>
      </c>
      <c r="B10" s="4" t="s">
        <v>101</v>
      </c>
      <c r="C10" s="4" t="s">
        <v>102</v>
      </c>
      <c r="D10" s="4" t="s">
        <v>26</v>
      </c>
      <c r="E10" s="4" t="s">
        <v>103</v>
      </c>
      <c r="F10" s="4" t="s">
        <v>104</v>
      </c>
      <c r="J10" s="9" t="s">
        <v>8</v>
      </c>
      <c r="K10" s="9">
        <v>1</v>
      </c>
      <c r="L10" s="3">
        <f t="shared" si="2"/>
        <v>3</v>
      </c>
      <c r="N10" s="2" t="s">
        <v>8</v>
      </c>
      <c r="O10" s="2">
        <f t="shared" si="0"/>
        <v>2</v>
      </c>
    </row>
    <row r="11" spans="1:15" x14ac:dyDescent="0.25">
      <c r="A11" s="4">
        <v>1</v>
      </c>
      <c r="B11" s="4">
        <v>7</v>
      </c>
      <c r="C11" s="4">
        <v>2</v>
      </c>
      <c r="D11" s="4">
        <v>2</v>
      </c>
      <c r="E11" s="4">
        <v>3</v>
      </c>
      <c r="F11" s="4">
        <v>3</v>
      </c>
      <c r="J11" s="1" t="s">
        <v>9</v>
      </c>
      <c r="K11" s="1">
        <f>A4+C4+D4</f>
        <v>175</v>
      </c>
      <c r="L11" s="3">
        <f t="shared" si="2"/>
        <v>210</v>
      </c>
      <c r="N11" s="2" t="s">
        <v>9</v>
      </c>
      <c r="O11" s="2">
        <f t="shared" si="0"/>
        <v>35</v>
      </c>
    </row>
    <row r="12" spans="1:15" x14ac:dyDescent="0.25">
      <c r="A12" s="4">
        <f>ROUNDUP(L7*A11,0)</f>
        <v>3</v>
      </c>
      <c r="B12" s="4"/>
      <c r="C12" s="4">
        <f>ROUNDDOWN(L7/B11,0)*C11</f>
        <v>0</v>
      </c>
      <c r="D12" s="4">
        <f>ROUNDUP(L8*D11,0)</f>
        <v>6</v>
      </c>
      <c r="E12" s="4"/>
      <c r="F12" s="4">
        <f>ROUNDDOWN(L8/E11,0)*F11</f>
        <v>3</v>
      </c>
      <c r="J12" s="1" t="s">
        <v>10</v>
      </c>
      <c r="K12" s="1">
        <f>SUM(A8:F8)</f>
        <v>10</v>
      </c>
      <c r="L12" s="3">
        <f t="shared" si="2"/>
        <v>12</v>
      </c>
      <c r="N12" s="2" t="s">
        <v>10</v>
      </c>
      <c r="O12" s="2">
        <f t="shared" si="0"/>
        <v>2</v>
      </c>
    </row>
    <row r="13" spans="1:15" x14ac:dyDescent="0.25">
      <c r="A13" s="4" t="s">
        <v>12</v>
      </c>
      <c r="B13" s="4"/>
      <c r="C13" s="4"/>
      <c r="D13" s="4"/>
      <c r="E13" s="4"/>
      <c r="F13" s="4"/>
      <c r="J13" s="1" t="s">
        <v>11</v>
      </c>
      <c r="K13" s="1">
        <f>SUM(A12:F12)</f>
        <v>12</v>
      </c>
      <c r="L13" s="3">
        <f t="shared" si="2"/>
        <v>15</v>
      </c>
      <c r="N13" s="2" t="s">
        <v>11</v>
      </c>
      <c r="O13" s="2">
        <f t="shared" si="0"/>
        <v>3</v>
      </c>
    </row>
    <row r="14" spans="1:15" x14ac:dyDescent="0.25">
      <c r="A14" s="4" t="s">
        <v>28</v>
      </c>
      <c r="B14" s="4" t="s">
        <v>105</v>
      </c>
      <c r="C14" s="4" t="s">
        <v>106</v>
      </c>
      <c r="D14" s="4" t="s">
        <v>25</v>
      </c>
      <c r="E14" s="4" t="s">
        <v>99</v>
      </c>
      <c r="F14" s="4" t="s">
        <v>107</v>
      </c>
      <c r="J14" s="1" t="s">
        <v>12</v>
      </c>
      <c r="K14" s="1">
        <f>SUM(A16:F16)</f>
        <v>2</v>
      </c>
      <c r="L14" s="3">
        <f t="shared" si="2"/>
        <v>1</v>
      </c>
      <c r="N14" s="2" t="s">
        <v>12</v>
      </c>
      <c r="O14" s="2">
        <f t="shared" si="0"/>
        <v>-1</v>
      </c>
    </row>
    <row r="15" spans="1:15" x14ac:dyDescent="0.25">
      <c r="A15" s="4">
        <v>3</v>
      </c>
      <c r="B15" s="4">
        <v>2</v>
      </c>
      <c r="C15" s="4">
        <v>3</v>
      </c>
      <c r="D15" s="4">
        <v>1.5</v>
      </c>
      <c r="E15" s="4">
        <v>7</v>
      </c>
      <c r="F15" s="4">
        <v>2</v>
      </c>
      <c r="J15" s="1" t="s">
        <v>13</v>
      </c>
      <c r="K15" s="1">
        <f>SUM(A20:F20)</f>
        <v>14</v>
      </c>
      <c r="L15" s="3">
        <f t="shared" si="2"/>
        <v>17</v>
      </c>
      <c r="N15" s="2" t="s">
        <v>13</v>
      </c>
      <c r="O15" s="2">
        <f t="shared" si="0"/>
        <v>3</v>
      </c>
    </row>
    <row r="16" spans="1:15" x14ac:dyDescent="0.25">
      <c r="A16" s="4">
        <f>ROUNDUP(A15*L6,0)</f>
        <v>0</v>
      </c>
      <c r="B16" s="4"/>
      <c r="C16" s="4">
        <f>ROUNDDOWN(L6/B15,0)*C15</f>
        <v>0</v>
      </c>
      <c r="D16" s="4">
        <f>ROUNDUP(L9*D15,0)</f>
        <v>2</v>
      </c>
      <c r="E16" s="4"/>
      <c r="F16" s="4">
        <f>ROUNDDOWN(L9/E15,0)*F15</f>
        <v>0</v>
      </c>
      <c r="J16" s="1" t="s">
        <v>14</v>
      </c>
      <c r="K16" s="1">
        <f>SUM(A24:F24)</f>
        <v>14</v>
      </c>
      <c r="L16" s="3">
        <f t="shared" si="2"/>
        <v>14</v>
      </c>
      <c r="N16" s="2" t="s">
        <v>14</v>
      </c>
      <c r="O16" s="2">
        <f t="shared" si="0"/>
        <v>0</v>
      </c>
    </row>
    <row r="17" spans="1:20" x14ac:dyDescent="0.25">
      <c r="A17" s="4" t="s">
        <v>13</v>
      </c>
      <c r="B17" s="4"/>
      <c r="C17" s="4"/>
      <c r="D17" s="4"/>
      <c r="E17" s="4"/>
      <c r="F17" s="4"/>
      <c r="J17" s="1" t="s">
        <v>2</v>
      </c>
      <c r="K17" s="1">
        <f>SUM(A28:F28)</f>
        <v>0</v>
      </c>
      <c r="L17" s="3">
        <f t="shared" si="2"/>
        <v>0</v>
      </c>
      <c r="N17" s="2" t="s">
        <v>2</v>
      </c>
      <c r="O17" s="2">
        <f t="shared" si="0"/>
        <v>0</v>
      </c>
    </row>
    <row r="18" spans="1:20" x14ac:dyDescent="0.25">
      <c r="A18" s="4" t="s">
        <v>29</v>
      </c>
      <c r="B18" s="4" t="s">
        <v>108</v>
      </c>
      <c r="C18" s="4" t="s">
        <v>109</v>
      </c>
      <c r="D18" s="4" t="s">
        <v>28</v>
      </c>
      <c r="E18" s="4" t="s">
        <v>105</v>
      </c>
      <c r="F18" s="4" t="s">
        <v>106</v>
      </c>
      <c r="J18" s="1" t="s">
        <v>3</v>
      </c>
      <c r="K18" s="1">
        <f>SUM(A32:F32)</f>
        <v>0</v>
      </c>
      <c r="L18" s="3">
        <f t="shared" si="2"/>
        <v>0</v>
      </c>
      <c r="N18" s="2" t="s">
        <v>3</v>
      </c>
      <c r="O18" s="2">
        <f t="shared" si="0"/>
        <v>0</v>
      </c>
    </row>
    <row r="19" spans="1:20" x14ac:dyDescent="0.25">
      <c r="A19" s="4">
        <v>3</v>
      </c>
      <c r="B19" s="4">
        <v>2</v>
      </c>
      <c r="C19" s="4">
        <v>5</v>
      </c>
      <c r="D19" s="4">
        <v>2</v>
      </c>
      <c r="E19" s="4">
        <v>5</v>
      </c>
      <c r="F19" s="4">
        <v>3</v>
      </c>
      <c r="J19" s="1" t="s">
        <v>15</v>
      </c>
      <c r="K19" s="1">
        <f>SUM(A36:F36)</f>
        <v>8</v>
      </c>
      <c r="L19" s="3">
        <f t="shared" si="2"/>
        <v>8</v>
      </c>
      <c r="N19" s="2" t="s">
        <v>15</v>
      </c>
      <c r="O19" s="2">
        <f t="shared" si="0"/>
        <v>0</v>
      </c>
    </row>
    <row r="20" spans="1:20" x14ac:dyDescent="0.25">
      <c r="A20" s="4">
        <f>ROUNDUP(L5*A19,0)</f>
        <v>9</v>
      </c>
      <c r="B20" s="4"/>
      <c r="C20" s="4">
        <f>ROUNDDOWN(L5/B19,0)*C19</f>
        <v>5</v>
      </c>
      <c r="D20" s="4">
        <f>ROUNDUP(L6*D19,0)</f>
        <v>0</v>
      </c>
      <c r="E20" s="4"/>
      <c r="F20" s="4">
        <f>ROUNDDOWN(L6/E19,0)*F19</f>
        <v>0</v>
      </c>
      <c r="J20" s="1" t="s">
        <v>40</v>
      </c>
      <c r="K20" s="1">
        <f>SUM(A40:F40)</f>
        <v>12</v>
      </c>
      <c r="L20" s="3">
        <f t="shared" si="2"/>
        <v>12</v>
      </c>
      <c r="N20" s="2" t="s">
        <v>40</v>
      </c>
      <c r="O20" s="2">
        <f t="shared" si="0"/>
        <v>0</v>
      </c>
    </row>
    <row r="21" spans="1:20" x14ac:dyDescent="0.25">
      <c r="A21" s="4" t="s">
        <v>14</v>
      </c>
      <c r="B21" s="4"/>
      <c r="C21" s="4"/>
      <c r="D21" s="4"/>
      <c r="E21" s="4"/>
      <c r="F21" s="4"/>
    </row>
    <row r="22" spans="1:20" x14ac:dyDescent="0.25">
      <c r="A22" s="4" t="s">
        <v>26</v>
      </c>
      <c r="B22" s="4" t="s">
        <v>103</v>
      </c>
      <c r="C22" s="4" t="s">
        <v>104</v>
      </c>
      <c r="D22" s="4"/>
      <c r="E22" s="4"/>
      <c r="F22" s="4"/>
    </row>
    <row r="23" spans="1:20" x14ac:dyDescent="0.25">
      <c r="A23" s="4">
        <v>3</v>
      </c>
      <c r="B23" s="4">
        <v>3</v>
      </c>
      <c r="C23" s="4">
        <v>5</v>
      </c>
      <c r="D23" s="4"/>
      <c r="E23" s="4"/>
      <c r="F23" s="4"/>
      <c r="J23" s="5" t="s">
        <v>16</v>
      </c>
      <c r="K23" s="5"/>
      <c r="L23" s="5"/>
      <c r="M23" s="5" t="s">
        <v>17</v>
      </c>
      <c r="N23" s="5"/>
      <c r="O23" s="5"/>
      <c r="P23" s="5" t="s">
        <v>41</v>
      </c>
      <c r="Q23" s="5"/>
      <c r="R23" s="5"/>
      <c r="S23" s="5" t="s">
        <v>42</v>
      </c>
      <c r="T23" s="5"/>
    </row>
    <row r="24" spans="1:20" x14ac:dyDescent="0.25">
      <c r="A24" s="4">
        <f>ROUNDUP(L8*A23,0)</f>
        <v>9</v>
      </c>
      <c r="B24" s="4"/>
      <c r="C24" s="4">
        <f>ROUNDDOWN(L8/B23,0)*C23</f>
        <v>5</v>
      </c>
      <c r="D24" s="4"/>
      <c r="E24" s="4"/>
      <c r="F24" s="4"/>
      <c r="J24" s="5" t="s">
        <v>20</v>
      </c>
      <c r="K24" s="5" t="s">
        <v>19</v>
      </c>
      <c r="L24" s="5"/>
      <c r="M24" s="5" t="s">
        <v>20</v>
      </c>
      <c r="N24" s="5" t="s">
        <v>94</v>
      </c>
      <c r="O24" s="5"/>
      <c r="P24" s="5"/>
      <c r="Q24" s="5"/>
      <c r="R24" s="5"/>
      <c r="S24" s="5"/>
      <c r="T24" s="5"/>
    </row>
    <row r="25" spans="1:20" x14ac:dyDescent="0.25">
      <c r="A25" s="4" t="s">
        <v>2</v>
      </c>
      <c r="B25" s="4"/>
      <c r="C25" s="4"/>
      <c r="D25" s="4"/>
      <c r="E25" s="4"/>
      <c r="F25" s="4"/>
      <c r="J25" s="5" t="s">
        <v>21</v>
      </c>
      <c r="K25" s="5" t="s">
        <v>22</v>
      </c>
      <c r="L25" s="5"/>
      <c r="M25" s="5" t="s">
        <v>21</v>
      </c>
      <c r="N25" s="5" t="s">
        <v>22</v>
      </c>
      <c r="O25" s="5"/>
      <c r="P25" s="5"/>
      <c r="Q25" s="5"/>
      <c r="R25" s="5"/>
      <c r="S25" s="5"/>
      <c r="T25" s="5"/>
    </row>
    <row r="26" spans="1:20" x14ac:dyDescent="0.25">
      <c r="A26" s="4" t="s">
        <v>28</v>
      </c>
      <c r="B26" s="4" t="s">
        <v>25</v>
      </c>
      <c r="C26" s="4"/>
      <c r="D26" s="4"/>
      <c r="E26" s="4"/>
      <c r="F26" s="4"/>
      <c r="J26" s="5" t="s">
        <v>23</v>
      </c>
      <c r="K26" s="5">
        <v>1</v>
      </c>
      <c r="L26" s="5"/>
      <c r="M26" s="5" t="s">
        <v>23</v>
      </c>
      <c r="N26" s="5">
        <v>1</v>
      </c>
      <c r="O26" s="5"/>
      <c r="P26" s="5"/>
      <c r="Q26" s="5"/>
      <c r="R26" s="5"/>
      <c r="S26" s="5"/>
      <c r="T26" s="5"/>
    </row>
    <row r="27" spans="1:20" x14ac:dyDescent="0.25">
      <c r="A27" s="4">
        <v>0.33</v>
      </c>
      <c r="B27" s="4">
        <v>0.2</v>
      </c>
      <c r="C27" s="4"/>
      <c r="D27" s="4"/>
      <c r="E27" s="4"/>
      <c r="F27" s="4"/>
      <c r="J27" s="5" t="s">
        <v>10</v>
      </c>
      <c r="K27" s="5">
        <v>7</v>
      </c>
      <c r="L27" s="5"/>
      <c r="M27" s="5" t="s">
        <v>13</v>
      </c>
      <c r="N27" s="5">
        <v>9</v>
      </c>
      <c r="O27" s="5"/>
      <c r="P27" s="5" t="s">
        <v>13</v>
      </c>
      <c r="Q27" s="5">
        <v>0</v>
      </c>
      <c r="R27" s="5"/>
      <c r="S27" s="5" t="s">
        <v>13</v>
      </c>
      <c r="T27" s="5">
        <v>0</v>
      </c>
    </row>
    <row r="28" spans="1:20" x14ac:dyDescent="0.25">
      <c r="A28" s="4">
        <f>ROUNDDOWN(L6*A27,0)</f>
        <v>0</v>
      </c>
      <c r="B28" s="4">
        <f>ROUNDDOWN(L9*B27,0)</f>
        <v>0</v>
      </c>
      <c r="C28" s="4"/>
      <c r="D28" s="4"/>
      <c r="E28" s="4"/>
      <c r="F28" s="4"/>
      <c r="J28" s="5" t="s">
        <v>11</v>
      </c>
      <c r="K28" s="5">
        <v>2</v>
      </c>
      <c r="L28" s="5"/>
      <c r="M28" s="5" t="s">
        <v>14</v>
      </c>
      <c r="N28" s="5">
        <v>0</v>
      </c>
      <c r="O28" s="5"/>
      <c r="P28" s="5" t="s">
        <v>14</v>
      </c>
      <c r="Q28" s="5">
        <v>0</v>
      </c>
      <c r="R28" s="5"/>
      <c r="S28" s="5" t="s">
        <v>14</v>
      </c>
      <c r="T28" s="5">
        <v>0</v>
      </c>
    </row>
    <row r="29" spans="1:20" x14ac:dyDescent="0.25">
      <c r="A29" s="4" t="s">
        <v>3</v>
      </c>
      <c r="B29" s="4"/>
      <c r="C29" s="4"/>
      <c r="D29" s="4"/>
      <c r="E29" s="4"/>
      <c r="F29" s="4"/>
      <c r="J29" s="5" t="s">
        <v>5</v>
      </c>
      <c r="K29" s="5">
        <v>0</v>
      </c>
      <c r="L29" s="5"/>
      <c r="M29" s="5" t="s">
        <v>5</v>
      </c>
      <c r="N29" s="5">
        <v>0</v>
      </c>
      <c r="O29" s="5"/>
      <c r="P29" s="5" t="s">
        <v>5</v>
      </c>
      <c r="Q29" s="5">
        <v>0</v>
      </c>
      <c r="R29" s="5"/>
      <c r="S29" s="5" t="s">
        <v>5</v>
      </c>
      <c r="T29" s="5">
        <v>0</v>
      </c>
    </row>
    <row r="30" spans="1:20" x14ac:dyDescent="0.25">
      <c r="A30" s="4" t="s">
        <v>25</v>
      </c>
      <c r="B30" s="4" t="s">
        <v>28</v>
      </c>
      <c r="C30" s="4"/>
      <c r="D30" s="4"/>
      <c r="E30" s="4"/>
      <c r="F30" s="4"/>
      <c r="J30" s="5" t="s">
        <v>1</v>
      </c>
      <c r="K30" s="5">
        <v>0</v>
      </c>
      <c r="L30" s="5"/>
      <c r="M30" s="5" t="s">
        <v>1</v>
      </c>
      <c r="N30" s="5">
        <v>0</v>
      </c>
      <c r="O30" s="5"/>
      <c r="P30" s="5" t="s">
        <v>1</v>
      </c>
      <c r="Q30" s="5">
        <v>0</v>
      </c>
      <c r="R30" s="5"/>
      <c r="S30" s="5" t="s">
        <v>1</v>
      </c>
      <c r="T30" s="5">
        <v>0</v>
      </c>
    </row>
    <row r="31" spans="1:20" x14ac:dyDescent="0.25">
      <c r="A31" s="4">
        <v>0.5</v>
      </c>
      <c r="B31" s="4">
        <v>0.33</v>
      </c>
      <c r="C31" s="4"/>
      <c r="D31" s="4"/>
      <c r="E31" s="4"/>
      <c r="F31" s="4"/>
      <c r="J31" s="5" t="s">
        <v>6</v>
      </c>
      <c r="K31" s="5">
        <v>0</v>
      </c>
      <c r="L31" s="5"/>
      <c r="M31" s="5" t="s">
        <v>6</v>
      </c>
      <c r="N31" s="5">
        <v>0</v>
      </c>
      <c r="O31" s="5"/>
      <c r="P31" s="5" t="s">
        <v>6</v>
      </c>
      <c r="Q31" s="5">
        <v>0</v>
      </c>
      <c r="R31" s="5"/>
      <c r="S31" s="5" t="s">
        <v>6</v>
      </c>
      <c r="T31" s="5">
        <v>0</v>
      </c>
    </row>
    <row r="32" spans="1:20" x14ac:dyDescent="0.25">
      <c r="A32" s="4">
        <f>ROUNDDOWN(L9*A31,0)</f>
        <v>0</v>
      </c>
      <c r="B32" s="4">
        <f>ROUNDDOWN(L6*B31,0)</f>
        <v>0</v>
      </c>
      <c r="C32" s="4"/>
      <c r="D32" s="4"/>
      <c r="E32" s="4"/>
      <c r="F32" s="4"/>
      <c r="J32" s="5" t="s">
        <v>7</v>
      </c>
      <c r="K32" s="5">
        <v>0</v>
      </c>
      <c r="L32" s="5"/>
      <c r="M32" s="5" t="s">
        <v>7</v>
      </c>
      <c r="N32" s="5">
        <v>0</v>
      </c>
      <c r="O32" s="5"/>
      <c r="P32" s="5" t="s">
        <v>7</v>
      </c>
      <c r="Q32" s="5">
        <v>0</v>
      </c>
      <c r="R32" s="5"/>
      <c r="S32" s="5" t="s">
        <v>7</v>
      </c>
      <c r="T32" s="5">
        <v>0</v>
      </c>
    </row>
    <row r="33" spans="1:20" x14ac:dyDescent="0.25">
      <c r="A33" s="4" t="s">
        <v>15</v>
      </c>
      <c r="B33" s="4"/>
      <c r="C33" s="4"/>
      <c r="D33" s="4"/>
      <c r="E33" s="4"/>
      <c r="F33" s="4"/>
      <c r="J33" s="5" t="s">
        <v>0</v>
      </c>
      <c r="K33" s="5">
        <v>0</v>
      </c>
      <c r="L33" s="5"/>
      <c r="M33" s="5" t="s">
        <v>0</v>
      </c>
      <c r="N33" s="5">
        <v>0</v>
      </c>
      <c r="O33" s="5"/>
      <c r="P33" s="5" t="s">
        <v>0</v>
      </c>
      <c r="Q33" s="5">
        <v>0</v>
      </c>
      <c r="R33" s="5"/>
      <c r="S33" s="5" t="s">
        <v>0</v>
      </c>
      <c r="T33" s="5">
        <v>0</v>
      </c>
    </row>
    <row r="34" spans="1:20" x14ac:dyDescent="0.25">
      <c r="A34" s="4" t="s">
        <v>25</v>
      </c>
      <c r="B34" s="4" t="s">
        <v>99</v>
      </c>
      <c r="C34" s="4" t="s">
        <v>107</v>
      </c>
      <c r="D34" s="4" t="s">
        <v>26</v>
      </c>
      <c r="E34" s="4" t="s">
        <v>103</v>
      </c>
      <c r="F34" s="4" t="s">
        <v>104</v>
      </c>
      <c r="J34" s="5" t="s">
        <v>8</v>
      </c>
      <c r="K34" s="5">
        <v>0</v>
      </c>
      <c r="L34" s="5"/>
      <c r="M34" s="5" t="s">
        <v>8</v>
      </c>
      <c r="N34" s="5">
        <v>0</v>
      </c>
      <c r="O34" s="5"/>
      <c r="P34" s="5" t="s">
        <v>8</v>
      </c>
      <c r="Q34" s="5">
        <v>0</v>
      </c>
      <c r="R34" s="5"/>
      <c r="S34" s="5" t="s">
        <v>8</v>
      </c>
      <c r="T34" s="5">
        <v>0</v>
      </c>
    </row>
    <row r="35" spans="1:20" x14ac:dyDescent="0.25">
      <c r="A35" s="4">
        <v>3</v>
      </c>
      <c r="B35" s="4">
        <v>5</v>
      </c>
      <c r="C35" s="4">
        <v>3</v>
      </c>
      <c r="D35" s="4">
        <v>1.5</v>
      </c>
      <c r="E35" s="4">
        <v>7</v>
      </c>
      <c r="F35" s="4">
        <v>3</v>
      </c>
      <c r="J35" s="5" t="s">
        <v>9</v>
      </c>
      <c r="K35" s="5">
        <v>0</v>
      </c>
      <c r="L35" s="5"/>
      <c r="M35" s="5" t="s">
        <v>9</v>
      </c>
      <c r="N35" s="5">
        <v>0</v>
      </c>
      <c r="O35" s="5"/>
      <c r="P35" s="5" t="s">
        <v>9</v>
      </c>
      <c r="Q35" s="5">
        <v>0</v>
      </c>
      <c r="R35" s="5"/>
      <c r="S35" s="5" t="s">
        <v>9</v>
      </c>
      <c r="T35" s="5">
        <v>0</v>
      </c>
    </row>
    <row r="36" spans="1:20" x14ac:dyDescent="0.25">
      <c r="A36" s="4">
        <f>ROUNDUP(L9*A35,0)</f>
        <v>3</v>
      </c>
      <c r="B36" s="4"/>
      <c r="C36" s="4">
        <f>ROUNDDOWN(L9/B35,0)*C35</f>
        <v>0</v>
      </c>
      <c r="D36" s="4">
        <f>ROUNDUP(L8*D35,0)</f>
        <v>5</v>
      </c>
      <c r="E36" s="4"/>
      <c r="F36" s="4">
        <f>ROUNDDOWN(L8/E35,0)*F35</f>
        <v>0</v>
      </c>
      <c r="J36" s="5" t="s">
        <v>10</v>
      </c>
      <c r="K36" s="5">
        <v>0</v>
      </c>
      <c r="L36" s="5"/>
      <c r="M36" s="5" t="s">
        <v>10</v>
      </c>
      <c r="N36" s="5">
        <v>0</v>
      </c>
      <c r="O36" s="5"/>
      <c r="P36" s="5" t="s">
        <v>10</v>
      </c>
      <c r="Q36" s="5">
        <v>0</v>
      </c>
      <c r="R36" s="5"/>
      <c r="S36" s="5" t="s">
        <v>10</v>
      </c>
      <c r="T36" s="5">
        <v>0</v>
      </c>
    </row>
    <row r="37" spans="1:20" x14ac:dyDescent="0.25">
      <c r="A37" s="4" t="s">
        <v>40</v>
      </c>
      <c r="B37" s="4"/>
      <c r="C37" s="4"/>
      <c r="D37" s="4"/>
      <c r="E37" s="4"/>
      <c r="F37" s="4"/>
      <c r="J37" s="5" t="s">
        <v>11</v>
      </c>
      <c r="K37" s="5">
        <v>0</v>
      </c>
      <c r="L37" s="5"/>
      <c r="M37" s="5" t="s">
        <v>11</v>
      </c>
      <c r="N37" s="5">
        <v>0</v>
      </c>
      <c r="O37" s="5"/>
      <c r="P37" s="5" t="s">
        <v>11</v>
      </c>
      <c r="Q37" s="5">
        <v>0</v>
      </c>
      <c r="R37" s="5"/>
      <c r="S37" s="5" t="s">
        <v>11</v>
      </c>
      <c r="T37" s="5">
        <v>0</v>
      </c>
    </row>
    <row r="38" spans="1:20" x14ac:dyDescent="0.25">
      <c r="A38" s="4" t="s">
        <v>110</v>
      </c>
      <c r="B38" s="4" t="s">
        <v>111</v>
      </c>
      <c r="C38" s="4" t="s">
        <v>112</v>
      </c>
      <c r="D38" s="4"/>
      <c r="E38" s="4"/>
      <c r="F38" s="4"/>
      <c r="J38" s="5" t="s">
        <v>12</v>
      </c>
      <c r="K38" s="5">
        <v>0</v>
      </c>
      <c r="L38" s="5"/>
      <c r="M38" s="5" t="s">
        <v>12</v>
      </c>
      <c r="N38" s="5">
        <v>0</v>
      </c>
      <c r="O38" s="5"/>
      <c r="P38" s="5" t="s">
        <v>12</v>
      </c>
      <c r="Q38" s="5">
        <v>0</v>
      </c>
      <c r="R38" s="5"/>
      <c r="S38" s="5" t="s">
        <v>12</v>
      </c>
      <c r="T38" s="5">
        <v>0</v>
      </c>
    </row>
    <row r="39" spans="1:20" x14ac:dyDescent="0.25">
      <c r="A39" s="4">
        <v>0.15</v>
      </c>
      <c r="B39" s="4">
        <v>0.2</v>
      </c>
      <c r="C39" s="4">
        <v>0.33</v>
      </c>
      <c r="D39" s="4"/>
      <c r="E39" s="4"/>
      <c r="F39" s="4"/>
      <c r="J39" s="5" t="s">
        <v>13</v>
      </c>
      <c r="K39" s="5">
        <v>0</v>
      </c>
      <c r="L39" s="5"/>
      <c r="M39" s="5" t="s">
        <v>13</v>
      </c>
      <c r="N39" s="5">
        <v>0</v>
      </c>
      <c r="O39" s="5"/>
      <c r="P39" s="5" t="s">
        <v>13</v>
      </c>
      <c r="Q39" s="5">
        <v>0</v>
      </c>
      <c r="R39" s="5"/>
      <c r="S39" s="5" t="s">
        <v>13</v>
      </c>
      <c r="T39" s="5">
        <v>0</v>
      </c>
    </row>
    <row r="40" spans="1:20" x14ac:dyDescent="0.25">
      <c r="A40" s="4">
        <f>ROUNDUP((L5+L8)*A39,0)</f>
        <v>1</v>
      </c>
      <c r="B40" s="4">
        <f>ROUNDUP((L9+L6)*B39,0)</f>
        <v>1</v>
      </c>
      <c r="C40" s="4">
        <f>ROUNDUP(L10/C39,0)</f>
        <v>10</v>
      </c>
      <c r="D40" s="4"/>
      <c r="E40" s="4"/>
      <c r="F40" s="4"/>
      <c r="J40" s="5" t="s">
        <v>14</v>
      </c>
      <c r="K40" s="5">
        <v>0</v>
      </c>
      <c r="L40" s="5"/>
      <c r="M40" s="5" t="s">
        <v>14</v>
      </c>
      <c r="N40" s="5">
        <v>0</v>
      </c>
      <c r="O40" s="5"/>
      <c r="P40" s="5" t="s">
        <v>14</v>
      </c>
      <c r="Q40" s="5">
        <v>0</v>
      </c>
      <c r="R40" s="5"/>
      <c r="S40" s="5" t="s">
        <v>14</v>
      </c>
      <c r="T40" s="5">
        <v>0</v>
      </c>
    </row>
    <row r="41" spans="1:20" x14ac:dyDescent="0.25">
      <c r="J41" s="5" t="s">
        <v>2</v>
      </c>
      <c r="K41" s="5">
        <v>0</v>
      </c>
      <c r="L41" s="5"/>
      <c r="M41" s="5" t="s">
        <v>2</v>
      </c>
      <c r="N41" s="5">
        <v>0</v>
      </c>
      <c r="O41" s="5"/>
      <c r="P41" s="5" t="s">
        <v>2</v>
      </c>
      <c r="Q41" s="5">
        <v>0</v>
      </c>
      <c r="R41" s="5"/>
      <c r="S41" s="5" t="s">
        <v>2</v>
      </c>
      <c r="T41" s="5">
        <v>0</v>
      </c>
    </row>
    <row r="42" spans="1:20" x14ac:dyDescent="0.25">
      <c r="J42" s="5" t="s">
        <v>3</v>
      </c>
      <c r="K42" s="5">
        <v>0</v>
      </c>
      <c r="L42" s="5"/>
      <c r="M42" s="5" t="s">
        <v>3</v>
      </c>
      <c r="N42" s="5">
        <v>0</v>
      </c>
      <c r="O42" s="5"/>
      <c r="P42" s="5" t="s">
        <v>3</v>
      </c>
      <c r="Q42" s="5">
        <v>0</v>
      </c>
      <c r="R42" s="5"/>
      <c r="S42" s="5" t="s">
        <v>3</v>
      </c>
      <c r="T42" s="5">
        <v>0</v>
      </c>
    </row>
    <row r="43" spans="1:20" x14ac:dyDescent="0.25">
      <c r="J43" s="5" t="s">
        <v>15</v>
      </c>
      <c r="K43" s="5">
        <v>0</v>
      </c>
      <c r="L43" s="5"/>
      <c r="M43" s="5" t="s">
        <v>15</v>
      </c>
      <c r="N43" s="5">
        <v>0</v>
      </c>
      <c r="O43" s="5"/>
      <c r="P43" s="5" t="s">
        <v>15</v>
      </c>
      <c r="Q43" s="5">
        <v>0</v>
      </c>
      <c r="R43" s="5"/>
      <c r="S43" s="5" t="s">
        <v>15</v>
      </c>
      <c r="T43" s="5">
        <v>0</v>
      </c>
    </row>
    <row r="44" spans="1:20" x14ac:dyDescent="0.25">
      <c r="J44" s="5" t="s">
        <v>40</v>
      </c>
      <c r="K44" s="5">
        <v>0</v>
      </c>
      <c r="L44" s="5"/>
      <c r="M44" s="5" t="s">
        <v>40</v>
      </c>
      <c r="N44" s="5">
        <v>0</v>
      </c>
      <c r="O44" s="5"/>
      <c r="P44" s="5" t="s">
        <v>40</v>
      </c>
      <c r="Q44" s="5">
        <v>0</v>
      </c>
      <c r="R44" s="5"/>
      <c r="S44" s="5" t="s">
        <v>40</v>
      </c>
      <c r="T44" s="5">
        <v>0</v>
      </c>
    </row>
    <row r="46" spans="1:20" x14ac:dyDescent="0.25">
      <c r="J46" s="6" t="s">
        <v>30</v>
      </c>
      <c r="K46" s="6" t="s">
        <v>32</v>
      </c>
      <c r="M46" s="7" t="s">
        <v>31</v>
      </c>
      <c r="N46" s="7" t="s">
        <v>33</v>
      </c>
    </row>
    <row r="47" spans="1:20" x14ac:dyDescent="0.25">
      <c r="J47" s="6" t="s">
        <v>5</v>
      </c>
      <c r="K47" s="6">
        <f>ROUNDUP(K5*'Race Bonuses'!B4,0)</f>
        <v>1</v>
      </c>
      <c r="M47" s="7" t="s">
        <v>5</v>
      </c>
      <c r="N47" s="7">
        <f>ROUNDUP(K5*'DWARF Class Bonuses'!K43,0)</f>
        <v>1</v>
      </c>
    </row>
    <row r="48" spans="1:20" x14ac:dyDescent="0.25">
      <c r="J48" s="6" t="s">
        <v>1</v>
      </c>
      <c r="K48" s="6">
        <f>ROUNDUP(K6*'Race Bonuses'!B5,0)</f>
        <v>-1</v>
      </c>
      <c r="M48" s="7" t="s">
        <v>1</v>
      </c>
      <c r="N48" s="7">
        <f>ROUNDUP(K6*'DWARF Class Bonuses'!K44,0)</f>
        <v>0</v>
      </c>
    </row>
    <row r="49" spans="10:14" x14ac:dyDescent="0.25">
      <c r="J49" s="6" t="s">
        <v>6</v>
      </c>
      <c r="K49" s="6">
        <f>ROUNDUP(K7*'Race Bonuses'!B6,0)</f>
        <v>1</v>
      </c>
      <c r="M49" s="7" t="s">
        <v>6</v>
      </c>
      <c r="N49" s="7">
        <f>ROUNDUP(K7*'DWARF Class Bonuses'!K45,0)</f>
        <v>1</v>
      </c>
    </row>
    <row r="50" spans="10:14" x14ac:dyDescent="0.25">
      <c r="J50" s="6" t="s">
        <v>7</v>
      </c>
      <c r="K50" s="6">
        <f>ROUNDUP(K8*'Race Bonuses'!B7,0)</f>
        <v>1</v>
      </c>
      <c r="M50" s="7" t="s">
        <v>7</v>
      </c>
      <c r="N50" s="7">
        <f>ROUNDUP(K8*'DWARF Class Bonuses'!K46,0)</f>
        <v>1</v>
      </c>
    </row>
    <row r="51" spans="10:14" x14ac:dyDescent="0.25">
      <c r="J51" s="6" t="s">
        <v>0</v>
      </c>
      <c r="K51" s="6">
        <f>ROUNDUP(K9*'Race Bonuses'!B8,0)</f>
        <v>0</v>
      </c>
      <c r="M51" s="7" t="s">
        <v>0</v>
      </c>
      <c r="N51" s="7">
        <f>ROUNDUP(K9*'DWARF Class Bonuses'!K47,0)</f>
        <v>0</v>
      </c>
    </row>
    <row r="52" spans="10:14" x14ac:dyDescent="0.25">
      <c r="J52" s="6" t="s">
        <v>8</v>
      </c>
      <c r="K52" s="6">
        <f>ROUNDUP(K10*'Race Bonuses'!B9,0)</f>
        <v>1</v>
      </c>
      <c r="M52" s="7" t="s">
        <v>8</v>
      </c>
      <c r="N52" s="7">
        <f>ROUNDUP(K10*'DWARF Class Bonuses'!K48,0)</f>
        <v>1</v>
      </c>
    </row>
    <row r="53" spans="10:14" x14ac:dyDescent="0.25">
      <c r="J53" s="6" t="s">
        <v>9</v>
      </c>
      <c r="K53" s="6">
        <f>ROUNDUP(K11*'Race Bonuses'!B10,0)</f>
        <v>35</v>
      </c>
      <c r="M53" s="7" t="s">
        <v>9</v>
      </c>
      <c r="N53" s="7">
        <f>ROUNDUP(K11*'DWARF Class Bonuses'!K49,0)</f>
        <v>0</v>
      </c>
    </row>
    <row r="54" spans="10:14" x14ac:dyDescent="0.25">
      <c r="J54" s="6" t="s">
        <v>10</v>
      </c>
      <c r="K54" s="6">
        <f>ROUNDUP(K12*'Race Bonuses'!B11,0)</f>
        <v>2</v>
      </c>
      <c r="M54" s="7" t="s">
        <v>10</v>
      </c>
      <c r="N54" s="7">
        <f>ROUNDUP(K12*'DWARF Class Bonuses'!K50,0)</f>
        <v>0</v>
      </c>
    </row>
    <row r="55" spans="10:14" x14ac:dyDescent="0.25">
      <c r="J55" s="6" t="s">
        <v>11</v>
      </c>
      <c r="K55" s="6">
        <f>ROUNDUP(K13*'Race Bonuses'!B12,0)</f>
        <v>3</v>
      </c>
      <c r="M55" s="7" t="s">
        <v>11</v>
      </c>
      <c r="N55" s="7">
        <f>ROUNDUP(K13*'DWARF Class Bonuses'!K51,0)</f>
        <v>0</v>
      </c>
    </row>
    <row r="56" spans="10:14" x14ac:dyDescent="0.25">
      <c r="J56" s="6" t="s">
        <v>12</v>
      </c>
      <c r="K56" s="6">
        <f>ROUNDUP(K14*'Race Bonuses'!B13,0)</f>
        <v>-1</v>
      </c>
      <c r="M56" s="7" t="s">
        <v>12</v>
      </c>
      <c r="N56" s="7">
        <f>ROUNDUP(K14*'DWARF Class Bonuses'!K52,0)</f>
        <v>0</v>
      </c>
    </row>
    <row r="57" spans="10:14" x14ac:dyDescent="0.25">
      <c r="J57" s="6" t="s">
        <v>13</v>
      </c>
      <c r="K57" s="6">
        <f>ROUNDUP(K15*'Race Bonuses'!B14,0)</f>
        <v>3</v>
      </c>
      <c r="M57" s="7" t="s">
        <v>13</v>
      </c>
      <c r="N57" s="7">
        <f>ROUNDUP(K15*'DWARF Class Bonuses'!K53,0)</f>
        <v>0</v>
      </c>
    </row>
    <row r="58" spans="10:14" x14ac:dyDescent="0.25">
      <c r="J58" s="6" t="s">
        <v>14</v>
      </c>
      <c r="K58" s="6">
        <f>ROUNDUP(K16*'Race Bonuses'!B15,0)</f>
        <v>0</v>
      </c>
      <c r="M58" s="7" t="s">
        <v>14</v>
      </c>
      <c r="N58" s="7">
        <f>ROUNDUP(K16*'DWARF Class Bonuses'!K54,0)</f>
        <v>0</v>
      </c>
    </row>
    <row r="59" spans="10:14" x14ac:dyDescent="0.25">
      <c r="J59" s="6" t="s">
        <v>2</v>
      </c>
      <c r="K59" s="6">
        <f>ROUNDUP(K17*'Race Bonuses'!B16,0)</f>
        <v>0</v>
      </c>
      <c r="M59" s="7" t="s">
        <v>2</v>
      </c>
      <c r="N59" s="7">
        <f>ROUNDUP(K17*'DWARF Class Bonuses'!K55,0)</f>
        <v>0</v>
      </c>
    </row>
    <row r="60" spans="10:14" x14ac:dyDescent="0.25">
      <c r="J60" s="6" t="s">
        <v>3</v>
      </c>
      <c r="K60" s="6">
        <f>ROUNDUP(K18*'Race Bonuses'!B17,0)</f>
        <v>0</v>
      </c>
      <c r="M60" s="7" t="s">
        <v>3</v>
      </c>
      <c r="N60" s="7">
        <f>ROUNDUP(K18*'DWARF Class Bonuses'!K56,0)</f>
        <v>0</v>
      </c>
    </row>
    <row r="61" spans="10:14" x14ac:dyDescent="0.25">
      <c r="J61" s="6" t="s">
        <v>15</v>
      </c>
      <c r="K61" s="6">
        <f>ROUNDUP(K19*'Race Bonuses'!B18,0)</f>
        <v>0</v>
      </c>
      <c r="M61" s="7" t="s">
        <v>15</v>
      </c>
      <c r="N61" s="7">
        <f>ROUNDUP(K19*'DWARF Class Bonuses'!K57,0)</f>
        <v>0</v>
      </c>
    </row>
    <row r="62" spans="10:14" x14ac:dyDescent="0.25">
      <c r="J62" s="6" t="s">
        <v>40</v>
      </c>
      <c r="K62" s="6">
        <f>ROUNDUP(K20*'Race Bonuses'!B19,0)</f>
        <v>0</v>
      </c>
      <c r="M62" s="7" t="s">
        <v>40</v>
      </c>
      <c r="N62" s="7">
        <f>ROUNDUP(K20*'DWARF Class Bonuses'!S22,0)</f>
        <v>0</v>
      </c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6F5D-1FA5-41F5-B2E6-1F6077A15674}">
  <dimension ref="A1:P73"/>
  <sheetViews>
    <sheetView workbookViewId="0">
      <selection activeCell="A17" sqref="A17"/>
    </sheetView>
  </sheetViews>
  <sheetFormatPr defaultColWidth="11.42578125" defaultRowHeight="15" x14ac:dyDescent="0.25"/>
  <cols>
    <col min="1" max="1" width="22.7109375" customWidth="1"/>
    <col min="16" max="16" width="34.85546875" customWidth="1"/>
  </cols>
  <sheetData>
    <row r="1" spans="1:16" x14ac:dyDescent="0.25">
      <c r="A1" t="s">
        <v>73</v>
      </c>
    </row>
    <row r="3" spans="1:16" x14ac:dyDescent="0.25">
      <c r="A3" t="s">
        <v>89</v>
      </c>
      <c r="B3">
        <v>0.1</v>
      </c>
    </row>
    <row r="5" spans="1:16" x14ac:dyDescent="0.25">
      <c r="A5" s="1" t="s">
        <v>74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6" x14ac:dyDescent="0.25">
      <c r="A6" s="1"/>
      <c r="B6" s="1" t="s">
        <v>22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90</v>
      </c>
      <c r="I6" s="1" t="s">
        <v>81</v>
      </c>
      <c r="J6" s="1" t="s">
        <v>82</v>
      </c>
      <c r="K6" s="1" t="s">
        <v>83</v>
      </c>
      <c r="L6" s="1" t="s">
        <v>84</v>
      </c>
    </row>
    <row r="7" spans="1:16" x14ac:dyDescent="0.25">
      <c r="A7" s="1" t="s">
        <v>22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0.5</v>
      </c>
      <c r="K7" s="1">
        <v>1</v>
      </c>
      <c r="L7" s="1">
        <v>0.25</v>
      </c>
      <c r="N7">
        <f>COUNTIF(B7:L7, "&gt;=1")</f>
        <v>9</v>
      </c>
      <c r="P7" t="str">
        <f>"["&amp;B7&amp;","&amp;C7&amp;","&amp;D7&amp;","&amp;E7&amp;","&amp;F7&amp;","&amp;G7&amp;","&amp;H7&amp;","&amp;I7&amp;","&amp;J7&amp;","&amp;K7&amp;","&amp;L7&amp;"]"&amp;","</f>
        <v>[1,1,1,1,1,1,1,1,0.5,1,0.25],</v>
      </c>
    </row>
    <row r="8" spans="1:16" x14ac:dyDescent="0.25">
      <c r="A8" s="1" t="s">
        <v>75</v>
      </c>
      <c r="B8" s="1">
        <v>1</v>
      </c>
      <c r="C8" s="1">
        <v>0.2</v>
      </c>
      <c r="D8" s="1">
        <v>1.25</v>
      </c>
      <c r="E8" s="1">
        <v>1.25</v>
      </c>
      <c r="F8" s="1">
        <v>1</v>
      </c>
      <c r="G8" s="1">
        <v>1.25</v>
      </c>
      <c r="H8" s="1">
        <v>1</v>
      </c>
      <c r="I8" s="1">
        <v>1</v>
      </c>
      <c r="J8" s="1">
        <v>1</v>
      </c>
      <c r="K8" s="1">
        <v>1</v>
      </c>
      <c r="L8" s="1">
        <v>0.25</v>
      </c>
      <c r="N8">
        <f t="shared" ref="N8:N17" si="0">COUNTIF(B8:L8, "&gt;=1")</f>
        <v>9</v>
      </c>
      <c r="P8" t="str">
        <f t="shared" ref="P8:P17" si="1">"["&amp;B8&amp;","&amp;C8&amp;","&amp;D8&amp;","&amp;E8&amp;","&amp;F8&amp;","&amp;G8&amp;","&amp;H8&amp;","&amp;I8&amp;","&amp;J8&amp;","&amp;K8&amp;","&amp;L8&amp;"]"&amp;","</f>
        <v>[1,0.2,1.25,1.25,1,1.25,1,1,1,1,0.25],</v>
      </c>
    </row>
    <row r="9" spans="1:16" x14ac:dyDescent="0.25">
      <c r="A9" s="1" t="s">
        <v>76</v>
      </c>
      <c r="B9" s="1">
        <v>1</v>
      </c>
      <c r="C9" s="1">
        <v>0.75</v>
      </c>
      <c r="D9" s="1">
        <v>0.2</v>
      </c>
      <c r="E9" s="1">
        <v>1.25</v>
      </c>
      <c r="F9" s="1">
        <v>1.25</v>
      </c>
      <c r="G9" s="1">
        <v>1.25</v>
      </c>
      <c r="H9" s="1">
        <v>1</v>
      </c>
      <c r="I9" s="1">
        <v>1</v>
      </c>
      <c r="J9" s="1">
        <v>0.75</v>
      </c>
      <c r="K9" s="1">
        <v>1</v>
      </c>
      <c r="L9" s="1">
        <v>0.25</v>
      </c>
      <c r="N9">
        <f t="shared" si="0"/>
        <v>7</v>
      </c>
      <c r="P9" t="str">
        <f t="shared" si="1"/>
        <v>[1,0.75,0.2,1.25,1.25,1.25,1,1,0.75,1,0.25],</v>
      </c>
    </row>
    <row r="10" spans="1:16" x14ac:dyDescent="0.25">
      <c r="A10" s="1" t="s">
        <v>77</v>
      </c>
      <c r="B10" s="1">
        <v>1</v>
      </c>
      <c r="C10" s="1">
        <v>0.75</v>
      </c>
      <c r="D10" s="1">
        <v>0.75</v>
      </c>
      <c r="E10" s="1">
        <v>0.2</v>
      </c>
      <c r="F10" s="1">
        <v>1</v>
      </c>
      <c r="G10" s="1">
        <v>1.25</v>
      </c>
      <c r="H10" s="1">
        <v>1</v>
      </c>
      <c r="I10" s="1">
        <v>1</v>
      </c>
      <c r="J10" s="1">
        <v>1</v>
      </c>
      <c r="K10" s="1">
        <v>1.25</v>
      </c>
      <c r="L10" s="1">
        <v>0.25</v>
      </c>
      <c r="N10">
        <f t="shared" si="0"/>
        <v>7</v>
      </c>
      <c r="P10" t="str">
        <f t="shared" si="1"/>
        <v>[1,0.75,0.75,0.2,1,1.25,1,1,1,1.25,0.25],</v>
      </c>
    </row>
    <row r="11" spans="1:16" x14ac:dyDescent="0.25">
      <c r="A11" s="1" t="s">
        <v>78</v>
      </c>
      <c r="B11" s="1">
        <v>1</v>
      </c>
      <c r="C11" s="1">
        <v>1</v>
      </c>
      <c r="D11" s="1">
        <v>0.75</v>
      </c>
      <c r="E11" s="1">
        <v>0.75</v>
      </c>
      <c r="F11" s="1">
        <v>0.2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0.25</v>
      </c>
      <c r="N11">
        <f t="shared" si="0"/>
        <v>7</v>
      </c>
      <c r="P11" t="str">
        <f t="shared" si="1"/>
        <v>[1,1,0.75,0.75,0.2,1,1,1,1,1,0.25],</v>
      </c>
    </row>
    <row r="12" spans="1:16" x14ac:dyDescent="0.25">
      <c r="A12" s="1" t="s">
        <v>79</v>
      </c>
      <c r="B12" s="1">
        <v>1</v>
      </c>
      <c r="C12" s="1">
        <v>0.75</v>
      </c>
      <c r="D12" s="1">
        <v>0.75</v>
      </c>
      <c r="E12" s="1">
        <v>0.75</v>
      </c>
      <c r="F12" s="1">
        <v>0.75</v>
      </c>
      <c r="G12" s="1">
        <v>0</v>
      </c>
      <c r="H12" s="1">
        <v>1</v>
      </c>
      <c r="I12" s="1">
        <v>1</v>
      </c>
      <c r="J12" s="1">
        <v>1</v>
      </c>
      <c r="K12" s="1">
        <v>0</v>
      </c>
      <c r="L12" s="1">
        <v>0.25</v>
      </c>
      <c r="N12">
        <f t="shared" si="0"/>
        <v>4</v>
      </c>
      <c r="P12" t="str">
        <f t="shared" si="1"/>
        <v>[1,0.75,0.75,0.75,0.75,0,1,1,1,0,0.25],</v>
      </c>
    </row>
    <row r="13" spans="1:16" x14ac:dyDescent="0.25">
      <c r="A13" s="1" t="s">
        <v>90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</v>
      </c>
      <c r="I13" s="1">
        <v>1.25</v>
      </c>
      <c r="J13" s="1">
        <v>1.25</v>
      </c>
      <c r="K13" s="1">
        <v>1.25</v>
      </c>
      <c r="L13" s="1">
        <v>0.25</v>
      </c>
      <c r="N13">
        <f t="shared" si="0"/>
        <v>9</v>
      </c>
      <c r="P13" t="str">
        <f t="shared" si="1"/>
        <v>[1,1,1,1,1,1,0,1.25,1.25,1.25,0.25],</v>
      </c>
    </row>
    <row r="14" spans="1:16" x14ac:dyDescent="0.25">
      <c r="A14" s="1" t="s">
        <v>81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0.75</v>
      </c>
      <c r="I14" s="1">
        <v>0</v>
      </c>
      <c r="J14" s="1">
        <v>1.25</v>
      </c>
      <c r="K14" s="1">
        <v>0</v>
      </c>
      <c r="L14" s="1">
        <v>0.25</v>
      </c>
      <c r="N14">
        <f t="shared" si="0"/>
        <v>7</v>
      </c>
      <c r="P14" t="str">
        <f t="shared" si="1"/>
        <v>[1,1,1,1,1,1,0.75,0,1.25,0,0.25],</v>
      </c>
    </row>
    <row r="15" spans="1:16" x14ac:dyDescent="0.25">
      <c r="A15" s="1" t="s">
        <v>82</v>
      </c>
      <c r="B15" s="1">
        <v>1</v>
      </c>
      <c r="C15" s="1">
        <v>1</v>
      </c>
      <c r="D15" s="1">
        <v>0.5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0.25</v>
      </c>
      <c r="N15">
        <f t="shared" si="0"/>
        <v>9</v>
      </c>
      <c r="P15" t="str">
        <f t="shared" si="1"/>
        <v>[1,1,0.5,1,1,1,1,1,1,1,0.25],</v>
      </c>
    </row>
    <row r="16" spans="1:16" x14ac:dyDescent="0.25">
      <c r="A16" s="1" t="s">
        <v>83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0.2</v>
      </c>
      <c r="I16" s="1">
        <v>0.75</v>
      </c>
      <c r="J16" s="1">
        <v>0.75</v>
      </c>
      <c r="K16" s="1">
        <v>0</v>
      </c>
      <c r="L16" s="1">
        <v>0.25</v>
      </c>
      <c r="N16">
        <f t="shared" si="0"/>
        <v>6</v>
      </c>
      <c r="P16" t="str">
        <f t="shared" si="1"/>
        <v>[1,1,1,1,1,1,0.2,0.75,0.75,0,0.25],</v>
      </c>
    </row>
    <row r="17" spans="1:16" x14ac:dyDescent="0.25">
      <c r="A17" s="1" t="s">
        <v>84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N17">
        <f t="shared" si="0"/>
        <v>11</v>
      </c>
      <c r="P17" t="str">
        <f t="shared" si="1"/>
        <v>[1,1,1,1,1,1,1,1,1,1,1],</v>
      </c>
    </row>
    <row r="19" spans="1:16" x14ac:dyDescent="0.25">
      <c r="A19" s="1" t="s">
        <v>85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6" x14ac:dyDescent="0.25">
      <c r="A20" s="1"/>
      <c r="B20" s="1" t="s">
        <v>22</v>
      </c>
      <c r="C20" s="1" t="s">
        <v>75</v>
      </c>
      <c r="D20" s="1" t="s">
        <v>76</v>
      </c>
      <c r="E20" s="1" t="s">
        <v>77</v>
      </c>
      <c r="F20" s="1" t="s">
        <v>78</v>
      </c>
      <c r="G20" s="1" t="s">
        <v>79</v>
      </c>
      <c r="H20" s="1" t="s">
        <v>80</v>
      </c>
      <c r="I20" s="1" t="s">
        <v>81</v>
      </c>
      <c r="J20" s="1" t="s">
        <v>82</v>
      </c>
      <c r="K20" s="1" t="s">
        <v>83</v>
      </c>
      <c r="L20" s="1" t="s">
        <v>84</v>
      </c>
    </row>
    <row r="21" spans="1:16" x14ac:dyDescent="0.25">
      <c r="A21" s="1" t="s">
        <v>22</v>
      </c>
      <c r="B21" s="1">
        <f>IF(B7&lt;&gt;1,ROUNDUP(B7+(B7*$B$3), 2),1)</f>
        <v>1</v>
      </c>
      <c r="C21" s="1">
        <f t="shared" ref="C21:L21" si="2">IF(C7&lt;&gt;1,ROUNDUP(C7+(C7*$B$3), 1),1)</f>
        <v>1</v>
      </c>
      <c r="D21" s="1">
        <f t="shared" si="2"/>
        <v>1</v>
      </c>
      <c r="E21" s="1">
        <f t="shared" si="2"/>
        <v>1</v>
      </c>
      <c r="F21" s="1">
        <f t="shared" si="2"/>
        <v>1</v>
      </c>
      <c r="G21" s="1">
        <f t="shared" si="2"/>
        <v>1</v>
      </c>
      <c r="H21" s="1">
        <f t="shared" si="2"/>
        <v>1</v>
      </c>
      <c r="I21" s="1">
        <f t="shared" si="2"/>
        <v>1</v>
      </c>
      <c r="J21" s="1">
        <f t="shared" si="2"/>
        <v>0.6</v>
      </c>
      <c r="K21" s="1">
        <f t="shared" si="2"/>
        <v>1</v>
      </c>
      <c r="L21" s="1">
        <f t="shared" si="2"/>
        <v>0.30000000000000004</v>
      </c>
      <c r="N21">
        <f>COUNTIF(B21:L21, "&gt;=1")</f>
        <v>9</v>
      </c>
      <c r="P21" t="str">
        <f t="shared" ref="P21:P73" si="3">"["&amp;B21&amp;","&amp;C21&amp;","&amp;D21&amp;","&amp;E21&amp;","&amp;F21&amp;","&amp;G21&amp;","&amp;H21&amp;","&amp;I21&amp;","&amp;J21&amp;","&amp;K21&amp;","&amp;L21&amp;"]"&amp;","</f>
        <v>[1,1,1,1,1,1,1,1,0.6,1,0.3],</v>
      </c>
    </row>
    <row r="22" spans="1:16" x14ac:dyDescent="0.25">
      <c r="A22" s="1" t="s">
        <v>75</v>
      </c>
      <c r="B22" s="1">
        <f t="shared" ref="B22:L30" si="4">IF(B8&lt;&gt;1,ROUNDUP(B8+(B8*$B$3), 1),1)</f>
        <v>1</v>
      </c>
      <c r="C22" s="1">
        <f t="shared" si="4"/>
        <v>0.30000000000000004</v>
      </c>
      <c r="D22" s="1">
        <f t="shared" si="4"/>
        <v>1.4000000000000001</v>
      </c>
      <c r="E22" s="1">
        <f t="shared" si="4"/>
        <v>1.4000000000000001</v>
      </c>
      <c r="F22" s="1">
        <f t="shared" si="4"/>
        <v>1</v>
      </c>
      <c r="G22" s="1">
        <f t="shared" si="4"/>
        <v>1.4000000000000001</v>
      </c>
      <c r="H22" s="1">
        <f t="shared" si="4"/>
        <v>1</v>
      </c>
      <c r="I22" s="1">
        <f t="shared" si="4"/>
        <v>1</v>
      </c>
      <c r="J22" s="1">
        <f t="shared" si="4"/>
        <v>1</v>
      </c>
      <c r="K22" s="1">
        <f t="shared" si="4"/>
        <v>1</v>
      </c>
      <c r="L22" s="1">
        <f t="shared" si="4"/>
        <v>0.30000000000000004</v>
      </c>
      <c r="N22">
        <f t="shared" ref="N22:N31" si="5">COUNTIF(B22:L22, "&gt;=1")</f>
        <v>9</v>
      </c>
      <c r="P22" t="str">
        <f t="shared" si="3"/>
        <v>[1,0.3,1.4,1.4,1,1.4,1,1,1,1,0.3],</v>
      </c>
    </row>
    <row r="23" spans="1:16" x14ac:dyDescent="0.25">
      <c r="A23" s="1" t="s">
        <v>76</v>
      </c>
      <c r="B23" s="1">
        <f t="shared" si="4"/>
        <v>1</v>
      </c>
      <c r="C23" s="1">
        <f t="shared" si="4"/>
        <v>0.9</v>
      </c>
      <c r="D23" s="1">
        <f t="shared" si="4"/>
        <v>0.30000000000000004</v>
      </c>
      <c r="E23" s="1">
        <f t="shared" si="4"/>
        <v>1.4000000000000001</v>
      </c>
      <c r="F23" s="1">
        <f t="shared" si="4"/>
        <v>1.4000000000000001</v>
      </c>
      <c r="G23" s="1">
        <f t="shared" si="4"/>
        <v>1.4000000000000001</v>
      </c>
      <c r="H23" s="1">
        <f t="shared" si="4"/>
        <v>1</v>
      </c>
      <c r="I23" s="1">
        <f t="shared" si="4"/>
        <v>1</v>
      </c>
      <c r="J23" s="1">
        <f t="shared" si="4"/>
        <v>0.9</v>
      </c>
      <c r="K23" s="1">
        <f t="shared" si="4"/>
        <v>1</v>
      </c>
      <c r="L23" s="1">
        <f t="shared" si="4"/>
        <v>0.30000000000000004</v>
      </c>
      <c r="N23">
        <f t="shared" si="5"/>
        <v>7</v>
      </c>
      <c r="P23" t="str">
        <f t="shared" si="3"/>
        <v>[1,0.9,0.3,1.4,1.4,1.4,1,1,0.9,1,0.3],</v>
      </c>
    </row>
    <row r="24" spans="1:16" x14ac:dyDescent="0.25">
      <c r="A24" s="1" t="s">
        <v>77</v>
      </c>
      <c r="B24" s="1">
        <f t="shared" si="4"/>
        <v>1</v>
      </c>
      <c r="C24" s="1">
        <f t="shared" si="4"/>
        <v>0.9</v>
      </c>
      <c r="D24" s="1">
        <f t="shared" si="4"/>
        <v>0.9</v>
      </c>
      <c r="E24" s="1">
        <f t="shared" si="4"/>
        <v>0.30000000000000004</v>
      </c>
      <c r="F24" s="1">
        <f t="shared" si="4"/>
        <v>1</v>
      </c>
      <c r="G24" s="1">
        <f t="shared" si="4"/>
        <v>1.4000000000000001</v>
      </c>
      <c r="H24" s="1">
        <f t="shared" si="4"/>
        <v>1</v>
      </c>
      <c r="I24" s="1">
        <f t="shared" si="4"/>
        <v>1</v>
      </c>
      <c r="J24" s="1">
        <f t="shared" si="4"/>
        <v>1</v>
      </c>
      <c r="K24" s="1">
        <f t="shared" si="4"/>
        <v>1.4000000000000001</v>
      </c>
      <c r="L24" s="1">
        <f t="shared" si="4"/>
        <v>0.30000000000000004</v>
      </c>
      <c r="N24">
        <f t="shared" si="5"/>
        <v>7</v>
      </c>
      <c r="P24" t="str">
        <f t="shared" si="3"/>
        <v>[1,0.9,0.9,0.3,1,1.4,1,1,1,1.4,0.3],</v>
      </c>
    </row>
    <row r="25" spans="1:16" x14ac:dyDescent="0.25">
      <c r="A25" s="1" t="s">
        <v>78</v>
      </c>
      <c r="B25" s="1">
        <f t="shared" si="4"/>
        <v>1</v>
      </c>
      <c r="C25" s="1">
        <f t="shared" si="4"/>
        <v>1</v>
      </c>
      <c r="D25" s="1">
        <f t="shared" si="4"/>
        <v>0.9</v>
      </c>
      <c r="E25" s="1">
        <f t="shared" si="4"/>
        <v>0.9</v>
      </c>
      <c r="F25" s="1">
        <f t="shared" si="4"/>
        <v>0.30000000000000004</v>
      </c>
      <c r="G25" s="1">
        <f t="shared" si="4"/>
        <v>1</v>
      </c>
      <c r="H25" s="1">
        <f t="shared" si="4"/>
        <v>1</v>
      </c>
      <c r="I25" s="1">
        <f t="shared" si="4"/>
        <v>1</v>
      </c>
      <c r="J25" s="1">
        <f t="shared" si="4"/>
        <v>1</v>
      </c>
      <c r="K25" s="1">
        <f t="shared" si="4"/>
        <v>1</v>
      </c>
      <c r="L25" s="1">
        <f t="shared" si="4"/>
        <v>0.30000000000000004</v>
      </c>
      <c r="N25">
        <f t="shared" si="5"/>
        <v>7</v>
      </c>
      <c r="P25" t="str">
        <f t="shared" si="3"/>
        <v>[1,1,0.9,0.9,0.3,1,1,1,1,1,0.3],</v>
      </c>
    </row>
    <row r="26" spans="1:16" x14ac:dyDescent="0.25">
      <c r="A26" s="1" t="s">
        <v>79</v>
      </c>
      <c r="B26" s="1">
        <f t="shared" si="4"/>
        <v>1</v>
      </c>
      <c r="C26" s="1">
        <f t="shared" si="4"/>
        <v>0.9</v>
      </c>
      <c r="D26" s="1">
        <f t="shared" si="4"/>
        <v>0.9</v>
      </c>
      <c r="E26" s="1">
        <f t="shared" si="4"/>
        <v>0.9</v>
      </c>
      <c r="F26" s="1">
        <f t="shared" si="4"/>
        <v>0.9</v>
      </c>
      <c r="G26" s="1">
        <v>-0.25</v>
      </c>
      <c r="H26" s="1">
        <f t="shared" si="4"/>
        <v>1</v>
      </c>
      <c r="I26" s="1">
        <f t="shared" si="4"/>
        <v>1</v>
      </c>
      <c r="J26" s="1">
        <f t="shared" si="4"/>
        <v>1</v>
      </c>
      <c r="K26" s="1">
        <f t="shared" si="4"/>
        <v>0</v>
      </c>
      <c r="L26" s="1">
        <f t="shared" si="4"/>
        <v>0.30000000000000004</v>
      </c>
      <c r="N26">
        <f t="shared" si="5"/>
        <v>4</v>
      </c>
      <c r="P26" t="str">
        <f t="shared" si="3"/>
        <v>[1,0.9,0.9,0.9,0.9,-0.25,1,1,1,0,0.3],</v>
      </c>
    </row>
    <row r="27" spans="1:16" x14ac:dyDescent="0.25">
      <c r="A27" s="1" t="s">
        <v>80</v>
      </c>
      <c r="B27" s="1">
        <f t="shared" si="4"/>
        <v>1</v>
      </c>
      <c r="C27" s="1">
        <f t="shared" si="4"/>
        <v>1</v>
      </c>
      <c r="D27" s="1">
        <f t="shared" si="4"/>
        <v>1</v>
      </c>
      <c r="E27" s="1">
        <f t="shared" si="4"/>
        <v>1</v>
      </c>
      <c r="F27" s="1">
        <f t="shared" si="4"/>
        <v>1</v>
      </c>
      <c r="G27" s="1">
        <f t="shared" si="4"/>
        <v>1</v>
      </c>
      <c r="H27" s="1">
        <f t="shared" si="4"/>
        <v>0</v>
      </c>
      <c r="I27" s="1">
        <f t="shared" si="4"/>
        <v>1.4000000000000001</v>
      </c>
      <c r="J27" s="1">
        <f t="shared" si="4"/>
        <v>1.4000000000000001</v>
      </c>
      <c r="K27" s="1">
        <f t="shared" si="4"/>
        <v>1.4000000000000001</v>
      </c>
      <c r="L27" s="1">
        <f t="shared" si="4"/>
        <v>0.30000000000000004</v>
      </c>
      <c r="N27">
        <f t="shared" si="5"/>
        <v>9</v>
      </c>
      <c r="P27" t="str">
        <f t="shared" si="3"/>
        <v>[1,1,1,1,1,1,0,1.4,1.4,1.4,0.3],</v>
      </c>
    </row>
    <row r="28" spans="1:16" x14ac:dyDescent="0.25">
      <c r="A28" s="1" t="s">
        <v>81</v>
      </c>
      <c r="B28" s="1">
        <f t="shared" si="4"/>
        <v>1</v>
      </c>
      <c r="C28" s="1">
        <f t="shared" si="4"/>
        <v>1</v>
      </c>
      <c r="D28" s="1">
        <f t="shared" si="4"/>
        <v>1</v>
      </c>
      <c r="E28" s="1">
        <f t="shared" si="4"/>
        <v>1</v>
      </c>
      <c r="F28" s="1">
        <f t="shared" si="4"/>
        <v>1</v>
      </c>
      <c r="G28" s="1">
        <f t="shared" si="4"/>
        <v>1</v>
      </c>
      <c r="H28" s="1">
        <f t="shared" si="4"/>
        <v>0.9</v>
      </c>
      <c r="I28" s="1">
        <f t="shared" si="4"/>
        <v>0</v>
      </c>
      <c r="J28" s="1">
        <f t="shared" si="4"/>
        <v>1.4000000000000001</v>
      </c>
      <c r="K28" s="1">
        <v>-0.25</v>
      </c>
      <c r="L28" s="1">
        <f t="shared" si="4"/>
        <v>0.30000000000000004</v>
      </c>
      <c r="N28">
        <f t="shared" si="5"/>
        <v>7</v>
      </c>
      <c r="P28" t="str">
        <f t="shared" si="3"/>
        <v>[1,1,1,1,1,1,0.9,0,1.4,-0.25,0.3],</v>
      </c>
    </row>
    <row r="29" spans="1:16" x14ac:dyDescent="0.25">
      <c r="A29" s="1" t="s">
        <v>82</v>
      </c>
      <c r="B29" s="1">
        <f t="shared" si="4"/>
        <v>1</v>
      </c>
      <c r="C29" s="1">
        <f t="shared" si="4"/>
        <v>1</v>
      </c>
      <c r="D29" s="1">
        <f t="shared" si="4"/>
        <v>0.6</v>
      </c>
      <c r="E29" s="1">
        <f t="shared" si="4"/>
        <v>1</v>
      </c>
      <c r="F29" s="1">
        <f t="shared" si="4"/>
        <v>1</v>
      </c>
      <c r="G29" s="1">
        <f t="shared" si="4"/>
        <v>1</v>
      </c>
      <c r="H29" s="1">
        <f t="shared" si="4"/>
        <v>1</v>
      </c>
      <c r="I29" s="1">
        <f t="shared" si="4"/>
        <v>1</v>
      </c>
      <c r="J29" s="1">
        <f t="shared" si="4"/>
        <v>1</v>
      </c>
      <c r="K29" s="1">
        <f t="shared" si="4"/>
        <v>1</v>
      </c>
      <c r="L29" s="1">
        <f t="shared" si="4"/>
        <v>0.30000000000000004</v>
      </c>
      <c r="N29">
        <f t="shared" si="5"/>
        <v>9</v>
      </c>
      <c r="P29" t="str">
        <f t="shared" si="3"/>
        <v>[1,1,0.6,1,1,1,1,1,1,1,0.3],</v>
      </c>
    </row>
    <row r="30" spans="1:16" x14ac:dyDescent="0.25">
      <c r="A30" s="1" t="s">
        <v>83</v>
      </c>
      <c r="B30" s="1">
        <f t="shared" si="4"/>
        <v>1</v>
      </c>
      <c r="C30" s="1">
        <f t="shared" si="4"/>
        <v>1</v>
      </c>
      <c r="D30" s="1">
        <f t="shared" si="4"/>
        <v>1</v>
      </c>
      <c r="E30" s="1">
        <f t="shared" si="4"/>
        <v>1</v>
      </c>
      <c r="F30" s="1">
        <f t="shared" si="4"/>
        <v>1</v>
      </c>
      <c r="G30" s="1">
        <f t="shared" si="4"/>
        <v>1</v>
      </c>
      <c r="H30" s="1">
        <f t="shared" si="4"/>
        <v>0.30000000000000004</v>
      </c>
      <c r="I30" s="1">
        <f t="shared" si="4"/>
        <v>0.9</v>
      </c>
      <c r="J30" s="1">
        <f t="shared" si="4"/>
        <v>0.9</v>
      </c>
      <c r="K30" s="1">
        <v>-0.25</v>
      </c>
      <c r="L30" s="1">
        <f t="shared" si="4"/>
        <v>0.30000000000000004</v>
      </c>
      <c r="N30">
        <f t="shared" si="5"/>
        <v>6</v>
      </c>
      <c r="P30" t="str">
        <f t="shared" si="3"/>
        <v>[1,1,1,1,1,1,0.3,0.9,0.9,-0.25,0.3],</v>
      </c>
    </row>
    <row r="31" spans="1:16" x14ac:dyDescent="0.25">
      <c r="A31" s="1" t="s">
        <v>84</v>
      </c>
      <c r="B31" s="1">
        <v>1.1000000000000001</v>
      </c>
      <c r="C31" s="1">
        <v>1.1000000000000001</v>
      </c>
      <c r="D31" s="1">
        <v>1.1000000000000001</v>
      </c>
      <c r="E31" s="1">
        <v>1.1000000000000001</v>
      </c>
      <c r="F31" s="1">
        <v>1.1000000000000001</v>
      </c>
      <c r="G31" s="1">
        <v>1.1000000000000001</v>
      </c>
      <c r="H31" s="1">
        <v>1.1000000000000001</v>
      </c>
      <c r="I31" s="1">
        <v>1.1000000000000001</v>
      </c>
      <c r="J31" s="1">
        <v>1.1000000000000001</v>
      </c>
      <c r="K31" s="1">
        <v>1.1000000000000001</v>
      </c>
      <c r="L31" s="1">
        <v>1.1000000000000001</v>
      </c>
      <c r="N31">
        <f t="shared" si="5"/>
        <v>11</v>
      </c>
      <c r="P31" t="str">
        <f t="shared" si="3"/>
        <v>[1.1,1.1,1.1,1.1,1.1,1.1,1.1,1.1,1.1,1.1,1.1],</v>
      </c>
    </row>
    <row r="33" spans="1:16" x14ac:dyDescent="0.25">
      <c r="A33" s="1" t="s">
        <v>86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6" x14ac:dyDescent="0.25">
      <c r="A34" s="1"/>
      <c r="B34" s="1" t="s">
        <v>22</v>
      </c>
      <c r="C34" s="1" t="s">
        <v>75</v>
      </c>
      <c r="D34" s="1" t="s">
        <v>76</v>
      </c>
      <c r="E34" s="1" t="s">
        <v>77</v>
      </c>
      <c r="F34" s="1" t="s">
        <v>78</v>
      </c>
      <c r="G34" s="1" t="s">
        <v>79</v>
      </c>
      <c r="H34" s="1" t="s">
        <v>80</v>
      </c>
      <c r="I34" s="1" t="s">
        <v>81</v>
      </c>
      <c r="J34" s="1" t="s">
        <v>82</v>
      </c>
      <c r="K34" s="1" t="s">
        <v>83</v>
      </c>
      <c r="L34" s="1" t="s">
        <v>84</v>
      </c>
    </row>
    <row r="35" spans="1:16" x14ac:dyDescent="0.25">
      <c r="A35" s="1" t="s">
        <v>22</v>
      </c>
      <c r="B35" s="1">
        <f t="shared" ref="B35:L45" si="6">IF(B21&lt;&gt;1,ROUNDUP(B21+(B21*$B$3), 1),1)</f>
        <v>1</v>
      </c>
      <c r="C35" s="1">
        <f t="shared" si="6"/>
        <v>1</v>
      </c>
      <c r="D35" s="1">
        <f t="shared" si="6"/>
        <v>1</v>
      </c>
      <c r="E35" s="1">
        <f t="shared" si="6"/>
        <v>1</v>
      </c>
      <c r="F35" s="1">
        <f t="shared" si="6"/>
        <v>1</v>
      </c>
      <c r="G35" s="1">
        <f t="shared" si="6"/>
        <v>1</v>
      </c>
      <c r="H35" s="1">
        <f t="shared" si="6"/>
        <v>1</v>
      </c>
      <c r="I35" s="1">
        <f t="shared" si="6"/>
        <v>1</v>
      </c>
      <c r="J35" s="1">
        <f t="shared" si="6"/>
        <v>0.7</v>
      </c>
      <c r="K35" s="1">
        <f t="shared" si="6"/>
        <v>1</v>
      </c>
      <c r="L35" s="1">
        <f t="shared" si="6"/>
        <v>0.4</v>
      </c>
      <c r="N35">
        <f>COUNTIF(B35:L35, "&gt;=1")</f>
        <v>9</v>
      </c>
      <c r="P35" t="str">
        <f t="shared" si="3"/>
        <v>[1,1,1,1,1,1,1,1,0.7,1,0.4],</v>
      </c>
    </row>
    <row r="36" spans="1:16" x14ac:dyDescent="0.25">
      <c r="A36" s="1" t="s">
        <v>75</v>
      </c>
      <c r="B36" s="1">
        <f t="shared" si="6"/>
        <v>1</v>
      </c>
      <c r="C36" s="1">
        <f t="shared" si="6"/>
        <v>0.4</v>
      </c>
      <c r="D36" s="1">
        <f t="shared" si="6"/>
        <v>1.6</v>
      </c>
      <c r="E36" s="1">
        <f t="shared" si="6"/>
        <v>1.6</v>
      </c>
      <c r="F36" s="1">
        <f t="shared" si="6"/>
        <v>1</v>
      </c>
      <c r="G36" s="1">
        <f t="shared" si="6"/>
        <v>1.6</v>
      </c>
      <c r="H36" s="1">
        <f t="shared" si="6"/>
        <v>1</v>
      </c>
      <c r="I36" s="1">
        <f t="shared" si="6"/>
        <v>1</v>
      </c>
      <c r="J36" s="1">
        <f t="shared" si="6"/>
        <v>1</v>
      </c>
      <c r="K36" s="1">
        <f t="shared" si="6"/>
        <v>1</v>
      </c>
      <c r="L36" s="1">
        <f t="shared" si="6"/>
        <v>0.4</v>
      </c>
      <c r="N36">
        <f t="shared" ref="N36:N45" si="7">COUNTIF(B36:L36, "&gt;=1")</f>
        <v>9</v>
      </c>
      <c r="P36" t="str">
        <f t="shared" si="3"/>
        <v>[1,0.4,1.6,1.6,1,1.6,1,1,1,1,0.4],</v>
      </c>
    </row>
    <row r="37" spans="1:16" x14ac:dyDescent="0.25">
      <c r="A37" s="1" t="s">
        <v>76</v>
      </c>
      <c r="B37" s="1">
        <f t="shared" si="6"/>
        <v>1</v>
      </c>
      <c r="C37" s="1">
        <f t="shared" si="6"/>
        <v>1</v>
      </c>
      <c r="D37" s="1">
        <f t="shared" si="6"/>
        <v>0.4</v>
      </c>
      <c r="E37" s="1">
        <f t="shared" si="6"/>
        <v>1.6</v>
      </c>
      <c r="F37" s="1">
        <f t="shared" si="6"/>
        <v>1.6</v>
      </c>
      <c r="G37" s="1">
        <f t="shared" si="6"/>
        <v>1.6</v>
      </c>
      <c r="H37" s="1">
        <f t="shared" si="6"/>
        <v>1</v>
      </c>
      <c r="I37" s="1">
        <f t="shared" si="6"/>
        <v>1</v>
      </c>
      <c r="J37" s="1">
        <f t="shared" si="6"/>
        <v>1</v>
      </c>
      <c r="K37" s="1">
        <f t="shared" si="6"/>
        <v>1</v>
      </c>
      <c r="L37" s="1">
        <f t="shared" si="6"/>
        <v>0.4</v>
      </c>
      <c r="N37">
        <f t="shared" si="7"/>
        <v>9</v>
      </c>
      <c r="P37" t="str">
        <f t="shared" si="3"/>
        <v>[1,1,0.4,1.6,1.6,1.6,1,1,1,1,0.4],</v>
      </c>
    </row>
    <row r="38" spans="1:16" x14ac:dyDescent="0.25">
      <c r="A38" s="1" t="s">
        <v>77</v>
      </c>
      <c r="B38" s="1">
        <f t="shared" si="6"/>
        <v>1</v>
      </c>
      <c r="C38" s="1">
        <f t="shared" si="6"/>
        <v>1</v>
      </c>
      <c r="D38" s="1">
        <f t="shared" si="6"/>
        <v>1</v>
      </c>
      <c r="E38" s="1">
        <f t="shared" si="6"/>
        <v>0.4</v>
      </c>
      <c r="F38" s="1">
        <f t="shared" si="6"/>
        <v>1</v>
      </c>
      <c r="G38" s="1">
        <f t="shared" si="6"/>
        <v>1.6</v>
      </c>
      <c r="H38" s="1">
        <f t="shared" si="6"/>
        <v>1</v>
      </c>
      <c r="I38" s="1">
        <f t="shared" si="6"/>
        <v>1</v>
      </c>
      <c r="J38" s="1">
        <f t="shared" si="6"/>
        <v>1</v>
      </c>
      <c r="K38" s="1">
        <f t="shared" si="6"/>
        <v>1.6</v>
      </c>
      <c r="L38" s="1">
        <f t="shared" si="6"/>
        <v>0.4</v>
      </c>
      <c r="N38">
        <f t="shared" si="7"/>
        <v>9</v>
      </c>
      <c r="P38" t="str">
        <f t="shared" si="3"/>
        <v>[1,1,1,0.4,1,1.6,1,1,1,1.6,0.4],</v>
      </c>
    </row>
    <row r="39" spans="1:16" x14ac:dyDescent="0.25">
      <c r="A39" s="1" t="s">
        <v>78</v>
      </c>
      <c r="B39" s="1">
        <f t="shared" si="6"/>
        <v>1</v>
      </c>
      <c r="C39" s="1">
        <f t="shared" si="6"/>
        <v>1</v>
      </c>
      <c r="D39" s="1">
        <f t="shared" si="6"/>
        <v>1</v>
      </c>
      <c r="E39" s="1">
        <f t="shared" si="6"/>
        <v>1</v>
      </c>
      <c r="F39" s="1">
        <f t="shared" si="6"/>
        <v>0.4</v>
      </c>
      <c r="G39" s="1">
        <f t="shared" si="6"/>
        <v>1</v>
      </c>
      <c r="H39" s="1">
        <f t="shared" si="6"/>
        <v>1</v>
      </c>
      <c r="I39" s="1">
        <f t="shared" si="6"/>
        <v>1</v>
      </c>
      <c r="J39" s="1">
        <f t="shared" si="6"/>
        <v>1</v>
      </c>
      <c r="K39" s="1">
        <f t="shared" si="6"/>
        <v>1</v>
      </c>
      <c r="L39" s="1">
        <f t="shared" si="6"/>
        <v>0.4</v>
      </c>
      <c r="N39">
        <f t="shared" si="7"/>
        <v>9</v>
      </c>
      <c r="P39" t="str">
        <f t="shared" si="3"/>
        <v>[1,1,1,1,0.4,1,1,1,1,1,0.4],</v>
      </c>
    </row>
    <row r="40" spans="1:16" x14ac:dyDescent="0.25">
      <c r="A40" s="1" t="s">
        <v>79</v>
      </c>
      <c r="B40" s="1">
        <f t="shared" si="6"/>
        <v>1</v>
      </c>
      <c r="C40" s="1">
        <f t="shared" si="6"/>
        <v>1</v>
      </c>
      <c r="D40" s="1">
        <f t="shared" si="6"/>
        <v>1</v>
      </c>
      <c r="E40" s="1">
        <f t="shared" si="6"/>
        <v>1</v>
      </c>
      <c r="F40" s="1">
        <f t="shared" si="6"/>
        <v>1</v>
      </c>
      <c r="G40" s="1">
        <f t="shared" si="6"/>
        <v>-0.30000000000000004</v>
      </c>
      <c r="H40" s="1">
        <f t="shared" si="6"/>
        <v>1</v>
      </c>
      <c r="I40" s="1">
        <f t="shared" si="6"/>
        <v>1</v>
      </c>
      <c r="J40" s="1">
        <f t="shared" si="6"/>
        <v>1</v>
      </c>
      <c r="K40" s="1">
        <f t="shared" si="6"/>
        <v>0</v>
      </c>
      <c r="L40" s="1">
        <f t="shared" si="6"/>
        <v>0.4</v>
      </c>
      <c r="N40">
        <f t="shared" si="7"/>
        <v>8</v>
      </c>
      <c r="P40" t="str">
        <f t="shared" si="3"/>
        <v>[1,1,1,1,1,-0.3,1,1,1,0,0.4],</v>
      </c>
    </row>
    <row r="41" spans="1:16" x14ac:dyDescent="0.25">
      <c r="A41" s="1" t="s">
        <v>80</v>
      </c>
      <c r="B41" s="1">
        <f t="shared" si="6"/>
        <v>1</v>
      </c>
      <c r="C41" s="1">
        <f t="shared" si="6"/>
        <v>1</v>
      </c>
      <c r="D41" s="1">
        <f t="shared" si="6"/>
        <v>1</v>
      </c>
      <c r="E41" s="1">
        <f t="shared" si="6"/>
        <v>1</v>
      </c>
      <c r="F41" s="1">
        <f t="shared" si="6"/>
        <v>1</v>
      </c>
      <c r="G41" s="1">
        <f t="shared" si="6"/>
        <v>1</v>
      </c>
      <c r="H41" s="1">
        <f t="shared" si="6"/>
        <v>0</v>
      </c>
      <c r="I41" s="1">
        <f t="shared" si="6"/>
        <v>1.6</v>
      </c>
      <c r="J41" s="1">
        <f t="shared" si="6"/>
        <v>1.6</v>
      </c>
      <c r="K41" s="1">
        <f t="shared" si="6"/>
        <v>1.6</v>
      </c>
      <c r="L41" s="1">
        <f t="shared" si="6"/>
        <v>0.4</v>
      </c>
      <c r="N41">
        <f t="shared" si="7"/>
        <v>9</v>
      </c>
      <c r="P41" t="str">
        <f t="shared" si="3"/>
        <v>[1,1,1,1,1,1,0,1.6,1.6,1.6,0.4],</v>
      </c>
    </row>
    <row r="42" spans="1:16" x14ac:dyDescent="0.25">
      <c r="A42" s="1" t="s">
        <v>81</v>
      </c>
      <c r="B42" s="1">
        <f t="shared" si="6"/>
        <v>1</v>
      </c>
      <c r="C42" s="1">
        <f t="shared" si="6"/>
        <v>1</v>
      </c>
      <c r="D42" s="1">
        <f t="shared" si="6"/>
        <v>1</v>
      </c>
      <c r="E42" s="1">
        <f t="shared" si="6"/>
        <v>1</v>
      </c>
      <c r="F42" s="1">
        <f t="shared" si="6"/>
        <v>1</v>
      </c>
      <c r="G42" s="1">
        <f t="shared" si="6"/>
        <v>1</v>
      </c>
      <c r="H42" s="1">
        <f t="shared" si="6"/>
        <v>1</v>
      </c>
      <c r="I42" s="1">
        <f t="shared" si="6"/>
        <v>0</v>
      </c>
      <c r="J42" s="1">
        <f t="shared" si="6"/>
        <v>1.6</v>
      </c>
      <c r="K42" s="1">
        <f t="shared" si="6"/>
        <v>-0.30000000000000004</v>
      </c>
      <c r="L42" s="1">
        <f t="shared" si="6"/>
        <v>0.4</v>
      </c>
      <c r="N42">
        <f t="shared" si="7"/>
        <v>8</v>
      </c>
      <c r="P42" t="str">
        <f t="shared" si="3"/>
        <v>[1,1,1,1,1,1,1,0,1.6,-0.3,0.4],</v>
      </c>
    </row>
    <row r="43" spans="1:16" x14ac:dyDescent="0.25">
      <c r="A43" s="1" t="s">
        <v>82</v>
      </c>
      <c r="B43" s="1">
        <f t="shared" si="6"/>
        <v>1</v>
      </c>
      <c r="C43" s="1">
        <f t="shared" si="6"/>
        <v>1</v>
      </c>
      <c r="D43" s="1">
        <f t="shared" si="6"/>
        <v>0.7</v>
      </c>
      <c r="E43" s="1">
        <f t="shared" si="6"/>
        <v>1</v>
      </c>
      <c r="F43" s="1">
        <f t="shared" si="6"/>
        <v>1</v>
      </c>
      <c r="G43" s="1">
        <f t="shared" si="6"/>
        <v>1</v>
      </c>
      <c r="H43" s="1">
        <f t="shared" si="6"/>
        <v>1</v>
      </c>
      <c r="I43" s="1">
        <f t="shared" si="6"/>
        <v>1</v>
      </c>
      <c r="J43" s="1">
        <f t="shared" si="6"/>
        <v>1</v>
      </c>
      <c r="K43" s="1">
        <f t="shared" si="6"/>
        <v>1</v>
      </c>
      <c r="L43" s="1">
        <f t="shared" si="6"/>
        <v>0.4</v>
      </c>
      <c r="N43">
        <f t="shared" si="7"/>
        <v>9</v>
      </c>
      <c r="P43" t="str">
        <f t="shared" si="3"/>
        <v>[1,1,0.7,1,1,1,1,1,1,1,0.4],</v>
      </c>
    </row>
    <row r="44" spans="1:16" x14ac:dyDescent="0.25">
      <c r="A44" s="1" t="s">
        <v>83</v>
      </c>
      <c r="B44" s="1">
        <f t="shared" si="6"/>
        <v>1</v>
      </c>
      <c r="C44" s="1">
        <f t="shared" si="6"/>
        <v>1</v>
      </c>
      <c r="D44" s="1">
        <f t="shared" si="6"/>
        <v>1</v>
      </c>
      <c r="E44" s="1">
        <f t="shared" si="6"/>
        <v>1</v>
      </c>
      <c r="F44" s="1">
        <f t="shared" si="6"/>
        <v>1</v>
      </c>
      <c r="G44" s="1">
        <f t="shared" si="6"/>
        <v>1</v>
      </c>
      <c r="H44" s="1">
        <f t="shared" si="6"/>
        <v>0.4</v>
      </c>
      <c r="I44" s="1">
        <f t="shared" si="6"/>
        <v>1</v>
      </c>
      <c r="J44" s="1">
        <f t="shared" si="6"/>
        <v>1</v>
      </c>
      <c r="K44" s="1">
        <f t="shared" si="6"/>
        <v>-0.30000000000000004</v>
      </c>
      <c r="L44" s="1">
        <f t="shared" si="6"/>
        <v>0.4</v>
      </c>
      <c r="N44">
        <f t="shared" si="7"/>
        <v>8</v>
      </c>
      <c r="P44" t="str">
        <f t="shared" si="3"/>
        <v>[1,1,1,1,1,1,0.4,1,1,-0.3,0.4],</v>
      </c>
    </row>
    <row r="45" spans="1:16" x14ac:dyDescent="0.25">
      <c r="A45" s="1" t="s">
        <v>84</v>
      </c>
      <c r="B45" s="1">
        <f t="shared" si="6"/>
        <v>1.3</v>
      </c>
      <c r="C45" s="1">
        <f t="shared" si="6"/>
        <v>1.3</v>
      </c>
      <c r="D45" s="1">
        <f t="shared" si="6"/>
        <v>1.3</v>
      </c>
      <c r="E45" s="1">
        <f t="shared" si="6"/>
        <v>1.3</v>
      </c>
      <c r="F45" s="1">
        <f t="shared" si="6"/>
        <v>1.3</v>
      </c>
      <c r="G45" s="1">
        <f t="shared" si="6"/>
        <v>1.3</v>
      </c>
      <c r="H45" s="1">
        <f t="shared" si="6"/>
        <v>1.3</v>
      </c>
      <c r="I45" s="1">
        <f t="shared" si="6"/>
        <v>1.3</v>
      </c>
      <c r="J45" s="1">
        <f t="shared" si="6"/>
        <v>1.3</v>
      </c>
      <c r="K45" s="1">
        <f t="shared" si="6"/>
        <v>1.3</v>
      </c>
      <c r="L45" s="1">
        <f t="shared" si="6"/>
        <v>1.3</v>
      </c>
      <c r="N45">
        <f t="shared" si="7"/>
        <v>11</v>
      </c>
      <c r="P45" t="str">
        <f t="shared" si="3"/>
        <v>[1.3,1.3,1.3,1.3,1.3,1.3,1.3,1.3,1.3,1.3,1.3],</v>
      </c>
    </row>
    <row r="47" spans="1:16" x14ac:dyDescent="0.25">
      <c r="A47" s="1" t="s">
        <v>87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6" x14ac:dyDescent="0.25">
      <c r="A48" s="1"/>
      <c r="B48" s="1" t="s">
        <v>22</v>
      </c>
      <c r="C48" s="1" t="s">
        <v>75</v>
      </c>
      <c r="D48" s="1" t="s">
        <v>76</v>
      </c>
      <c r="E48" s="1" t="s">
        <v>77</v>
      </c>
      <c r="F48" s="1" t="s">
        <v>78</v>
      </c>
      <c r="G48" s="1" t="s">
        <v>79</v>
      </c>
      <c r="H48" s="1" t="s">
        <v>80</v>
      </c>
      <c r="I48" s="1" t="s">
        <v>81</v>
      </c>
      <c r="J48" s="1" t="s">
        <v>82</v>
      </c>
      <c r="K48" s="1" t="s">
        <v>83</v>
      </c>
      <c r="L48" s="1" t="s">
        <v>84</v>
      </c>
    </row>
    <row r="49" spans="1:16" x14ac:dyDescent="0.25">
      <c r="A49" s="1" t="s">
        <v>22</v>
      </c>
      <c r="B49" s="1">
        <f t="shared" ref="B49:L59" si="8">IF(B35&lt;&gt;1,ROUNDUP(B35+(B35*$B$3), 1),1)</f>
        <v>1</v>
      </c>
      <c r="C49" s="1">
        <f t="shared" si="8"/>
        <v>1</v>
      </c>
      <c r="D49" s="1">
        <f t="shared" si="8"/>
        <v>1</v>
      </c>
      <c r="E49" s="1">
        <f t="shared" si="8"/>
        <v>1</v>
      </c>
      <c r="F49" s="1">
        <f t="shared" si="8"/>
        <v>1</v>
      </c>
      <c r="G49" s="1">
        <f t="shared" si="8"/>
        <v>1</v>
      </c>
      <c r="H49" s="1">
        <f t="shared" si="8"/>
        <v>1</v>
      </c>
      <c r="I49" s="1">
        <f t="shared" si="8"/>
        <v>1</v>
      </c>
      <c r="J49" s="1">
        <f t="shared" si="8"/>
        <v>0.79999999999999993</v>
      </c>
      <c r="K49" s="1">
        <f t="shared" si="8"/>
        <v>1</v>
      </c>
      <c r="L49" s="1">
        <f t="shared" si="8"/>
        <v>0.5</v>
      </c>
      <c r="N49">
        <f>COUNTIF(B49:L49, "&gt;=1")</f>
        <v>9</v>
      </c>
      <c r="P49" t="str">
        <f t="shared" si="3"/>
        <v>[1,1,1,1,1,1,1,1,0.8,1,0.5],</v>
      </c>
    </row>
    <row r="50" spans="1:16" x14ac:dyDescent="0.25">
      <c r="A50" s="1" t="s">
        <v>75</v>
      </c>
      <c r="B50" s="1">
        <f t="shared" si="8"/>
        <v>1</v>
      </c>
      <c r="C50" s="1">
        <f t="shared" si="8"/>
        <v>0.5</v>
      </c>
      <c r="D50" s="1">
        <f t="shared" si="8"/>
        <v>1.8</v>
      </c>
      <c r="E50" s="1">
        <f t="shared" si="8"/>
        <v>1.8</v>
      </c>
      <c r="F50" s="1">
        <f t="shared" si="8"/>
        <v>1</v>
      </c>
      <c r="G50" s="1">
        <f t="shared" si="8"/>
        <v>1.8</v>
      </c>
      <c r="H50" s="1">
        <f t="shared" si="8"/>
        <v>1</v>
      </c>
      <c r="I50" s="1">
        <f t="shared" si="8"/>
        <v>1</v>
      </c>
      <c r="J50" s="1">
        <f t="shared" si="8"/>
        <v>1</v>
      </c>
      <c r="K50" s="1">
        <f t="shared" si="8"/>
        <v>1</v>
      </c>
      <c r="L50" s="1">
        <f t="shared" si="8"/>
        <v>0.5</v>
      </c>
      <c r="N50">
        <f t="shared" ref="N50:N59" si="9">COUNTIF(B50:L50, "&gt;=1")</f>
        <v>9</v>
      </c>
      <c r="P50" t="str">
        <f t="shared" si="3"/>
        <v>[1,0.5,1.8,1.8,1,1.8,1,1,1,1,0.5],</v>
      </c>
    </row>
    <row r="51" spans="1:16" x14ac:dyDescent="0.25">
      <c r="A51" s="1" t="s">
        <v>76</v>
      </c>
      <c r="B51" s="1">
        <f t="shared" si="8"/>
        <v>1</v>
      </c>
      <c r="C51" s="1">
        <f t="shared" si="8"/>
        <v>1</v>
      </c>
      <c r="D51" s="1">
        <f t="shared" si="8"/>
        <v>0.5</v>
      </c>
      <c r="E51" s="1">
        <f t="shared" si="8"/>
        <v>1.8</v>
      </c>
      <c r="F51" s="1">
        <f t="shared" si="8"/>
        <v>1.8</v>
      </c>
      <c r="G51" s="1">
        <f t="shared" si="8"/>
        <v>1.8</v>
      </c>
      <c r="H51" s="1">
        <f t="shared" si="8"/>
        <v>1</v>
      </c>
      <c r="I51" s="1">
        <f t="shared" si="8"/>
        <v>1</v>
      </c>
      <c r="J51" s="1">
        <f t="shared" si="8"/>
        <v>1</v>
      </c>
      <c r="K51" s="1">
        <f t="shared" si="8"/>
        <v>1</v>
      </c>
      <c r="L51" s="1">
        <f t="shared" si="8"/>
        <v>0.5</v>
      </c>
      <c r="N51">
        <f t="shared" si="9"/>
        <v>9</v>
      </c>
      <c r="P51" t="str">
        <f t="shared" si="3"/>
        <v>[1,1,0.5,1.8,1.8,1.8,1,1,1,1,0.5],</v>
      </c>
    </row>
    <row r="52" spans="1:16" x14ac:dyDescent="0.25">
      <c r="A52" s="1" t="s">
        <v>77</v>
      </c>
      <c r="B52" s="1">
        <f t="shared" si="8"/>
        <v>1</v>
      </c>
      <c r="C52" s="1">
        <f t="shared" si="8"/>
        <v>1</v>
      </c>
      <c r="D52" s="1">
        <f t="shared" si="8"/>
        <v>1</v>
      </c>
      <c r="E52" s="1">
        <f t="shared" si="8"/>
        <v>0.5</v>
      </c>
      <c r="F52" s="1">
        <f t="shared" si="8"/>
        <v>1</v>
      </c>
      <c r="G52" s="1">
        <f t="shared" si="8"/>
        <v>1.8</v>
      </c>
      <c r="H52" s="1">
        <f t="shared" si="8"/>
        <v>1</v>
      </c>
      <c r="I52" s="1">
        <f t="shared" si="8"/>
        <v>1</v>
      </c>
      <c r="J52" s="1">
        <f t="shared" si="8"/>
        <v>1</v>
      </c>
      <c r="K52" s="1">
        <f t="shared" si="8"/>
        <v>1.8</v>
      </c>
      <c r="L52" s="1">
        <f t="shared" si="8"/>
        <v>0.5</v>
      </c>
      <c r="N52">
        <f t="shared" si="9"/>
        <v>9</v>
      </c>
      <c r="P52" t="str">
        <f t="shared" si="3"/>
        <v>[1,1,1,0.5,1,1.8,1,1,1,1.8,0.5],</v>
      </c>
    </row>
    <row r="53" spans="1:16" x14ac:dyDescent="0.25">
      <c r="A53" s="1" t="s">
        <v>78</v>
      </c>
      <c r="B53" s="1">
        <f t="shared" si="8"/>
        <v>1</v>
      </c>
      <c r="C53" s="1">
        <f t="shared" si="8"/>
        <v>1</v>
      </c>
      <c r="D53" s="1">
        <f t="shared" si="8"/>
        <v>1</v>
      </c>
      <c r="E53" s="1">
        <f t="shared" si="8"/>
        <v>1</v>
      </c>
      <c r="F53" s="1">
        <f t="shared" si="8"/>
        <v>0.5</v>
      </c>
      <c r="G53" s="1">
        <f t="shared" si="8"/>
        <v>1</v>
      </c>
      <c r="H53" s="1">
        <f t="shared" si="8"/>
        <v>1</v>
      </c>
      <c r="I53" s="1">
        <f t="shared" si="8"/>
        <v>1</v>
      </c>
      <c r="J53" s="1">
        <f t="shared" si="8"/>
        <v>1</v>
      </c>
      <c r="K53" s="1">
        <f t="shared" si="8"/>
        <v>1</v>
      </c>
      <c r="L53" s="1">
        <f t="shared" si="8"/>
        <v>0.5</v>
      </c>
      <c r="N53">
        <f t="shared" si="9"/>
        <v>9</v>
      </c>
      <c r="P53" t="str">
        <f t="shared" si="3"/>
        <v>[1,1,1,1,0.5,1,1,1,1,1,0.5],</v>
      </c>
    </row>
    <row r="54" spans="1:16" x14ac:dyDescent="0.25">
      <c r="A54" s="1" t="s">
        <v>79</v>
      </c>
      <c r="B54" s="1">
        <f t="shared" si="8"/>
        <v>1</v>
      </c>
      <c r="C54" s="1">
        <f t="shared" si="8"/>
        <v>1</v>
      </c>
      <c r="D54" s="1">
        <f t="shared" si="8"/>
        <v>1</v>
      </c>
      <c r="E54" s="1">
        <f t="shared" si="8"/>
        <v>1</v>
      </c>
      <c r="F54" s="1">
        <f t="shared" si="8"/>
        <v>1</v>
      </c>
      <c r="G54" s="1">
        <f t="shared" si="8"/>
        <v>-0.4</v>
      </c>
      <c r="H54" s="1">
        <f t="shared" si="8"/>
        <v>1</v>
      </c>
      <c r="I54" s="1">
        <f t="shared" si="8"/>
        <v>1</v>
      </c>
      <c r="J54" s="1">
        <f t="shared" si="8"/>
        <v>1</v>
      </c>
      <c r="K54" s="1">
        <f t="shared" si="8"/>
        <v>0</v>
      </c>
      <c r="L54" s="1">
        <f t="shared" si="8"/>
        <v>0.5</v>
      </c>
      <c r="N54">
        <f t="shared" si="9"/>
        <v>8</v>
      </c>
      <c r="P54" t="str">
        <f t="shared" si="3"/>
        <v>[1,1,1,1,1,-0.4,1,1,1,0,0.5],</v>
      </c>
    </row>
    <row r="55" spans="1:16" x14ac:dyDescent="0.25">
      <c r="A55" s="1" t="s">
        <v>80</v>
      </c>
      <c r="B55" s="1">
        <f t="shared" si="8"/>
        <v>1</v>
      </c>
      <c r="C55" s="1">
        <f t="shared" si="8"/>
        <v>1</v>
      </c>
      <c r="D55" s="1">
        <f t="shared" si="8"/>
        <v>1</v>
      </c>
      <c r="E55" s="1">
        <f t="shared" si="8"/>
        <v>1</v>
      </c>
      <c r="F55" s="1">
        <f t="shared" si="8"/>
        <v>1</v>
      </c>
      <c r="G55" s="1">
        <f t="shared" si="8"/>
        <v>1</v>
      </c>
      <c r="H55" s="1">
        <f t="shared" si="8"/>
        <v>0</v>
      </c>
      <c r="I55" s="1">
        <f t="shared" si="8"/>
        <v>1.8</v>
      </c>
      <c r="J55" s="1">
        <f t="shared" si="8"/>
        <v>1.8</v>
      </c>
      <c r="K55" s="1">
        <f t="shared" si="8"/>
        <v>1.8</v>
      </c>
      <c r="L55" s="1">
        <f t="shared" si="8"/>
        <v>0.5</v>
      </c>
      <c r="N55">
        <f t="shared" si="9"/>
        <v>9</v>
      </c>
      <c r="P55" t="str">
        <f t="shared" si="3"/>
        <v>[1,1,1,1,1,1,0,1.8,1.8,1.8,0.5],</v>
      </c>
    </row>
    <row r="56" spans="1:16" x14ac:dyDescent="0.25">
      <c r="A56" s="1" t="s">
        <v>81</v>
      </c>
      <c r="B56" s="1">
        <f t="shared" si="8"/>
        <v>1</v>
      </c>
      <c r="C56" s="1">
        <f t="shared" si="8"/>
        <v>1</v>
      </c>
      <c r="D56" s="1">
        <f t="shared" si="8"/>
        <v>1</v>
      </c>
      <c r="E56" s="1">
        <f t="shared" si="8"/>
        <v>1</v>
      </c>
      <c r="F56" s="1">
        <f t="shared" si="8"/>
        <v>1</v>
      </c>
      <c r="G56" s="1">
        <f t="shared" si="8"/>
        <v>1</v>
      </c>
      <c r="H56" s="1">
        <f t="shared" si="8"/>
        <v>1</v>
      </c>
      <c r="I56" s="1">
        <f t="shared" si="8"/>
        <v>0</v>
      </c>
      <c r="J56" s="1">
        <f t="shared" si="8"/>
        <v>1.8</v>
      </c>
      <c r="K56" s="1">
        <f t="shared" si="8"/>
        <v>-0.4</v>
      </c>
      <c r="L56" s="1">
        <f t="shared" si="8"/>
        <v>0.5</v>
      </c>
      <c r="N56">
        <f t="shared" si="9"/>
        <v>8</v>
      </c>
      <c r="P56" t="str">
        <f t="shared" si="3"/>
        <v>[1,1,1,1,1,1,1,0,1.8,-0.4,0.5],</v>
      </c>
    </row>
    <row r="57" spans="1:16" x14ac:dyDescent="0.25">
      <c r="A57" s="1" t="s">
        <v>82</v>
      </c>
      <c r="B57" s="1">
        <f t="shared" si="8"/>
        <v>1</v>
      </c>
      <c r="C57" s="1">
        <f t="shared" si="8"/>
        <v>1</v>
      </c>
      <c r="D57" s="1">
        <f t="shared" si="8"/>
        <v>0.79999999999999993</v>
      </c>
      <c r="E57" s="1">
        <f t="shared" si="8"/>
        <v>1</v>
      </c>
      <c r="F57" s="1">
        <f t="shared" si="8"/>
        <v>1</v>
      </c>
      <c r="G57" s="1">
        <f t="shared" si="8"/>
        <v>1</v>
      </c>
      <c r="H57" s="1">
        <f t="shared" si="8"/>
        <v>1</v>
      </c>
      <c r="I57" s="1">
        <f t="shared" si="8"/>
        <v>1</v>
      </c>
      <c r="J57" s="1">
        <f t="shared" si="8"/>
        <v>1</v>
      </c>
      <c r="K57" s="1">
        <f t="shared" si="8"/>
        <v>1</v>
      </c>
      <c r="L57" s="1">
        <f t="shared" si="8"/>
        <v>0.5</v>
      </c>
      <c r="N57">
        <f t="shared" si="9"/>
        <v>9</v>
      </c>
      <c r="P57" t="str">
        <f t="shared" si="3"/>
        <v>[1,1,0.8,1,1,1,1,1,1,1,0.5],</v>
      </c>
    </row>
    <row r="58" spans="1:16" x14ac:dyDescent="0.25">
      <c r="A58" s="1" t="s">
        <v>83</v>
      </c>
      <c r="B58" s="1">
        <f t="shared" si="8"/>
        <v>1</v>
      </c>
      <c r="C58" s="1">
        <f t="shared" si="8"/>
        <v>1</v>
      </c>
      <c r="D58" s="1">
        <f t="shared" si="8"/>
        <v>1</v>
      </c>
      <c r="E58" s="1">
        <f t="shared" si="8"/>
        <v>1</v>
      </c>
      <c r="F58" s="1">
        <f t="shared" si="8"/>
        <v>1</v>
      </c>
      <c r="G58" s="1">
        <f t="shared" si="8"/>
        <v>1</v>
      </c>
      <c r="H58" s="1">
        <f t="shared" si="8"/>
        <v>0.5</v>
      </c>
      <c r="I58" s="1">
        <f t="shared" si="8"/>
        <v>1</v>
      </c>
      <c r="J58" s="1">
        <f t="shared" si="8"/>
        <v>1</v>
      </c>
      <c r="K58" s="1">
        <f t="shared" si="8"/>
        <v>-0.4</v>
      </c>
      <c r="L58" s="1">
        <f t="shared" si="8"/>
        <v>0.5</v>
      </c>
      <c r="N58">
        <f t="shared" si="9"/>
        <v>8</v>
      </c>
      <c r="P58" t="str">
        <f t="shared" si="3"/>
        <v>[1,1,1,1,1,1,0.5,1,1,-0.4,0.5],</v>
      </c>
    </row>
    <row r="59" spans="1:16" x14ac:dyDescent="0.25">
      <c r="A59" s="1" t="s">
        <v>84</v>
      </c>
      <c r="B59" s="1">
        <f t="shared" si="8"/>
        <v>1.5</v>
      </c>
      <c r="C59" s="1">
        <f t="shared" si="8"/>
        <v>1.5</v>
      </c>
      <c r="D59" s="1">
        <f t="shared" si="8"/>
        <v>1.5</v>
      </c>
      <c r="E59" s="1">
        <f t="shared" si="8"/>
        <v>1.5</v>
      </c>
      <c r="F59" s="1">
        <f t="shared" si="8"/>
        <v>1.5</v>
      </c>
      <c r="G59" s="1">
        <f t="shared" si="8"/>
        <v>1.5</v>
      </c>
      <c r="H59" s="1">
        <f t="shared" si="8"/>
        <v>1.5</v>
      </c>
      <c r="I59" s="1">
        <f t="shared" si="8"/>
        <v>1.5</v>
      </c>
      <c r="J59" s="1">
        <f t="shared" si="8"/>
        <v>1.5</v>
      </c>
      <c r="K59" s="1">
        <f t="shared" si="8"/>
        <v>1.5</v>
      </c>
      <c r="L59" s="1">
        <f t="shared" si="8"/>
        <v>1.5</v>
      </c>
      <c r="N59">
        <f t="shared" si="9"/>
        <v>11</v>
      </c>
      <c r="P59" t="str">
        <f t="shared" si="3"/>
        <v>[1.5,1.5,1.5,1.5,1.5,1.5,1.5,1.5,1.5,1.5,1.5],</v>
      </c>
    </row>
    <row r="61" spans="1:16" x14ac:dyDescent="0.25">
      <c r="A61" s="1" t="s">
        <v>88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6" x14ac:dyDescent="0.25">
      <c r="A62" s="1"/>
      <c r="B62" s="1" t="s">
        <v>22</v>
      </c>
      <c r="C62" s="1" t="s">
        <v>75</v>
      </c>
      <c r="D62" s="1" t="s">
        <v>76</v>
      </c>
      <c r="E62" s="1" t="s">
        <v>77</v>
      </c>
      <c r="F62" s="1" t="s">
        <v>78</v>
      </c>
      <c r="G62" s="1" t="s">
        <v>79</v>
      </c>
      <c r="H62" s="1" t="s">
        <v>80</v>
      </c>
      <c r="I62" s="1" t="s">
        <v>81</v>
      </c>
      <c r="J62" s="1" t="s">
        <v>82</v>
      </c>
      <c r="K62" s="1" t="s">
        <v>83</v>
      </c>
      <c r="L62" s="1" t="s">
        <v>84</v>
      </c>
    </row>
    <row r="63" spans="1:16" x14ac:dyDescent="0.25">
      <c r="A63" s="1" t="s">
        <v>22</v>
      </c>
      <c r="B63" s="1">
        <f t="shared" ref="B63:L73" si="10">IF(B49&lt;&gt;1,ROUNDUP(B49+(B49*$B$3), 1),1)</f>
        <v>1</v>
      </c>
      <c r="C63" s="1">
        <f t="shared" si="10"/>
        <v>1</v>
      </c>
      <c r="D63" s="1">
        <f t="shared" si="10"/>
        <v>1</v>
      </c>
      <c r="E63" s="1">
        <f t="shared" si="10"/>
        <v>1</v>
      </c>
      <c r="F63" s="1">
        <f t="shared" si="10"/>
        <v>1</v>
      </c>
      <c r="G63" s="1">
        <f t="shared" si="10"/>
        <v>1</v>
      </c>
      <c r="H63" s="1">
        <f t="shared" si="10"/>
        <v>1</v>
      </c>
      <c r="I63" s="1">
        <f t="shared" si="10"/>
        <v>1</v>
      </c>
      <c r="J63" s="1">
        <f t="shared" si="10"/>
        <v>0.9</v>
      </c>
      <c r="K63" s="1">
        <f t="shared" si="10"/>
        <v>1</v>
      </c>
      <c r="L63" s="1">
        <f t="shared" si="10"/>
        <v>0.6</v>
      </c>
      <c r="N63">
        <f>COUNTIF(B63:L63, "&gt;=1")</f>
        <v>9</v>
      </c>
      <c r="P63" t="str">
        <f t="shared" si="3"/>
        <v>[1,1,1,1,1,1,1,1,0.9,1,0.6],</v>
      </c>
    </row>
    <row r="64" spans="1:16" x14ac:dyDescent="0.25">
      <c r="A64" s="1" t="s">
        <v>75</v>
      </c>
      <c r="B64" s="1">
        <f t="shared" si="10"/>
        <v>1</v>
      </c>
      <c r="C64" s="1">
        <f t="shared" si="10"/>
        <v>0.6</v>
      </c>
      <c r="D64" s="1">
        <f t="shared" si="10"/>
        <v>2</v>
      </c>
      <c r="E64" s="1">
        <f t="shared" si="10"/>
        <v>2</v>
      </c>
      <c r="F64" s="1">
        <f t="shared" si="10"/>
        <v>1</v>
      </c>
      <c r="G64" s="1">
        <f t="shared" si="10"/>
        <v>2</v>
      </c>
      <c r="H64" s="1">
        <f t="shared" si="10"/>
        <v>1</v>
      </c>
      <c r="I64" s="1">
        <f t="shared" si="10"/>
        <v>1</v>
      </c>
      <c r="J64" s="1">
        <f t="shared" si="10"/>
        <v>1</v>
      </c>
      <c r="K64" s="1">
        <f t="shared" si="10"/>
        <v>1</v>
      </c>
      <c r="L64" s="1">
        <f t="shared" si="10"/>
        <v>0.6</v>
      </c>
      <c r="N64">
        <f t="shared" ref="N64:N73" si="11">COUNTIF(B64:L64, "&gt;=1")</f>
        <v>9</v>
      </c>
      <c r="P64" t="str">
        <f t="shared" si="3"/>
        <v>[1,0.6,2,2,1,2,1,1,1,1,0.6],</v>
      </c>
    </row>
    <row r="65" spans="1:16" x14ac:dyDescent="0.25">
      <c r="A65" s="1" t="s">
        <v>76</v>
      </c>
      <c r="B65" s="1">
        <f t="shared" si="10"/>
        <v>1</v>
      </c>
      <c r="C65" s="1">
        <f t="shared" si="10"/>
        <v>1</v>
      </c>
      <c r="D65" s="1">
        <f t="shared" si="10"/>
        <v>0.6</v>
      </c>
      <c r="E65" s="1">
        <f t="shared" si="10"/>
        <v>2</v>
      </c>
      <c r="F65" s="1">
        <f t="shared" si="10"/>
        <v>2</v>
      </c>
      <c r="G65" s="1">
        <f t="shared" si="10"/>
        <v>2</v>
      </c>
      <c r="H65" s="1">
        <f t="shared" si="10"/>
        <v>1</v>
      </c>
      <c r="I65" s="1">
        <f t="shared" si="10"/>
        <v>1</v>
      </c>
      <c r="J65" s="1">
        <f t="shared" si="10"/>
        <v>1</v>
      </c>
      <c r="K65" s="1">
        <f t="shared" si="10"/>
        <v>1</v>
      </c>
      <c r="L65" s="1">
        <f t="shared" si="10"/>
        <v>0.6</v>
      </c>
      <c r="N65">
        <f t="shared" si="11"/>
        <v>9</v>
      </c>
      <c r="P65" t="str">
        <f t="shared" si="3"/>
        <v>[1,1,0.6,2,2,2,1,1,1,1,0.6],</v>
      </c>
    </row>
    <row r="66" spans="1:16" x14ac:dyDescent="0.25">
      <c r="A66" s="1" t="s">
        <v>77</v>
      </c>
      <c r="B66" s="1">
        <f t="shared" si="10"/>
        <v>1</v>
      </c>
      <c r="C66" s="1">
        <f t="shared" si="10"/>
        <v>1</v>
      </c>
      <c r="D66" s="1">
        <f t="shared" si="10"/>
        <v>1</v>
      </c>
      <c r="E66" s="1">
        <f t="shared" si="10"/>
        <v>0.6</v>
      </c>
      <c r="F66" s="1">
        <f t="shared" si="10"/>
        <v>1</v>
      </c>
      <c r="G66" s="1">
        <f t="shared" si="10"/>
        <v>2</v>
      </c>
      <c r="H66" s="1">
        <f t="shared" si="10"/>
        <v>1</v>
      </c>
      <c r="I66" s="1">
        <f t="shared" si="10"/>
        <v>1</v>
      </c>
      <c r="J66" s="1">
        <f t="shared" si="10"/>
        <v>1</v>
      </c>
      <c r="K66" s="1">
        <f t="shared" si="10"/>
        <v>2</v>
      </c>
      <c r="L66" s="1">
        <f t="shared" si="10"/>
        <v>0.6</v>
      </c>
      <c r="N66">
        <f t="shared" si="11"/>
        <v>9</v>
      </c>
      <c r="P66" t="str">
        <f t="shared" si="3"/>
        <v>[1,1,1,0.6,1,2,1,1,1,2,0.6],</v>
      </c>
    </row>
    <row r="67" spans="1:16" x14ac:dyDescent="0.25">
      <c r="A67" s="1" t="s">
        <v>78</v>
      </c>
      <c r="B67" s="1">
        <f t="shared" si="10"/>
        <v>1</v>
      </c>
      <c r="C67" s="1">
        <f t="shared" si="10"/>
        <v>1</v>
      </c>
      <c r="D67" s="1">
        <f t="shared" si="10"/>
        <v>1</v>
      </c>
      <c r="E67" s="1">
        <f t="shared" si="10"/>
        <v>1</v>
      </c>
      <c r="F67" s="1">
        <f t="shared" si="10"/>
        <v>0.6</v>
      </c>
      <c r="G67" s="1">
        <f t="shared" si="10"/>
        <v>1</v>
      </c>
      <c r="H67" s="1">
        <f t="shared" si="10"/>
        <v>1</v>
      </c>
      <c r="I67" s="1">
        <f t="shared" si="10"/>
        <v>1</v>
      </c>
      <c r="J67" s="1">
        <f t="shared" si="10"/>
        <v>1</v>
      </c>
      <c r="K67" s="1">
        <f t="shared" si="10"/>
        <v>1</v>
      </c>
      <c r="L67" s="1">
        <f t="shared" si="10"/>
        <v>0.6</v>
      </c>
      <c r="N67">
        <f t="shared" si="11"/>
        <v>9</v>
      </c>
      <c r="P67" t="str">
        <f t="shared" si="3"/>
        <v>[1,1,1,1,0.6,1,1,1,1,1,0.6],</v>
      </c>
    </row>
    <row r="68" spans="1:16" x14ac:dyDescent="0.25">
      <c r="A68" s="1" t="s">
        <v>79</v>
      </c>
      <c r="B68" s="1">
        <f t="shared" si="10"/>
        <v>1</v>
      </c>
      <c r="C68" s="1">
        <f t="shared" si="10"/>
        <v>1</v>
      </c>
      <c r="D68" s="1">
        <f t="shared" si="10"/>
        <v>1</v>
      </c>
      <c r="E68" s="1">
        <f t="shared" si="10"/>
        <v>1</v>
      </c>
      <c r="F68" s="1">
        <f t="shared" si="10"/>
        <v>1</v>
      </c>
      <c r="G68" s="1">
        <f t="shared" si="10"/>
        <v>-0.5</v>
      </c>
      <c r="H68" s="1">
        <f t="shared" si="10"/>
        <v>1</v>
      </c>
      <c r="I68" s="1">
        <f t="shared" si="10"/>
        <v>1</v>
      </c>
      <c r="J68" s="1">
        <f t="shared" si="10"/>
        <v>1</v>
      </c>
      <c r="K68" s="1">
        <f t="shared" si="10"/>
        <v>0</v>
      </c>
      <c r="L68" s="1">
        <f t="shared" si="10"/>
        <v>0.6</v>
      </c>
      <c r="N68">
        <f t="shared" si="11"/>
        <v>8</v>
      </c>
      <c r="P68" t="str">
        <f t="shared" si="3"/>
        <v>[1,1,1,1,1,-0.5,1,1,1,0,0.6],</v>
      </c>
    </row>
    <row r="69" spans="1:16" x14ac:dyDescent="0.25">
      <c r="A69" s="1" t="s">
        <v>80</v>
      </c>
      <c r="B69" s="1">
        <f t="shared" si="10"/>
        <v>1</v>
      </c>
      <c r="C69" s="1">
        <f t="shared" si="10"/>
        <v>1</v>
      </c>
      <c r="D69" s="1">
        <f t="shared" si="10"/>
        <v>1</v>
      </c>
      <c r="E69" s="1">
        <f t="shared" si="10"/>
        <v>1</v>
      </c>
      <c r="F69" s="1">
        <f t="shared" si="10"/>
        <v>1</v>
      </c>
      <c r="G69" s="1">
        <f t="shared" si="10"/>
        <v>1</v>
      </c>
      <c r="H69" s="1">
        <f t="shared" si="10"/>
        <v>0</v>
      </c>
      <c r="I69" s="1">
        <f t="shared" si="10"/>
        <v>2</v>
      </c>
      <c r="J69" s="1">
        <f t="shared" si="10"/>
        <v>2</v>
      </c>
      <c r="K69" s="1">
        <f t="shared" si="10"/>
        <v>2</v>
      </c>
      <c r="L69" s="1">
        <f t="shared" si="10"/>
        <v>0.6</v>
      </c>
      <c r="N69">
        <f t="shared" si="11"/>
        <v>9</v>
      </c>
      <c r="P69" t="str">
        <f t="shared" si="3"/>
        <v>[1,1,1,1,1,1,0,2,2,2,0.6],</v>
      </c>
    </row>
    <row r="70" spans="1:16" x14ac:dyDescent="0.25">
      <c r="A70" s="1" t="s">
        <v>81</v>
      </c>
      <c r="B70" s="1">
        <f t="shared" si="10"/>
        <v>1</v>
      </c>
      <c r="C70" s="1">
        <f t="shared" si="10"/>
        <v>1</v>
      </c>
      <c r="D70" s="1">
        <f t="shared" si="10"/>
        <v>1</v>
      </c>
      <c r="E70" s="1">
        <f t="shared" si="10"/>
        <v>1</v>
      </c>
      <c r="F70" s="1">
        <f t="shared" si="10"/>
        <v>1</v>
      </c>
      <c r="G70" s="1">
        <f t="shared" si="10"/>
        <v>1</v>
      </c>
      <c r="H70" s="1">
        <f t="shared" si="10"/>
        <v>1</v>
      </c>
      <c r="I70" s="1">
        <f t="shared" si="10"/>
        <v>0</v>
      </c>
      <c r="J70" s="1">
        <f t="shared" si="10"/>
        <v>2</v>
      </c>
      <c r="K70" s="1">
        <f t="shared" si="10"/>
        <v>-0.5</v>
      </c>
      <c r="L70" s="1">
        <f t="shared" si="10"/>
        <v>0.6</v>
      </c>
      <c r="N70">
        <f t="shared" si="11"/>
        <v>8</v>
      </c>
      <c r="P70" t="str">
        <f t="shared" si="3"/>
        <v>[1,1,1,1,1,1,1,0,2,-0.5,0.6],</v>
      </c>
    </row>
    <row r="71" spans="1:16" x14ac:dyDescent="0.25">
      <c r="A71" s="1" t="s">
        <v>82</v>
      </c>
      <c r="B71" s="1">
        <f t="shared" si="10"/>
        <v>1</v>
      </c>
      <c r="C71" s="1">
        <f t="shared" si="10"/>
        <v>1</v>
      </c>
      <c r="D71" s="1">
        <f t="shared" si="10"/>
        <v>0.9</v>
      </c>
      <c r="E71" s="1">
        <f t="shared" si="10"/>
        <v>1</v>
      </c>
      <c r="F71" s="1">
        <f t="shared" si="10"/>
        <v>1</v>
      </c>
      <c r="G71" s="1">
        <f t="shared" si="10"/>
        <v>1</v>
      </c>
      <c r="H71" s="1">
        <f t="shared" si="10"/>
        <v>1</v>
      </c>
      <c r="I71" s="1">
        <f t="shared" si="10"/>
        <v>1</v>
      </c>
      <c r="J71" s="1">
        <f t="shared" si="10"/>
        <v>1</v>
      </c>
      <c r="K71" s="1">
        <f t="shared" si="10"/>
        <v>1</v>
      </c>
      <c r="L71" s="1">
        <f t="shared" si="10"/>
        <v>0.6</v>
      </c>
      <c r="N71">
        <f t="shared" si="11"/>
        <v>9</v>
      </c>
      <c r="P71" t="str">
        <f t="shared" si="3"/>
        <v>[1,1,0.9,1,1,1,1,1,1,1,0.6],</v>
      </c>
    </row>
    <row r="72" spans="1:16" x14ac:dyDescent="0.25">
      <c r="A72" s="1" t="s">
        <v>83</v>
      </c>
      <c r="B72" s="1">
        <f t="shared" si="10"/>
        <v>1</v>
      </c>
      <c r="C72" s="1">
        <f t="shared" si="10"/>
        <v>1</v>
      </c>
      <c r="D72" s="1">
        <f t="shared" si="10"/>
        <v>1</v>
      </c>
      <c r="E72" s="1">
        <f t="shared" si="10"/>
        <v>1</v>
      </c>
      <c r="F72" s="1">
        <f t="shared" si="10"/>
        <v>1</v>
      </c>
      <c r="G72" s="1">
        <f t="shared" si="10"/>
        <v>1</v>
      </c>
      <c r="H72" s="1">
        <f t="shared" si="10"/>
        <v>0.6</v>
      </c>
      <c r="I72" s="1">
        <f t="shared" si="10"/>
        <v>1</v>
      </c>
      <c r="J72" s="1">
        <f t="shared" si="10"/>
        <v>1</v>
      </c>
      <c r="K72" s="1">
        <f t="shared" si="10"/>
        <v>-0.5</v>
      </c>
      <c r="L72" s="1">
        <f t="shared" si="10"/>
        <v>0.6</v>
      </c>
      <c r="N72">
        <f t="shared" si="11"/>
        <v>8</v>
      </c>
      <c r="P72" t="str">
        <f t="shared" si="3"/>
        <v>[1,1,1,1,1,1,0.6,1,1,-0.5,0.6],</v>
      </c>
    </row>
    <row r="73" spans="1:16" x14ac:dyDescent="0.25">
      <c r="A73" s="1" t="s">
        <v>84</v>
      </c>
      <c r="B73" s="1">
        <f t="shared" si="10"/>
        <v>1.7000000000000002</v>
      </c>
      <c r="C73" s="1">
        <f t="shared" si="10"/>
        <v>1.7000000000000002</v>
      </c>
      <c r="D73" s="1">
        <f t="shared" si="10"/>
        <v>1.7000000000000002</v>
      </c>
      <c r="E73" s="1">
        <f t="shared" si="10"/>
        <v>1.7000000000000002</v>
      </c>
      <c r="F73" s="1">
        <f t="shared" si="10"/>
        <v>1.7000000000000002</v>
      </c>
      <c r="G73" s="1">
        <f t="shared" si="10"/>
        <v>1.7000000000000002</v>
      </c>
      <c r="H73" s="1">
        <f t="shared" si="10"/>
        <v>1.7000000000000002</v>
      </c>
      <c r="I73" s="1">
        <f t="shared" si="10"/>
        <v>1.7000000000000002</v>
      </c>
      <c r="J73" s="1">
        <f t="shared" si="10"/>
        <v>1.7000000000000002</v>
      </c>
      <c r="K73" s="1">
        <f t="shared" si="10"/>
        <v>1.7000000000000002</v>
      </c>
      <c r="L73" s="1">
        <f t="shared" si="10"/>
        <v>1.7000000000000002</v>
      </c>
      <c r="N73">
        <f t="shared" si="11"/>
        <v>11</v>
      </c>
      <c r="P73" t="str">
        <f t="shared" si="3"/>
        <v>[1.7,1.7,1.7,1.7,1.7,1.7,1.7,1.7,1.7,1.7,1.7],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0612-AF48-4D01-BB6E-54CE1B63A0FF}">
  <dimension ref="A1:G15"/>
  <sheetViews>
    <sheetView workbookViewId="0">
      <selection activeCell="D13" sqref="D13"/>
    </sheetView>
  </sheetViews>
  <sheetFormatPr defaultColWidth="11.42578125" defaultRowHeight="15" x14ac:dyDescent="0.25"/>
  <cols>
    <col min="6" max="6" width="14.28515625" customWidth="1"/>
  </cols>
  <sheetData>
    <row r="1" spans="1:7" x14ac:dyDescent="0.25">
      <c r="A1" s="1" t="s">
        <v>91</v>
      </c>
      <c r="B1" s="1"/>
      <c r="C1" s="1"/>
      <c r="D1" s="1"/>
    </row>
    <row r="2" spans="1:7" x14ac:dyDescent="0.25">
      <c r="A2" s="1"/>
      <c r="B2" s="1"/>
      <c r="C2" s="1"/>
      <c r="D2" s="1"/>
    </row>
    <row r="3" spans="1:7" x14ac:dyDescent="0.25">
      <c r="A3" s="1"/>
      <c r="B3" s="1" t="s">
        <v>90</v>
      </c>
      <c r="C3" s="1" t="s">
        <v>19</v>
      </c>
      <c r="D3" s="1" t="s">
        <v>93</v>
      </c>
    </row>
    <row r="4" spans="1:7" x14ac:dyDescent="0.25">
      <c r="A4" s="1" t="s">
        <v>18</v>
      </c>
      <c r="B4" s="1">
        <v>1.25</v>
      </c>
      <c r="C4" s="1">
        <v>1</v>
      </c>
      <c r="D4" s="1">
        <v>0.5</v>
      </c>
      <c r="F4" t="str">
        <f>"["&amp;B4&amp;","&amp;C4&amp;","&amp;D4&amp;"]"</f>
        <v>[1.25,1,0.5]</v>
      </c>
    </row>
    <row r="5" spans="1:7" x14ac:dyDescent="0.25">
      <c r="A5" s="1" t="s">
        <v>94</v>
      </c>
      <c r="B5" s="1">
        <v>1</v>
      </c>
      <c r="C5" s="1">
        <v>0.75</v>
      </c>
      <c r="D5" s="1">
        <v>1</v>
      </c>
      <c r="F5" t="str">
        <f t="shared" ref="F5:F7" si="0">"["&amp;B5&amp;","&amp;C5&amp;","&amp;D5&amp;"]"</f>
        <v>[1,0.75,1]</v>
      </c>
    </row>
    <row r="6" spans="1:7" x14ac:dyDescent="0.25">
      <c r="A6" s="1" t="s">
        <v>95</v>
      </c>
      <c r="B6" s="1">
        <v>1.25</v>
      </c>
      <c r="C6" s="1">
        <v>1.25</v>
      </c>
      <c r="D6" s="1">
        <v>0.75</v>
      </c>
      <c r="F6" t="str">
        <f t="shared" si="0"/>
        <v>[1.25,1.25,0.75]</v>
      </c>
    </row>
    <row r="7" spans="1:7" x14ac:dyDescent="0.25">
      <c r="A7" s="1" t="s">
        <v>96</v>
      </c>
      <c r="B7" s="1">
        <v>1.25</v>
      </c>
      <c r="C7" s="1">
        <v>1.25</v>
      </c>
      <c r="D7" s="1">
        <v>1</v>
      </c>
      <c r="F7" t="str">
        <f t="shared" si="0"/>
        <v>[1.25,1.25,1]</v>
      </c>
    </row>
    <row r="10" spans="1:7" x14ac:dyDescent="0.25">
      <c r="A10" s="3" t="s">
        <v>92</v>
      </c>
      <c r="B10" s="3"/>
      <c r="C10" s="3"/>
      <c r="D10" s="3"/>
      <c r="E10" s="3"/>
    </row>
    <row r="11" spans="1:7" x14ac:dyDescent="0.25">
      <c r="A11" s="3"/>
      <c r="B11" s="3"/>
      <c r="C11" s="3"/>
      <c r="D11" s="3"/>
      <c r="E11" s="3"/>
    </row>
    <row r="12" spans="1:7" x14ac:dyDescent="0.25">
      <c r="A12" s="3"/>
      <c r="B12" s="3" t="s">
        <v>2</v>
      </c>
      <c r="C12" s="3" t="s">
        <v>3</v>
      </c>
      <c r="D12" s="3" t="s">
        <v>15</v>
      </c>
      <c r="E12" s="3" t="s">
        <v>12</v>
      </c>
    </row>
    <row r="13" spans="1:7" x14ac:dyDescent="0.25">
      <c r="A13" s="3" t="s">
        <v>90</v>
      </c>
      <c r="B13" s="3">
        <v>0.25</v>
      </c>
      <c r="C13" s="3">
        <v>0.25</v>
      </c>
      <c r="D13" s="3">
        <v>0.25</v>
      </c>
      <c r="E13" s="3">
        <v>0.25</v>
      </c>
      <c r="G13" t="str">
        <f>"["&amp;B13&amp;","&amp;C13&amp;","&amp;D13&amp;","&amp;E13&amp;"]"</f>
        <v>[0.25,0.25,0.25,0.25]</v>
      </c>
    </row>
    <row r="14" spans="1:7" x14ac:dyDescent="0.25">
      <c r="A14" s="3" t="s">
        <v>19</v>
      </c>
      <c r="B14" s="3">
        <v>0</v>
      </c>
      <c r="C14" s="3">
        <v>0</v>
      </c>
      <c r="D14" s="3">
        <v>0</v>
      </c>
      <c r="E14" s="3">
        <v>0</v>
      </c>
      <c r="G14" t="str">
        <f t="shared" ref="G14:G15" si="1">"["&amp;B14&amp;","&amp;C14&amp;","&amp;D14&amp;","&amp;E14&amp;"]"</f>
        <v>[0,0,0,0]</v>
      </c>
    </row>
    <row r="15" spans="1:7" x14ac:dyDescent="0.25">
      <c r="A15" s="3" t="s">
        <v>93</v>
      </c>
      <c r="B15" s="3">
        <v>-0.25</v>
      </c>
      <c r="C15" s="3">
        <v>0</v>
      </c>
      <c r="D15" s="3">
        <v>-0.1</v>
      </c>
      <c r="E15" s="3">
        <v>-0.25</v>
      </c>
      <c r="G15" t="str">
        <f t="shared" si="1"/>
        <v>[-0.25,0,-0.1,-0.25]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54BBB-C0E6-453B-BF49-39DD27E2BF5A}">
  <dimension ref="A1:K21"/>
  <sheetViews>
    <sheetView workbookViewId="0">
      <selection activeCell="B13" sqref="B13"/>
    </sheetView>
  </sheetViews>
  <sheetFormatPr defaultColWidth="11.42578125" defaultRowHeight="15" x14ac:dyDescent="0.25"/>
  <cols>
    <col min="1" max="1" width="11.85546875" bestFit="1" customWidth="1"/>
  </cols>
  <sheetData>
    <row r="1" spans="1:11" x14ac:dyDescent="0.25">
      <c r="A1" t="s">
        <v>37</v>
      </c>
    </row>
    <row r="3" spans="1:11" x14ac:dyDescent="0.25">
      <c r="A3" s="3" t="s">
        <v>32</v>
      </c>
      <c r="B3" s="3"/>
      <c r="D3" s="2" t="s">
        <v>34</v>
      </c>
      <c r="E3" s="2"/>
      <c r="G3" s="3" t="s">
        <v>35</v>
      </c>
      <c r="H3" s="3"/>
      <c r="J3" s="2" t="s">
        <v>36</v>
      </c>
      <c r="K3" s="2"/>
    </row>
    <row r="4" spans="1:11" x14ac:dyDescent="0.25">
      <c r="A4" s="3" t="s">
        <v>5</v>
      </c>
      <c r="B4" s="3">
        <v>0.1</v>
      </c>
      <c r="D4" s="2" t="s">
        <v>5</v>
      </c>
      <c r="E4" s="2">
        <v>0.2</v>
      </c>
      <c r="G4" s="3" t="s">
        <v>5</v>
      </c>
      <c r="H4" s="3">
        <v>-0.2</v>
      </c>
      <c r="J4" s="2" t="s">
        <v>5</v>
      </c>
      <c r="K4" s="2">
        <v>0</v>
      </c>
    </row>
    <row r="5" spans="1:11" x14ac:dyDescent="0.25">
      <c r="A5" s="3" t="s">
        <v>1</v>
      </c>
      <c r="B5" s="3">
        <v>-0.2</v>
      </c>
      <c r="D5" s="2" t="s">
        <v>1</v>
      </c>
      <c r="E5" s="2">
        <v>0.1</v>
      </c>
      <c r="G5" s="3" t="s">
        <v>1</v>
      </c>
      <c r="H5" s="3">
        <v>0.2</v>
      </c>
      <c r="J5" s="2" t="s">
        <v>1</v>
      </c>
      <c r="K5" s="2">
        <v>0</v>
      </c>
    </row>
    <row r="6" spans="1:11" x14ac:dyDescent="0.25">
      <c r="A6" s="3" t="s">
        <v>6</v>
      </c>
      <c r="B6" s="3">
        <v>0.2</v>
      </c>
      <c r="D6" s="2" t="s">
        <v>6</v>
      </c>
      <c r="E6" s="2">
        <v>0.2</v>
      </c>
      <c r="G6" s="3" t="s">
        <v>6</v>
      </c>
      <c r="H6" s="3">
        <v>-0.2</v>
      </c>
      <c r="J6" s="2" t="s">
        <v>6</v>
      </c>
      <c r="K6" s="2">
        <v>0</v>
      </c>
    </row>
    <row r="7" spans="1:11" x14ac:dyDescent="0.25">
      <c r="A7" s="3" t="s">
        <v>7</v>
      </c>
      <c r="B7" s="3">
        <v>0.1</v>
      </c>
      <c r="D7" s="2" t="s">
        <v>7</v>
      </c>
      <c r="E7" s="2">
        <v>-0.2</v>
      </c>
      <c r="G7" s="3" t="s">
        <v>7</v>
      </c>
      <c r="H7" s="3">
        <v>0.2</v>
      </c>
      <c r="J7" s="2" t="s">
        <v>7</v>
      </c>
      <c r="K7" s="2">
        <v>0.1</v>
      </c>
    </row>
    <row r="8" spans="1:11" x14ac:dyDescent="0.25">
      <c r="A8" s="3" t="s">
        <v>0</v>
      </c>
      <c r="B8" s="3">
        <v>0</v>
      </c>
      <c r="D8" s="2" t="s">
        <v>0</v>
      </c>
      <c r="E8" s="2">
        <v>0.1</v>
      </c>
      <c r="G8" s="3" t="s">
        <v>0</v>
      </c>
      <c r="H8" s="3">
        <v>0.2</v>
      </c>
      <c r="J8" s="2" t="s">
        <v>0</v>
      </c>
      <c r="K8" s="2">
        <v>0.1</v>
      </c>
    </row>
    <row r="9" spans="1:11" x14ac:dyDescent="0.25">
      <c r="A9" s="3" t="s">
        <v>8</v>
      </c>
      <c r="B9" s="3">
        <v>0.2</v>
      </c>
      <c r="D9" s="2" t="s">
        <v>8</v>
      </c>
      <c r="E9" s="2">
        <v>0</v>
      </c>
      <c r="G9" s="3" t="s">
        <v>8</v>
      </c>
      <c r="H9" s="3">
        <v>0</v>
      </c>
      <c r="J9" s="2" t="s">
        <v>8</v>
      </c>
      <c r="K9" s="2">
        <v>0.1</v>
      </c>
    </row>
    <row r="10" spans="1:11" x14ac:dyDescent="0.25">
      <c r="A10" s="3" t="s">
        <v>9</v>
      </c>
      <c r="B10" s="3">
        <v>0.2</v>
      </c>
      <c r="D10" s="2" t="s">
        <v>9</v>
      </c>
      <c r="E10" s="2">
        <v>0.1</v>
      </c>
      <c r="G10" s="3" t="s">
        <v>9</v>
      </c>
      <c r="H10" s="3">
        <v>-0.2</v>
      </c>
      <c r="J10" s="2" t="s">
        <v>9</v>
      </c>
      <c r="K10" s="2">
        <v>0</v>
      </c>
    </row>
    <row r="11" spans="1:11" x14ac:dyDescent="0.25">
      <c r="A11" s="3" t="s">
        <v>10</v>
      </c>
      <c r="B11" s="3">
        <v>0.2</v>
      </c>
      <c r="D11" s="2" t="s">
        <v>10</v>
      </c>
      <c r="E11" s="2">
        <v>0.2</v>
      </c>
      <c r="G11" s="3" t="s">
        <v>10</v>
      </c>
      <c r="H11" s="3">
        <v>-0.2</v>
      </c>
      <c r="J11" s="2" t="s">
        <v>10</v>
      </c>
      <c r="K11" s="2">
        <v>0</v>
      </c>
    </row>
    <row r="12" spans="1:11" x14ac:dyDescent="0.25">
      <c r="A12" s="3" t="s">
        <v>11</v>
      </c>
      <c r="B12" s="3">
        <v>0.2</v>
      </c>
      <c r="D12" s="2" t="s">
        <v>11</v>
      </c>
      <c r="E12" s="2">
        <v>0.1</v>
      </c>
      <c r="G12" s="3" t="s">
        <v>11</v>
      </c>
      <c r="H12" s="3">
        <v>0.2</v>
      </c>
      <c r="J12" s="2" t="s">
        <v>11</v>
      </c>
      <c r="K12" s="2">
        <v>0</v>
      </c>
    </row>
    <row r="13" spans="1:11" x14ac:dyDescent="0.25">
      <c r="A13" s="3" t="s">
        <v>12</v>
      </c>
      <c r="B13" s="3">
        <v>-0.1</v>
      </c>
      <c r="D13" s="2" t="s">
        <v>12</v>
      </c>
      <c r="E13" s="2">
        <v>0.1</v>
      </c>
      <c r="G13" s="3" t="s">
        <v>12</v>
      </c>
      <c r="H13" s="3">
        <v>0.2</v>
      </c>
      <c r="J13" s="2" t="s">
        <v>12</v>
      </c>
      <c r="K13" s="2">
        <v>0.1</v>
      </c>
    </row>
    <row r="14" spans="1:11" x14ac:dyDescent="0.25">
      <c r="A14" s="3" t="s">
        <v>13</v>
      </c>
      <c r="B14" s="3">
        <v>0.2</v>
      </c>
      <c r="D14" s="2" t="s">
        <v>13</v>
      </c>
      <c r="E14" s="2">
        <v>0.2</v>
      </c>
      <c r="G14" s="3" t="s">
        <v>13</v>
      </c>
      <c r="H14" s="3">
        <v>0</v>
      </c>
      <c r="J14" s="2" t="s">
        <v>13</v>
      </c>
      <c r="K14" s="2">
        <v>0.1</v>
      </c>
    </row>
    <row r="15" spans="1:11" x14ac:dyDescent="0.25">
      <c r="A15" s="3" t="s">
        <v>14</v>
      </c>
      <c r="B15" s="3">
        <v>0</v>
      </c>
      <c r="D15" s="2" t="s">
        <v>14</v>
      </c>
      <c r="E15" s="2">
        <v>0</v>
      </c>
      <c r="G15" s="3" t="s">
        <v>14</v>
      </c>
      <c r="H15" s="3">
        <v>0.2</v>
      </c>
      <c r="J15" s="2" t="s">
        <v>14</v>
      </c>
      <c r="K15" s="2">
        <v>0.1</v>
      </c>
    </row>
    <row r="16" spans="1:11" x14ac:dyDescent="0.25">
      <c r="A16" s="3" t="s">
        <v>2</v>
      </c>
      <c r="B16" s="3">
        <v>-0.1</v>
      </c>
      <c r="D16" s="2" t="s">
        <v>2</v>
      </c>
      <c r="E16" s="2">
        <v>0</v>
      </c>
      <c r="G16" s="3" t="s">
        <v>2</v>
      </c>
      <c r="H16" s="3">
        <v>0.2</v>
      </c>
      <c r="J16" s="2" t="s">
        <v>2</v>
      </c>
      <c r="K16" s="2">
        <v>0.1</v>
      </c>
    </row>
    <row r="17" spans="1:11" x14ac:dyDescent="0.25">
      <c r="A17" s="3" t="s">
        <v>3</v>
      </c>
      <c r="B17" s="3">
        <v>0</v>
      </c>
      <c r="D17" s="2" t="s">
        <v>3</v>
      </c>
      <c r="E17" s="2">
        <v>0</v>
      </c>
      <c r="G17" s="3" t="s">
        <v>3</v>
      </c>
      <c r="H17" s="3">
        <v>0.2</v>
      </c>
      <c r="J17" s="2" t="s">
        <v>3</v>
      </c>
      <c r="K17" s="2">
        <v>0.1</v>
      </c>
    </row>
    <row r="18" spans="1:11" x14ac:dyDescent="0.25">
      <c r="A18" s="3" t="s">
        <v>15</v>
      </c>
      <c r="B18" s="3">
        <v>0</v>
      </c>
      <c r="D18" s="2" t="s">
        <v>15</v>
      </c>
      <c r="E18" s="2">
        <v>0</v>
      </c>
      <c r="G18" s="3" t="s">
        <v>15</v>
      </c>
      <c r="H18" s="3">
        <v>0.2</v>
      </c>
      <c r="J18" s="2" t="s">
        <v>15</v>
      </c>
      <c r="K18" s="2">
        <v>0.1</v>
      </c>
    </row>
    <row r="19" spans="1:11" x14ac:dyDescent="0.25">
      <c r="A19" s="3" t="s">
        <v>40</v>
      </c>
      <c r="B19" s="3">
        <v>0</v>
      </c>
      <c r="D19" s="2" t="s">
        <v>40</v>
      </c>
      <c r="E19" s="2">
        <v>0.1</v>
      </c>
      <c r="G19" s="3" t="s">
        <v>40</v>
      </c>
      <c r="H19" s="3">
        <v>0.2</v>
      </c>
      <c r="J19" s="2" t="s">
        <v>40</v>
      </c>
      <c r="K19" s="2">
        <v>0.1</v>
      </c>
    </row>
    <row r="21" spans="1:11" x14ac:dyDescent="0.25">
      <c r="B21" t="str">
        <f xml:space="preserve"> "["&amp;B4&amp;","&amp;B5&amp;","&amp;B6&amp;","&amp;B7&amp;","&amp;B8&amp;","&amp;B9&amp;","&amp;B10&amp;","&amp;B11&amp;","&amp;B12&amp;","&amp;B13&amp;","&amp;B14&amp;","&amp;B15&amp;","&amp;B16&amp;","&amp;B17&amp;","&amp;B18&amp;","&amp;B19&amp;"]"</f>
        <v>[0.1,-0.2,0.2,0.1,0,0.2,0.2,0.2,0.2,-0.1,0.2,0,-0.1,0,0,0]</v>
      </c>
      <c r="E21" t="str">
        <f xml:space="preserve"> "["&amp;E4&amp;","&amp;E5&amp;","&amp;E6&amp;","&amp;E7&amp;","&amp;E8&amp;","&amp;E9&amp;","&amp;E10&amp;","&amp;E11&amp;","&amp;E12&amp;","&amp;E13&amp;","&amp;E14&amp;","&amp;E15&amp;","&amp;E16&amp;","&amp;E17&amp;","&amp;E18&amp;","&amp;E19&amp;"]"</f>
        <v>[0.2,0.1,0.2,-0.2,0.1,0,0.1,0.2,0.1,0.1,0.2,0,0,0,0,0.1]</v>
      </c>
      <c r="H21" t="str">
        <f xml:space="preserve"> "["&amp;H4&amp;","&amp;H5&amp;","&amp;H6&amp;","&amp;H7&amp;","&amp;H8&amp;","&amp;H9&amp;","&amp;H10&amp;","&amp;H11&amp;","&amp;H12&amp;","&amp;H13&amp;","&amp;H14&amp;","&amp;H15&amp;","&amp;H16&amp;","&amp;H17&amp;","&amp;H18&amp;","&amp;H19&amp;"]"</f>
        <v>[-0.2,0.2,-0.2,0.2,0.2,0,-0.2,-0.2,0.2,0.2,0,0.2,0.2,0.2,0.2,0.2]</v>
      </c>
      <c r="K21" t="str">
        <f xml:space="preserve"> "["&amp;K4&amp;","&amp;K5&amp;","&amp;K6&amp;","&amp;K7&amp;","&amp;K8&amp;","&amp;K9&amp;","&amp;K10&amp;","&amp;K11&amp;","&amp;K12&amp;","&amp;K13&amp;","&amp;K14&amp;","&amp;K15&amp;","&amp;K16&amp;","&amp;K17&amp;","&amp;K18&amp;","&amp;K19&amp;"]"</f>
        <v>[0,0,0,0.1,0.1,0.1,0,0,0,0.1,0.1,0.1,0.1,0.1,0.1,0.1]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596E-534E-474A-89B3-22643BABC53D}">
  <dimension ref="A1:Q58"/>
  <sheetViews>
    <sheetView workbookViewId="0">
      <selection activeCell="Q39" sqref="Q39"/>
    </sheetView>
  </sheetViews>
  <sheetFormatPr defaultColWidth="11.42578125" defaultRowHeight="15" x14ac:dyDescent="0.25"/>
  <cols>
    <col min="10" max="10" width="12.42578125" customWidth="1"/>
    <col min="13" max="13" width="13.28515625" customWidth="1"/>
    <col min="15" max="15" width="13.7109375" customWidth="1"/>
    <col min="17" max="17" width="13.28515625" customWidth="1"/>
    <col min="21" max="21" width="13.28515625" customWidth="1"/>
  </cols>
  <sheetData>
    <row r="1" spans="1:17" x14ac:dyDescent="0.25">
      <c r="A1" s="1" t="s">
        <v>60</v>
      </c>
      <c r="B1" t="s">
        <v>65</v>
      </c>
      <c r="C1" t="s">
        <v>69</v>
      </c>
    </row>
    <row r="2" spans="1:17" x14ac:dyDescent="0.25">
      <c r="A2" s="3" t="s">
        <v>61</v>
      </c>
      <c r="B2" t="s">
        <v>66</v>
      </c>
      <c r="C2" t="s">
        <v>70</v>
      </c>
    </row>
    <row r="3" spans="1:17" x14ac:dyDescent="0.25">
      <c r="A3" s="2" t="s">
        <v>62</v>
      </c>
      <c r="B3" t="s">
        <v>67</v>
      </c>
      <c r="C3" t="s">
        <v>71</v>
      </c>
    </row>
    <row r="4" spans="1:17" x14ac:dyDescent="0.25">
      <c r="A4" s="4" t="s">
        <v>63</v>
      </c>
      <c r="B4" t="s">
        <v>68</v>
      </c>
      <c r="C4" t="s">
        <v>72</v>
      </c>
    </row>
    <row r="6" spans="1:17" x14ac:dyDescent="0.25">
      <c r="B6" s="1" t="s">
        <v>44</v>
      </c>
      <c r="C6" s="3" t="s">
        <v>45</v>
      </c>
      <c r="D6" s="2" t="s">
        <v>46</v>
      </c>
      <c r="F6" s="1" t="s">
        <v>51</v>
      </c>
      <c r="G6" s="3" t="s">
        <v>52</v>
      </c>
      <c r="H6" s="2" t="s">
        <v>53</v>
      </c>
      <c r="J6" s="1" t="s">
        <v>43</v>
      </c>
      <c r="K6" s="3" t="s">
        <v>55</v>
      </c>
      <c r="L6" s="2" t="s">
        <v>56</v>
      </c>
      <c r="M6" s="4" t="s">
        <v>64</v>
      </c>
    </row>
    <row r="7" spans="1:17" x14ac:dyDescent="0.25">
      <c r="A7" t="s">
        <v>5</v>
      </c>
      <c r="B7" s="1"/>
      <c r="C7" s="3"/>
      <c r="D7" s="2"/>
      <c r="F7" s="1"/>
      <c r="G7" s="3"/>
      <c r="H7" s="2"/>
      <c r="J7" s="1"/>
      <c r="K7" s="3"/>
      <c r="L7" s="2"/>
      <c r="M7" s="4"/>
    </row>
    <row r="8" spans="1:17" x14ac:dyDescent="0.25">
      <c r="A8" t="s">
        <v>1</v>
      </c>
      <c r="B8" s="1"/>
      <c r="C8" s="3"/>
      <c r="D8" s="2"/>
      <c r="F8" s="1"/>
      <c r="G8" s="3"/>
      <c r="H8" s="2"/>
      <c r="J8" s="1"/>
      <c r="K8" s="3"/>
      <c r="L8" s="2"/>
      <c r="M8" s="4"/>
    </row>
    <row r="9" spans="1:17" x14ac:dyDescent="0.25">
      <c r="A9" t="s">
        <v>6</v>
      </c>
      <c r="B9" s="1"/>
      <c r="C9" s="3"/>
      <c r="D9" s="2"/>
      <c r="F9" s="1"/>
      <c r="G9" s="3"/>
      <c r="H9" s="2"/>
      <c r="J9" s="1"/>
      <c r="K9" s="3"/>
      <c r="L9" s="2"/>
      <c r="M9" s="4"/>
    </row>
    <row r="10" spans="1:17" x14ac:dyDescent="0.25">
      <c r="A10" t="s">
        <v>7</v>
      </c>
      <c r="B10" s="1"/>
      <c r="C10" s="3"/>
      <c r="D10" s="2"/>
      <c r="F10" s="1"/>
      <c r="G10" s="3"/>
      <c r="H10" s="2"/>
      <c r="J10" s="1"/>
      <c r="K10" s="3"/>
      <c r="L10" s="2"/>
      <c r="M10" s="4"/>
    </row>
    <row r="11" spans="1:17" x14ac:dyDescent="0.25">
      <c r="A11" t="s">
        <v>0</v>
      </c>
      <c r="B11" s="1"/>
      <c r="C11" s="3"/>
      <c r="D11" s="2"/>
      <c r="F11" s="1"/>
      <c r="G11" s="3"/>
      <c r="H11" s="2"/>
      <c r="J11" s="1"/>
      <c r="K11" s="3"/>
      <c r="L11" s="2"/>
      <c r="M11" s="4"/>
    </row>
    <row r="12" spans="1:17" x14ac:dyDescent="0.25">
      <c r="A12" t="s">
        <v>8</v>
      </c>
      <c r="B12" s="1"/>
      <c r="C12" s="3"/>
      <c r="D12" s="2"/>
      <c r="F12" s="1"/>
      <c r="G12" s="3"/>
      <c r="H12" s="2"/>
      <c r="J12" s="1"/>
      <c r="K12" s="3"/>
      <c r="L12" s="2"/>
      <c r="M12" s="4"/>
      <c r="P12" s="8"/>
    </row>
    <row r="13" spans="1:17" x14ac:dyDescent="0.25">
      <c r="A13" t="s">
        <v>9</v>
      </c>
      <c r="B13" s="1"/>
      <c r="C13" s="3"/>
      <c r="D13" s="2"/>
      <c r="F13" s="1"/>
      <c r="G13" s="3"/>
      <c r="H13" s="2"/>
      <c r="J13" s="1"/>
      <c r="K13" s="3"/>
      <c r="L13" s="2"/>
      <c r="M13" s="4"/>
    </row>
    <row r="14" spans="1:17" x14ac:dyDescent="0.25">
      <c r="A14" t="s">
        <v>10</v>
      </c>
      <c r="B14" s="1"/>
      <c r="C14" s="3"/>
      <c r="D14" s="2"/>
      <c r="F14" s="1"/>
      <c r="G14" s="3"/>
      <c r="H14" s="2"/>
      <c r="J14" s="1"/>
      <c r="K14" s="3"/>
      <c r="L14" s="2"/>
      <c r="M14" s="4"/>
    </row>
    <row r="15" spans="1:17" x14ac:dyDescent="0.25">
      <c r="A15" t="s">
        <v>11</v>
      </c>
      <c r="B15" s="1"/>
      <c r="C15" s="3"/>
      <c r="D15" s="2"/>
      <c r="F15" s="1"/>
      <c r="G15" s="3"/>
      <c r="H15" s="2"/>
      <c r="J15" s="1"/>
      <c r="K15" s="3"/>
      <c r="L15" s="2"/>
      <c r="M15" s="4"/>
    </row>
    <row r="16" spans="1:17" x14ac:dyDescent="0.25">
      <c r="A16" t="s">
        <v>12</v>
      </c>
      <c r="B16" s="1"/>
      <c r="C16" s="3"/>
      <c r="D16" s="2"/>
      <c r="F16" s="1"/>
      <c r="G16" s="3"/>
      <c r="H16" s="2"/>
      <c r="J16" s="1"/>
      <c r="K16" s="3"/>
      <c r="L16" s="2"/>
      <c r="M16" s="4"/>
      <c r="Q16" s="8"/>
    </row>
    <row r="17" spans="1:17" x14ac:dyDescent="0.25">
      <c r="A17" t="s">
        <v>13</v>
      </c>
      <c r="B17" s="1"/>
      <c r="C17" s="3"/>
      <c r="D17" s="2"/>
      <c r="F17" s="1"/>
      <c r="G17" s="3"/>
      <c r="H17" s="2"/>
      <c r="J17" s="1"/>
      <c r="K17" s="3"/>
      <c r="L17" s="2"/>
      <c r="M17" s="4"/>
      <c r="Q17" s="8"/>
    </row>
    <row r="18" spans="1:17" x14ac:dyDescent="0.25">
      <c r="A18" t="s">
        <v>14</v>
      </c>
      <c r="B18" s="1"/>
      <c r="C18" s="3"/>
      <c r="D18" s="2"/>
      <c r="F18" s="1"/>
      <c r="G18" s="3"/>
      <c r="H18" s="2"/>
      <c r="J18" s="1"/>
      <c r="K18" s="3"/>
      <c r="L18" s="2"/>
      <c r="M18" s="4"/>
    </row>
    <row r="19" spans="1:17" x14ac:dyDescent="0.25">
      <c r="A19" t="s">
        <v>2</v>
      </c>
      <c r="B19" s="1"/>
      <c r="C19" s="3"/>
      <c r="D19" s="2"/>
      <c r="F19" s="1"/>
      <c r="G19" s="3"/>
      <c r="H19" s="2"/>
      <c r="J19" s="1"/>
      <c r="K19" s="3"/>
      <c r="L19" s="2"/>
      <c r="M19" s="4"/>
    </row>
    <row r="20" spans="1:17" x14ac:dyDescent="0.25">
      <c r="A20" t="s">
        <v>3</v>
      </c>
      <c r="B20" s="1"/>
      <c r="C20" s="3"/>
      <c r="D20" s="2"/>
      <c r="F20" s="1"/>
      <c r="G20" s="3"/>
      <c r="H20" s="2"/>
      <c r="J20" s="1"/>
      <c r="K20" s="3"/>
      <c r="L20" s="2"/>
      <c r="M20" s="4"/>
    </row>
    <row r="21" spans="1:17" x14ac:dyDescent="0.25">
      <c r="A21" t="s">
        <v>15</v>
      </c>
      <c r="B21" s="1"/>
      <c r="C21" s="3"/>
      <c r="D21" s="2"/>
      <c r="F21" s="1"/>
      <c r="G21" s="3"/>
      <c r="H21" s="2"/>
      <c r="J21" s="1"/>
      <c r="K21" s="3"/>
      <c r="L21" s="2"/>
      <c r="M21" s="4"/>
    </row>
    <row r="22" spans="1:17" x14ac:dyDescent="0.25">
      <c r="B22" t="str">
        <f xml:space="preserve"> "["&amp;B7&amp;","&amp;B8&amp;","&amp;B9&amp;","&amp;B10&amp;","&amp;B11&amp;","&amp;B12&amp;","&amp;B13&amp;","&amp;B14&amp;","&amp;B15&amp;","&amp;B16&amp;","&amp;B17&amp;","&amp;B18&amp;","&amp;B19&amp;","&amp;B20&amp;","&amp;B21&amp;"]"</f>
        <v>[,,,,,,,,,,,,,,]</v>
      </c>
      <c r="C22" t="str">
        <f xml:space="preserve"> "["&amp;C7&amp;","&amp;C8&amp;","&amp;C9&amp;","&amp;C10&amp;","&amp;C11&amp;","&amp;C12&amp;","&amp;C13&amp;","&amp;C14&amp;","&amp;C15&amp;","&amp;C16&amp;","&amp;C17&amp;","&amp;C18&amp;","&amp;C19&amp;","&amp;C20&amp;","&amp;C21&amp;"]"</f>
        <v>[,,,,,,,,,,,,,,]</v>
      </c>
      <c r="D22" t="str">
        <f xml:space="preserve"> "["&amp;D7&amp;","&amp;D8&amp;","&amp;D9&amp;","&amp;D10&amp;","&amp;D11&amp;","&amp;D12&amp;","&amp;D13&amp;","&amp;D14&amp;","&amp;D15&amp;","&amp;D16&amp;","&amp;D17&amp;","&amp;D18&amp;","&amp;D19&amp;","&amp;D20&amp;","&amp;D21&amp;"]"</f>
        <v>[,,,,,,,,,,,,,,]</v>
      </c>
      <c r="F22" t="str">
        <f xml:space="preserve"> "["&amp;F7&amp;","&amp;F8&amp;","&amp;F9&amp;","&amp;F10&amp;","&amp;F11&amp;","&amp;F12&amp;","&amp;F13&amp;","&amp;F14&amp;","&amp;F15&amp;","&amp;F16&amp;","&amp;F17&amp;","&amp;F18&amp;","&amp;F19&amp;","&amp;F20&amp;","&amp;F21&amp;"]"</f>
        <v>[,,,,,,,,,,,,,,]</v>
      </c>
      <c r="G22" t="str">
        <f xml:space="preserve"> "["&amp;G7&amp;","&amp;G8&amp;","&amp;G9&amp;","&amp;G10&amp;","&amp;G11&amp;","&amp;G12&amp;","&amp;G13&amp;","&amp;G14&amp;","&amp;G15&amp;","&amp;G16&amp;","&amp;G17&amp;","&amp;G18&amp;","&amp;G19&amp;","&amp;G20&amp;","&amp;G21&amp;"]"</f>
        <v>[,,,,,,,,,,,,,,]</v>
      </c>
      <c r="H22" t="str">
        <f xml:space="preserve"> "["&amp;H7&amp;","&amp;H8&amp;","&amp;H9&amp;","&amp;H10&amp;","&amp;H11&amp;","&amp;H12&amp;","&amp;H13&amp;","&amp;H14&amp;","&amp;H15&amp;","&amp;H16&amp;","&amp;H17&amp;","&amp;H18&amp;","&amp;H19&amp;","&amp;H20&amp;","&amp;H21&amp;"]"</f>
        <v>[,,,,,,,,,,,,,,]</v>
      </c>
      <c r="J22" t="str">
        <f xml:space="preserve"> "["&amp;J7&amp;","&amp;J8&amp;","&amp;J9&amp;","&amp;J10&amp;","&amp;J11&amp;","&amp;J12&amp;","&amp;J13&amp;","&amp;J14&amp;","&amp;J15&amp;","&amp;J16&amp;","&amp;J17&amp;","&amp;J18&amp;","&amp;J19&amp;","&amp;J20&amp;","&amp;J21&amp;"]"</f>
        <v>[,,,,,,,,,,,,,,]</v>
      </c>
      <c r="K22" t="str">
        <f xml:space="preserve"> "["&amp;K7&amp;","&amp;K8&amp;","&amp;K9&amp;","&amp;K10&amp;","&amp;K11&amp;","&amp;K12&amp;","&amp;K13&amp;","&amp;K14&amp;","&amp;K15&amp;","&amp;K16&amp;","&amp;K17&amp;","&amp;K18&amp;","&amp;K19&amp;","&amp;K20&amp;","&amp;K21&amp;"]"</f>
        <v>[,,,,,,,,,,,,,,]</v>
      </c>
      <c r="L22" t="str">
        <f xml:space="preserve"> "["&amp;L7&amp;","&amp;L8&amp;","&amp;L9&amp;","&amp;L10&amp;","&amp;L11&amp;","&amp;L12&amp;","&amp;L13&amp;","&amp;L14&amp;","&amp;L15&amp;","&amp;L16&amp;","&amp;L17&amp;","&amp;L18&amp;","&amp;L19&amp;","&amp;L20&amp;","&amp;L21&amp;"]"</f>
        <v>[,,,,,,,,,,,,,,]</v>
      </c>
      <c r="M22" t="str">
        <f xml:space="preserve"> "["&amp;M7&amp;","&amp;M8&amp;","&amp;M9&amp;","&amp;M10&amp;","&amp;M11&amp;","&amp;M12&amp;","&amp;M13&amp;","&amp;M14&amp;","&amp;M15&amp;","&amp;M16&amp;","&amp;M17&amp;","&amp;M18&amp;","&amp;M19&amp;","&amp;M20&amp;","&amp;M21&amp;"]"</f>
        <v>[,,,,,,,,,,,,,,]</v>
      </c>
    </row>
    <row r="24" spans="1:17" x14ac:dyDescent="0.25">
      <c r="C24" s="3" t="s">
        <v>47</v>
      </c>
      <c r="D24" s="2" t="s">
        <v>48</v>
      </c>
      <c r="G24" s="3" t="s">
        <v>54</v>
      </c>
      <c r="K24" s="3" t="s">
        <v>97</v>
      </c>
      <c r="L24" s="2" t="s">
        <v>57</v>
      </c>
    </row>
    <row r="25" spans="1:17" x14ac:dyDescent="0.25">
      <c r="C25" s="3"/>
      <c r="D25" s="2"/>
      <c r="G25" s="3"/>
      <c r="K25" s="3"/>
      <c r="L25" s="2"/>
      <c r="M25" s="8"/>
    </row>
    <row r="26" spans="1:17" x14ac:dyDescent="0.25">
      <c r="C26" s="3"/>
      <c r="D26" s="2"/>
      <c r="G26" s="3"/>
      <c r="K26" s="3"/>
      <c r="L26" s="2"/>
    </row>
    <row r="27" spans="1:17" x14ac:dyDescent="0.25">
      <c r="C27" s="3"/>
      <c r="D27" s="2"/>
      <c r="G27" s="3"/>
      <c r="K27" s="3"/>
      <c r="L27" s="2"/>
    </row>
    <row r="28" spans="1:17" x14ac:dyDescent="0.25">
      <c r="C28" s="3"/>
      <c r="D28" s="2"/>
      <c r="G28" s="3"/>
      <c r="K28" s="3"/>
      <c r="L28" s="2"/>
    </row>
    <row r="29" spans="1:17" x14ac:dyDescent="0.25">
      <c r="C29" s="3"/>
      <c r="D29" s="2"/>
      <c r="G29" s="3"/>
      <c r="K29" s="3"/>
      <c r="L29" s="2"/>
    </row>
    <row r="30" spans="1:17" x14ac:dyDescent="0.25">
      <c r="C30" s="3"/>
      <c r="D30" s="2"/>
      <c r="G30" s="3"/>
      <c r="K30" s="3"/>
      <c r="L30" s="2"/>
    </row>
    <row r="31" spans="1:17" x14ac:dyDescent="0.25">
      <c r="C31" s="3"/>
      <c r="D31" s="2"/>
      <c r="G31" s="3"/>
      <c r="K31" s="3"/>
      <c r="L31" s="2"/>
    </row>
    <row r="32" spans="1:17" x14ac:dyDescent="0.25">
      <c r="C32" s="3"/>
      <c r="D32" s="2"/>
      <c r="G32" s="3"/>
      <c r="K32" s="3"/>
      <c r="L32" s="2"/>
    </row>
    <row r="33" spans="3:13" x14ac:dyDescent="0.25">
      <c r="C33" s="3"/>
      <c r="D33" s="2"/>
      <c r="G33" s="3"/>
      <c r="K33" s="3"/>
      <c r="L33" s="2"/>
    </row>
    <row r="34" spans="3:13" x14ac:dyDescent="0.25">
      <c r="C34" s="3"/>
      <c r="D34" s="2"/>
      <c r="G34" s="3"/>
      <c r="K34" s="3"/>
      <c r="L34" s="2"/>
    </row>
    <row r="35" spans="3:13" x14ac:dyDescent="0.25">
      <c r="C35" s="3"/>
      <c r="D35" s="2"/>
      <c r="G35" s="3"/>
      <c r="K35" s="3"/>
      <c r="L35" s="2"/>
    </row>
    <row r="36" spans="3:13" x14ac:dyDescent="0.25">
      <c r="C36" s="3"/>
      <c r="D36" s="2"/>
      <c r="G36" s="3"/>
      <c r="K36" s="3"/>
      <c r="L36" s="2"/>
    </row>
    <row r="37" spans="3:13" x14ac:dyDescent="0.25">
      <c r="C37" s="3"/>
      <c r="D37" s="2"/>
      <c r="G37" s="3"/>
      <c r="K37" s="3"/>
      <c r="L37" s="2"/>
    </row>
    <row r="38" spans="3:13" x14ac:dyDescent="0.25">
      <c r="C38" s="3"/>
      <c r="D38" s="2"/>
      <c r="G38" s="3"/>
      <c r="K38" s="3"/>
      <c r="L38" s="2"/>
    </row>
    <row r="39" spans="3:13" x14ac:dyDescent="0.25">
      <c r="C39" s="3"/>
      <c r="D39" s="2"/>
      <c r="G39" s="3"/>
      <c r="K39" s="3"/>
      <c r="L39" s="2"/>
    </row>
    <row r="40" spans="3:13" x14ac:dyDescent="0.25">
      <c r="C40" t="str">
        <f xml:space="preserve"> "["&amp;C25&amp;","&amp;C26&amp;","&amp;C27&amp;","&amp;C28&amp;","&amp;C29&amp;","&amp;C30&amp;","&amp;C31&amp;","&amp;C32&amp;","&amp;C33&amp;","&amp;C34&amp;","&amp;C35&amp;","&amp;C36&amp;","&amp;C37&amp;","&amp;C38&amp;","&amp;C39&amp;"]"</f>
        <v>[,,,,,,,,,,,,,,]</v>
      </c>
      <c r="D40" t="str">
        <f xml:space="preserve"> "["&amp;D25&amp;","&amp;D26&amp;","&amp;D27&amp;","&amp;D28&amp;","&amp;D29&amp;","&amp;D30&amp;","&amp;D31&amp;","&amp;D32&amp;","&amp;D33&amp;","&amp;D34&amp;","&amp;D35&amp;","&amp;D36&amp;","&amp;D37&amp;","&amp;D38&amp;","&amp;D39&amp;"]"</f>
        <v>[,,,,,,,,,,,,,,]</v>
      </c>
      <c r="G40" t="str">
        <f xml:space="preserve"> "["&amp;G25&amp;","&amp;G26&amp;","&amp;G27&amp;","&amp;G28&amp;","&amp;G29&amp;","&amp;G30&amp;","&amp;G31&amp;","&amp;G32&amp;","&amp;G33&amp;","&amp;G34&amp;","&amp;G35&amp;","&amp;G36&amp;","&amp;G37&amp;","&amp;G38&amp;","&amp;G39&amp;"]"</f>
        <v>[,,,,,,,,,,,,,,]</v>
      </c>
      <c r="K40" t="str">
        <f xml:space="preserve"> "["&amp;K25&amp;","&amp;K26&amp;","&amp;K27&amp;","&amp;K28&amp;","&amp;K29&amp;","&amp;K30&amp;","&amp;K31&amp;","&amp;K32&amp;","&amp;K33&amp;","&amp;K34&amp;","&amp;K35&amp;","&amp;K36&amp;","&amp;K37&amp;","&amp;K38&amp;","&amp;K39&amp;"]"</f>
        <v>[,,,,,,,,,,,,,,]</v>
      </c>
      <c r="L40" t="str">
        <f xml:space="preserve"> "["&amp;L25&amp;","&amp;L26&amp;","&amp;L27&amp;","&amp;L28&amp;","&amp;L29&amp;","&amp;L30&amp;","&amp;L31&amp;","&amp;L32&amp;","&amp;L33&amp;","&amp;L34&amp;","&amp;L35&amp;","&amp;L36&amp;","&amp;L37&amp;","&amp;L38&amp;","&amp;L39&amp;"]"</f>
        <v>[,,,,,,,,,,,,,,]</v>
      </c>
    </row>
    <row r="42" spans="3:13" x14ac:dyDescent="0.25">
      <c r="C42" s="3" t="s">
        <v>49</v>
      </c>
      <c r="D42" s="2" t="s">
        <v>50</v>
      </c>
      <c r="K42" s="3" t="s">
        <v>33</v>
      </c>
      <c r="L42" s="2" t="s">
        <v>58</v>
      </c>
      <c r="M42" s="4" t="s">
        <v>59</v>
      </c>
    </row>
    <row r="43" spans="3:13" x14ac:dyDescent="0.25">
      <c r="C43" s="3"/>
      <c r="D43" s="2"/>
      <c r="K43" s="3">
        <v>0.1</v>
      </c>
      <c r="L43" s="2"/>
      <c r="M43" s="4"/>
    </row>
    <row r="44" spans="3:13" x14ac:dyDescent="0.25">
      <c r="C44" s="3"/>
      <c r="D44" s="2"/>
      <c r="K44" s="3">
        <v>0</v>
      </c>
      <c r="L44" s="2"/>
      <c r="M44" s="4"/>
    </row>
    <row r="45" spans="3:13" x14ac:dyDescent="0.25">
      <c r="C45" s="3"/>
      <c r="D45" s="2"/>
      <c r="K45" s="3">
        <v>0.1</v>
      </c>
      <c r="L45" s="2"/>
      <c r="M45" s="4"/>
    </row>
    <row r="46" spans="3:13" x14ac:dyDescent="0.25">
      <c r="C46" s="3"/>
      <c r="D46" s="2"/>
      <c r="K46" s="3">
        <v>0.1</v>
      </c>
      <c r="L46" s="2"/>
      <c r="M46" s="4"/>
    </row>
    <row r="47" spans="3:13" x14ac:dyDescent="0.25">
      <c r="C47" s="3"/>
      <c r="D47" s="2"/>
      <c r="K47" s="3">
        <v>0</v>
      </c>
      <c r="L47" s="2"/>
      <c r="M47" s="4"/>
    </row>
    <row r="48" spans="3:13" x14ac:dyDescent="0.25">
      <c r="C48" s="3"/>
      <c r="D48" s="2"/>
      <c r="K48" s="3">
        <v>0.15</v>
      </c>
      <c r="L48" s="2"/>
      <c r="M48" s="4"/>
    </row>
    <row r="49" spans="3:13" x14ac:dyDescent="0.25">
      <c r="C49" s="3"/>
      <c r="D49" s="2"/>
      <c r="K49" s="3">
        <v>0</v>
      </c>
      <c r="L49" s="2"/>
      <c r="M49" s="4"/>
    </row>
    <row r="50" spans="3:13" x14ac:dyDescent="0.25">
      <c r="C50" s="3"/>
      <c r="D50" s="2"/>
      <c r="K50" s="3">
        <v>0</v>
      </c>
      <c r="L50" s="2"/>
      <c r="M50" s="4"/>
    </row>
    <row r="51" spans="3:13" x14ac:dyDescent="0.25">
      <c r="C51" s="3"/>
      <c r="D51" s="2"/>
      <c r="K51" s="3">
        <v>0</v>
      </c>
      <c r="L51" s="2"/>
      <c r="M51" s="4"/>
    </row>
    <row r="52" spans="3:13" x14ac:dyDescent="0.25">
      <c r="C52" s="3"/>
      <c r="D52" s="2"/>
      <c r="K52" s="3">
        <v>0</v>
      </c>
      <c r="L52" s="2"/>
      <c r="M52" s="4"/>
    </row>
    <row r="53" spans="3:13" x14ac:dyDescent="0.25">
      <c r="C53" s="3"/>
      <c r="D53" s="2"/>
      <c r="K53" s="3">
        <v>0</v>
      </c>
      <c r="L53" s="2"/>
      <c r="M53" s="4"/>
    </row>
    <row r="54" spans="3:13" x14ac:dyDescent="0.25">
      <c r="C54" s="3"/>
      <c r="D54" s="2"/>
      <c r="K54" s="3">
        <v>0</v>
      </c>
      <c r="L54" s="2"/>
      <c r="M54" s="4"/>
    </row>
    <row r="55" spans="3:13" x14ac:dyDescent="0.25">
      <c r="C55" s="3"/>
      <c r="D55" s="2"/>
      <c r="K55" s="3">
        <v>0</v>
      </c>
      <c r="L55" s="2"/>
      <c r="M55" s="4"/>
    </row>
    <row r="56" spans="3:13" x14ac:dyDescent="0.25">
      <c r="C56" s="3"/>
      <c r="D56" s="2"/>
      <c r="K56" s="3">
        <v>0</v>
      </c>
      <c r="L56" s="2"/>
      <c r="M56" s="4"/>
    </row>
    <row r="57" spans="3:13" x14ac:dyDescent="0.25">
      <c r="C57" s="3"/>
      <c r="D57" s="2"/>
      <c r="K57" s="3">
        <v>0</v>
      </c>
      <c r="L57" s="2"/>
      <c r="M57" s="4"/>
    </row>
    <row r="58" spans="3:13" x14ac:dyDescent="0.25">
      <c r="C58" t="str">
        <f xml:space="preserve"> "["&amp;C43&amp;","&amp;C44&amp;","&amp;C45&amp;","&amp;C46&amp;","&amp;C47&amp;","&amp;C48&amp;","&amp;C49&amp;","&amp;C50&amp;","&amp;C51&amp;","&amp;C52&amp;","&amp;C53&amp;","&amp;C54&amp;","&amp;C55&amp;","&amp;C56&amp;","&amp;C57&amp;"]"</f>
        <v>[,,,,,,,,,,,,,,]</v>
      </c>
      <c r="D58" t="str">
        <f xml:space="preserve"> "["&amp;D43&amp;","&amp;D44&amp;","&amp;D45&amp;","&amp;D46&amp;","&amp;D47&amp;","&amp;D48&amp;","&amp;D49&amp;","&amp;D50&amp;","&amp;D51&amp;","&amp;D52&amp;","&amp;D53&amp;","&amp;D54&amp;","&amp;D55&amp;","&amp;D56&amp;","&amp;D57&amp;"]"</f>
        <v>[,,,,,,,,,,,,,,]</v>
      </c>
      <c r="K58" t="str">
        <f xml:space="preserve"> "["&amp;K43&amp;","&amp;K44&amp;","&amp;K45&amp;","&amp;K46&amp;","&amp;K47&amp;","&amp;K48&amp;","&amp;K49&amp;","&amp;K50&amp;","&amp;K51&amp;","&amp;K52&amp;","&amp;K53&amp;","&amp;K54&amp;","&amp;K55&amp;","&amp;K56&amp;","&amp;K57&amp;"]"</f>
        <v>[0.1,0,0.1,0.1,0,0.15,0,0,0,0,0,0,0,0,0]</v>
      </c>
      <c r="L58" t="str">
        <f xml:space="preserve"> "["&amp;L43&amp;","&amp;L44&amp;","&amp;L45&amp;","&amp;L46&amp;","&amp;L47&amp;","&amp;L48&amp;","&amp;L49&amp;","&amp;L50&amp;","&amp;L51&amp;","&amp;L52&amp;","&amp;L53&amp;","&amp;L54&amp;","&amp;L55&amp;","&amp;L56&amp;","&amp;L57&amp;"]"</f>
        <v>[,,,,,,,,,,,,,,]</v>
      </c>
      <c r="M58" t="str">
        <f xml:space="preserve"> "["&amp;M43&amp;","&amp;M44&amp;","&amp;M45&amp;","&amp;M46&amp;","&amp;M47&amp;","&amp;M48&amp;","&amp;M49&amp;","&amp;M50&amp;","&amp;M51&amp;","&amp;M52&amp;","&amp;M53&amp;","&amp;M54&amp;","&amp;M55&amp;","&amp;M56&amp;","&amp;M57&amp;"]"</f>
        <v>[,,,,,,,,,,,,,,]</v>
      </c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5B1B-D4D7-4109-A626-C46184F9F8DE}">
  <dimension ref="A1:Q58"/>
  <sheetViews>
    <sheetView workbookViewId="0">
      <selection activeCell="O21" sqref="O21"/>
    </sheetView>
  </sheetViews>
  <sheetFormatPr defaultColWidth="11.42578125" defaultRowHeight="15" x14ac:dyDescent="0.25"/>
  <cols>
    <col min="10" max="10" width="12.42578125" customWidth="1"/>
    <col min="13" max="13" width="13.28515625" customWidth="1"/>
    <col min="15" max="15" width="13.7109375" customWidth="1"/>
    <col min="17" max="17" width="13.28515625" customWidth="1"/>
    <col min="21" max="21" width="13.28515625" customWidth="1"/>
  </cols>
  <sheetData>
    <row r="1" spans="1:17" x14ac:dyDescent="0.25">
      <c r="A1" s="1" t="s">
        <v>60</v>
      </c>
      <c r="B1" t="s">
        <v>65</v>
      </c>
      <c r="C1" t="s">
        <v>69</v>
      </c>
    </row>
    <row r="2" spans="1:17" x14ac:dyDescent="0.25">
      <c r="A2" s="3" t="s">
        <v>61</v>
      </c>
      <c r="B2" t="s">
        <v>66</v>
      </c>
      <c r="C2" t="s">
        <v>70</v>
      </c>
    </row>
    <row r="3" spans="1:17" x14ac:dyDescent="0.25">
      <c r="A3" s="2" t="s">
        <v>62</v>
      </c>
      <c r="B3" t="s">
        <v>67</v>
      </c>
      <c r="C3" t="s">
        <v>71</v>
      </c>
    </row>
    <row r="4" spans="1:17" x14ac:dyDescent="0.25">
      <c r="A4" s="4" t="s">
        <v>63</v>
      </c>
      <c r="B4" t="s">
        <v>68</v>
      </c>
      <c r="C4" t="s">
        <v>72</v>
      </c>
    </row>
    <row r="6" spans="1:17" x14ac:dyDescent="0.25">
      <c r="B6" s="1" t="s">
        <v>44</v>
      </c>
      <c r="C6" s="3" t="s">
        <v>45</v>
      </c>
      <c r="D6" s="2" t="s">
        <v>46</v>
      </c>
      <c r="F6" s="1" t="s">
        <v>51</v>
      </c>
      <c r="G6" s="3" t="s">
        <v>52</v>
      </c>
      <c r="H6" s="2" t="s">
        <v>53</v>
      </c>
      <c r="J6" s="1" t="s">
        <v>43</v>
      </c>
      <c r="K6" s="3" t="s">
        <v>55</v>
      </c>
      <c r="L6" s="2" t="s">
        <v>56</v>
      </c>
      <c r="M6" s="4" t="s">
        <v>64</v>
      </c>
    </row>
    <row r="7" spans="1:17" x14ac:dyDescent="0.25">
      <c r="A7" t="s">
        <v>5</v>
      </c>
      <c r="B7" s="1"/>
      <c r="C7" s="3"/>
      <c r="D7" s="2"/>
      <c r="F7" s="1"/>
      <c r="G7" s="3"/>
      <c r="H7" s="2"/>
      <c r="J7" s="1"/>
      <c r="K7" s="3"/>
      <c r="L7" s="2"/>
      <c r="M7" s="4"/>
    </row>
    <row r="8" spans="1:17" x14ac:dyDescent="0.25">
      <c r="A8" t="s">
        <v>1</v>
      </c>
      <c r="B8" s="1"/>
      <c r="C8" s="3"/>
      <c r="D8" s="2"/>
      <c r="F8" s="1"/>
      <c r="G8" s="3"/>
      <c r="H8" s="2"/>
      <c r="J8" s="1"/>
      <c r="K8" s="3"/>
      <c r="L8" s="2"/>
      <c r="M8" s="4"/>
    </row>
    <row r="9" spans="1:17" x14ac:dyDescent="0.25">
      <c r="A9" t="s">
        <v>6</v>
      </c>
      <c r="B9" s="1"/>
      <c r="C9" s="3"/>
      <c r="D9" s="2"/>
      <c r="F9" s="1"/>
      <c r="G9" s="3"/>
      <c r="H9" s="2"/>
      <c r="J9" s="1"/>
      <c r="K9" s="3"/>
      <c r="L9" s="2"/>
      <c r="M9" s="4"/>
    </row>
    <row r="10" spans="1:17" x14ac:dyDescent="0.25">
      <c r="A10" t="s">
        <v>7</v>
      </c>
      <c r="B10" s="1"/>
      <c r="C10" s="3"/>
      <c r="D10" s="2"/>
      <c r="F10" s="1"/>
      <c r="G10" s="3"/>
      <c r="H10" s="2"/>
      <c r="J10" s="1"/>
      <c r="K10" s="3"/>
      <c r="L10" s="2"/>
      <c r="M10" s="4"/>
    </row>
    <row r="11" spans="1:17" x14ac:dyDescent="0.25">
      <c r="A11" t="s">
        <v>0</v>
      </c>
      <c r="B11" s="1"/>
      <c r="C11" s="3"/>
      <c r="D11" s="2"/>
      <c r="F11" s="1"/>
      <c r="G11" s="3"/>
      <c r="H11" s="2"/>
      <c r="J11" s="1"/>
      <c r="K11" s="3"/>
      <c r="L11" s="2"/>
      <c r="M11" s="4"/>
    </row>
    <row r="12" spans="1:17" x14ac:dyDescent="0.25">
      <c r="A12" t="s">
        <v>8</v>
      </c>
      <c r="B12" s="1"/>
      <c r="C12" s="3"/>
      <c r="D12" s="2"/>
      <c r="F12" s="1"/>
      <c r="G12" s="3"/>
      <c r="H12" s="2"/>
      <c r="J12" s="1"/>
      <c r="K12" s="3"/>
      <c r="L12" s="2"/>
      <c r="M12" s="4"/>
      <c r="P12" s="8"/>
    </row>
    <row r="13" spans="1:17" x14ac:dyDescent="0.25">
      <c r="A13" t="s">
        <v>9</v>
      </c>
      <c r="B13" s="1"/>
      <c r="C13" s="3"/>
      <c r="D13" s="2"/>
      <c r="F13" s="1"/>
      <c r="G13" s="3"/>
      <c r="H13" s="2"/>
      <c r="J13" s="1"/>
      <c r="K13" s="3"/>
      <c r="L13" s="2"/>
      <c r="M13" s="4"/>
    </row>
    <row r="14" spans="1:17" x14ac:dyDescent="0.25">
      <c r="A14" t="s">
        <v>10</v>
      </c>
      <c r="B14" s="1"/>
      <c r="C14" s="3"/>
      <c r="D14" s="2"/>
      <c r="F14" s="1"/>
      <c r="G14" s="3"/>
      <c r="H14" s="2"/>
      <c r="J14" s="1"/>
      <c r="K14" s="3"/>
      <c r="L14" s="2"/>
      <c r="M14" s="4"/>
    </row>
    <row r="15" spans="1:17" x14ac:dyDescent="0.25">
      <c r="A15" t="s">
        <v>11</v>
      </c>
      <c r="B15" s="1"/>
      <c r="C15" s="3"/>
      <c r="D15" s="2"/>
      <c r="F15" s="1"/>
      <c r="G15" s="3"/>
      <c r="H15" s="2"/>
      <c r="J15" s="1"/>
      <c r="K15" s="3"/>
      <c r="L15" s="2"/>
      <c r="M15" s="4"/>
    </row>
    <row r="16" spans="1:17" x14ac:dyDescent="0.25">
      <c r="A16" t="s">
        <v>12</v>
      </c>
      <c r="B16" s="1"/>
      <c r="C16" s="3"/>
      <c r="D16" s="2"/>
      <c r="F16" s="1"/>
      <c r="G16" s="3"/>
      <c r="H16" s="2"/>
      <c r="J16" s="1"/>
      <c r="K16" s="3"/>
      <c r="L16" s="2"/>
      <c r="M16" s="4"/>
      <c r="Q16" s="8"/>
    </row>
    <row r="17" spans="1:17" x14ac:dyDescent="0.25">
      <c r="A17" t="s">
        <v>13</v>
      </c>
      <c r="B17" s="1"/>
      <c r="C17" s="3"/>
      <c r="D17" s="2"/>
      <c r="F17" s="1"/>
      <c r="G17" s="3"/>
      <c r="H17" s="2"/>
      <c r="J17" s="1"/>
      <c r="K17" s="3"/>
      <c r="L17" s="2"/>
      <c r="M17" s="4"/>
      <c r="Q17" s="8"/>
    </row>
    <row r="18" spans="1:17" x14ac:dyDescent="0.25">
      <c r="A18" t="s">
        <v>14</v>
      </c>
      <c r="B18" s="1"/>
      <c r="C18" s="3"/>
      <c r="D18" s="2"/>
      <c r="F18" s="1"/>
      <c r="G18" s="3"/>
      <c r="H18" s="2"/>
      <c r="J18" s="1"/>
      <c r="K18" s="3"/>
      <c r="L18" s="2"/>
      <c r="M18" s="4"/>
    </row>
    <row r="19" spans="1:17" x14ac:dyDescent="0.25">
      <c r="A19" t="s">
        <v>2</v>
      </c>
      <c r="B19" s="1"/>
      <c r="C19" s="3"/>
      <c r="D19" s="2"/>
      <c r="F19" s="1"/>
      <c r="G19" s="3"/>
      <c r="H19" s="2"/>
      <c r="J19" s="1"/>
      <c r="K19" s="3"/>
      <c r="L19" s="2"/>
      <c r="M19" s="4"/>
    </row>
    <row r="20" spans="1:17" x14ac:dyDescent="0.25">
      <c r="A20" t="s">
        <v>3</v>
      </c>
      <c r="B20" s="1"/>
      <c r="C20" s="3"/>
      <c r="D20" s="2"/>
      <c r="F20" s="1"/>
      <c r="G20" s="3"/>
      <c r="H20" s="2"/>
      <c r="J20" s="1"/>
      <c r="K20" s="3"/>
      <c r="L20" s="2"/>
      <c r="M20" s="4"/>
    </row>
    <row r="21" spans="1:17" x14ac:dyDescent="0.25">
      <c r="A21" t="s">
        <v>15</v>
      </c>
      <c r="B21" s="1"/>
      <c r="C21" s="3"/>
      <c r="D21" s="2"/>
      <c r="F21" s="1"/>
      <c r="G21" s="3"/>
      <c r="H21" s="2"/>
      <c r="J21" s="1"/>
      <c r="K21" s="3"/>
      <c r="L21" s="2"/>
      <c r="M21" s="4"/>
    </row>
    <row r="22" spans="1:17" x14ac:dyDescent="0.25">
      <c r="B22" t="str">
        <f xml:space="preserve"> "["&amp;B7&amp;","&amp;B8&amp;","&amp;B9&amp;","&amp;B10&amp;","&amp;B11&amp;","&amp;B12&amp;","&amp;B13&amp;","&amp;B14&amp;","&amp;B15&amp;","&amp;B16&amp;","&amp;B17&amp;","&amp;B18&amp;","&amp;B19&amp;","&amp;B20&amp;","&amp;B21&amp;"]"</f>
        <v>[,,,,,,,,,,,,,,]</v>
      </c>
      <c r="C22" t="str">
        <f xml:space="preserve"> "["&amp;C7&amp;","&amp;C8&amp;","&amp;C9&amp;","&amp;C10&amp;","&amp;C11&amp;","&amp;C12&amp;","&amp;C13&amp;","&amp;C14&amp;","&amp;C15&amp;","&amp;C16&amp;","&amp;C17&amp;","&amp;C18&amp;","&amp;C19&amp;","&amp;C20&amp;","&amp;C21&amp;"]"</f>
        <v>[,,,,,,,,,,,,,,]</v>
      </c>
      <c r="D22" t="str">
        <f xml:space="preserve"> "["&amp;D7&amp;","&amp;D8&amp;","&amp;D9&amp;","&amp;D10&amp;","&amp;D11&amp;","&amp;D12&amp;","&amp;D13&amp;","&amp;D14&amp;","&amp;D15&amp;","&amp;D16&amp;","&amp;D17&amp;","&amp;D18&amp;","&amp;D19&amp;","&amp;D20&amp;","&amp;D21&amp;"]"</f>
        <v>[,,,,,,,,,,,,,,]</v>
      </c>
      <c r="F22" t="str">
        <f xml:space="preserve"> "["&amp;F7&amp;","&amp;F8&amp;","&amp;F9&amp;","&amp;F10&amp;","&amp;F11&amp;","&amp;F12&amp;","&amp;F13&amp;","&amp;F14&amp;","&amp;F15&amp;","&amp;F16&amp;","&amp;F17&amp;","&amp;F18&amp;","&amp;F19&amp;","&amp;F20&amp;","&amp;F21&amp;"]"</f>
        <v>[,,,,,,,,,,,,,,]</v>
      </c>
      <c r="G22" t="str">
        <f xml:space="preserve"> "["&amp;G7&amp;","&amp;G8&amp;","&amp;G9&amp;","&amp;G10&amp;","&amp;G11&amp;","&amp;G12&amp;","&amp;G13&amp;","&amp;G14&amp;","&amp;G15&amp;","&amp;G16&amp;","&amp;G17&amp;","&amp;G18&amp;","&amp;G19&amp;","&amp;G20&amp;","&amp;G21&amp;"]"</f>
        <v>[,,,,,,,,,,,,,,]</v>
      </c>
      <c r="H22" t="str">
        <f xml:space="preserve"> "["&amp;H7&amp;","&amp;H8&amp;","&amp;H9&amp;","&amp;H10&amp;","&amp;H11&amp;","&amp;H12&amp;","&amp;H13&amp;","&amp;H14&amp;","&amp;H15&amp;","&amp;H16&amp;","&amp;H17&amp;","&amp;H18&amp;","&amp;H19&amp;","&amp;H20&amp;","&amp;H21&amp;"]"</f>
        <v>[,,,,,,,,,,,,,,]</v>
      </c>
      <c r="J22" t="str">
        <f xml:space="preserve"> "["&amp;J7&amp;","&amp;J8&amp;","&amp;J9&amp;","&amp;J10&amp;","&amp;J11&amp;","&amp;J12&amp;","&amp;J13&amp;","&amp;J14&amp;","&amp;J15&amp;","&amp;J16&amp;","&amp;J17&amp;","&amp;J18&amp;","&amp;J19&amp;","&amp;J20&amp;","&amp;J21&amp;"]"</f>
        <v>[,,,,,,,,,,,,,,]</v>
      </c>
      <c r="K22" t="str">
        <f xml:space="preserve"> "["&amp;K7&amp;","&amp;K8&amp;","&amp;K9&amp;","&amp;K10&amp;","&amp;K11&amp;","&amp;K12&amp;","&amp;K13&amp;","&amp;K14&amp;","&amp;K15&amp;","&amp;K16&amp;","&amp;K17&amp;","&amp;K18&amp;","&amp;K19&amp;","&amp;K20&amp;","&amp;K21&amp;"]"</f>
        <v>[,,,,,,,,,,,,,,]</v>
      </c>
      <c r="L22" t="str">
        <f xml:space="preserve"> "["&amp;L7&amp;","&amp;L8&amp;","&amp;L9&amp;","&amp;L10&amp;","&amp;L11&amp;","&amp;L12&amp;","&amp;L13&amp;","&amp;L14&amp;","&amp;L15&amp;","&amp;L16&amp;","&amp;L17&amp;","&amp;L18&amp;","&amp;L19&amp;","&amp;L20&amp;","&amp;L21&amp;"]"</f>
        <v>[,,,,,,,,,,,,,,]</v>
      </c>
      <c r="M22" t="str">
        <f xml:space="preserve"> "["&amp;M7&amp;","&amp;M8&amp;","&amp;M9&amp;","&amp;M10&amp;","&amp;M11&amp;","&amp;M12&amp;","&amp;M13&amp;","&amp;M14&amp;","&amp;M15&amp;","&amp;M16&amp;","&amp;M17&amp;","&amp;M18&amp;","&amp;M19&amp;","&amp;M20&amp;","&amp;M21&amp;"]"</f>
        <v>[,,,,,,,,,,,,,,]</v>
      </c>
    </row>
    <row r="24" spans="1:17" x14ac:dyDescent="0.25">
      <c r="C24" s="3" t="s">
        <v>47</v>
      </c>
      <c r="D24" s="2" t="s">
        <v>48</v>
      </c>
      <c r="G24" s="3" t="s">
        <v>54</v>
      </c>
      <c r="K24" s="3" t="s">
        <v>97</v>
      </c>
      <c r="L24" s="2" t="s">
        <v>57</v>
      </c>
    </row>
    <row r="25" spans="1:17" x14ac:dyDescent="0.25">
      <c r="C25" s="3"/>
      <c r="D25" s="2"/>
      <c r="G25" s="3"/>
      <c r="K25" s="3"/>
      <c r="L25" s="2"/>
      <c r="M25" s="8"/>
    </row>
    <row r="26" spans="1:17" x14ac:dyDescent="0.25">
      <c r="C26" s="3"/>
      <c r="D26" s="2"/>
      <c r="G26" s="3"/>
      <c r="K26" s="3"/>
      <c r="L26" s="2"/>
    </row>
    <row r="27" spans="1:17" x14ac:dyDescent="0.25">
      <c r="C27" s="3"/>
      <c r="D27" s="2"/>
      <c r="G27" s="3"/>
      <c r="K27" s="3"/>
      <c r="L27" s="2"/>
    </row>
    <row r="28" spans="1:17" x14ac:dyDescent="0.25">
      <c r="C28" s="3"/>
      <c r="D28" s="2"/>
      <c r="G28" s="3"/>
      <c r="K28" s="3"/>
      <c r="L28" s="2"/>
    </row>
    <row r="29" spans="1:17" x14ac:dyDescent="0.25">
      <c r="C29" s="3"/>
      <c r="D29" s="2"/>
      <c r="G29" s="3"/>
      <c r="K29" s="3"/>
      <c r="L29" s="2"/>
    </row>
    <row r="30" spans="1:17" x14ac:dyDescent="0.25">
      <c r="C30" s="3"/>
      <c r="D30" s="2"/>
      <c r="G30" s="3"/>
      <c r="K30" s="3"/>
      <c r="L30" s="2"/>
    </row>
    <row r="31" spans="1:17" x14ac:dyDescent="0.25">
      <c r="C31" s="3"/>
      <c r="D31" s="2"/>
      <c r="G31" s="3"/>
      <c r="K31" s="3"/>
      <c r="L31" s="2"/>
    </row>
    <row r="32" spans="1:17" x14ac:dyDescent="0.25">
      <c r="C32" s="3"/>
      <c r="D32" s="2"/>
      <c r="G32" s="3"/>
      <c r="K32" s="3"/>
      <c r="L32" s="2"/>
    </row>
    <row r="33" spans="3:13" x14ac:dyDescent="0.25">
      <c r="C33" s="3"/>
      <c r="D33" s="2"/>
      <c r="G33" s="3"/>
      <c r="K33" s="3"/>
      <c r="L33" s="2"/>
    </row>
    <row r="34" spans="3:13" x14ac:dyDescent="0.25">
      <c r="C34" s="3"/>
      <c r="D34" s="2"/>
      <c r="G34" s="3"/>
      <c r="K34" s="3"/>
      <c r="L34" s="2"/>
    </row>
    <row r="35" spans="3:13" x14ac:dyDescent="0.25">
      <c r="C35" s="3"/>
      <c r="D35" s="2"/>
      <c r="G35" s="3"/>
      <c r="K35" s="3"/>
      <c r="L35" s="2"/>
    </row>
    <row r="36" spans="3:13" x14ac:dyDescent="0.25">
      <c r="C36" s="3"/>
      <c r="D36" s="2"/>
      <c r="G36" s="3"/>
      <c r="K36" s="3"/>
      <c r="L36" s="2"/>
    </row>
    <row r="37" spans="3:13" x14ac:dyDescent="0.25">
      <c r="C37" s="3"/>
      <c r="D37" s="2"/>
      <c r="G37" s="3"/>
      <c r="K37" s="3"/>
      <c r="L37" s="2"/>
    </row>
    <row r="38" spans="3:13" x14ac:dyDescent="0.25">
      <c r="C38" s="3"/>
      <c r="D38" s="2"/>
      <c r="G38" s="3"/>
      <c r="K38" s="3"/>
      <c r="L38" s="2"/>
    </row>
    <row r="39" spans="3:13" x14ac:dyDescent="0.25">
      <c r="C39" s="3"/>
      <c r="D39" s="2"/>
      <c r="G39" s="3"/>
      <c r="K39" s="3"/>
      <c r="L39" s="2"/>
    </row>
    <row r="40" spans="3:13" x14ac:dyDescent="0.25">
      <c r="C40" t="str">
        <f xml:space="preserve"> "["&amp;C25&amp;","&amp;C26&amp;","&amp;C27&amp;","&amp;C28&amp;","&amp;C29&amp;","&amp;C30&amp;","&amp;C31&amp;","&amp;C32&amp;","&amp;C33&amp;","&amp;C34&amp;","&amp;C35&amp;","&amp;C36&amp;","&amp;C37&amp;","&amp;C38&amp;","&amp;C39&amp;"]"</f>
        <v>[,,,,,,,,,,,,,,]</v>
      </c>
      <c r="D40" t="str">
        <f xml:space="preserve"> "["&amp;D25&amp;","&amp;D26&amp;","&amp;D27&amp;","&amp;D28&amp;","&amp;D29&amp;","&amp;D30&amp;","&amp;D31&amp;","&amp;D32&amp;","&amp;D33&amp;","&amp;D34&amp;","&amp;D35&amp;","&amp;D36&amp;","&amp;D37&amp;","&amp;D38&amp;","&amp;D39&amp;"]"</f>
        <v>[,,,,,,,,,,,,,,]</v>
      </c>
      <c r="G40" t="str">
        <f xml:space="preserve"> "["&amp;G25&amp;","&amp;G26&amp;","&amp;G27&amp;","&amp;G28&amp;","&amp;G29&amp;","&amp;G30&amp;","&amp;G31&amp;","&amp;G32&amp;","&amp;G33&amp;","&amp;G34&amp;","&amp;G35&amp;","&amp;G36&amp;","&amp;G37&amp;","&amp;G38&amp;","&amp;G39&amp;"]"</f>
        <v>[,,,,,,,,,,,,,,]</v>
      </c>
      <c r="K40" t="str">
        <f xml:space="preserve"> "["&amp;K25&amp;","&amp;K26&amp;","&amp;K27&amp;","&amp;K28&amp;","&amp;K29&amp;","&amp;K30&amp;","&amp;K31&amp;","&amp;K32&amp;","&amp;K33&amp;","&amp;K34&amp;","&amp;K35&amp;","&amp;K36&amp;","&amp;K37&amp;","&amp;K38&amp;","&amp;K39&amp;"]"</f>
        <v>[,,,,,,,,,,,,,,]</v>
      </c>
      <c r="L40" t="str">
        <f xml:space="preserve"> "["&amp;L25&amp;","&amp;L26&amp;","&amp;L27&amp;","&amp;L28&amp;","&amp;L29&amp;","&amp;L30&amp;","&amp;L31&amp;","&amp;L32&amp;","&amp;L33&amp;","&amp;L34&amp;","&amp;L35&amp;","&amp;L36&amp;","&amp;L37&amp;","&amp;L38&amp;","&amp;L39&amp;"]"</f>
        <v>[,,,,,,,,,,,,,,]</v>
      </c>
    </row>
    <row r="42" spans="3:13" x14ac:dyDescent="0.25">
      <c r="C42" s="3" t="s">
        <v>49</v>
      </c>
      <c r="D42" s="2" t="s">
        <v>50</v>
      </c>
      <c r="K42" s="3" t="s">
        <v>33</v>
      </c>
      <c r="L42" s="2" t="s">
        <v>58</v>
      </c>
      <c r="M42" s="4" t="s">
        <v>59</v>
      </c>
    </row>
    <row r="43" spans="3:13" x14ac:dyDescent="0.25">
      <c r="C43" s="3"/>
      <c r="D43" s="2"/>
      <c r="K43" s="3">
        <v>0.1</v>
      </c>
      <c r="L43" s="2"/>
      <c r="M43" s="4"/>
    </row>
    <row r="44" spans="3:13" x14ac:dyDescent="0.25">
      <c r="C44" s="3"/>
      <c r="D44" s="2"/>
      <c r="K44" s="3">
        <v>0</v>
      </c>
      <c r="L44" s="2"/>
      <c r="M44" s="4"/>
    </row>
    <row r="45" spans="3:13" x14ac:dyDescent="0.25">
      <c r="C45" s="3"/>
      <c r="D45" s="2"/>
      <c r="K45" s="3">
        <v>0.1</v>
      </c>
      <c r="L45" s="2"/>
      <c r="M45" s="4"/>
    </row>
    <row r="46" spans="3:13" x14ac:dyDescent="0.25">
      <c r="C46" s="3"/>
      <c r="D46" s="2"/>
      <c r="K46" s="3">
        <v>0.1</v>
      </c>
      <c r="L46" s="2"/>
      <c r="M46" s="4"/>
    </row>
    <row r="47" spans="3:13" x14ac:dyDescent="0.25">
      <c r="C47" s="3"/>
      <c r="D47" s="2"/>
      <c r="K47" s="3">
        <v>0</v>
      </c>
      <c r="L47" s="2"/>
      <c r="M47" s="4"/>
    </row>
    <row r="48" spans="3:13" x14ac:dyDescent="0.25">
      <c r="C48" s="3"/>
      <c r="D48" s="2"/>
      <c r="K48" s="3">
        <v>0.15</v>
      </c>
      <c r="L48" s="2"/>
      <c r="M48" s="4"/>
    </row>
    <row r="49" spans="3:13" x14ac:dyDescent="0.25">
      <c r="C49" s="3"/>
      <c r="D49" s="2"/>
      <c r="K49" s="3">
        <v>0</v>
      </c>
      <c r="L49" s="2"/>
      <c r="M49" s="4"/>
    </row>
    <row r="50" spans="3:13" x14ac:dyDescent="0.25">
      <c r="C50" s="3"/>
      <c r="D50" s="2"/>
      <c r="K50" s="3">
        <v>0</v>
      </c>
      <c r="L50" s="2"/>
      <c r="M50" s="4"/>
    </row>
    <row r="51" spans="3:13" x14ac:dyDescent="0.25">
      <c r="C51" s="3"/>
      <c r="D51" s="2"/>
      <c r="K51" s="3">
        <v>0</v>
      </c>
      <c r="L51" s="2"/>
      <c r="M51" s="4"/>
    </row>
    <row r="52" spans="3:13" x14ac:dyDescent="0.25">
      <c r="C52" s="3"/>
      <c r="D52" s="2"/>
      <c r="K52" s="3">
        <v>0</v>
      </c>
      <c r="L52" s="2"/>
      <c r="M52" s="4"/>
    </row>
    <row r="53" spans="3:13" x14ac:dyDescent="0.25">
      <c r="C53" s="3"/>
      <c r="D53" s="2"/>
      <c r="K53" s="3">
        <v>0</v>
      </c>
      <c r="L53" s="2"/>
      <c r="M53" s="4"/>
    </row>
    <row r="54" spans="3:13" x14ac:dyDescent="0.25">
      <c r="C54" s="3"/>
      <c r="D54" s="2"/>
      <c r="K54" s="3">
        <v>0</v>
      </c>
      <c r="L54" s="2"/>
      <c r="M54" s="4"/>
    </row>
    <row r="55" spans="3:13" x14ac:dyDescent="0.25">
      <c r="C55" s="3"/>
      <c r="D55" s="2"/>
      <c r="K55" s="3">
        <v>0</v>
      </c>
      <c r="L55" s="2"/>
      <c r="M55" s="4"/>
    </row>
    <row r="56" spans="3:13" x14ac:dyDescent="0.25">
      <c r="C56" s="3"/>
      <c r="D56" s="2"/>
      <c r="K56" s="3">
        <v>0</v>
      </c>
      <c r="L56" s="2"/>
      <c r="M56" s="4"/>
    </row>
    <row r="57" spans="3:13" x14ac:dyDescent="0.25">
      <c r="C57" s="3"/>
      <c r="D57" s="2"/>
      <c r="K57" s="3">
        <v>0</v>
      </c>
      <c r="L57" s="2"/>
      <c r="M57" s="4"/>
    </row>
    <row r="58" spans="3:13" x14ac:dyDescent="0.25">
      <c r="C58" t="str">
        <f xml:space="preserve"> "["&amp;C43&amp;","&amp;C44&amp;","&amp;C45&amp;","&amp;C46&amp;","&amp;C47&amp;","&amp;C48&amp;","&amp;C49&amp;","&amp;C50&amp;","&amp;C51&amp;","&amp;C52&amp;","&amp;C53&amp;","&amp;C54&amp;","&amp;C55&amp;","&amp;C56&amp;","&amp;C57&amp;"]"</f>
        <v>[,,,,,,,,,,,,,,]</v>
      </c>
      <c r="D58" t="str">
        <f xml:space="preserve"> "["&amp;D43&amp;","&amp;D44&amp;","&amp;D45&amp;","&amp;D46&amp;","&amp;D47&amp;","&amp;D48&amp;","&amp;D49&amp;","&amp;D50&amp;","&amp;D51&amp;","&amp;D52&amp;","&amp;D53&amp;","&amp;D54&amp;","&amp;D55&amp;","&amp;D56&amp;","&amp;D57&amp;"]"</f>
        <v>[,,,,,,,,,,,,,,]</v>
      </c>
      <c r="K58" t="str">
        <f xml:space="preserve"> "["&amp;K43&amp;","&amp;K44&amp;","&amp;K45&amp;","&amp;K46&amp;","&amp;K47&amp;","&amp;K48&amp;","&amp;K49&amp;","&amp;K50&amp;","&amp;K51&amp;","&amp;K52&amp;","&amp;K53&amp;","&amp;K54&amp;","&amp;K55&amp;","&amp;K56&amp;","&amp;K57&amp;"]"</f>
        <v>[0.1,0,0.1,0.1,0,0.15,0,0,0,0,0,0,0,0,0]</v>
      </c>
      <c r="L58" t="str">
        <f xml:space="preserve"> "["&amp;L43&amp;","&amp;L44&amp;","&amp;L45&amp;","&amp;L46&amp;","&amp;L47&amp;","&amp;L48&amp;","&amp;L49&amp;","&amp;L50&amp;","&amp;L51&amp;","&amp;L52&amp;","&amp;L53&amp;","&amp;L54&amp;","&amp;L55&amp;","&amp;L56&amp;","&amp;L57&amp;"]"</f>
        <v>[,,,,,,,,,,,,,,]</v>
      </c>
      <c r="M58" t="str">
        <f xml:space="preserve"> "["&amp;M43&amp;","&amp;M44&amp;","&amp;M45&amp;","&amp;M46&amp;","&amp;M47&amp;","&amp;M48&amp;","&amp;M49&amp;","&amp;M50&amp;","&amp;M51&amp;","&amp;M52&amp;","&amp;M53&amp;","&amp;M54&amp;","&amp;M55&amp;","&amp;M56&amp;","&amp;M57&amp;"]"</f>
        <v>[,,,,,,,,,,,,,,]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126F-7064-489D-BA6A-E12243390298}">
  <dimension ref="A1:Q58"/>
  <sheetViews>
    <sheetView workbookViewId="0">
      <selection activeCell="O32" sqref="O32"/>
    </sheetView>
  </sheetViews>
  <sheetFormatPr defaultColWidth="11.42578125" defaultRowHeight="15" x14ac:dyDescent="0.25"/>
  <cols>
    <col min="10" max="10" width="12.42578125" customWidth="1"/>
    <col min="13" max="13" width="13.28515625" customWidth="1"/>
    <col min="15" max="15" width="13.7109375" customWidth="1"/>
    <col min="17" max="17" width="13.28515625" customWidth="1"/>
    <col min="21" max="21" width="13.28515625" customWidth="1"/>
  </cols>
  <sheetData>
    <row r="1" spans="1:17" x14ac:dyDescent="0.25">
      <c r="A1" s="1" t="s">
        <v>60</v>
      </c>
      <c r="B1" t="s">
        <v>65</v>
      </c>
      <c r="C1" t="s">
        <v>69</v>
      </c>
    </row>
    <row r="2" spans="1:17" x14ac:dyDescent="0.25">
      <c r="A2" s="3" t="s">
        <v>61</v>
      </c>
      <c r="B2" t="s">
        <v>66</v>
      </c>
      <c r="C2" t="s">
        <v>70</v>
      </c>
    </row>
    <row r="3" spans="1:17" x14ac:dyDescent="0.25">
      <c r="A3" s="2" t="s">
        <v>62</v>
      </c>
      <c r="B3" t="s">
        <v>67</v>
      </c>
      <c r="C3" t="s">
        <v>71</v>
      </c>
    </row>
    <row r="4" spans="1:17" x14ac:dyDescent="0.25">
      <c r="A4" s="4" t="s">
        <v>63</v>
      </c>
      <c r="B4" t="s">
        <v>68</v>
      </c>
      <c r="C4" t="s">
        <v>72</v>
      </c>
    </row>
    <row r="6" spans="1:17" x14ac:dyDescent="0.25">
      <c r="B6" s="1" t="s">
        <v>44</v>
      </c>
      <c r="C6" s="3" t="s">
        <v>45</v>
      </c>
      <c r="D6" s="2" t="s">
        <v>46</v>
      </c>
      <c r="F6" s="1" t="s">
        <v>51</v>
      </c>
      <c r="G6" s="3" t="s">
        <v>52</v>
      </c>
      <c r="H6" s="2" t="s">
        <v>53</v>
      </c>
      <c r="J6" s="1" t="s">
        <v>43</v>
      </c>
      <c r="K6" s="3" t="s">
        <v>55</v>
      </c>
      <c r="L6" s="2" t="s">
        <v>56</v>
      </c>
      <c r="M6" s="4" t="s">
        <v>64</v>
      </c>
    </row>
    <row r="7" spans="1:17" x14ac:dyDescent="0.25">
      <c r="A7" t="s">
        <v>5</v>
      </c>
      <c r="B7" s="1"/>
      <c r="C7" s="3"/>
      <c r="D7" s="2"/>
      <c r="F7" s="1"/>
      <c r="G7" s="3"/>
      <c r="H7" s="2"/>
      <c r="J7" s="1"/>
      <c r="K7" s="3"/>
      <c r="L7" s="2"/>
      <c r="M7" s="4"/>
    </row>
    <row r="8" spans="1:17" x14ac:dyDescent="0.25">
      <c r="A8" t="s">
        <v>1</v>
      </c>
      <c r="B8" s="1"/>
      <c r="C8" s="3"/>
      <c r="D8" s="2"/>
      <c r="F8" s="1"/>
      <c r="G8" s="3"/>
      <c r="H8" s="2"/>
      <c r="J8" s="1"/>
      <c r="K8" s="3"/>
      <c r="L8" s="2"/>
      <c r="M8" s="4"/>
    </row>
    <row r="9" spans="1:17" x14ac:dyDescent="0.25">
      <c r="A9" t="s">
        <v>6</v>
      </c>
      <c r="B9" s="1"/>
      <c r="C9" s="3"/>
      <c r="D9" s="2"/>
      <c r="F9" s="1"/>
      <c r="G9" s="3"/>
      <c r="H9" s="2"/>
      <c r="J9" s="1"/>
      <c r="K9" s="3"/>
      <c r="L9" s="2"/>
      <c r="M9" s="4"/>
    </row>
    <row r="10" spans="1:17" x14ac:dyDescent="0.25">
      <c r="A10" t="s">
        <v>7</v>
      </c>
      <c r="B10" s="1"/>
      <c r="C10" s="3"/>
      <c r="D10" s="2"/>
      <c r="F10" s="1"/>
      <c r="G10" s="3"/>
      <c r="H10" s="2"/>
      <c r="J10" s="1"/>
      <c r="K10" s="3"/>
      <c r="L10" s="2"/>
      <c r="M10" s="4"/>
    </row>
    <row r="11" spans="1:17" x14ac:dyDescent="0.25">
      <c r="A11" t="s">
        <v>0</v>
      </c>
      <c r="B11" s="1"/>
      <c r="C11" s="3"/>
      <c r="D11" s="2"/>
      <c r="F11" s="1"/>
      <c r="G11" s="3"/>
      <c r="H11" s="2"/>
      <c r="J11" s="1"/>
      <c r="K11" s="3"/>
      <c r="L11" s="2"/>
      <c r="M11" s="4"/>
    </row>
    <row r="12" spans="1:17" x14ac:dyDescent="0.25">
      <c r="A12" t="s">
        <v>8</v>
      </c>
      <c r="B12" s="1"/>
      <c r="C12" s="3"/>
      <c r="D12" s="2"/>
      <c r="F12" s="1"/>
      <c r="G12" s="3"/>
      <c r="H12" s="2"/>
      <c r="J12" s="1"/>
      <c r="K12" s="3"/>
      <c r="L12" s="2"/>
      <c r="M12" s="4"/>
      <c r="P12" s="8"/>
    </row>
    <row r="13" spans="1:17" x14ac:dyDescent="0.25">
      <c r="A13" t="s">
        <v>9</v>
      </c>
      <c r="B13" s="1"/>
      <c r="C13" s="3"/>
      <c r="D13" s="2"/>
      <c r="F13" s="1"/>
      <c r="G13" s="3"/>
      <c r="H13" s="2"/>
      <c r="J13" s="1"/>
      <c r="K13" s="3"/>
      <c r="L13" s="2"/>
      <c r="M13" s="4"/>
    </row>
    <row r="14" spans="1:17" x14ac:dyDescent="0.25">
      <c r="A14" t="s">
        <v>10</v>
      </c>
      <c r="B14" s="1"/>
      <c r="C14" s="3"/>
      <c r="D14" s="2"/>
      <c r="F14" s="1"/>
      <c r="G14" s="3"/>
      <c r="H14" s="2"/>
      <c r="J14" s="1"/>
      <c r="K14" s="3"/>
      <c r="L14" s="2"/>
      <c r="M14" s="4"/>
    </row>
    <row r="15" spans="1:17" x14ac:dyDescent="0.25">
      <c r="A15" t="s">
        <v>11</v>
      </c>
      <c r="B15" s="1"/>
      <c r="C15" s="3"/>
      <c r="D15" s="2"/>
      <c r="F15" s="1"/>
      <c r="G15" s="3"/>
      <c r="H15" s="2"/>
      <c r="J15" s="1"/>
      <c r="K15" s="3"/>
      <c r="L15" s="2"/>
      <c r="M15" s="4"/>
    </row>
    <row r="16" spans="1:17" x14ac:dyDescent="0.25">
      <c r="A16" t="s">
        <v>12</v>
      </c>
      <c r="B16" s="1"/>
      <c r="C16" s="3"/>
      <c r="D16" s="2"/>
      <c r="F16" s="1"/>
      <c r="G16" s="3"/>
      <c r="H16" s="2"/>
      <c r="J16" s="1"/>
      <c r="K16" s="3"/>
      <c r="L16" s="2"/>
      <c r="M16" s="4"/>
      <c r="Q16" s="8"/>
    </row>
    <row r="17" spans="1:17" x14ac:dyDescent="0.25">
      <c r="A17" t="s">
        <v>13</v>
      </c>
      <c r="B17" s="1"/>
      <c r="C17" s="3"/>
      <c r="D17" s="2"/>
      <c r="F17" s="1"/>
      <c r="G17" s="3"/>
      <c r="H17" s="2"/>
      <c r="J17" s="1"/>
      <c r="K17" s="3"/>
      <c r="L17" s="2"/>
      <c r="M17" s="4"/>
      <c r="Q17" s="8"/>
    </row>
    <row r="18" spans="1:17" x14ac:dyDescent="0.25">
      <c r="A18" t="s">
        <v>14</v>
      </c>
      <c r="B18" s="1"/>
      <c r="C18" s="3"/>
      <c r="D18" s="2"/>
      <c r="F18" s="1"/>
      <c r="G18" s="3"/>
      <c r="H18" s="2"/>
      <c r="J18" s="1"/>
      <c r="K18" s="3"/>
      <c r="L18" s="2"/>
      <c r="M18" s="4"/>
    </row>
    <row r="19" spans="1:17" x14ac:dyDescent="0.25">
      <c r="A19" t="s">
        <v>2</v>
      </c>
      <c r="B19" s="1"/>
      <c r="C19" s="3"/>
      <c r="D19" s="2"/>
      <c r="F19" s="1"/>
      <c r="G19" s="3"/>
      <c r="H19" s="2"/>
      <c r="J19" s="1"/>
      <c r="K19" s="3"/>
      <c r="L19" s="2"/>
      <c r="M19" s="4"/>
    </row>
    <row r="20" spans="1:17" x14ac:dyDescent="0.25">
      <c r="A20" t="s">
        <v>3</v>
      </c>
      <c r="B20" s="1"/>
      <c r="C20" s="3"/>
      <c r="D20" s="2"/>
      <c r="F20" s="1"/>
      <c r="G20" s="3"/>
      <c r="H20" s="2"/>
      <c r="J20" s="1"/>
      <c r="K20" s="3"/>
      <c r="L20" s="2"/>
      <c r="M20" s="4"/>
    </row>
    <row r="21" spans="1:17" x14ac:dyDescent="0.25">
      <c r="A21" t="s">
        <v>15</v>
      </c>
      <c r="B21" s="1"/>
      <c r="C21" s="3"/>
      <c r="D21" s="2"/>
      <c r="F21" s="1"/>
      <c r="G21" s="3"/>
      <c r="H21" s="2"/>
      <c r="J21" s="1"/>
      <c r="K21" s="3"/>
      <c r="L21" s="2"/>
      <c r="M21" s="4"/>
    </row>
    <row r="22" spans="1:17" x14ac:dyDescent="0.25">
      <c r="B22" t="str">
        <f xml:space="preserve"> "["&amp;B7&amp;","&amp;B8&amp;","&amp;B9&amp;","&amp;B10&amp;","&amp;B11&amp;","&amp;B12&amp;","&amp;B13&amp;","&amp;B14&amp;","&amp;B15&amp;","&amp;B16&amp;","&amp;B17&amp;","&amp;B18&amp;","&amp;B19&amp;","&amp;B20&amp;","&amp;B21&amp;"]"</f>
        <v>[,,,,,,,,,,,,,,]</v>
      </c>
      <c r="C22" t="str">
        <f xml:space="preserve"> "["&amp;C7&amp;","&amp;C8&amp;","&amp;C9&amp;","&amp;C10&amp;","&amp;C11&amp;","&amp;C12&amp;","&amp;C13&amp;","&amp;C14&amp;","&amp;C15&amp;","&amp;C16&amp;","&amp;C17&amp;","&amp;C18&amp;","&amp;C19&amp;","&amp;C20&amp;","&amp;C21&amp;"]"</f>
        <v>[,,,,,,,,,,,,,,]</v>
      </c>
      <c r="D22" t="str">
        <f xml:space="preserve"> "["&amp;D7&amp;","&amp;D8&amp;","&amp;D9&amp;","&amp;D10&amp;","&amp;D11&amp;","&amp;D12&amp;","&amp;D13&amp;","&amp;D14&amp;","&amp;D15&amp;","&amp;D16&amp;","&amp;D17&amp;","&amp;D18&amp;","&amp;D19&amp;","&amp;D20&amp;","&amp;D21&amp;"]"</f>
        <v>[,,,,,,,,,,,,,,]</v>
      </c>
      <c r="F22" t="str">
        <f xml:space="preserve"> "["&amp;F7&amp;","&amp;F8&amp;","&amp;F9&amp;","&amp;F10&amp;","&amp;F11&amp;","&amp;F12&amp;","&amp;F13&amp;","&amp;F14&amp;","&amp;F15&amp;","&amp;F16&amp;","&amp;F17&amp;","&amp;F18&amp;","&amp;F19&amp;","&amp;F20&amp;","&amp;F21&amp;"]"</f>
        <v>[,,,,,,,,,,,,,,]</v>
      </c>
      <c r="G22" t="str">
        <f xml:space="preserve"> "["&amp;G7&amp;","&amp;G8&amp;","&amp;G9&amp;","&amp;G10&amp;","&amp;G11&amp;","&amp;G12&amp;","&amp;G13&amp;","&amp;G14&amp;","&amp;G15&amp;","&amp;G16&amp;","&amp;G17&amp;","&amp;G18&amp;","&amp;G19&amp;","&amp;G20&amp;","&amp;G21&amp;"]"</f>
        <v>[,,,,,,,,,,,,,,]</v>
      </c>
      <c r="H22" t="str">
        <f xml:space="preserve"> "["&amp;H7&amp;","&amp;H8&amp;","&amp;H9&amp;","&amp;H10&amp;","&amp;H11&amp;","&amp;H12&amp;","&amp;H13&amp;","&amp;H14&amp;","&amp;H15&amp;","&amp;H16&amp;","&amp;H17&amp;","&amp;H18&amp;","&amp;H19&amp;","&amp;H20&amp;","&amp;H21&amp;"]"</f>
        <v>[,,,,,,,,,,,,,,]</v>
      </c>
      <c r="J22" t="str">
        <f xml:space="preserve"> "["&amp;J7&amp;","&amp;J8&amp;","&amp;J9&amp;","&amp;J10&amp;","&amp;J11&amp;","&amp;J12&amp;","&amp;J13&amp;","&amp;J14&amp;","&amp;J15&amp;","&amp;J16&amp;","&amp;J17&amp;","&amp;J18&amp;","&amp;J19&amp;","&amp;J20&amp;","&amp;J21&amp;"]"</f>
        <v>[,,,,,,,,,,,,,,]</v>
      </c>
      <c r="K22" t="str">
        <f xml:space="preserve"> "["&amp;K7&amp;","&amp;K8&amp;","&amp;K9&amp;","&amp;K10&amp;","&amp;K11&amp;","&amp;K12&amp;","&amp;K13&amp;","&amp;K14&amp;","&amp;K15&amp;","&amp;K16&amp;","&amp;K17&amp;","&amp;K18&amp;","&amp;K19&amp;","&amp;K20&amp;","&amp;K21&amp;"]"</f>
        <v>[,,,,,,,,,,,,,,]</v>
      </c>
      <c r="L22" t="str">
        <f xml:space="preserve"> "["&amp;L7&amp;","&amp;L8&amp;","&amp;L9&amp;","&amp;L10&amp;","&amp;L11&amp;","&amp;L12&amp;","&amp;L13&amp;","&amp;L14&amp;","&amp;L15&amp;","&amp;L16&amp;","&amp;L17&amp;","&amp;L18&amp;","&amp;L19&amp;","&amp;L20&amp;","&amp;L21&amp;"]"</f>
        <v>[,,,,,,,,,,,,,,]</v>
      </c>
      <c r="M22" t="str">
        <f xml:space="preserve"> "["&amp;M7&amp;","&amp;M8&amp;","&amp;M9&amp;","&amp;M10&amp;","&amp;M11&amp;","&amp;M12&amp;","&amp;M13&amp;","&amp;M14&amp;","&amp;M15&amp;","&amp;M16&amp;","&amp;M17&amp;","&amp;M18&amp;","&amp;M19&amp;","&amp;M20&amp;","&amp;M21&amp;"]"</f>
        <v>[,,,,,,,,,,,,,,]</v>
      </c>
    </row>
    <row r="24" spans="1:17" x14ac:dyDescent="0.25">
      <c r="C24" s="3" t="s">
        <v>47</v>
      </c>
      <c r="D24" s="2" t="s">
        <v>48</v>
      </c>
      <c r="G24" s="3" t="s">
        <v>54</v>
      </c>
      <c r="K24" s="3" t="s">
        <v>97</v>
      </c>
      <c r="L24" s="2" t="s">
        <v>57</v>
      </c>
    </row>
    <row r="25" spans="1:17" x14ac:dyDescent="0.25">
      <c r="C25" s="3"/>
      <c r="D25" s="2"/>
      <c r="G25" s="3"/>
      <c r="K25" s="3"/>
      <c r="L25" s="2"/>
      <c r="M25" s="8"/>
    </row>
    <row r="26" spans="1:17" x14ac:dyDescent="0.25">
      <c r="C26" s="3"/>
      <c r="D26" s="2"/>
      <c r="G26" s="3"/>
      <c r="K26" s="3"/>
      <c r="L26" s="2"/>
    </row>
    <row r="27" spans="1:17" x14ac:dyDescent="0.25">
      <c r="C27" s="3"/>
      <c r="D27" s="2"/>
      <c r="G27" s="3"/>
      <c r="K27" s="3"/>
      <c r="L27" s="2"/>
    </row>
    <row r="28" spans="1:17" x14ac:dyDescent="0.25">
      <c r="C28" s="3"/>
      <c r="D28" s="2"/>
      <c r="G28" s="3"/>
      <c r="K28" s="3"/>
      <c r="L28" s="2"/>
    </row>
    <row r="29" spans="1:17" x14ac:dyDescent="0.25">
      <c r="C29" s="3"/>
      <c r="D29" s="2"/>
      <c r="G29" s="3"/>
      <c r="K29" s="3"/>
      <c r="L29" s="2"/>
    </row>
    <row r="30" spans="1:17" x14ac:dyDescent="0.25">
      <c r="C30" s="3"/>
      <c r="D30" s="2"/>
      <c r="G30" s="3"/>
      <c r="K30" s="3"/>
      <c r="L30" s="2"/>
    </row>
    <row r="31" spans="1:17" x14ac:dyDescent="0.25">
      <c r="C31" s="3"/>
      <c r="D31" s="2"/>
      <c r="G31" s="3"/>
      <c r="K31" s="3"/>
      <c r="L31" s="2"/>
    </row>
    <row r="32" spans="1:17" x14ac:dyDescent="0.25">
      <c r="C32" s="3"/>
      <c r="D32" s="2"/>
      <c r="G32" s="3"/>
      <c r="K32" s="3"/>
      <c r="L32" s="2"/>
    </row>
    <row r="33" spans="3:13" x14ac:dyDescent="0.25">
      <c r="C33" s="3"/>
      <c r="D33" s="2"/>
      <c r="G33" s="3"/>
      <c r="K33" s="3"/>
      <c r="L33" s="2"/>
    </row>
    <row r="34" spans="3:13" x14ac:dyDescent="0.25">
      <c r="C34" s="3"/>
      <c r="D34" s="2"/>
      <c r="G34" s="3"/>
      <c r="K34" s="3"/>
      <c r="L34" s="2"/>
    </row>
    <row r="35" spans="3:13" x14ac:dyDescent="0.25">
      <c r="C35" s="3"/>
      <c r="D35" s="2"/>
      <c r="G35" s="3"/>
      <c r="K35" s="3"/>
      <c r="L35" s="2"/>
    </row>
    <row r="36" spans="3:13" x14ac:dyDescent="0.25">
      <c r="C36" s="3"/>
      <c r="D36" s="2"/>
      <c r="G36" s="3"/>
      <c r="K36" s="3"/>
      <c r="L36" s="2"/>
    </row>
    <row r="37" spans="3:13" x14ac:dyDescent="0.25">
      <c r="C37" s="3"/>
      <c r="D37" s="2"/>
      <c r="G37" s="3"/>
      <c r="K37" s="3"/>
      <c r="L37" s="2"/>
    </row>
    <row r="38" spans="3:13" x14ac:dyDescent="0.25">
      <c r="C38" s="3"/>
      <c r="D38" s="2"/>
      <c r="G38" s="3"/>
      <c r="K38" s="3"/>
      <c r="L38" s="2"/>
    </row>
    <row r="39" spans="3:13" x14ac:dyDescent="0.25">
      <c r="C39" s="3"/>
      <c r="D39" s="2"/>
      <c r="G39" s="3"/>
      <c r="K39" s="3"/>
      <c r="L39" s="2"/>
    </row>
    <row r="40" spans="3:13" x14ac:dyDescent="0.25">
      <c r="C40" t="str">
        <f xml:space="preserve"> "["&amp;C25&amp;","&amp;C26&amp;","&amp;C27&amp;","&amp;C28&amp;","&amp;C29&amp;","&amp;C30&amp;","&amp;C31&amp;","&amp;C32&amp;","&amp;C33&amp;","&amp;C34&amp;","&amp;C35&amp;","&amp;C36&amp;","&amp;C37&amp;","&amp;C38&amp;","&amp;C39&amp;"]"</f>
        <v>[,,,,,,,,,,,,,,]</v>
      </c>
      <c r="D40" t="str">
        <f xml:space="preserve"> "["&amp;D25&amp;","&amp;D26&amp;","&amp;D27&amp;","&amp;D28&amp;","&amp;D29&amp;","&amp;D30&amp;","&amp;D31&amp;","&amp;D32&amp;","&amp;D33&amp;","&amp;D34&amp;","&amp;D35&amp;","&amp;D36&amp;","&amp;D37&amp;","&amp;D38&amp;","&amp;D39&amp;"]"</f>
        <v>[,,,,,,,,,,,,,,]</v>
      </c>
      <c r="G40" t="str">
        <f xml:space="preserve"> "["&amp;G25&amp;","&amp;G26&amp;","&amp;G27&amp;","&amp;G28&amp;","&amp;G29&amp;","&amp;G30&amp;","&amp;G31&amp;","&amp;G32&amp;","&amp;G33&amp;","&amp;G34&amp;","&amp;G35&amp;","&amp;G36&amp;","&amp;G37&amp;","&amp;G38&amp;","&amp;G39&amp;"]"</f>
        <v>[,,,,,,,,,,,,,,]</v>
      </c>
      <c r="K40" t="str">
        <f xml:space="preserve"> "["&amp;K25&amp;","&amp;K26&amp;","&amp;K27&amp;","&amp;K28&amp;","&amp;K29&amp;","&amp;K30&amp;","&amp;K31&amp;","&amp;K32&amp;","&amp;K33&amp;","&amp;K34&amp;","&amp;K35&amp;","&amp;K36&amp;","&amp;K37&amp;","&amp;K38&amp;","&amp;K39&amp;"]"</f>
        <v>[,,,,,,,,,,,,,,]</v>
      </c>
      <c r="L40" t="str">
        <f xml:space="preserve"> "["&amp;L25&amp;","&amp;L26&amp;","&amp;L27&amp;","&amp;L28&amp;","&amp;L29&amp;","&amp;L30&amp;","&amp;L31&amp;","&amp;L32&amp;","&amp;L33&amp;","&amp;L34&amp;","&amp;L35&amp;","&amp;L36&amp;","&amp;L37&amp;","&amp;L38&amp;","&amp;L39&amp;"]"</f>
        <v>[,,,,,,,,,,,,,,]</v>
      </c>
    </row>
    <row r="42" spans="3:13" x14ac:dyDescent="0.25">
      <c r="C42" s="3" t="s">
        <v>49</v>
      </c>
      <c r="D42" s="2" t="s">
        <v>50</v>
      </c>
      <c r="K42" s="3" t="s">
        <v>33</v>
      </c>
      <c r="L42" s="2" t="s">
        <v>58</v>
      </c>
      <c r="M42" s="4" t="s">
        <v>59</v>
      </c>
    </row>
    <row r="43" spans="3:13" x14ac:dyDescent="0.25">
      <c r="C43" s="3"/>
      <c r="D43" s="2"/>
      <c r="K43" s="3">
        <v>0.1</v>
      </c>
      <c r="L43" s="2"/>
      <c r="M43" s="4"/>
    </row>
    <row r="44" spans="3:13" x14ac:dyDescent="0.25">
      <c r="C44" s="3"/>
      <c r="D44" s="2"/>
      <c r="K44" s="3">
        <v>0</v>
      </c>
      <c r="L44" s="2"/>
      <c r="M44" s="4"/>
    </row>
    <row r="45" spans="3:13" x14ac:dyDescent="0.25">
      <c r="C45" s="3"/>
      <c r="D45" s="2"/>
      <c r="K45" s="3">
        <v>0.1</v>
      </c>
      <c r="L45" s="2"/>
      <c r="M45" s="4"/>
    </row>
    <row r="46" spans="3:13" x14ac:dyDescent="0.25">
      <c r="C46" s="3"/>
      <c r="D46" s="2"/>
      <c r="K46" s="3">
        <v>0.1</v>
      </c>
      <c r="L46" s="2"/>
      <c r="M46" s="4"/>
    </row>
    <row r="47" spans="3:13" x14ac:dyDescent="0.25">
      <c r="C47" s="3"/>
      <c r="D47" s="2"/>
      <c r="K47" s="3">
        <v>0</v>
      </c>
      <c r="L47" s="2"/>
      <c r="M47" s="4"/>
    </row>
    <row r="48" spans="3:13" x14ac:dyDescent="0.25">
      <c r="C48" s="3"/>
      <c r="D48" s="2"/>
      <c r="K48" s="3">
        <v>0.15</v>
      </c>
      <c r="L48" s="2"/>
      <c r="M48" s="4"/>
    </row>
    <row r="49" spans="3:13" x14ac:dyDescent="0.25">
      <c r="C49" s="3"/>
      <c r="D49" s="2"/>
      <c r="K49" s="3">
        <v>0</v>
      </c>
      <c r="L49" s="2"/>
      <c r="M49" s="4"/>
    </row>
    <row r="50" spans="3:13" x14ac:dyDescent="0.25">
      <c r="C50" s="3"/>
      <c r="D50" s="2"/>
      <c r="K50" s="3">
        <v>0</v>
      </c>
      <c r="L50" s="2"/>
      <c r="M50" s="4"/>
    </row>
    <row r="51" spans="3:13" x14ac:dyDescent="0.25">
      <c r="C51" s="3"/>
      <c r="D51" s="2"/>
      <c r="K51" s="3">
        <v>0</v>
      </c>
      <c r="L51" s="2"/>
      <c r="M51" s="4"/>
    </row>
    <row r="52" spans="3:13" x14ac:dyDescent="0.25">
      <c r="C52" s="3"/>
      <c r="D52" s="2"/>
      <c r="K52" s="3">
        <v>0</v>
      </c>
      <c r="L52" s="2"/>
      <c r="M52" s="4"/>
    </row>
    <row r="53" spans="3:13" x14ac:dyDescent="0.25">
      <c r="C53" s="3"/>
      <c r="D53" s="2"/>
      <c r="K53" s="3">
        <v>0</v>
      </c>
      <c r="L53" s="2"/>
      <c r="M53" s="4"/>
    </row>
    <row r="54" spans="3:13" x14ac:dyDescent="0.25">
      <c r="C54" s="3"/>
      <c r="D54" s="2"/>
      <c r="K54" s="3">
        <v>0</v>
      </c>
      <c r="L54" s="2"/>
      <c r="M54" s="4"/>
    </row>
    <row r="55" spans="3:13" x14ac:dyDescent="0.25">
      <c r="C55" s="3"/>
      <c r="D55" s="2"/>
      <c r="K55" s="3">
        <v>0</v>
      </c>
      <c r="L55" s="2"/>
      <c r="M55" s="4"/>
    </row>
    <row r="56" spans="3:13" x14ac:dyDescent="0.25">
      <c r="C56" s="3"/>
      <c r="D56" s="2"/>
      <c r="K56" s="3">
        <v>0</v>
      </c>
      <c r="L56" s="2"/>
      <c r="M56" s="4"/>
    </row>
    <row r="57" spans="3:13" x14ac:dyDescent="0.25">
      <c r="C57" s="3"/>
      <c r="D57" s="2"/>
      <c r="K57" s="3">
        <v>0</v>
      </c>
      <c r="L57" s="2"/>
      <c r="M57" s="4"/>
    </row>
    <row r="58" spans="3:13" x14ac:dyDescent="0.25">
      <c r="C58" t="str">
        <f xml:space="preserve"> "["&amp;C43&amp;","&amp;C44&amp;","&amp;C45&amp;","&amp;C46&amp;","&amp;C47&amp;","&amp;C48&amp;","&amp;C49&amp;","&amp;C50&amp;","&amp;C51&amp;","&amp;C52&amp;","&amp;C53&amp;","&amp;C54&amp;","&amp;C55&amp;","&amp;C56&amp;","&amp;C57&amp;"]"</f>
        <v>[,,,,,,,,,,,,,,]</v>
      </c>
      <c r="D58" t="str">
        <f xml:space="preserve"> "["&amp;D43&amp;","&amp;D44&amp;","&amp;D45&amp;","&amp;D46&amp;","&amp;D47&amp;","&amp;D48&amp;","&amp;D49&amp;","&amp;D50&amp;","&amp;D51&amp;","&amp;D52&amp;","&amp;D53&amp;","&amp;D54&amp;","&amp;D55&amp;","&amp;D56&amp;","&amp;D57&amp;"]"</f>
        <v>[,,,,,,,,,,,,,,]</v>
      </c>
      <c r="K58" t="str">
        <f xml:space="preserve"> "["&amp;K43&amp;","&amp;K44&amp;","&amp;K45&amp;","&amp;K46&amp;","&amp;K47&amp;","&amp;K48&amp;","&amp;K49&amp;","&amp;K50&amp;","&amp;K51&amp;","&amp;K52&amp;","&amp;K53&amp;","&amp;K54&amp;","&amp;K55&amp;","&amp;K56&amp;","&amp;K57&amp;"]"</f>
        <v>[0.1,0,0.1,0.1,0,0.15,0,0,0,0,0,0,0,0,0]</v>
      </c>
      <c r="L58" t="str">
        <f xml:space="preserve"> "["&amp;L43&amp;","&amp;L44&amp;","&amp;L45&amp;","&amp;L46&amp;","&amp;L47&amp;","&amp;L48&amp;","&amp;L49&amp;","&amp;L50&amp;","&amp;L51&amp;","&amp;L52&amp;","&amp;L53&amp;","&amp;L54&amp;","&amp;L55&amp;","&amp;L56&amp;","&amp;L57&amp;"]"</f>
        <v>[,,,,,,,,,,,,,,]</v>
      </c>
      <c r="M58" t="str">
        <f xml:space="preserve"> "["&amp;M43&amp;","&amp;M44&amp;","&amp;M45&amp;","&amp;M46&amp;","&amp;M47&amp;","&amp;M48&amp;","&amp;M49&amp;","&amp;M50&amp;","&amp;M51&amp;","&amp;M52&amp;","&amp;M53&amp;","&amp;M54&amp;","&amp;M55&amp;","&amp;M56&amp;","&amp;M57&amp;"]"</f>
        <v>[,,,,,,,,,,,,,,]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A4CE-3263-4C26-8C72-863A4F694A87}">
  <dimension ref="A1:Q58"/>
  <sheetViews>
    <sheetView workbookViewId="0">
      <selection activeCell="O4" sqref="O4"/>
    </sheetView>
  </sheetViews>
  <sheetFormatPr defaultColWidth="11.42578125" defaultRowHeight="15" x14ac:dyDescent="0.25"/>
  <cols>
    <col min="10" max="10" width="12.42578125" customWidth="1"/>
    <col min="13" max="13" width="13.28515625" customWidth="1"/>
    <col min="15" max="15" width="13.7109375" customWidth="1"/>
    <col min="17" max="17" width="13.28515625" customWidth="1"/>
    <col min="21" max="21" width="13.28515625" customWidth="1"/>
  </cols>
  <sheetData>
    <row r="1" spans="1:17" x14ac:dyDescent="0.25">
      <c r="A1" s="1" t="s">
        <v>60</v>
      </c>
      <c r="B1" t="s">
        <v>65</v>
      </c>
      <c r="C1" t="s">
        <v>69</v>
      </c>
    </row>
    <row r="2" spans="1:17" x14ac:dyDescent="0.25">
      <c r="A2" s="3" t="s">
        <v>61</v>
      </c>
      <c r="B2" t="s">
        <v>66</v>
      </c>
      <c r="C2" t="s">
        <v>70</v>
      </c>
    </row>
    <row r="3" spans="1:17" x14ac:dyDescent="0.25">
      <c r="A3" s="2" t="s">
        <v>62</v>
      </c>
      <c r="B3" t="s">
        <v>67</v>
      </c>
      <c r="C3" t="s">
        <v>71</v>
      </c>
    </row>
    <row r="4" spans="1:17" x14ac:dyDescent="0.25">
      <c r="A4" s="4" t="s">
        <v>63</v>
      </c>
      <c r="B4" t="s">
        <v>68</v>
      </c>
      <c r="C4" t="s">
        <v>72</v>
      </c>
    </row>
    <row r="6" spans="1:17" x14ac:dyDescent="0.25">
      <c r="B6" s="1" t="s">
        <v>44</v>
      </c>
      <c r="C6" s="3" t="s">
        <v>45</v>
      </c>
      <c r="D6" s="2" t="s">
        <v>46</v>
      </c>
      <c r="F6" s="1" t="s">
        <v>51</v>
      </c>
      <c r="G6" s="3" t="s">
        <v>52</v>
      </c>
      <c r="H6" s="2" t="s">
        <v>53</v>
      </c>
      <c r="J6" s="1" t="s">
        <v>43</v>
      </c>
      <c r="K6" s="3" t="s">
        <v>55</v>
      </c>
      <c r="L6" s="2" t="s">
        <v>56</v>
      </c>
      <c r="M6" s="4" t="s">
        <v>64</v>
      </c>
    </row>
    <row r="7" spans="1:17" x14ac:dyDescent="0.25">
      <c r="A7" t="s">
        <v>5</v>
      </c>
      <c r="B7" s="1"/>
      <c r="C7" s="3"/>
      <c r="D7" s="2"/>
      <c r="F7" s="1"/>
      <c r="G7" s="3"/>
      <c r="H7" s="2"/>
      <c r="J7" s="1"/>
      <c r="K7" s="3"/>
      <c r="L7" s="2"/>
      <c r="M7" s="4"/>
    </row>
    <row r="8" spans="1:17" x14ac:dyDescent="0.25">
      <c r="A8" t="s">
        <v>1</v>
      </c>
      <c r="B8" s="1"/>
      <c r="C8" s="3"/>
      <c r="D8" s="2"/>
      <c r="F8" s="1"/>
      <c r="G8" s="3"/>
      <c r="H8" s="2"/>
      <c r="J8" s="1"/>
      <c r="K8" s="3"/>
      <c r="L8" s="2"/>
      <c r="M8" s="4"/>
    </row>
    <row r="9" spans="1:17" x14ac:dyDescent="0.25">
      <c r="A9" t="s">
        <v>6</v>
      </c>
      <c r="B9" s="1"/>
      <c r="C9" s="3"/>
      <c r="D9" s="2"/>
      <c r="F9" s="1"/>
      <c r="G9" s="3"/>
      <c r="H9" s="2"/>
      <c r="J9" s="1"/>
      <c r="K9" s="3"/>
      <c r="L9" s="2"/>
      <c r="M9" s="4"/>
    </row>
    <row r="10" spans="1:17" x14ac:dyDescent="0.25">
      <c r="A10" t="s">
        <v>7</v>
      </c>
      <c r="B10" s="1"/>
      <c r="C10" s="3"/>
      <c r="D10" s="2"/>
      <c r="F10" s="1"/>
      <c r="G10" s="3"/>
      <c r="H10" s="2"/>
      <c r="J10" s="1"/>
      <c r="K10" s="3"/>
      <c r="L10" s="2"/>
      <c r="M10" s="4"/>
    </row>
    <row r="11" spans="1:17" x14ac:dyDescent="0.25">
      <c r="A11" t="s">
        <v>0</v>
      </c>
      <c r="B11" s="1"/>
      <c r="C11" s="3"/>
      <c r="D11" s="2"/>
      <c r="F11" s="1"/>
      <c r="G11" s="3"/>
      <c r="H11" s="2"/>
      <c r="J11" s="1"/>
      <c r="K11" s="3"/>
      <c r="L11" s="2"/>
      <c r="M11" s="4"/>
    </row>
    <row r="12" spans="1:17" x14ac:dyDescent="0.25">
      <c r="A12" t="s">
        <v>8</v>
      </c>
      <c r="B12" s="1"/>
      <c r="C12" s="3"/>
      <c r="D12" s="2"/>
      <c r="F12" s="1"/>
      <c r="G12" s="3"/>
      <c r="H12" s="2"/>
      <c r="J12" s="1"/>
      <c r="K12" s="3"/>
      <c r="L12" s="2"/>
      <c r="M12" s="4"/>
      <c r="P12" s="8"/>
    </row>
    <row r="13" spans="1:17" x14ac:dyDescent="0.25">
      <c r="A13" t="s">
        <v>9</v>
      </c>
      <c r="B13" s="1"/>
      <c r="C13" s="3"/>
      <c r="D13" s="2"/>
      <c r="F13" s="1"/>
      <c r="G13" s="3"/>
      <c r="H13" s="2"/>
      <c r="J13" s="1"/>
      <c r="K13" s="3"/>
      <c r="L13" s="2"/>
      <c r="M13" s="4"/>
    </row>
    <row r="14" spans="1:17" x14ac:dyDescent="0.25">
      <c r="A14" t="s">
        <v>10</v>
      </c>
      <c r="B14" s="1"/>
      <c r="C14" s="3"/>
      <c r="D14" s="2"/>
      <c r="F14" s="1"/>
      <c r="G14" s="3"/>
      <c r="H14" s="2"/>
      <c r="J14" s="1"/>
      <c r="K14" s="3"/>
      <c r="L14" s="2"/>
      <c r="M14" s="4"/>
    </row>
    <row r="15" spans="1:17" x14ac:dyDescent="0.25">
      <c r="A15" t="s">
        <v>11</v>
      </c>
      <c r="B15" s="1"/>
      <c r="C15" s="3"/>
      <c r="D15" s="2"/>
      <c r="F15" s="1"/>
      <c r="G15" s="3"/>
      <c r="H15" s="2"/>
      <c r="J15" s="1"/>
      <c r="K15" s="3"/>
      <c r="L15" s="2"/>
      <c r="M15" s="4"/>
    </row>
    <row r="16" spans="1:17" x14ac:dyDescent="0.25">
      <c r="A16" t="s">
        <v>12</v>
      </c>
      <c r="B16" s="1"/>
      <c r="C16" s="3"/>
      <c r="D16" s="2"/>
      <c r="F16" s="1"/>
      <c r="G16" s="3"/>
      <c r="H16" s="2"/>
      <c r="J16" s="1"/>
      <c r="K16" s="3"/>
      <c r="L16" s="2"/>
      <c r="M16" s="4"/>
      <c r="Q16" s="8"/>
    </row>
    <row r="17" spans="1:17" x14ac:dyDescent="0.25">
      <c r="A17" t="s">
        <v>13</v>
      </c>
      <c r="B17" s="1"/>
      <c r="C17" s="3"/>
      <c r="D17" s="2"/>
      <c r="F17" s="1"/>
      <c r="G17" s="3"/>
      <c r="H17" s="2"/>
      <c r="J17" s="1"/>
      <c r="K17" s="3"/>
      <c r="L17" s="2"/>
      <c r="M17" s="4"/>
      <c r="Q17" s="8"/>
    </row>
    <row r="18" spans="1:17" x14ac:dyDescent="0.25">
      <c r="A18" t="s">
        <v>14</v>
      </c>
      <c r="B18" s="1"/>
      <c r="C18" s="3"/>
      <c r="D18" s="2"/>
      <c r="F18" s="1"/>
      <c r="G18" s="3"/>
      <c r="H18" s="2"/>
      <c r="J18" s="1"/>
      <c r="K18" s="3"/>
      <c r="L18" s="2"/>
      <c r="M18" s="4"/>
    </row>
    <row r="19" spans="1:17" x14ac:dyDescent="0.25">
      <c r="A19" t="s">
        <v>2</v>
      </c>
      <c r="B19" s="1"/>
      <c r="C19" s="3"/>
      <c r="D19" s="2"/>
      <c r="F19" s="1"/>
      <c r="G19" s="3"/>
      <c r="H19" s="2"/>
      <c r="J19" s="1"/>
      <c r="K19" s="3"/>
      <c r="L19" s="2"/>
      <c r="M19" s="4"/>
    </row>
    <row r="20" spans="1:17" x14ac:dyDescent="0.25">
      <c r="A20" t="s">
        <v>3</v>
      </c>
      <c r="B20" s="1"/>
      <c r="C20" s="3"/>
      <c r="D20" s="2"/>
      <c r="F20" s="1"/>
      <c r="G20" s="3"/>
      <c r="H20" s="2"/>
      <c r="J20" s="1"/>
      <c r="K20" s="3"/>
      <c r="L20" s="2"/>
      <c r="M20" s="4"/>
    </row>
    <row r="21" spans="1:17" x14ac:dyDescent="0.25">
      <c r="A21" t="s">
        <v>15</v>
      </c>
      <c r="B21" s="1"/>
      <c r="C21" s="3"/>
      <c r="D21" s="2"/>
      <c r="F21" s="1"/>
      <c r="G21" s="3"/>
      <c r="H21" s="2"/>
      <c r="J21" s="1"/>
      <c r="K21" s="3"/>
      <c r="L21" s="2"/>
      <c r="M21" s="4"/>
    </row>
    <row r="22" spans="1:17" x14ac:dyDescent="0.25">
      <c r="B22" t="str">
        <f xml:space="preserve"> "["&amp;B7&amp;","&amp;B8&amp;","&amp;B9&amp;","&amp;B10&amp;","&amp;B11&amp;","&amp;B12&amp;","&amp;B13&amp;","&amp;B14&amp;","&amp;B15&amp;","&amp;B16&amp;","&amp;B17&amp;","&amp;B18&amp;","&amp;B19&amp;","&amp;B20&amp;","&amp;B21&amp;"]"</f>
        <v>[,,,,,,,,,,,,,,]</v>
      </c>
      <c r="C22" t="str">
        <f xml:space="preserve"> "["&amp;C7&amp;","&amp;C8&amp;","&amp;C9&amp;","&amp;C10&amp;","&amp;C11&amp;","&amp;C12&amp;","&amp;C13&amp;","&amp;C14&amp;","&amp;C15&amp;","&amp;C16&amp;","&amp;C17&amp;","&amp;C18&amp;","&amp;C19&amp;","&amp;C20&amp;","&amp;C21&amp;"]"</f>
        <v>[,,,,,,,,,,,,,,]</v>
      </c>
      <c r="D22" t="str">
        <f xml:space="preserve"> "["&amp;D7&amp;","&amp;D8&amp;","&amp;D9&amp;","&amp;D10&amp;","&amp;D11&amp;","&amp;D12&amp;","&amp;D13&amp;","&amp;D14&amp;","&amp;D15&amp;","&amp;D16&amp;","&amp;D17&amp;","&amp;D18&amp;","&amp;D19&amp;","&amp;D20&amp;","&amp;D21&amp;"]"</f>
        <v>[,,,,,,,,,,,,,,]</v>
      </c>
      <c r="F22" t="str">
        <f xml:space="preserve"> "["&amp;F7&amp;","&amp;F8&amp;","&amp;F9&amp;","&amp;F10&amp;","&amp;F11&amp;","&amp;F12&amp;","&amp;F13&amp;","&amp;F14&amp;","&amp;F15&amp;","&amp;F16&amp;","&amp;F17&amp;","&amp;F18&amp;","&amp;F19&amp;","&amp;F20&amp;","&amp;F21&amp;"]"</f>
        <v>[,,,,,,,,,,,,,,]</v>
      </c>
      <c r="G22" t="str">
        <f xml:space="preserve"> "["&amp;G7&amp;","&amp;G8&amp;","&amp;G9&amp;","&amp;G10&amp;","&amp;G11&amp;","&amp;G12&amp;","&amp;G13&amp;","&amp;G14&amp;","&amp;G15&amp;","&amp;G16&amp;","&amp;G17&amp;","&amp;G18&amp;","&amp;G19&amp;","&amp;G20&amp;","&amp;G21&amp;"]"</f>
        <v>[,,,,,,,,,,,,,,]</v>
      </c>
      <c r="H22" t="str">
        <f xml:space="preserve"> "["&amp;H7&amp;","&amp;H8&amp;","&amp;H9&amp;","&amp;H10&amp;","&amp;H11&amp;","&amp;H12&amp;","&amp;H13&amp;","&amp;H14&amp;","&amp;H15&amp;","&amp;H16&amp;","&amp;H17&amp;","&amp;H18&amp;","&amp;H19&amp;","&amp;H20&amp;","&amp;H21&amp;"]"</f>
        <v>[,,,,,,,,,,,,,,]</v>
      </c>
      <c r="J22" t="str">
        <f xml:space="preserve"> "["&amp;J7&amp;","&amp;J8&amp;","&amp;J9&amp;","&amp;J10&amp;","&amp;J11&amp;","&amp;J12&amp;","&amp;J13&amp;","&amp;J14&amp;","&amp;J15&amp;","&amp;J16&amp;","&amp;J17&amp;","&amp;J18&amp;","&amp;J19&amp;","&amp;J20&amp;","&amp;J21&amp;"]"</f>
        <v>[,,,,,,,,,,,,,,]</v>
      </c>
      <c r="K22" t="str">
        <f xml:space="preserve"> "["&amp;K7&amp;","&amp;K8&amp;","&amp;K9&amp;","&amp;K10&amp;","&amp;K11&amp;","&amp;K12&amp;","&amp;K13&amp;","&amp;K14&amp;","&amp;K15&amp;","&amp;K16&amp;","&amp;K17&amp;","&amp;K18&amp;","&amp;K19&amp;","&amp;K20&amp;","&amp;K21&amp;"]"</f>
        <v>[,,,,,,,,,,,,,,]</v>
      </c>
      <c r="L22" t="str">
        <f xml:space="preserve"> "["&amp;L7&amp;","&amp;L8&amp;","&amp;L9&amp;","&amp;L10&amp;","&amp;L11&amp;","&amp;L12&amp;","&amp;L13&amp;","&amp;L14&amp;","&amp;L15&amp;","&amp;L16&amp;","&amp;L17&amp;","&amp;L18&amp;","&amp;L19&amp;","&amp;L20&amp;","&amp;L21&amp;"]"</f>
        <v>[,,,,,,,,,,,,,,]</v>
      </c>
      <c r="M22" t="str">
        <f xml:space="preserve"> "["&amp;M7&amp;","&amp;M8&amp;","&amp;M9&amp;","&amp;M10&amp;","&amp;M11&amp;","&amp;M12&amp;","&amp;M13&amp;","&amp;M14&amp;","&amp;M15&amp;","&amp;M16&amp;","&amp;M17&amp;","&amp;M18&amp;","&amp;M19&amp;","&amp;M20&amp;","&amp;M21&amp;"]"</f>
        <v>[,,,,,,,,,,,,,,]</v>
      </c>
    </row>
    <row r="24" spans="1:17" x14ac:dyDescent="0.25">
      <c r="C24" s="3" t="s">
        <v>47</v>
      </c>
      <c r="D24" s="2" t="s">
        <v>48</v>
      </c>
      <c r="G24" s="3" t="s">
        <v>54</v>
      </c>
      <c r="K24" s="3" t="s">
        <v>97</v>
      </c>
      <c r="L24" s="2" t="s">
        <v>57</v>
      </c>
    </row>
    <row r="25" spans="1:17" x14ac:dyDescent="0.25">
      <c r="C25" s="3"/>
      <c r="D25" s="2"/>
      <c r="G25" s="3"/>
      <c r="K25" s="3"/>
      <c r="L25" s="2"/>
      <c r="M25" s="8"/>
    </row>
    <row r="26" spans="1:17" x14ac:dyDescent="0.25">
      <c r="C26" s="3"/>
      <c r="D26" s="2"/>
      <c r="G26" s="3"/>
      <c r="K26" s="3"/>
      <c r="L26" s="2"/>
    </row>
    <row r="27" spans="1:17" x14ac:dyDescent="0.25">
      <c r="C27" s="3"/>
      <c r="D27" s="2"/>
      <c r="G27" s="3"/>
      <c r="K27" s="3"/>
      <c r="L27" s="2"/>
    </row>
    <row r="28" spans="1:17" x14ac:dyDescent="0.25">
      <c r="C28" s="3"/>
      <c r="D28" s="2"/>
      <c r="G28" s="3"/>
      <c r="K28" s="3"/>
      <c r="L28" s="2"/>
    </row>
    <row r="29" spans="1:17" x14ac:dyDescent="0.25">
      <c r="C29" s="3"/>
      <c r="D29" s="2"/>
      <c r="G29" s="3"/>
      <c r="K29" s="3"/>
      <c r="L29" s="2"/>
    </row>
    <row r="30" spans="1:17" x14ac:dyDescent="0.25">
      <c r="C30" s="3"/>
      <c r="D30" s="2"/>
      <c r="G30" s="3"/>
      <c r="K30" s="3"/>
      <c r="L30" s="2"/>
    </row>
    <row r="31" spans="1:17" x14ac:dyDescent="0.25">
      <c r="C31" s="3"/>
      <c r="D31" s="2"/>
      <c r="G31" s="3"/>
      <c r="K31" s="3"/>
      <c r="L31" s="2"/>
    </row>
    <row r="32" spans="1:17" x14ac:dyDescent="0.25">
      <c r="C32" s="3"/>
      <c r="D32" s="2"/>
      <c r="G32" s="3"/>
      <c r="K32" s="3"/>
      <c r="L32" s="2"/>
    </row>
    <row r="33" spans="3:13" x14ac:dyDescent="0.25">
      <c r="C33" s="3"/>
      <c r="D33" s="2"/>
      <c r="G33" s="3"/>
      <c r="K33" s="3"/>
      <c r="L33" s="2"/>
    </row>
    <row r="34" spans="3:13" x14ac:dyDescent="0.25">
      <c r="C34" s="3"/>
      <c r="D34" s="2"/>
      <c r="G34" s="3"/>
      <c r="K34" s="3"/>
      <c r="L34" s="2"/>
    </row>
    <row r="35" spans="3:13" x14ac:dyDescent="0.25">
      <c r="C35" s="3"/>
      <c r="D35" s="2"/>
      <c r="G35" s="3"/>
      <c r="K35" s="3"/>
      <c r="L35" s="2"/>
    </row>
    <row r="36" spans="3:13" x14ac:dyDescent="0.25">
      <c r="C36" s="3"/>
      <c r="D36" s="2"/>
      <c r="G36" s="3"/>
      <c r="K36" s="3"/>
      <c r="L36" s="2"/>
    </row>
    <row r="37" spans="3:13" x14ac:dyDescent="0.25">
      <c r="C37" s="3"/>
      <c r="D37" s="2"/>
      <c r="G37" s="3"/>
      <c r="K37" s="3"/>
      <c r="L37" s="2"/>
    </row>
    <row r="38" spans="3:13" x14ac:dyDescent="0.25">
      <c r="C38" s="3"/>
      <c r="D38" s="2"/>
      <c r="G38" s="3"/>
      <c r="K38" s="3"/>
      <c r="L38" s="2"/>
    </row>
    <row r="39" spans="3:13" x14ac:dyDescent="0.25">
      <c r="C39" s="3"/>
      <c r="D39" s="2"/>
      <c r="G39" s="3"/>
      <c r="K39" s="3"/>
      <c r="L39" s="2"/>
    </row>
    <row r="40" spans="3:13" x14ac:dyDescent="0.25">
      <c r="C40" t="str">
        <f xml:space="preserve"> "["&amp;C25&amp;","&amp;C26&amp;","&amp;C27&amp;","&amp;C28&amp;","&amp;C29&amp;","&amp;C30&amp;","&amp;C31&amp;","&amp;C32&amp;","&amp;C33&amp;","&amp;C34&amp;","&amp;C35&amp;","&amp;C36&amp;","&amp;C37&amp;","&amp;C38&amp;","&amp;C39&amp;"]"</f>
        <v>[,,,,,,,,,,,,,,]</v>
      </c>
      <c r="D40" t="str">
        <f xml:space="preserve"> "["&amp;D25&amp;","&amp;D26&amp;","&amp;D27&amp;","&amp;D28&amp;","&amp;D29&amp;","&amp;D30&amp;","&amp;D31&amp;","&amp;D32&amp;","&amp;D33&amp;","&amp;D34&amp;","&amp;D35&amp;","&amp;D36&amp;","&amp;D37&amp;","&amp;D38&amp;","&amp;D39&amp;"]"</f>
        <v>[,,,,,,,,,,,,,,]</v>
      </c>
      <c r="G40" t="str">
        <f xml:space="preserve"> "["&amp;G25&amp;","&amp;G26&amp;","&amp;G27&amp;","&amp;G28&amp;","&amp;G29&amp;","&amp;G30&amp;","&amp;G31&amp;","&amp;G32&amp;","&amp;G33&amp;","&amp;G34&amp;","&amp;G35&amp;","&amp;G36&amp;","&amp;G37&amp;","&amp;G38&amp;","&amp;G39&amp;"]"</f>
        <v>[,,,,,,,,,,,,,,]</v>
      </c>
      <c r="K40" t="str">
        <f xml:space="preserve"> "["&amp;K25&amp;","&amp;K26&amp;","&amp;K27&amp;","&amp;K28&amp;","&amp;K29&amp;","&amp;K30&amp;","&amp;K31&amp;","&amp;K32&amp;","&amp;K33&amp;","&amp;K34&amp;","&amp;K35&amp;","&amp;K36&amp;","&amp;K37&amp;","&amp;K38&amp;","&amp;K39&amp;"]"</f>
        <v>[,,,,,,,,,,,,,,]</v>
      </c>
      <c r="L40" t="str">
        <f xml:space="preserve"> "["&amp;L25&amp;","&amp;L26&amp;","&amp;L27&amp;","&amp;L28&amp;","&amp;L29&amp;","&amp;L30&amp;","&amp;L31&amp;","&amp;L32&amp;","&amp;L33&amp;","&amp;L34&amp;","&amp;L35&amp;","&amp;L36&amp;","&amp;L37&amp;","&amp;L38&amp;","&amp;L39&amp;"]"</f>
        <v>[,,,,,,,,,,,,,,]</v>
      </c>
    </row>
    <row r="42" spans="3:13" x14ac:dyDescent="0.25">
      <c r="C42" s="3" t="s">
        <v>49</v>
      </c>
      <c r="D42" s="2" t="s">
        <v>50</v>
      </c>
      <c r="K42" s="3" t="s">
        <v>33</v>
      </c>
      <c r="L42" s="2" t="s">
        <v>58</v>
      </c>
      <c r="M42" s="4" t="s">
        <v>59</v>
      </c>
    </row>
    <row r="43" spans="3:13" x14ac:dyDescent="0.25">
      <c r="C43" s="3"/>
      <c r="D43" s="2"/>
      <c r="K43" s="3">
        <v>0.1</v>
      </c>
      <c r="L43" s="2"/>
      <c r="M43" s="4"/>
    </row>
    <row r="44" spans="3:13" x14ac:dyDescent="0.25">
      <c r="C44" s="3"/>
      <c r="D44" s="2"/>
      <c r="K44" s="3">
        <v>0</v>
      </c>
      <c r="L44" s="2"/>
      <c r="M44" s="4"/>
    </row>
    <row r="45" spans="3:13" x14ac:dyDescent="0.25">
      <c r="C45" s="3"/>
      <c r="D45" s="2"/>
      <c r="K45" s="3">
        <v>0.1</v>
      </c>
      <c r="L45" s="2"/>
      <c r="M45" s="4"/>
    </row>
    <row r="46" spans="3:13" x14ac:dyDescent="0.25">
      <c r="C46" s="3"/>
      <c r="D46" s="2"/>
      <c r="K46" s="3">
        <v>0.1</v>
      </c>
      <c r="L46" s="2"/>
      <c r="M46" s="4"/>
    </row>
    <row r="47" spans="3:13" x14ac:dyDescent="0.25">
      <c r="C47" s="3"/>
      <c r="D47" s="2"/>
      <c r="K47" s="3">
        <v>0</v>
      </c>
      <c r="L47" s="2"/>
      <c r="M47" s="4"/>
    </row>
    <row r="48" spans="3:13" x14ac:dyDescent="0.25">
      <c r="C48" s="3"/>
      <c r="D48" s="2"/>
      <c r="K48" s="3">
        <v>0.15</v>
      </c>
      <c r="L48" s="2"/>
      <c r="M48" s="4"/>
    </row>
    <row r="49" spans="3:13" x14ac:dyDescent="0.25">
      <c r="C49" s="3"/>
      <c r="D49" s="2"/>
      <c r="K49" s="3">
        <v>0</v>
      </c>
      <c r="L49" s="2"/>
      <c r="M49" s="4"/>
    </row>
    <row r="50" spans="3:13" x14ac:dyDescent="0.25">
      <c r="C50" s="3"/>
      <c r="D50" s="2"/>
      <c r="K50" s="3">
        <v>0</v>
      </c>
      <c r="L50" s="2"/>
      <c r="M50" s="4"/>
    </row>
    <row r="51" spans="3:13" x14ac:dyDescent="0.25">
      <c r="C51" s="3"/>
      <c r="D51" s="2"/>
      <c r="K51" s="3">
        <v>0</v>
      </c>
      <c r="L51" s="2"/>
      <c r="M51" s="4"/>
    </row>
    <row r="52" spans="3:13" x14ac:dyDescent="0.25">
      <c r="C52" s="3"/>
      <c r="D52" s="2"/>
      <c r="K52" s="3">
        <v>0</v>
      </c>
      <c r="L52" s="2"/>
      <c r="M52" s="4"/>
    </row>
    <row r="53" spans="3:13" x14ac:dyDescent="0.25">
      <c r="C53" s="3"/>
      <c r="D53" s="2"/>
      <c r="K53" s="3">
        <v>0</v>
      </c>
      <c r="L53" s="2"/>
      <c r="M53" s="4"/>
    </row>
    <row r="54" spans="3:13" x14ac:dyDescent="0.25">
      <c r="C54" s="3"/>
      <c r="D54" s="2"/>
      <c r="K54" s="3">
        <v>0</v>
      </c>
      <c r="L54" s="2"/>
      <c r="M54" s="4"/>
    </row>
    <row r="55" spans="3:13" x14ac:dyDescent="0.25">
      <c r="C55" s="3"/>
      <c r="D55" s="2"/>
      <c r="K55" s="3">
        <v>0</v>
      </c>
      <c r="L55" s="2"/>
      <c r="M55" s="4"/>
    </row>
    <row r="56" spans="3:13" x14ac:dyDescent="0.25">
      <c r="C56" s="3"/>
      <c r="D56" s="2"/>
      <c r="K56" s="3">
        <v>0</v>
      </c>
      <c r="L56" s="2"/>
      <c r="M56" s="4"/>
    </row>
    <row r="57" spans="3:13" x14ac:dyDescent="0.25">
      <c r="C57" s="3"/>
      <c r="D57" s="2"/>
      <c r="K57" s="3">
        <v>0</v>
      </c>
      <c r="L57" s="2"/>
      <c r="M57" s="4"/>
    </row>
    <row r="58" spans="3:13" x14ac:dyDescent="0.25">
      <c r="C58" t="str">
        <f xml:space="preserve"> "["&amp;C43&amp;","&amp;C44&amp;","&amp;C45&amp;","&amp;C46&amp;","&amp;C47&amp;","&amp;C48&amp;","&amp;C49&amp;","&amp;C50&amp;","&amp;C51&amp;","&amp;C52&amp;","&amp;C53&amp;","&amp;C54&amp;","&amp;C55&amp;","&amp;C56&amp;","&amp;C57&amp;"]"</f>
        <v>[,,,,,,,,,,,,,,]</v>
      </c>
      <c r="D58" t="str">
        <f xml:space="preserve"> "["&amp;D43&amp;","&amp;D44&amp;","&amp;D45&amp;","&amp;D46&amp;","&amp;D47&amp;","&amp;D48&amp;","&amp;D49&amp;","&amp;D50&amp;","&amp;D51&amp;","&amp;D52&amp;","&amp;D53&amp;","&amp;D54&amp;","&amp;D55&amp;","&amp;D56&amp;","&amp;D57&amp;"]"</f>
        <v>[,,,,,,,,,,,,,,]</v>
      </c>
      <c r="K58" t="str">
        <f xml:space="preserve"> "["&amp;K43&amp;","&amp;K44&amp;","&amp;K45&amp;","&amp;K46&amp;","&amp;K47&amp;","&amp;K48&amp;","&amp;K49&amp;","&amp;K50&amp;","&amp;K51&amp;","&amp;K52&amp;","&amp;K53&amp;","&amp;K54&amp;","&amp;K55&amp;","&amp;K56&amp;","&amp;K57&amp;"]"</f>
        <v>[0.1,0,0.1,0.1,0,0.15,0,0,0,0,0,0,0,0,0]</v>
      </c>
      <c r="L58" t="str">
        <f xml:space="preserve"> "["&amp;L43&amp;","&amp;L44&amp;","&amp;L45&amp;","&amp;L46&amp;","&amp;L47&amp;","&amp;L48&amp;","&amp;L49&amp;","&amp;L50&amp;","&amp;L51&amp;","&amp;L52&amp;","&amp;L53&amp;","&amp;L54&amp;","&amp;L55&amp;","&amp;L56&amp;","&amp;L57&amp;"]"</f>
        <v>[,,,,,,,,,,,,,,]</v>
      </c>
      <c r="M58" t="str">
        <f xml:space="preserve"> "["&amp;M43&amp;","&amp;M44&amp;","&amp;M45&amp;","&amp;M46&amp;","&amp;M47&amp;","&amp;M48&amp;","&amp;M49&amp;","&amp;M50&amp;","&amp;M51&amp;","&amp;M52&amp;","&amp;M53&amp;","&amp;M54&amp;","&amp;M55&amp;","&amp;M56&amp;","&amp;M57&amp;"]"</f>
        <v>[,,,,,,,,,,,,,,]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Stats simulator</vt:lpstr>
      <vt:lpstr>Elements</vt:lpstr>
      <vt:lpstr>Damage &amp; Armor type</vt:lpstr>
      <vt:lpstr>Race Bonuses</vt:lpstr>
      <vt:lpstr>DWARF Class Bonuses</vt:lpstr>
      <vt:lpstr>ORC Class Bonuses</vt:lpstr>
      <vt:lpstr>ELF Class Bonuses</vt:lpstr>
      <vt:lpstr>HUMAN Class Bonuses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DAVG</dc:creator>
  <cp:lastModifiedBy>DAVG</cp:lastModifiedBy>
  <dcterms:created xsi:type="dcterms:W3CDTF">2022-01-14T21:39:22Z</dcterms:created>
  <dcterms:modified xsi:type="dcterms:W3CDTF">2022-08-01T01:29:59Z</dcterms:modified>
</cp:coreProperties>
</file>