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g/Desktop/GitHub/"/>
    </mc:Choice>
  </mc:AlternateContent>
  <xr:revisionPtr revIDLastSave="0" documentId="13_ncr:1_{D2C3DD08-BB99-394B-9173-31E1AFC199A5}" xr6:coauthVersionLast="43" xr6:coauthVersionMax="43" xr10:uidLastSave="{00000000-0000-0000-0000-000000000000}"/>
  <bookViews>
    <workbookView xWindow="0" yWindow="0" windowWidth="33600" windowHeight="21000" xr2:uid="{92E95C9B-3624-D34D-946A-7FBF3F793403}"/>
  </bookViews>
  <sheets>
    <sheet name="Beregning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E11" i="1" l="1"/>
  <c r="B17" i="1" l="1"/>
  <c r="B18" i="1"/>
  <c r="D23" i="1"/>
  <c r="H11" i="1" l="1"/>
  <c r="H16" i="1" s="1"/>
  <c r="E17" i="1"/>
  <c r="H30" i="1"/>
  <c r="G30" i="1"/>
  <c r="F30" i="1"/>
  <c r="E30" i="1"/>
  <c r="D30" i="1"/>
  <c r="C30" i="1"/>
  <c r="B30" i="1"/>
  <c r="B24" i="1"/>
  <c r="H29" i="1"/>
  <c r="G29" i="1"/>
  <c r="F29" i="1"/>
  <c r="E29" i="1"/>
  <c r="D29" i="1"/>
  <c r="C29" i="1"/>
  <c r="B29" i="1"/>
  <c r="G24" i="1"/>
  <c r="H24" i="1"/>
  <c r="F24" i="1"/>
  <c r="E24" i="1"/>
  <c r="D24" i="1"/>
  <c r="C24" i="1"/>
  <c r="H23" i="1"/>
  <c r="G23" i="1"/>
  <c r="F23" i="1"/>
  <c r="E23" i="1"/>
  <c r="C23" i="1"/>
  <c r="B23" i="1"/>
  <c r="C18" i="1"/>
  <c r="H18" i="1"/>
  <c r="G18" i="1"/>
  <c r="F18" i="1"/>
  <c r="E18" i="1"/>
  <c r="D18" i="1"/>
  <c r="H17" i="1"/>
  <c r="G17" i="1"/>
  <c r="F17" i="1"/>
  <c r="D17" i="1"/>
  <c r="C17" i="1"/>
  <c r="B11" i="1"/>
  <c r="B27" i="1" s="1"/>
  <c r="D11" i="1"/>
  <c r="D27" i="1" s="1"/>
  <c r="D15" i="1" l="1"/>
  <c r="H15" i="1"/>
  <c r="B21" i="1"/>
  <c r="B16" i="1"/>
  <c r="B28" i="1"/>
  <c r="B22" i="1"/>
  <c r="B15" i="1"/>
  <c r="H22" i="1"/>
  <c r="H28" i="1"/>
  <c r="H21" i="1"/>
  <c r="H27" i="1"/>
  <c r="D22" i="1"/>
  <c r="D16" i="1"/>
  <c r="D28" i="1"/>
  <c r="D21" i="1"/>
  <c r="G11" i="1"/>
  <c r="F11" i="1"/>
  <c r="E16" i="1"/>
  <c r="C11" i="1"/>
  <c r="G21" i="1" l="1"/>
  <c r="G28" i="1"/>
  <c r="G27" i="1"/>
  <c r="G22" i="1"/>
  <c r="F16" i="1"/>
  <c r="F28" i="1"/>
  <c r="F27" i="1"/>
  <c r="F22" i="1"/>
  <c r="F15" i="1"/>
  <c r="F21" i="1"/>
  <c r="E22" i="1"/>
  <c r="E21" i="1"/>
  <c r="E28" i="1"/>
  <c r="E27" i="1"/>
  <c r="E15" i="1"/>
  <c r="C21" i="1"/>
  <c r="C15" i="1"/>
  <c r="C16" i="1"/>
  <c r="C28" i="1"/>
  <c r="C27" i="1"/>
  <c r="C22" i="1"/>
  <c r="G16" i="1"/>
</calcChain>
</file>

<file path=xl/sharedStrings.xml><?xml version="1.0" encoding="utf-8"?>
<sst xmlns="http://schemas.openxmlformats.org/spreadsheetml/2006/main" count="43" uniqueCount="24">
  <si>
    <t>Del 1: Fuld model</t>
  </si>
  <si>
    <t>Del 4: Topskatteydere</t>
  </si>
  <si>
    <t>Del 5: Ikke-topskatteydere</t>
  </si>
  <si>
    <t>Del 6: 1. kvartil</t>
  </si>
  <si>
    <t>Del 7: 2. kvartil</t>
  </si>
  <si>
    <t>Del 8: 3. kvartil</t>
  </si>
  <si>
    <t>Del 9: 4. kvartil</t>
  </si>
  <si>
    <t>1. Topskat</t>
  </si>
  <si>
    <t>2. Bundskat</t>
  </si>
  <si>
    <t>3. AM-bidrag</t>
  </si>
  <si>
    <t>Alpha (fordelingsparameter) for topskatteydere</t>
  </si>
  <si>
    <t>Alpha (fordelingsparameter) for bundskatteydere</t>
  </si>
  <si>
    <t>Alpha (fordelingsparameter) for AM-bidragsydere</t>
  </si>
  <si>
    <t>Beregning af kompenseret substitutionselasticitet</t>
  </si>
  <si>
    <t>Baseret på Ligning (2)</t>
  </si>
  <si>
    <t>Beregnet ved fuldt gennemsnit af alt data</t>
  </si>
  <si>
    <t>Baseret på estimationerne i Tabel 5.1, 5.4 og 5.5</t>
  </si>
  <si>
    <t>Beregnet på basis af:</t>
  </si>
  <si>
    <t>Toppunkt på Lafferkurven</t>
  </si>
  <si>
    <t>Selvfinansieringsgrad</t>
  </si>
  <si>
    <t>Toppunkt på Lafferkurven (Frederiksen et al., 2001)</t>
  </si>
  <si>
    <t>Selvfinansieringsgrad (Frederiksen et al., 2001)</t>
  </si>
  <si>
    <t>Beregnet på basis af skattesimulatoren, TAXSIM, for år 2016 jf. Boks 5.1</t>
  </si>
  <si>
    <t>Boks 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</si>
</sst>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Garamond"/>
      <family val="1"/>
    </font>
    <font>
      <b/>
      <sz val="20"/>
      <color theme="1"/>
      <name val="Garamond"/>
      <family val="1"/>
    </font>
    <font>
      <sz val="14"/>
      <color theme="1"/>
      <name val="Garamond"/>
      <family val="1"/>
    </font>
    <font>
      <b/>
      <sz val="14"/>
      <color theme="1"/>
      <name val="Garamond"/>
      <family val="1"/>
    </font>
    <font>
      <sz val="20"/>
      <color theme="1"/>
      <name val="Garamond"/>
      <family val="1"/>
    </font>
    <font>
      <sz val="11"/>
      <color theme="1"/>
      <name val="Calibri"/>
      <family val="2"/>
      <scheme val="minor"/>
    </font>
    <font>
      <sz val="20"/>
      <color theme="1"/>
      <name val="Cambria Math"/>
      <family val="1"/>
    </font>
    <font>
      <sz val="14"/>
      <color theme="1"/>
      <name val="Calibri"/>
      <family val="2"/>
      <scheme val="minor"/>
    </font>
    <font>
      <sz val="14"/>
      <color rgb="FF000000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57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vertical="center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0" fillId="0" borderId="0" xfId="0" applyFill="1"/>
    <xf numFmtId="0" fontId="6" fillId="5" borderId="17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1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/>
    <xf numFmtId="0" fontId="0" fillId="0" borderId="0" xfId="0" applyFill="1" applyBorder="1"/>
    <xf numFmtId="0" fontId="4" fillId="0" borderId="0" xfId="0" applyFont="1" applyFill="1" applyBorder="1" applyAlignment="1"/>
    <xf numFmtId="0" fontId="4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10" fontId="5" fillId="0" borderId="1" xfId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0" fontId="5" fillId="0" borderId="3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 wrapText="1"/>
    </xf>
    <xf numFmtId="10" fontId="5" fillId="0" borderId="8" xfId="1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10" fontId="11" fillId="0" borderId="1" xfId="0" applyNumberFormat="1" applyFont="1" applyFill="1" applyBorder="1" applyAlignment="1">
      <alignment horizontal="center" vertical="center"/>
    </xf>
    <xf numFmtId="10" fontId="11" fillId="0" borderId="3" xfId="0" applyNumberFormat="1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2235CB55-DD7A-1844-A87C-56FD128FC71F}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452183</xdr:colOff>
      <xdr:row>26</xdr:row>
      <xdr:rowOff>162121</xdr:rowOff>
    </xdr:from>
    <xdr:ext cx="65" cy="172227"/>
    <xdr:sp macro="" textlink="">
      <xdr:nvSpPr>
        <xdr:cNvPr id="5" name="Tekstfelt 4">
          <a:extLst>
            <a:ext uri="{FF2B5EF4-FFF2-40B4-BE49-F238E27FC236}">
              <a16:creationId xmlns:a16="http://schemas.microsoft.com/office/drawing/2014/main" id="{B8BAC108-29B6-5045-8724-E59CD2A1B6BB}"/>
            </a:ext>
          </a:extLst>
        </xdr:cNvPr>
        <xdr:cNvSpPr txBox="1"/>
      </xdr:nvSpPr>
      <xdr:spPr>
        <a:xfrm>
          <a:off x="10753294" y="50853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6</xdr:col>
      <xdr:colOff>829733</xdr:colOff>
      <xdr:row>8</xdr:row>
      <xdr:rowOff>389466</xdr:rowOff>
    </xdr:from>
    <xdr:ext cx="65" cy="172227"/>
    <xdr:sp macro="" textlink="">
      <xdr:nvSpPr>
        <xdr:cNvPr id="8" name="Tekstfelt 7">
          <a:extLst>
            <a:ext uri="{FF2B5EF4-FFF2-40B4-BE49-F238E27FC236}">
              <a16:creationId xmlns:a16="http://schemas.microsoft.com/office/drawing/2014/main" id="{D0EFD458-926D-3B4E-99B8-899A805C2EE9}"/>
            </a:ext>
          </a:extLst>
        </xdr:cNvPr>
        <xdr:cNvSpPr txBox="1"/>
      </xdr:nvSpPr>
      <xdr:spPr>
        <a:xfrm>
          <a:off x="13597466" y="64177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0</xdr:col>
      <xdr:colOff>0</xdr:colOff>
      <xdr:row>1</xdr:row>
      <xdr:rowOff>33866</xdr:rowOff>
    </xdr:from>
    <xdr:ext cx="3877732" cy="7281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kstfelt 9">
              <a:extLst>
                <a:ext uri="{FF2B5EF4-FFF2-40B4-BE49-F238E27FC236}">
                  <a16:creationId xmlns:a16="http://schemas.microsoft.com/office/drawing/2014/main" id="{C945A5DC-5AF7-2D43-BCCD-A1C6B29DFD3C}"/>
                </a:ext>
              </a:extLst>
            </xdr:cNvPr>
            <xdr:cNvSpPr txBox="1"/>
          </xdr:nvSpPr>
          <xdr:spPr>
            <a:xfrm>
              <a:off x="0" y="778933"/>
              <a:ext cx="3877732" cy="7281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da-DK" sz="18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∈</m:t>
                  </m:r>
                </m:oMath>
              </a14:m>
              <a:r>
                <a:rPr lang="da-DK" sz="2000"/>
                <a:t> </a:t>
              </a:r>
              <a:r>
                <a:rPr lang="da-DK" sz="2000">
                  <a:latin typeface="Garamond" panose="02020404030301010803" pitchFamily="18" charset="0"/>
                </a:rPr>
                <a:t>(Indkomstelasticitet)</a:t>
              </a:r>
            </a:p>
          </xdr:txBody>
        </xdr:sp>
      </mc:Choice>
      <mc:Fallback>
        <xdr:sp macro="" textlink="">
          <xdr:nvSpPr>
            <xdr:cNvPr id="10" name="Tekstfelt 9">
              <a:extLst>
                <a:ext uri="{FF2B5EF4-FFF2-40B4-BE49-F238E27FC236}">
                  <a16:creationId xmlns:a16="http://schemas.microsoft.com/office/drawing/2014/main" id="{C945A5DC-5AF7-2D43-BCCD-A1C6B29DFD3C}"/>
                </a:ext>
              </a:extLst>
            </xdr:cNvPr>
            <xdr:cNvSpPr txBox="1"/>
          </xdr:nvSpPr>
          <xdr:spPr>
            <a:xfrm>
              <a:off x="0" y="778933"/>
              <a:ext cx="3877732" cy="7281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da-DK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</a:t>
              </a:r>
              <a:r>
                <a:rPr lang="da-DK" sz="2000"/>
                <a:t> </a:t>
              </a:r>
              <a:r>
                <a:rPr lang="da-DK" sz="2000">
                  <a:latin typeface="Garamond" panose="02020404030301010803" pitchFamily="18" charset="0"/>
                </a:rPr>
                <a:t>(Indkomstelasticitet)</a:t>
              </a:r>
            </a:p>
          </xdr:txBody>
        </xdr:sp>
      </mc:Fallback>
    </mc:AlternateContent>
    <xdr:clientData/>
  </xdr:oneCellAnchor>
  <xdr:oneCellAnchor>
    <xdr:from>
      <xdr:col>0</xdr:col>
      <xdr:colOff>0</xdr:colOff>
      <xdr:row>1</xdr:row>
      <xdr:rowOff>728132</xdr:rowOff>
    </xdr:from>
    <xdr:ext cx="3877732" cy="7281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kstfelt 11">
              <a:extLst>
                <a:ext uri="{FF2B5EF4-FFF2-40B4-BE49-F238E27FC236}">
                  <a16:creationId xmlns:a16="http://schemas.microsoft.com/office/drawing/2014/main" id="{44FA441C-B7DE-7641-BE06-E28F089B0AE1}"/>
                </a:ext>
              </a:extLst>
            </xdr:cNvPr>
            <xdr:cNvSpPr txBox="1"/>
          </xdr:nvSpPr>
          <xdr:spPr>
            <a:xfrm>
              <a:off x="0" y="1473199"/>
              <a:ext cx="3877732" cy="7281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η</m:t>
                  </m:r>
                </m:oMath>
              </a14:m>
              <a:r>
                <a:rPr lang="da-DK" sz="2800"/>
                <a:t> </a:t>
              </a:r>
              <a:r>
                <a:rPr lang="da-DK" sz="2000">
                  <a:latin typeface="Garamond" panose="02020404030301010803" pitchFamily="18" charset="0"/>
                </a:rPr>
                <a:t>(indkomstelasticitet)</a:t>
              </a:r>
            </a:p>
          </xdr:txBody>
        </xdr:sp>
      </mc:Choice>
      <mc:Fallback>
        <xdr:sp macro="" textlink="">
          <xdr:nvSpPr>
            <xdr:cNvPr id="12" name="Tekstfelt 11">
              <a:extLst>
                <a:ext uri="{FF2B5EF4-FFF2-40B4-BE49-F238E27FC236}">
                  <a16:creationId xmlns:a16="http://schemas.microsoft.com/office/drawing/2014/main" id="{44FA441C-B7DE-7641-BE06-E28F089B0AE1}"/>
                </a:ext>
              </a:extLst>
            </xdr:cNvPr>
            <xdr:cNvSpPr txBox="1"/>
          </xdr:nvSpPr>
          <xdr:spPr>
            <a:xfrm>
              <a:off x="0" y="1473199"/>
              <a:ext cx="3877732" cy="7281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l-G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η</a:t>
              </a:r>
              <a:r>
                <a:rPr lang="da-DK" sz="2800"/>
                <a:t> </a:t>
              </a:r>
              <a:r>
                <a:rPr lang="da-DK" sz="2000">
                  <a:latin typeface="Garamond" panose="02020404030301010803" pitchFamily="18" charset="0"/>
                </a:rPr>
                <a:t>(indkomstelasticitet)</a:t>
              </a:r>
            </a:p>
          </xdr:txBody>
        </xdr:sp>
      </mc:Fallback>
    </mc:AlternateContent>
    <xdr:clientData/>
  </xdr:oneCellAnchor>
  <xdr:oneCellAnchor>
    <xdr:from>
      <xdr:col>0</xdr:col>
      <xdr:colOff>604762</xdr:colOff>
      <xdr:row>3</xdr:row>
      <xdr:rowOff>201586</xdr:rowOff>
    </xdr:from>
    <xdr:ext cx="3245555" cy="5442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kstfelt 12">
              <a:extLst>
                <a:ext uri="{FF2B5EF4-FFF2-40B4-BE49-F238E27FC236}">
                  <a16:creationId xmlns:a16="http://schemas.microsoft.com/office/drawing/2014/main" id="{3992FEB6-B92E-8A49-B65D-194B8F2CB3B1}"/>
                </a:ext>
              </a:extLst>
            </xdr:cNvPr>
            <xdr:cNvSpPr txBox="1"/>
          </xdr:nvSpPr>
          <xdr:spPr>
            <a:xfrm>
              <a:off x="604762" y="2439205"/>
              <a:ext cx="3245555" cy="544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da-DK" sz="2000" i="1">
                      <a:latin typeface="Cambria Math" panose="02040503050406030204" pitchFamily="18" charset="0"/>
                    </a:rPr>
                    <m:t> </m:t>
                  </m:r>
                  <m:acc>
                    <m:accPr>
                      <m:chr m:val="̅"/>
                      <m:ctrlPr>
                        <a:rPr lang="da-DK" sz="20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m:rPr>
                          <m:sty m:val="p"/>
                        </m:rPr>
                        <a:rPr lang="da-DK" sz="2000" b="0" i="0">
                          <a:latin typeface="Cambria Math" panose="02040503050406030204" pitchFamily="18" charset="0"/>
                        </a:rPr>
                        <m:t>Z</m:t>
                      </m:r>
                    </m:e>
                  </m:acc>
                  <m:r>
                    <a:rPr lang="da-DK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da-DK" sz="2000">
                  <a:latin typeface="Garamond" panose="02020404030301010803" pitchFamily="18" charset="0"/>
                </a:rPr>
                <a:t>(Skattepligtig indkomst)</a:t>
              </a:r>
            </a:p>
          </xdr:txBody>
        </xdr:sp>
      </mc:Choice>
      <mc:Fallback>
        <xdr:sp macro="" textlink="">
          <xdr:nvSpPr>
            <xdr:cNvPr id="13" name="Tekstfelt 12">
              <a:extLst>
                <a:ext uri="{FF2B5EF4-FFF2-40B4-BE49-F238E27FC236}">
                  <a16:creationId xmlns:a16="http://schemas.microsoft.com/office/drawing/2014/main" id="{3992FEB6-B92E-8A49-B65D-194B8F2CB3B1}"/>
                </a:ext>
              </a:extLst>
            </xdr:cNvPr>
            <xdr:cNvSpPr txBox="1"/>
          </xdr:nvSpPr>
          <xdr:spPr>
            <a:xfrm>
              <a:off x="604762" y="2439205"/>
              <a:ext cx="3245555" cy="544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da-DK" sz="2000" i="0">
                  <a:latin typeface="Cambria Math" panose="02040503050406030204" pitchFamily="18" charset="0"/>
                </a:rPr>
                <a:t> </a:t>
              </a:r>
              <a:r>
                <a:rPr lang="da-DK" sz="2000" b="0" i="0">
                  <a:latin typeface="Cambria Math" panose="02040503050406030204" pitchFamily="18" charset="0"/>
                </a:rPr>
                <a:t>Z ̅  </a:t>
              </a:r>
              <a:r>
                <a:rPr lang="da-DK" sz="2000">
                  <a:latin typeface="Garamond" panose="02020404030301010803" pitchFamily="18" charset="0"/>
                </a:rPr>
                <a:t>(Skattepligtig indkomst)</a:t>
              </a:r>
            </a:p>
          </xdr:txBody>
        </xdr:sp>
      </mc:Fallback>
    </mc:AlternateContent>
    <xdr:clientData/>
  </xdr:oneCellAnchor>
  <xdr:oneCellAnchor>
    <xdr:from>
      <xdr:col>0</xdr:col>
      <xdr:colOff>786190</xdr:colOff>
      <xdr:row>4</xdr:row>
      <xdr:rowOff>221747</xdr:rowOff>
    </xdr:from>
    <xdr:ext cx="3245555" cy="5442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kstfelt 13">
              <a:extLst>
                <a:ext uri="{FF2B5EF4-FFF2-40B4-BE49-F238E27FC236}">
                  <a16:creationId xmlns:a16="http://schemas.microsoft.com/office/drawing/2014/main" id="{6394A966-5F7F-4A4B-93B3-F93751D26425}"/>
                </a:ext>
              </a:extLst>
            </xdr:cNvPr>
            <xdr:cNvSpPr txBox="1"/>
          </xdr:nvSpPr>
          <xdr:spPr>
            <a:xfrm>
              <a:off x="786190" y="3225398"/>
              <a:ext cx="3245555" cy="544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da-DK" sz="2000" i="1">
                      <a:latin typeface="Cambria Math" panose="02040503050406030204" pitchFamily="18" charset="0"/>
                    </a:rPr>
                    <m:t> </m:t>
                  </m:r>
                  <m:acc>
                    <m:accPr>
                      <m:chr m:val="̅"/>
                      <m:ctrlPr>
                        <a:rPr lang="da-DK" sz="20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m:rPr>
                          <m:sty m:val="p"/>
                        </m:rPr>
                        <a:rPr lang="da-DK" sz="2000" b="0" i="0">
                          <a:latin typeface="Cambria Math" panose="02040503050406030204" pitchFamily="18" charset="0"/>
                        </a:rPr>
                        <m:t>Y</m:t>
                      </m:r>
                    </m:e>
                  </m:acc>
                  <m:r>
                    <a:rPr lang="da-DK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da-DK" sz="2000">
                  <a:latin typeface="Garamond" panose="02020404030301010803" pitchFamily="18" charset="0"/>
                </a:rPr>
                <a:t>(Virtuel indkomst)</a:t>
              </a:r>
            </a:p>
          </xdr:txBody>
        </xdr:sp>
      </mc:Choice>
      <mc:Fallback>
        <xdr:sp macro="" textlink="">
          <xdr:nvSpPr>
            <xdr:cNvPr id="14" name="Tekstfelt 13">
              <a:extLst>
                <a:ext uri="{FF2B5EF4-FFF2-40B4-BE49-F238E27FC236}">
                  <a16:creationId xmlns:a16="http://schemas.microsoft.com/office/drawing/2014/main" id="{6394A966-5F7F-4A4B-93B3-F93751D26425}"/>
                </a:ext>
              </a:extLst>
            </xdr:cNvPr>
            <xdr:cNvSpPr txBox="1"/>
          </xdr:nvSpPr>
          <xdr:spPr>
            <a:xfrm>
              <a:off x="786190" y="3225398"/>
              <a:ext cx="3245555" cy="544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da-DK" sz="2000" i="0">
                  <a:latin typeface="Cambria Math" panose="02040503050406030204" pitchFamily="18" charset="0"/>
                </a:rPr>
                <a:t> </a:t>
              </a:r>
              <a:r>
                <a:rPr lang="da-DK" sz="2000" b="0" i="0">
                  <a:latin typeface="Cambria Math" panose="02040503050406030204" pitchFamily="18" charset="0"/>
                </a:rPr>
                <a:t>Y ̅  </a:t>
              </a:r>
              <a:r>
                <a:rPr lang="da-DK" sz="2000">
                  <a:latin typeface="Garamond" panose="02020404030301010803" pitchFamily="18" charset="0"/>
                </a:rPr>
                <a:t>(Virtuel indkomst)</a:t>
              </a:r>
            </a:p>
          </xdr:txBody>
        </xdr:sp>
      </mc:Fallback>
    </mc:AlternateContent>
    <xdr:clientData/>
  </xdr:oneCellAnchor>
  <xdr:oneCellAnchor>
    <xdr:from>
      <xdr:col>0</xdr:col>
      <xdr:colOff>927301</xdr:colOff>
      <xdr:row>5</xdr:row>
      <xdr:rowOff>141110</xdr:rowOff>
    </xdr:from>
    <xdr:ext cx="3245555" cy="54428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kstfelt 14">
              <a:extLst>
                <a:ext uri="{FF2B5EF4-FFF2-40B4-BE49-F238E27FC236}">
                  <a16:creationId xmlns:a16="http://schemas.microsoft.com/office/drawing/2014/main" id="{EB09E039-BE7C-794D-91D4-6DAABD8AC933}"/>
                </a:ext>
              </a:extLst>
            </xdr:cNvPr>
            <xdr:cNvSpPr txBox="1"/>
          </xdr:nvSpPr>
          <xdr:spPr>
            <a:xfrm>
              <a:off x="927301" y="3910793"/>
              <a:ext cx="3245555" cy="544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da-DK" sz="2400" i="1">
                      <a:latin typeface="Cambria Math" panose="02040503050406030204" pitchFamily="18" charset="0"/>
                    </a:rPr>
                    <m:t> </m:t>
                  </m:r>
                  <m:acc>
                    <m:accPr>
                      <m:chr m:val="̅"/>
                      <m:ctrlPr>
                        <a:rPr lang="da-DK" sz="24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da-DK" sz="2400" b="0" i="1">
                          <a:latin typeface="Cambria Math" panose="02040503050406030204" pitchFamily="18" charset="0"/>
                        </a:rPr>
                        <m:t>𝜏</m:t>
                      </m:r>
                    </m:e>
                  </m:acc>
                  <m:r>
                    <a:rPr lang="da-DK" sz="24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da-DK" sz="2000">
                  <a:latin typeface="Garamond" panose="02020404030301010803" pitchFamily="18" charset="0"/>
                </a:rPr>
                <a:t>(Marginalskat)</a:t>
              </a:r>
            </a:p>
          </xdr:txBody>
        </xdr:sp>
      </mc:Choice>
      <mc:Fallback>
        <xdr:sp macro="" textlink="">
          <xdr:nvSpPr>
            <xdr:cNvPr id="15" name="Tekstfelt 14">
              <a:extLst>
                <a:ext uri="{FF2B5EF4-FFF2-40B4-BE49-F238E27FC236}">
                  <a16:creationId xmlns:a16="http://schemas.microsoft.com/office/drawing/2014/main" id="{EB09E039-BE7C-794D-91D4-6DAABD8AC933}"/>
                </a:ext>
              </a:extLst>
            </xdr:cNvPr>
            <xdr:cNvSpPr txBox="1"/>
          </xdr:nvSpPr>
          <xdr:spPr>
            <a:xfrm>
              <a:off x="927301" y="3910793"/>
              <a:ext cx="3245555" cy="544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da-DK" sz="2400" i="0">
                  <a:latin typeface="Cambria Math" panose="02040503050406030204" pitchFamily="18" charset="0"/>
                </a:rPr>
                <a:t> </a:t>
              </a:r>
              <a:r>
                <a:rPr lang="da-DK" sz="2400" b="0" i="0">
                  <a:latin typeface="Cambria Math" panose="02040503050406030204" pitchFamily="18" charset="0"/>
                </a:rPr>
                <a:t>𝜏 ̅  </a:t>
              </a:r>
              <a:r>
                <a:rPr lang="da-DK" sz="2000">
                  <a:latin typeface="Garamond" panose="02020404030301010803" pitchFamily="18" charset="0"/>
                </a:rPr>
                <a:t>(Marginalskat)</a:t>
              </a:r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C3E2-41D9-AA48-AF06-E1D0C87F486D}">
  <dimension ref="A1:AC51"/>
  <sheetViews>
    <sheetView tabSelected="1" zoomScale="63" zoomScaleNormal="100" workbookViewId="0">
      <selection activeCell="N7" sqref="N7"/>
    </sheetView>
  </sheetViews>
  <sheetFormatPr baseColWidth="10" defaultRowHeight="16"/>
  <cols>
    <col min="1" max="1" width="51.1640625" customWidth="1"/>
    <col min="2" max="2" width="23.1640625" customWidth="1"/>
    <col min="3" max="7" width="23.33203125" customWidth="1"/>
    <col min="8" max="8" width="23.1640625" customWidth="1"/>
    <col min="9" max="9" width="22" customWidth="1"/>
  </cols>
  <sheetData>
    <row r="1" spans="1:29" ht="59" customHeight="1" thickBot="1">
      <c r="A1" s="1"/>
      <c r="B1" s="5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32" t="s">
        <v>17</v>
      </c>
    </row>
    <row r="2" spans="1:29" ht="59" customHeight="1">
      <c r="A2" s="21"/>
      <c r="B2" s="33">
        <v>5.67E-2</v>
      </c>
      <c r="C2" s="33">
        <v>-8.7099999999999997E-2</v>
      </c>
      <c r="D2" s="33">
        <v>3.5799999999999998E-2</v>
      </c>
      <c r="E2" s="33">
        <v>0</v>
      </c>
      <c r="F2" s="33">
        <v>1.2699999999999999E-2</v>
      </c>
      <c r="G2" s="33">
        <v>3.39E-2</v>
      </c>
      <c r="H2" s="33">
        <v>0</v>
      </c>
      <c r="I2" s="34" t="s">
        <v>16</v>
      </c>
    </row>
    <row r="3" spans="1:29" ht="59" customHeight="1" thickBot="1">
      <c r="A3" s="22"/>
      <c r="B3" s="23">
        <v>1.29E-2</v>
      </c>
      <c r="C3" s="23">
        <v>2.3800000000000002E-2</v>
      </c>
      <c r="D3" s="23">
        <v>1.6199999999999999E-3</v>
      </c>
      <c r="E3" s="23">
        <v>5.3699999999999998E-3</v>
      </c>
      <c r="F3" s="23">
        <v>6.3899999999999998E-3</v>
      </c>
      <c r="G3" s="23">
        <v>1.6500000000000001E-2</v>
      </c>
      <c r="H3" s="23">
        <v>0</v>
      </c>
      <c r="I3" s="8"/>
    </row>
    <row r="4" spans="1:29" ht="60" customHeight="1">
      <c r="A4" s="20"/>
      <c r="B4" s="24">
        <v>385344.7</v>
      </c>
      <c r="C4" s="24">
        <v>495611.3</v>
      </c>
      <c r="D4" s="24">
        <v>288010.90000000002</v>
      </c>
      <c r="E4" s="24">
        <v>241574.1</v>
      </c>
      <c r="F4" s="24">
        <v>314691.90000000002</v>
      </c>
      <c r="G4" s="24">
        <v>381514.8</v>
      </c>
      <c r="H4" s="24">
        <v>603595.1</v>
      </c>
      <c r="I4" s="9" t="s">
        <v>15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ht="60" customHeight="1">
      <c r="A5" s="19"/>
      <c r="B5" s="25">
        <v>134296</v>
      </c>
      <c r="C5" s="25">
        <v>165006.6</v>
      </c>
      <c r="D5" s="25">
        <v>107049.2</v>
      </c>
      <c r="E5" s="25">
        <v>107683</v>
      </c>
      <c r="F5" s="25">
        <v>107269</v>
      </c>
      <c r="G5" s="25">
        <v>150012.79999999999</v>
      </c>
      <c r="H5" s="25">
        <v>172161.6</v>
      </c>
      <c r="I5" s="10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ht="60" customHeight="1" thickBot="1">
      <c r="A6" s="18"/>
      <c r="B6" s="26">
        <v>0.54535100000000003</v>
      </c>
      <c r="C6" s="26">
        <v>0.62053700000000001</v>
      </c>
      <c r="D6" s="26">
        <v>0.478968</v>
      </c>
      <c r="E6" s="26">
        <v>0.47106229999999999</v>
      </c>
      <c r="F6" s="26">
        <v>0.49773450000000002</v>
      </c>
      <c r="G6" s="26">
        <v>0.59607140000000003</v>
      </c>
      <c r="H6" s="26">
        <v>0.61652839999999998</v>
      </c>
      <c r="I6" s="11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ht="60" customHeight="1">
      <c r="A7" s="15" t="s">
        <v>10</v>
      </c>
      <c r="B7" s="27">
        <v>3.18228</v>
      </c>
      <c r="C7" s="27">
        <v>2.7396180000000001</v>
      </c>
      <c r="D7" s="27">
        <v>10.469440000000001</v>
      </c>
      <c r="E7" s="27">
        <v>0</v>
      </c>
      <c r="F7" s="27">
        <v>0</v>
      </c>
      <c r="G7" s="27">
        <v>162.34479999999999</v>
      </c>
      <c r="H7" s="27">
        <v>3.0991430000000002</v>
      </c>
      <c r="I7" s="12" t="s">
        <v>22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59" customHeight="1">
      <c r="A8" s="16" t="s">
        <v>11</v>
      </c>
      <c r="B8" s="28">
        <v>1.1128990000000001</v>
      </c>
      <c r="C8" s="28">
        <v>1.061453</v>
      </c>
      <c r="D8" s="28">
        <v>1.1429819999999999</v>
      </c>
      <c r="E8" s="28">
        <v>1.2394890000000001</v>
      </c>
      <c r="F8" s="28">
        <v>1.1445590000000001</v>
      </c>
      <c r="G8" s="28">
        <v>1.112233</v>
      </c>
      <c r="H8" s="28">
        <v>1.0648230000000001</v>
      </c>
      <c r="I8" s="1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60" customHeight="1" thickBot="1">
      <c r="A9" s="17" t="s">
        <v>12</v>
      </c>
      <c r="B9" s="29">
        <v>1</v>
      </c>
      <c r="C9" s="29">
        <v>1</v>
      </c>
      <c r="D9" s="29">
        <v>1</v>
      </c>
      <c r="E9" s="29">
        <v>1</v>
      </c>
      <c r="F9" s="29">
        <v>1</v>
      </c>
      <c r="G9" s="29">
        <v>1</v>
      </c>
      <c r="H9" s="29">
        <v>1</v>
      </c>
      <c r="I9" s="14"/>
      <c r="Q9" s="3"/>
      <c r="R9" s="37"/>
      <c r="S9" s="37"/>
      <c r="T9" s="37"/>
      <c r="U9" s="37"/>
      <c r="V9" s="37"/>
      <c r="W9" s="37"/>
      <c r="X9" s="37"/>
      <c r="Y9" s="37"/>
      <c r="Z9" s="37"/>
      <c r="AA9" s="37"/>
      <c r="AB9" s="3"/>
      <c r="AC9" s="3"/>
    </row>
    <row r="10" spans="1:29" ht="17" thickBot="1">
      <c r="Q10" s="3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"/>
      <c r="AC10" s="3"/>
    </row>
    <row r="11" spans="1:29" ht="55" thickBot="1">
      <c r="A11" s="30" t="s">
        <v>13</v>
      </c>
      <c r="B11" s="31">
        <f>B2-(B3*(((1-B6)*B4)/B5))</f>
        <v>3.9871234330263974E-2</v>
      </c>
      <c r="C11" s="31">
        <f>C2-(C3*(((1-C6)*C4)/C5))</f>
        <v>-0.11422603245821208</v>
      </c>
      <c r="D11" s="31">
        <f>D2-(D3*(((1-D6)*D4)/D5))</f>
        <v>3.3529063922915291E-2</v>
      </c>
      <c r="E11" s="31">
        <f>E2-(E3*(((1-E6)*E4)/E5))</f>
        <v>-6.3720919201384696E-3</v>
      </c>
      <c r="F11" s="31">
        <f>F2-(F3*(((1-F6)*F4)/F5))</f>
        <v>3.2844533653573205E-3</v>
      </c>
      <c r="G11" s="31">
        <f>G2-(G3*(((1-G6)*G4)/G5))</f>
        <v>1.6949925111629675E-2</v>
      </c>
      <c r="H11" s="31">
        <f>H2-(H3*(((1-H6)*H4)/H5))</f>
        <v>0</v>
      </c>
      <c r="I11" s="32" t="s">
        <v>14</v>
      </c>
      <c r="Q11" s="3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"/>
      <c r="AC11" s="3"/>
    </row>
    <row r="12" spans="1:29" ht="11" customHeight="1">
      <c r="Q12" s="3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"/>
      <c r="AC12" s="3"/>
    </row>
    <row r="13" spans="1:29" ht="11" customHeight="1" thickBot="1">
      <c r="A13" s="7"/>
      <c r="B13" s="7"/>
      <c r="C13" s="7"/>
      <c r="D13" s="7"/>
      <c r="E13" s="7"/>
      <c r="F13" s="7"/>
      <c r="G13" s="7"/>
      <c r="H13" s="7"/>
      <c r="Q13" s="3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"/>
      <c r="AC13" s="3"/>
    </row>
    <row r="14" spans="1:29" ht="35" customHeight="1" thickBot="1">
      <c r="A14" s="38"/>
      <c r="B14" s="40" t="s">
        <v>7</v>
      </c>
      <c r="C14" s="41"/>
      <c r="D14" s="41"/>
      <c r="E14" s="41"/>
      <c r="F14" s="41"/>
      <c r="G14" s="41"/>
      <c r="H14" s="41"/>
      <c r="I14" s="42"/>
      <c r="J14" s="3"/>
      <c r="Q14" s="3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"/>
      <c r="AC14" s="3"/>
    </row>
    <row r="15" spans="1:29" ht="55" customHeight="1">
      <c r="A15" s="44" t="s">
        <v>18</v>
      </c>
      <c r="B15" s="45">
        <f>1/(1+(B7*B11))</f>
        <v>0.88740480761484919</v>
      </c>
      <c r="C15" s="45">
        <f>1/(1+(C7*C11))</f>
        <v>1.4554678392219231</v>
      </c>
      <c r="D15" s="45">
        <f>1/(1+(D7*D11))</f>
        <v>0.74017572732672232</v>
      </c>
      <c r="E15" s="45">
        <f>1/(1+(E7*E11))</f>
        <v>1</v>
      </c>
      <c r="F15" s="45">
        <f>1/(1+(F7*F11))</f>
        <v>1</v>
      </c>
      <c r="G15" s="45">
        <f>1/(1+(G7*G11))</f>
        <v>0.26654354471167907</v>
      </c>
      <c r="H15" s="45">
        <f>1/(1+(H7*H11))</f>
        <v>1</v>
      </c>
      <c r="I15" s="46" t="s">
        <v>23</v>
      </c>
      <c r="J15" s="3"/>
      <c r="Q15" s="3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"/>
      <c r="AC15" s="3"/>
    </row>
    <row r="16" spans="1:29" ht="55" customHeight="1">
      <c r="A16" s="47" t="s">
        <v>19</v>
      </c>
      <c r="B16" s="43">
        <f>(B6/(1-B6))*B7*B11</f>
        <v>0.15219414448518626</v>
      </c>
      <c r="C16" s="43">
        <f>(C6/(1-C6))*C7*C11</f>
        <v>-0.51174469477782736</v>
      </c>
      <c r="D16" s="43">
        <f>(D6/(1-D6))*D7*D11</f>
        <v>0.32269109678270741</v>
      </c>
      <c r="E16" s="43">
        <f>(E6/(1-E6))*E7*E11</f>
        <v>0</v>
      </c>
      <c r="F16" s="43">
        <f>(F6/(1-F6))*F7*F11</f>
        <v>0</v>
      </c>
      <c r="G16" s="43">
        <f>(G6/(1-G6))*G7*G11</f>
        <v>4.0606900977739384</v>
      </c>
      <c r="H16" s="43">
        <f>(H6/(1-H6))*H7*H11</f>
        <v>0</v>
      </c>
      <c r="I16" s="48" t="s">
        <v>23</v>
      </c>
      <c r="J16" s="3"/>
      <c r="Q16" s="3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"/>
    </row>
    <row r="17" spans="1:29" ht="54">
      <c r="A17" s="47" t="s">
        <v>20</v>
      </c>
      <c r="B17" s="43">
        <f>1/(1+(B7*0.1))</f>
        <v>0.75859411270281019</v>
      </c>
      <c r="C17" s="43">
        <f>1/(1+(C7*0.1))</f>
        <v>0.78495289262205514</v>
      </c>
      <c r="D17" s="43">
        <f>1/(1+(D7*0.1))</f>
        <v>0.48853314990542002</v>
      </c>
      <c r="E17" s="43">
        <f>1/(1+(E7*0.1))</f>
        <v>1</v>
      </c>
      <c r="F17" s="43">
        <f>1/(1+(F7*0.1))</f>
        <v>1</v>
      </c>
      <c r="G17" s="43">
        <f>1/(1+(G7*0.1))</f>
        <v>5.8023218571143426E-2</v>
      </c>
      <c r="H17" s="43">
        <f>1/(1+(H7*0.1))</f>
        <v>0.76340872070791199</v>
      </c>
      <c r="I17" s="48" t="s">
        <v>23</v>
      </c>
      <c r="J17" s="3"/>
      <c r="Q17" s="3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"/>
    </row>
    <row r="18" spans="1:29" ht="55" thickBot="1">
      <c r="A18" s="49" t="s">
        <v>21</v>
      </c>
      <c r="B18" s="50">
        <f>(B6/(1-B6))*B7*0.1</f>
        <v>0.38171415317750623</v>
      </c>
      <c r="C18" s="50">
        <f>(C6/(1-C6))*C7*0.1</f>
        <v>0.4480105662122526</v>
      </c>
      <c r="D18" s="50">
        <f>(D6/(1-D6))*D7*0.1</f>
        <v>0.96242202742250016</v>
      </c>
      <c r="E18" s="50">
        <f>(E6/(1-E6))*E7*0.1</f>
        <v>0</v>
      </c>
      <c r="F18" s="50">
        <f>(F6/(1-F6))*F7*0.1</f>
        <v>0</v>
      </c>
      <c r="G18" s="50">
        <f>(G6/(1-G6))*G7*0.1</f>
        <v>23.956979579737609</v>
      </c>
      <c r="H18" s="50">
        <f>(H6/(1-H6))*H7*0.1</f>
        <v>0.49826627973523979</v>
      </c>
      <c r="I18" s="51" t="s">
        <v>23</v>
      </c>
      <c r="J18" s="3"/>
      <c r="Q18" s="3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"/>
    </row>
    <row r="19" spans="1:29" ht="20" customHeight="1" thickBot="1">
      <c r="J19" s="3"/>
      <c r="Q19" s="3"/>
      <c r="R19" s="3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"/>
    </row>
    <row r="20" spans="1:29" ht="35" customHeight="1" thickBot="1">
      <c r="A20" s="39"/>
      <c r="B20" s="40" t="s">
        <v>8</v>
      </c>
      <c r="C20" s="41"/>
      <c r="D20" s="41"/>
      <c r="E20" s="41"/>
      <c r="F20" s="41"/>
      <c r="G20" s="41"/>
      <c r="H20" s="41"/>
      <c r="I20" s="42"/>
      <c r="J20" s="3"/>
      <c r="Q20" s="3"/>
      <c r="R20" s="3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"/>
    </row>
    <row r="21" spans="1:29" ht="55" customHeight="1">
      <c r="A21" s="44" t="s">
        <v>18</v>
      </c>
      <c r="B21" s="45">
        <f>1/(1+(B8*B11))</f>
        <v>0.95751262106933899</v>
      </c>
      <c r="C21" s="45">
        <f>1/(1+(C8*C11))</f>
        <v>1.1379743418393451</v>
      </c>
      <c r="D21" s="45">
        <f>1/(1+(D8*D11))</f>
        <v>0.96309133839915051</v>
      </c>
      <c r="E21" s="45">
        <f>1/(1+(E8*E11))</f>
        <v>1.007961015036118</v>
      </c>
      <c r="F21" s="45">
        <f>1/(1+(F8*F11))</f>
        <v>0.99625482837948398</v>
      </c>
      <c r="G21" s="45">
        <f>1/(1+(G8*G11))</f>
        <v>0.98149656561137355</v>
      </c>
      <c r="H21" s="45">
        <f>1/(1+(H8*H11))</f>
        <v>1</v>
      </c>
      <c r="I21" s="46" t="s">
        <v>23</v>
      </c>
      <c r="J21" s="3"/>
      <c r="Q21" s="3"/>
      <c r="R21" s="3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"/>
    </row>
    <row r="22" spans="1:29" ht="55" customHeight="1">
      <c r="A22" s="47" t="s">
        <v>19</v>
      </c>
      <c r="B22" s="43">
        <f>(B6/(1-B6))*B8*B11</f>
        <v>5.3224955441827662E-2</v>
      </c>
      <c r="C22" s="43">
        <f>(C6/(1-C6))*C8*C11</f>
        <v>-0.1982732415636082</v>
      </c>
      <c r="D22" s="43">
        <f>(D6/(1-D6))*D8*D11</f>
        <v>3.5229211417505846E-2</v>
      </c>
      <c r="E22" s="43">
        <f>(E6/(1-E6))*E8*E11</f>
        <v>-7.0339379809187322E-3</v>
      </c>
      <c r="F22" s="43">
        <f>(F6/(1-F6))*F8*F11</f>
        <v>3.7253379882375634E-3</v>
      </c>
      <c r="G22" s="43">
        <f>(G6/(1-G6))*G8*G11</f>
        <v>2.7820007351743951E-2</v>
      </c>
      <c r="H22" s="43">
        <f>(H6/(1-H6))*H8*H11</f>
        <v>0</v>
      </c>
      <c r="I22" s="48" t="s">
        <v>23</v>
      </c>
      <c r="J22" s="3"/>
      <c r="Q22" s="3"/>
      <c r="R22" s="3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"/>
    </row>
    <row r="23" spans="1:29" ht="54">
      <c r="A23" s="47" t="s">
        <v>20</v>
      </c>
      <c r="B23" s="43">
        <f>1/(1+(B8*0.1))</f>
        <v>0.89985520429907617</v>
      </c>
      <c r="C23" s="43">
        <f>1/(1+(C8*0.1))</f>
        <v>0.9040403643174183</v>
      </c>
      <c r="D23" s="43">
        <f>1/(1+(D8*0.1))</f>
        <v>0.89742584166428707</v>
      </c>
      <c r="E23" s="43">
        <f>1/(1+(E8*0.1))</f>
        <v>0.88972016432419654</v>
      </c>
      <c r="F23" s="43">
        <f>1/(1+(F8*0.1))</f>
        <v>0.89729885229195694</v>
      </c>
      <c r="G23" s="43">
        <f>1/(1+(G8*0.1))</f>
        <v>0.8999091361745204</v>
      </c>
      <c r="H23" s="43">
        <f>1/(1+(H8*0.1))</f>
        <v>0.90376502181733953</v>
      </c>
      <c r="I23" s="48" t="s">
        <v>23</v>
      </c>
      <c r="J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55" thickBot="1">
      <c r="A24" s="49" t="s">
        <v>21</v>
      </c>
      <c r="B24" s="50">
        <f>(B6/(1-B6))*B8*0.1</f>
        <v>0.13349211865615015</v>
      </c>
      <c r="C24" s="50">
        <f>(C6/(1-C6))*C8*0.1</f>
        <v>0.17357973248011005</v>
      </c>
      <c r="D24" s="50">
        <f>(D6/(1-D6))*D8*0.1</f>
        <v>0.10507066793901335</v>
      </c>
      <c r="E24" s="50">
        <f>(E6/(1-E6))*E8*0.1</f>
        <v>0.11038663705852317</v>
      </c>
      <c r="F24" s="50">
        <f>(F6/(1-F6))*F8*0.1</f>
        <v>0.11342337898691031</v>
      </c>
      <c r="G24" s="50">
        <f>(G6/(1-G6))*G8*0.1</f>
        <v>0.16413056204393553</v>
      </c>
      <c r="H24" s="50">
        <f>(H6/(1-H6))*H8*0.1</f>
        <v>0.1711974551630942</v>
      </c>
      <c r="I24" s="51" t="s">
        <v>23</v>
      </c>
      <c r="J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20" customHeight="1" thickBot="1">
      <c r="J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34" customHeight="1" thickBot="1">
      <c r="A26" s="38"/>
      <c r="B26" s="54" t="s">
        <v>9</v>
      </c>
      <c r="C26" s="55"/>
      <c r="D26" s="55"/>
      <c r="E26" s="55"/>
      <c r="F26" s="55"/>
      <c r="G26" s="55"/>
      <c r="H26" s="55"/>
      <c r="I26" s="56"/>
      <c r="J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9" ht="55" customHeight="1">
      <c r="A27" s="44" t="s">
        <v>18</v>
      </c>
      <c r="B27" s="53">
        <f>1/(1+(B9*B11))</f>
        <v>0.96165752738035548</v>
      </c>
      <c r="C27" s="53">
        <f>1/(1+(C9*C11))</f>
        <v>1.1289561859389634</v>
      </c>
      <c r="D27" s="53">
        <f>1/(1+(D9*D11))</f>
        <v>0.967558663715125</v>
      </c>
      <c r="E27" s="53">
        <f>1/(1+(E9*E11))</f>
        <v>1.0064129558643862</v>
      </c>
      <c r="F27" s="53">
        <f>1/(1+(F9*F11))</f>
        <v>0.99672629895306342</v>
      </c>
      <c r="G27" s="53">
        <f>1/(1+(G9*G11))</f>
        <v>0.9833325863023501</v>
      </c>
      <c r="H27" s="53">
        <f>1/(1+(H9*H11))</f>
        <v>1</v>
      </c>
      <c r="I27" s="46" t="s">
        <v>23</v>
      </c>
      <c r="J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9" ht="55" customHeight="1">
      <c r="A28" s="47" t="s">
        <v>19</v>
      </c>
      <c r="B28" s="52">
        <f>(B6/(1-B6))*B9*B11</f>
        <v>4.7825503879352624E-2</v>
      </c>
      <c r="C28" s="52">
        <f>(C6/(1-C6))*C9*C11</f>
        <v>-0.18679417888838057</v>
      </c>
      <c r="D28" s="52">
        <f>(D6/(1-D6))*D9*D11</f>
        <v>3.0822192665768883E-2</v>
      </c>
      <c r="E28" s="52">
        <f>(E6/(1-E6))*E9*E11</f>
        <v>-5.6748692250747947E-3</v>
      </c>
      <c r="F28" s="52">
        <f>(F6/(1-F6))*F9*F11</f>
        <v>3.2548239000676797E-3</v>
      </c>
      <c r="G28" s="52">
        <f>(G6/(1-G6))*G9*G11</f>
        <v>2.501275124164087E-2</v>
      </c>
      <c r="H28" s="52">
        <f>(H6/(1-H6))*H9*H11</f>
        <v>0</v>
      </c>
      <c r="I28" s="48" t="s">
        <v>23</v>
      </c>
      <c r="J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9" ht="54">
      <c r="A29" s="47" t="s">
        <v>20</v>
      </c>
      <c r="B29" s="43">
        <f>1/(1+(B9*0.1))</f>
        <v>0.90909090909090906</v>
      </c>
      <c r="C29" s="43">
        <f>1/(1+(C9*0.1))</f>
        <v>0.90909090909090906</v>
      </c>
      <c r="D29" s="43">
        <f>1/(1+(D9*0.1))</f>
        <v>0.90909090909090906</v>
      </c>
      <c r="E29" s="43">
        <f>1/(1+(E9*0.1))</f>
        <v>0.90909090909090906</v>
      </c>
      <c r="F29" s="43">
        <f>1/(1+(F9*0.1))</f>
        <v>0.90909090909090906</v>
      </c>
      <c r="G29" s="43">
        <f>1/(1+(G9*0.1))</f>
        <v>0.90909090909090906</v>
      </c>
      <c r="H29" s="43">
        <f>1/(1+(H9*0.1))</f>
        <v>0.90909090909090906</v>
      </c>
      <c r="I29" s="48" t="s">
        <v>23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9" ht="55" thickBot="1">
      <c r="A30" s="49" t="s">
        <v>21</v>
      </c>
      <c r="B30" s="50">
        <f>(B6/(1-B6))*B9*0.1</f>
        <v>0.11994989541382475</v>
      </c>
      <c r="C30" s="50">
        <f>(C6/(1-C6))*C9*0.1</f>
        <v>0.16353030466738525</v>
      </c>
      <c r="D30" s="50">
        <f>(D6/(1-D6))*D9*0.1</f>
        <v>9.1926791444671363E-2</v>
      </c>
      <c r="E30" s="50">
        <f>(E6/(1-E6))*E9*0.1</f>
        <v>8.9058182088363164E-2</v>
      </c>
      <c r="F30" s="50">
        <f>(F6/(1-F6))*F9*0.1</f>
        <v>9.9097887471864987E-2</v>
      </c>
      <c r="G30" s="50">
        <f>(G6/(1-G6))*G9*0.1</f>
        <v>0.14756850591911544</v>
      </c>
      <c r="H30" s="50">
        <f>(H6/(1-H6))*H9*0.1</f>
        <v>0.160775504626679</v>
      </c>
      <c r="I30" s="51" t="s">
        <v>23</v>
      </c>
    </row>
    <row r="31" spans="1:29">
      <c r="A31" s="7"/>
      <c r="B31" s="7"/>
      <c r="C31" s="7"/>
      <c r="D31" s="7"/>
      <c r="E31" s="7"/>
      <c r="F31" s="7"/>
      <c r="G31" s="7"/>
      <c r="H31" s="7"/>
    </row>
    <row r="34" spans="1:14">
      <c r="A34" s="3"/>
      <c r="B34" s="3"/>
    </row>
    <row r="35" spans="1:14">
      <c r="A35" s="3"/>
      <c r="B35" s="3"/>
    </row>
    <row r="36" spans="1:14">
      <c r="A36" s="3"/>
      <c r="B36" s="3"/>
    </row>
    <row r="37" spans="1:14">
      <c r="A37" s="36"/>
      <c r="B37" s="36"/>
      <c r="C37" s="3"/>
      <c r="D37" s="3"/>
      <c r="E37" s="3"/>
      <c r="F37" s="3"/>
      <c r="G37" s="3"/>
      <c r="H37" s="3"/>
    </row>
    <row r="38" spans="1:14" ht="16" customHeight="1">
      <c r="A38" s="36"/>
      <c r="B38" s="36"/>
      <c r="C38" s="3"/>
      <c r="D38" s="3"/>
      <c r="E38" s="3"/>
      <c r="F38" s="3"/>
      <c r="G38" s="3"/>
      <c r="H38" s="3"/>
    </row>
    <row r="39" spans="1:14">
      <c r="A39" s="36"/>
      <c r="B39" s="36"/>
    </row>
    <row r="40" spans="1:14">
      <c r="A40" s="36"/>
      <c r="B40" s="36"/>
    </row>
    <row r="41" spans="1:14">
      <c r="A41" s="36"/>
      <c r="B41" s="36"/>
      <c r="H41" s="3"/>
      <c r="I41" s="3"/>
      <c r="J41" s="3"/>
      <c r="K41" s="3"/>
      <c r="L41" s="3"/>
      <c r="M41" s="3"/>
      <c r="N41" s="3"/>
    </row>
    <row r="42" spans="1:14">
      <c r="A42" s="36"/>
      <c r="B42" s="36"/>
      <c r="H42" s="3"/>
      <c r="I42" s="3"/>
      <c r="J42" s="3"/>
      <c r="K42" s="3"/>
      <c r="L42" s="3"/>
      <c r="M42" s="3"/>
      <c r="N42" s="3"/>
    </row>
    <row r="43" spans="1:14">
      <c r="A43" s="36"/>
      <c r="B43" s="36"/>
      <c r="H43" s="3"/>
      <c r="I43" s="3"/>
      <c r="J43" s="3"/>
      <c r="K43" s="3"/>
      <c r="L43" s="3"/>
      <c r="M43" s="3"/>
      <c r="N43" s="3"/>
    </row>
    <row r="44" spans="1:14">
      <c r="A44" s="35"/>
      <c r="B44" s="3"/>
      <c r="H44" s="3"/>
      <c r="I44" s="4"/>
      <c r="J44" s="4"/>
      <c r="K44" s="4"/>
      <c r="L44" s="3"/>
      <c r="M44" s="3"/>
      <c r="N44" s="3"/>
    </row>
    <row r="45" spans="1:14">
      <c r="A45" s="35"/>
      <c r="B45" s="3"/>
      <c r="H45" s="3"/>
      <c r="I45" s="4"/>
      <c r="J45" s="4"/>
      <c r="K45" s="4"/>
      <c r="L45" s="3"/>
      <c r="M45" s="3"/>
      <c r="N45" s="3"/>
    </row>
    <row r="46" spans="1:14">
      <c r="A46" s="35"/>
      <c r="B46" s="3"/>
      <c r="H46" s="3"/>
      <c r="I46" s="4"/>
      <c r="J46" s="4"/>
      <c r="K46" s="4"/>
      <c r="L46" s="3"/>
      <c r="M46" s="3"/>
      <c r="N46" s="3"/>
    </row>
    <row r="47" spans="1:14">
      <c r="A47" s="35"/>
      <c r="B47" s="3"/>
      <c r="H47" s="3"/>
      <c r="I47" s="4"/>
      <c r="J47" s="4"/>
      <c r="K47" s="4"/>
      <c r="L47" s="3"/>
      <c r="M47" s="3"/>
      <c r="N47" s="3"/>
    </row>
    <row r="48" spans="1:14">
      <c r="H48" s="3"/>
      <c r="I48" s="4"/>
      <c r="J48" s="4"/>
      <c r="K48" s="4"/>
      <c r="L48" s="3"/>
      <c r="M48" s="3"/>
      <c r="N48" s="3"/>
    </row>
    <row r="49" spans="1:14">
      <c r="A49" s="2"/>
      <c r="H49" s="3"/>
      <c r="I49" s="4"/>
      <c r="J49" s="4"/>
      <c r="K49" s="4"/>
      <c r="L49" s="3"/>
      <c r="M49" s="3"/>
      <c r="N49" s="3"/>
    </row>
    <row r="50" spans="1:14">
      <c r="A50" s="2"/>
      <c r="H50" s="3"/>
      <c r="I50" s="4"/>
      <c r="J50" s="4"/>
      <c r="K50" s="4"/>
      <c r="L50" s="3"/>
      <c r="M50" s="3"/>
      <c r="N50" s="3"/>
    </row>
    <row r="51" spans="1:14">
      <c r="H51" s="3"/>
      <c r="I51" s="3"/>
      <c r="J51" s="3"/>
      <c r="K51" s="3"/>
      <c r="L51" s="3"/>
      <c r="M51" s="3"/>
      <c r="N51" s="3"/>
    </row>
  </sheetData>
  <mergeCells count="6">
    <mergeCell ref="B26:I26"/>
    <mergeCell ref="B14:I14"/>
    <mergeCell ref="B20:I20"/>
    <mergeCell ref="I2:I3"/>
    <mergeCell ref="I4:I6"/>
    <mergeCell ref="I7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Beregninger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Søndergaard</dc:creator>
  <cp:lastModifiedBy>Tobias Søndergaard</cp:lastModifiedBy>
  <dcterms:created xsi:type="dcterms:W3CDTF">2019-04-16T09:45:58Z</dcterms:created>
  <dcterms:modified xsi:type="dcterms:W3CDTF">2019-06-10T19:20:33Z</dcterms:modified>
</cp:coreProperties>
</file>