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 activeTab="1"/>
  </bookViews>
  <sheets>
    <sheet name="datos generales" sheetId="1" r:id="rId1"/>
    <sheet name="analisis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D10" i="2"/>
  <c r="E10"/>
  <c r="F10"/>
  <c r="G10"/>
  <c r="H10"/>
  <c r="I10"/>
  <c r="J10"/>
  <c r="K10"/>
  <c r="L10"/>
  <c r="M10"/>
  <c r="N10"/>
  <c r="O10"/>
  <c r="P10"/>
  <c r="Q10"/>
  <c r="D11"/>
  <c r="E11"/>
  <c r="F11"/>
  <c r="G11"/>
  <c r="H11"/>
  <c r="I11"/>
  <c r="J11"/>
  <c r="K11"/>
  <c r="L11"/>
  <c r="M11"/>
  <c r="N11"/>
  <c r="L12"/>
  <c r="M12"/>
  <c r="N12"/>
  <c r="O12"/>
  <c r="P12"/>
  <c r="L13"/>
  <c r="M13"/>
  <c r="C11"/>
  <c r="U13"/>
  <c r="D5"/>
  <c r="E5"/>
  <c r="F5"/>
  <c r="G5"/>
  <c r="H5"/>
  <c r="I5"/>
  <c r="J5"/>
  <c r="K5"/>
  <c r="L5"/>
  <c r="M5"/>
  <c r="N5"/>
  <c r="O5"/>
  <c r="P5"/>
  <c r="Q5"/>
  <c r="D6"/>
  <c r="E6"/>
  <c r="F6"/>
  <c r="G6"/>
  <c r="H6"/>
  <c r="I6"/>
  <c r="J6"/>
  <c r="K6"/>
  <c r="L6"/>
  <c r="L7"/>
  <c r="M7"/>
  <c r="N7"/>
  <c r="O7"/>
  <c r="P7"/>
  <c r="L8"/>
  <c r="C6"/>
  <c r="U7"/>
  <c r="U8"/>
  <c r="V11" i="1"/>
  <c r="V12"/>
  <c r="V13"/>
  <c r="V6"/>
  <c r="V7"/>
  <c r="V8"/>
  <c r="C10" i="2"/>
  <c r="C5"/>
  <c r="V19" i="1"/>
  <c r="U19"/>
  <c r="V18"/>
  <c r="U18"/>
  <c r="V17"/>
  <c r="U17"/>
  <c r="V16"/>
  <c r="U16"/>
  <c r="V15"/>
  <c r="U15"/>
  <c r="V14"/>
  <c r="U14"/>
  <c r="U13"/>
  <c r="U12"/>
  <c r="U11"/>
  <c r="V10"/>
  <c r="U10"/>
  <c r="V9"/>
  <c r="U9"/>
  <c r="U8"/>
  <c r="U7"/>
  <c r="U6"/>
  <c r="V5"/>
  <c r="U5"/>
  <c r="V4"/>
  <c r="U4"/>
  <c r="U12" i="2" l="1"/>
  <c r="U10"/>
  <c r="U11"/>
  <c r="U6"/>
  <c r="U5"/>
</calcChain>
</file>

<file path=xl/sharedStrings.xml><?xml version="1.0" encoding="utf-8"?>
<sst xmlns="http://schemas.openxmlformats.org/spreadsheetml/2006/main" count="49" uniqueCount="42">
  <si>
    <t>Registro de datos de anidación de tortugas marinas en la comunidad de Plaplaya</t>
  </si>
  <si>
    <t>Total</t>
  </si>
  <si>
    <t>Promedio</t>
  </si>
  <si>
    <t xml:space="preserve">Total de huevos guardados en el vivero </t>
  </si>
  <si>
    <t>Total de tortugas marcadas</t>
  </si>
  <si>
    <t>Datos por año</t>
  </si>
  <si>
    <t>Nidos de Baula</t>
  </si>
  <si>
    <t>Nidos de Caguama</t>
  </si>
  <si>
    <t>Nidos de Verde</t>
  </si>
  <si>
    <t>Nidos de Carey</t>
  </si>
  <si>
    <t>Huevos de Baula</t>
  </si>
  <si>
    <t>Huevos de Caguama</t>
  </si>
  <si>
    <t>Huevos de Verde</t>
  </si>
  <si>
    <t>Huevos de Carey</t>
  </si>
  <si>
    <t>Neonatos de Baula</t>
  </si>
  <si>
    <t>Neonatos de Caguama</t>
  </si>
  <si>
    <t>Neonatos de Verde</t>
  </si>
  <si>
    <t>Neonatos de Carey</t>
  </si>
  <si>
    <t>Total de neonatos liberados del vivero</t>
  </si>
  <si>
    <t>Promedio de huevos por nido</t>
  </si>
  <si>
    <t>Baula</t>
  </si>
  <si>
    <t>Caguama</t>
  </si>
  <si>
    <t>Verde</t>
  </si>
  <si>
    <t>Carey</t>
  </si>
  <si>
    <t>Porcentaje de eclosión</t>
  </si>
  <si>
    <t>Total de tortugas arribadas</t>
  </si>
  <si>
    <t>≤ 10 ind</t>
  </si>
  <si>
    <t>10-30 ind</t>
  </si>
  <si>
    <t xml:space="preserve">31-50 ind </t>
  </si>
  <si>
    <t>≥ 51 ind</t>
  </si>
  <si>
    <t>≤ 5 ind</t>
  </si>
  <si>
    <t>6-15 ind</t>
  </si>
  <si>
    <t xml:space="preserve">16-25 ind </t>
  </si>
  <si>
    <t>≥ 26 ind</t>
  </si>
  <si>
    <t>Malo</t>
  </si>
  <si>
    <t xml:space="preserve">Regular </t>
  </si>
  <si>
    <t xml:space="preserve">Bueno </t>
  </si>
  <si>
    <t>Muy bueno</t>
  </si>
  <si>
    <t xml:space="preserve">Baja </t>
  </si>
  <si>
    <t>Media</t>
  </si>
  <si>
    <t>Alta</t>
  </si>
  <si>
    <t>Critica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</si>
</sst>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ECB8B4"/>
        <bgColor indexed="64"/>
      </patternFill>
    </fill>
    <fill>
      <patternFill patternType="solid">
        <fgColor rgb="FFE68888"/>
        <bgColor indexed="64"/>
      </patternFill>
    </fill>
    <fill>
      <patternFill patternType="solid">
        <fgColor rgb="FFB2331A"/>
        <bgColor indexed="64"/>
      </patternFill>
    </fill>
    <fill>
      <patternFill patternType="solid">
        <fgColor rgb="FF86050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/>
    <xf numFmtId="0" fontId="1" fillId="0" borderId="0" xfId="0" applyFont="1"/>
    <xf numFmtId="0" fontId="0" fillId="0" borderId="4" xfId="0" applyBorder="1"/>
    <xf numFmtId="2" fontId="0" fillId="0" borderId="4" xfId="0" applyNumberFormat="1" applyBorder="1"/>
    <xf numFmtId="0" fontId="1" fillId="4" borderId="0" xfId="0" applyFont="1" applyFill="1"/>
    <xf numFmtId="4" fontId="0" fillId="0" borderId="4" xfId="0" applyNumberFormat="1" applyBorder="1"/>
    <xf numFmtId="3" fontId="0" fillId="0" borderId="4" xfId="0" applyNumberFormat="1" applyBorder="1"/>
    <xf numFmtId="4" fontId="1" fillId="3" borderId="4" xfId="0" applyNumberFormat="1" applyFont="1" applyFill="1" applyBorder="1"/>
    <xf numFmtId="4" fontId="0" fillId="0" borderId="4" xfId="0" applyNumberFormat="1" applyFont="1" applyBorder="1"/>
    <xf numFmtId="3" fontId="1" fillId="3" borderId="4" xfId="0" applyNumberFormat="1" applyFont="1" applyFill="1" applyBorder="1"/>
    <xf numFmtId="3" fontId="0" fillId="0" borderId="4" xfId="0" applyNumberFormat="1" applyFont="1" applyBorder="1"/>
    <xf numFmtId="3" fontId="0" fillId="4" borderId="4" xfId="0" applyNumberFormat="1" applyFont="1" applyFill="1" applyBorder="1"/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2" fontId="0" fillId="0" borderId="4" xfId="0" applyNumberFormat="1" applyFont="1" applyBorder="1"/>
    <xf numFmtId="4" fontId="1" fillId="2" borderId="4" xfId="0" applyNumberFormat="1" applyFont="1" applyFill="1" applyBorder="1" applyAlignment="1">
      <alignment horizontal="center"/>
    </xf>
    <xf numFmtId="4" fontId="0" fillId="0" borderId="0" xfId="0" applyNumberFormat="1"/>
    <xf numFmtId="0" fontId="0" fillId="4" borderId="0" xfId="0" applyFill="1"/>
    <xf numFmtId="16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22"/>
  <sheetViews>
    <sheetView topLeftCell="C1" workbookViewId="0">
      <selection activeCell="P17" sqref="P17"/>
    </sheetView>
  </sheetViews>
  <sheetFormatPr baseColWidth="10" defaultRowHeight="15"/>
  <cols>
    <col min="1" max="1" width="1.85546875" customWidth="1"/>
    <col min="2" max="2" width="36.42578125" bestFit="1" customWidth="1"/>
    <col min="3" max="3" width="7.42578125" customWidth="1"/>
    <col min="4" max="4" width="6.7109375" customWidth="1"/>
    <col min="5" max="6" width="8.140625" bestFit="1" customWidth="1"/>
    <col min="7" max="7" width="8.140625" style="6" bestFit="1" customWidth="1"/>
    <col min="8" max="10" width="8.140625" bestFit="1" customWidth="1"/>
    <col min="11" max="11" width="6.5703125" style="6" bestFit="1" customWidth="1"/>
    <col min="12" max="12" width="8.140625" bestFit="1" customWidth="1"/>
    <col min="13" max="13" width="8.140625" style="21" bestFit="1" customWidth="1"/>
    <col min="14" max="14" width="6.5703125" style="21" bestFit="1" customWidth="1"/>
    <col min="15" max="15" width="8.140625" style="21" bestFit="1" customWidth="1"/>
    <col min="16" max="16" width="6.5703125" style="21" bestFit="1" customWidth="1"/>
    <col min="17" max="17" width="8.140625" bestFit="1" customWidth="1"/>
    <col min="18" max="20" width="5.5703125" hidden="1" customWidth="1"/>
    <col min="21" max="21" width="9.140625" bestFit="1" customWidth="1"/>
    <col min="22" max="22" width="11.42578125" style="20"/>
    <col min="23" max="23" width="4.7109375" customWidth="1"/>
    <col min="24" max="24" width="22.42578125" customWidth="1"/>
    <col min="25" max="26" width="9.85546875" bestFit="1" customWidth="1"/>
    <col min="27" max="27" width="9.5703125" customWidth="1"/>
    <col min="28" max="28" width="10.42578125" customWidth="1"/>
    <col min="29" max="29" width="6.85546875" customWidth="1"/>
  </cols>
  <sheetData>
    <row r="2" spans="2:22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2:22">
      <c r="B3" s="1" t="s">
        <v>5</v>
      </c>
      <c r="C3" s="1">
        <v>1995</v>
      </c>
      <c r="D3" s="1">
        <v>1996</v>
      </c>
      <c r="E3" s="1">
        <v>1997</v>
      </c>
      <c r="F3" s="1">
        <v>1998</v>
      </c>
      <c r="G3" s="1">
        <v>1999</v>
      </c>
      <c r="H3" s="1">
        <v>2000</v>
      </c>
      <c r="I3" s="1">
        <v>2001</v>
      </c>
      <c r="J3" s="1">
        <v>2002</v>
      </c>
      <c r="K3" s="1">
        <v>2003</v>
      </c>
      <c r="L3" s="1">
        <v>2004</v>
      </c>
      <c r="M3" s="1">
        <v>2004</v>
      </c>
      <c r="N3" s="1">
        <v>2004</v>
      </c>
      <c r="O3" s="1">
        <v>2004</v>
      </c>
      <c r="P3" s="1">
        <v>2004</v>
      </c>
      <c r="Q3" s="1">
        <v>2004</v>
      </c>
      <c r="R3" s="1">
        <v>2010</v>
      </c>
      <c r="S3" s="1">
        <v>2011</v>
      </c>
      <c r="T3" s="1">
        <v>2012</v>
      </c>
      <c r="U3" s="1" t="s">
        <v>1</v>
      </c>
      <c r="V3" s="19" t="s">
        <v>2</v>
      </c>
    </row>
    <row r="4" spans="2:22" s="3" customFormat="1">
      <c r="B4" s="2" t="s">
        <v>25</v>
      </c>
      <c r="C4" s="11">
        <v>43</v>
      </c>
      <c r="D4" s="11">
        <v>7</v>
      </c>
      <c r="E4" s="11">
        <v>48</v>
      </c>
      <c r="F4" s="11">
        <v>45</v>
      </c>
      <c r="G4" s="11">
        <v>53</v>
      </c>
      <c r="H4" s="11">
        <v>36</v>
      </c>
      <c r="I4" s="11">
        <v>35</v>
      </c>
      <c r="J4" s="11">
        <v>26</v>
      </c>
      <c r="K4" s="11">
        <v>2</v>
      </c>
      <c r="L4" s="11">
        <v>32</v>
      </c>
      <c r="M4" s="11">
        <v>19</v>
      </c>
      <c r="N4" s="11">
        <v>9</v>
      </c>
      <c r="O4" s="11">
        <v>40</v>
      </c>
      <c r="P4" s="11">
        <v>7</v>
      </c>
      <c r="Q4" s="11">
        <v>34</v>
      </c>
      <c r="R4" s="11"/>
      <c r="S4" s="11"/>
      <c r="T4" s="11"/>
      <c r="U4" s="11">
        <f>SUM(C4:T4)</f>
        <v>436</v>
      </c>
      <c r="V4" s="9">
        <f>AVERAGE(C4:T4)</f>
        <v>29.066666666666666</v>
      </c>
    </row>
    <row r="5" spans="2:22">
      <c r="B5" s="4" t="s">
        <v>6</v>
      </c>
      <c r="C5" s="12">
        <v>38</v>
      </c>
      <c r="D5" s="12">
        <v>5</v>
      </c>
      <c r="E5" s="12">
        <v>41</v>
      </c>
      <c r="F5" s="12">
        <v>35</v>
      </c>
      <c r="G5" s="13">
        <v>50</v>
      </c>
      <c r="H5" s="12">
        <v>28</v>
      </c>
      <c r="I5" s="12">
        <v>33</v>
      </c>
      <c r="J5" s="12">
        <v>22</v>
      </c>
      <c r="K5" s="13">
        <v>1</v>
      </c>
      <c r="L5" s="12">
        <v>27</v>
      </c>
      <c r="M5" s="13">
        <v>16</v>
      </c>
      <c r="N5" s="13">
        <v>3</v>
      </c>
      <c r="O5" s="13">
        <v>39</v>
      </c>
      <c r="P5" s="13">
        <v>2</v>
      </c>
      <c r="Q5" s="12">
        <v>34</v>
      </c>
      <c r="R5" s="12"/>
      <c r="S5" s="12"/>
      <c r="T5" s="12"/>
      <c r="U5" s="8">
        <f t="shared" ref="U5:U19" si="0">SUM(C5:T5)</f>
        <v>374</v>
      </c>
      <c r="V5" s="7">
        <f t="shared" ref="V5:V19" si="1">AVERAGE(C5:T5)</f>
        <v>24.933333333333334</v>
      </c>
    </row>
    <row r="6" spans="2:22">
      <c r="B6" s="4" t="s">
        <v>7</v>
      </c>
      <c r="C6" s="12">
        <v>5</v>
      </c>
      <c r="D6" s="12">
        <v>2</v>
      </c>
      <c r="E6" s="12">
        <v>7</v>
      </c>
      <c r="F6" s="12">
        <v>10</v>
      </c>
      <c r="G6" s="13">
        <v>3</v>
      </c>
      <c r="H6" s="12">
        <v>8</v>
      </c>
      <c r="I6" s="12">
        <v>2</v>
      </c>
      <c r="J6" s="12">
        <v>3</v>
      </c>
      <c r="K6" s="13">
        <v>1</v>
      </c>
      <c r="L6" s="12">
        <v>3</v>
      </c>
      <c r="M6" s="13">
        <v>0</v>
      </c>
      <c r="N6" s="13">
        <v>0</v>
      </c>
      <c r="O6" s="13">
        <v>0</v>
      </c>
      <c r="P6" s="13">
        <v>0</v>
      </c>
      <c r="Q6" s="12">
        <v>0</v>
      </c>
      <c r="R6" s="12"/>
      <c r="S6" s="12"/>
      <c r="T6" s="12"/>
      <c r="U6" s="8">
        <f t="shared" si="0"/>
        <v>44</v>
      </c>
      <c r="V6" s="7">
        <f t="shared" si="1"/>
        <v>2.9333333333333331</v>
      </c>
    </row>
    <row r="7" spans="2:22">
      <c r="B7" s="4" t="s">
        <v>8</v>
      </c>
      <c r="C7" s="12">
        <v>0</v>
      </c>
      <c r="D7" s="12">
        <v>0</v>
      </c>
      <c r="E7" s="12">
        <v>0</v>
      </c>
      <c r="F7" s="12">
        <v>0</v>
      </c>
      <c r="G7" s="13">
        <v>0</v>
      </c>
      <c r="H7" s="12">
        <v>0</v>
      </c>
      <c r="I7" s="12">
        <v>0</v>
      </c>
      <c r="J7" s="12">
        <v>0</v>
      </c>
      <c r="K7" s="13">
        <v>0</v>
      </c>
      <c r="L7" s="12">
        <v>1</v>
      </c>
      <c r="M7" s="13">
        <v>3</v>
      </c>
      <c r="N7" s="13">
        <v>8</v>
      </c>
      <c r="O7" s="13">
        <v>1</v>
      </c>
      <c r="P7" s="13">
        <v>2</v>
      </c>
      <c r="Q7" s="12">
        <v>0</v>
      </c>
      <c r="R7" s="12"/>
      <c r="S7" s="12"/>
      <c r="T7" s="12"/>
      <c r="U7" s="8">
        <f t="shared" si="0"/>
        <v>15</v>
      </c>
      <c r="V7" s="7">
        <f t="shared" si="1"/>
        <v>1</v>
      </c>
    </row>
    <row r="8" spans="2:22">
      <c r="B8" s="4" t="s">
        <v>9</v>
      </c>
      <c r="C8" s="12">
        <v>0</v>
      </c>
      <c r="D8" s="12">
        <v>0</v>
      </c>
      <c r="E8" s="12">
        <v>0</v>
      </c>
      <c r="F8" s="12">
        <v>0</v>
      </c>
      <c r="G8" s="13">
        <v>0</v>
      </c>
      <c r="H8" s="12">
        <v>0</v>
      </c>
      <c r="I8" s="12">
        <v>0</v>
      </c>
      <c r="J8" s="12">
        <v>0</v>
      </c>
      <c r="K8" s="13">
        <v>0</v>
      </c>
      <c r="L8" s="12">
        <v>1</v>
      </c>
      <c r="M8" s="13">
        <v>0</v>
      </c>
      <c r="N8" s="13">
        <v>0</v>
      </c>
      <c r="O8" s="13">
        <v>0</v>
      </c>
      <c r="P8" s="13">
        <v>0</v>
      </c>
      <c r="Q8" s="12">
        <v>0</v>
      </c>
      <c r="R8" s="12"/>
      <c r="S8" s="12"/>
      <c r="T8" s="12"/>
      <c r="U8" s="8">
        <f t="shared" si="0"/>
        <v>1</v>
      </c>
      <c r="V8" s="7">
        <f t="shared" si="1"/>
        <v>6.6666666666666666E-2</v>
      </c>
    </row>
    <row r="9" spans="2:22" s="3" customFormat="1">
      <c r="B9" s="2" t="s">
        <v>3</v>
      </c>
      <c r="C9" s="11">
        <v>3246</v>
      </c>
      <c r="D9" s="11">
        <v>455</v>
      </c>
      <c r="E9" s="11">
        <v>3387</v>
      </c>
      <c r="F9" s="11">
        <v>3443</v>
      </c>
      <c r="G9" s="11">
        <v>3983</v>
      </c>
      <c r="H9" s="11">
        <v>2000</v>
      </c>
      <c r="I9" s="11">
        <v>2368</v>
      </c>
      <c r="J9" s="11">
        <v>1737</v>
      </c>
      <c r="K9" s="11">
        <v>180</v>
      </c>
      <c r="L9" s="11">
        <v>2035</v>
      </c>
      <c r="M9" s="11">
        <v>1697</v>
      </c>
      <c r="N9" s="11">
        <v>818</v>
      </c>
      <c r="O9" s="11">
        <v>1365</v>
      </c>
      <c r="P9" s="11">
        <v>186</v>
      </c>
      <c r="Q9" s="11">
        <v>2436</v>
      </c>
      <c r="R9" s="11"/>
      <c r="S9" s="11"/>
      <c r="T9" s="11"/>
      <c r="U9" s="11">
        <f t="shared" si="0"/>
        <v>29336</v>
      </c>
      <c r="V9" s="9">
        <f t="shared" si="1"/>
        <v>1955.7333333333333</v>
      </c>
    </row>
    <row r="10" spans="2:22">
      <c r="B10" s="4" t="s">
        <v>10</v>
      </c>
      <c r="C10" s="12">
        <v>2726</v>
      </c>
      <c r="D10" s="12">
        <v>317</v>
      </c>
      <c r="E10" s="12">
        <v>2649</v>
      </c>
      <c r="F10" s="12">
        <v>2284</v>
      </c>
      <c r="G10" s="13">
        <v>3509</v>
      </c>
      <c r="H10" s="12">
        <v>1640</v>
      </c>
      <c r="I10" s="12">
        <v>2135</v>
      </c>
      <c r="J10" s="12">
        <v>1306</v>
      </c>
      <c r="K10" s="13">
        <v>80</v>
      </c>
      <c r="L10" s="12">
        <v>1549</v>
      </c>
      <c r="M10" s="13">
        <v>1043</v>
      </c>
      <c r="N10" s="13">
        <v>166</v>
      </c>
      <c r="O10" s="13">
        <v>1335</v>
      </c>
      <c r="P10" s="13">
        <v>180</v>
      </c>
      <c r="Q10" s="12">
        <v>2436</v>
      </c>
      <c r="R10" s="12"/>
      <c r="S10" s="12"/>
      <c r="T10" s="12"/>
      <c r="U10" s="8">
        <f t="shared" si="0"/>
        <v>23355</v>
      </c>
      <c r="V10" s="7">
        <f t="shared" si="1"/>
        <v>1557</v>
      </c>
    </row>
    <row r="11" spans="2:22">
      <c r="B11" s="4" t="s">
        <v>11</v>
      </c>
      <c r="C11" s="12">
        <v>520</v>
      </c>
      <c r="D11" s="12">
        <v>138</v>
      </c>
      <c r="E11" s="12">
        <v>738</v>
      </c>
      <c r="F11" s="12">
        <v>1154</v>
      </c>
      <c r="G11" s="13">
        <v>447</v>
      </c>
      <c r="H11" s="12">
        <v>360</v>
      </c>
      <c r="I11" s="12">
        <v>233</v>
      </c>
      <c r="J11" s="12">
        <v>312</v>
      </c>
      <c r="K11" s="13">
        <v>100</v>
      </c>
      <c r="L11" s="12">
        <v>366</v>
      </c>
      <c r="M11" s="13">
        <v>246</v>
      </c>
      <c r="N11" s="13">
        <v>318</v>
      </c>
      <c r="O11" s="13">
        <v>0</v>
      </c>
      <c r="P11" s="13">
        <v>0</v>
      </c>
      <c r="Q11" s="12">
        <v>0</v>
      </c>
      <c r="R11" s="12"/>
      <c r="S11" s="12"/>
      <c r="T11" s="12"/>
      <c r="U11" s="8">
        <f t="shared" si="0"/>
        <v>4932</v>
      </c>
      <c r="V11" s="7">
        <f t="shared" si="1"/>
        <v>328.8</v>
      </c>
    </row>
    <row r="12" spans="2:22">
      <c r="B12" s="4" t="s">
        <v>12</v>
      </c>
      <c r="C12" s="12">
        <v>0</v>
      </c>
      <c r="D12" s="12">
        <v>0</v>
      </c>
      <c r="E12" s="12">
        <v>0</v>
      </c>
      <c r="F12" s="12">
        <v>0</v>
      </c>
      <c r="G12" s="13">
        <v>0</v>
      </c>
      <c r="H12" s="12">
        <v>0</v>
      </c>
      <c r="I12" s="12">
        <v>0</v>
      </c>
      <c r="J12" s="12">
        <v>0</v>
      </c>
      <c r="K12" s="13">
        <v>0</v>
      </c>
      <c r="L12" s="12">
        <v>50</v>
      </c>
      <c r="M12" s="13">
        <v>120</v>
      </c>
      <c r="N12" s="13">
        <v>334</v>
      </c>
      <c r="O12" s="13">
        <v>40</v>
      </c>
      <c r="P12" s="13">
        <v>70</v>
      </c>
      <c r="Q12" s="12">
        <v>0</v>
      </c>
      <c r="R12" s="12"/>
      <c r="S12" s="12"/>
      <c r="T12" s="12"/>
      <c r="U12" s="8">
        <f t="shared" si="0"/>
        <v>614</v>
      </c>
      <c r="V12" s="7">
        <f t="shared" si="1"/>
        <v>40.93333333333333</v>
      </c>
    </row>
    <row r="13" spans="2:22">
      <c r="B13" s="4" t="s">
        <v>13</v>
      </c>
      <c r="C13" s="12">
        <v>0</v>
      </c>
      <c r="D13" s="12">
        <v>0</v>
      </c>
      <c r="E13" s="12">
        <v>0</v>
      </c>
      <c r="F13" s="12">
        <v>0</v>
      </c>
      <c r="G13" s="13">
        <v>0</v>
      </c>
      <c r="H13" s="12">
        <v>0</v>
      </c>
      <c r="I13" s="12">
        <v>0</v>
      </c>
      <c r="J13" s="12">
        <v>0</v>
      </c>
      <c r="K13" s="13">
        <v>0</v>
      </c>
      <c r="L13" s="12">
        <v>70</v>
      </c>
      <c r="M13" s="13">
        <v>290</v>
      </c>
      <c r="N13" s="13">
        <v>0</v>
      </c>
      <c r="O13" s="13">
        <v>0</v>
      </c>
      <c r="P13" s="13">
        <v>0</v>
      </c>
      <c r="Q13" s="12">
        <v>0</v>
      </c>
      <c r="R13" s="12"/>
      <c r="S13" s="12"/>
      <c r="T13" s="12"/>
      <c r="U13" s="8">
        <f t="shared" si="0"/>
        <v>360</v>
      </c>
      <c r="V13" s="7">
        <f t="shared" si="1"/>
        <v>24</v>
      </c>
    </row>
    <row r="14" spans="2:22" s="3" customFormat="1">
      <c r="B14" s="2" t="s">
        <v>18</v>
      </c>
      <c r="C14" s="11">
        <v>1007</v>
      </c>
      <c r="D14" s="11">
        <v>193</v>
      </c>
      <c r="E14" s="11">
        <v>1152</v>
      </c>
      <c r="F14" s="11">
        <v>1704</v>
      </c>
      <c r="G14" s="11">
        <v>1911</v>
      </c>
      <c r="H14" s="11">
        <v>1498</v>
      </c>
      <c r="I14" s="11">
        <v>902</v>
      </c>
      <c r="J14" s="11">
        <v>796</v>
      </c>
      <c r="K14" s="11">
        <v>110</v>
      </c>
      <c r="L14" s="11">
        <v>1173</v>
      </c>
      <c r="M14" s="11">
        <v>650</v>
      </c>
      <c r="N14" s="11">
        <v>553</v>
      </c>
      <c r="O14" s="11">
        <v>719</v>
      </c>
      <c r="P14" s="11">
        <v>106</v>
      </c>
      <c r="Q14" s="11">
        <v>908</v>
      </c>
      <c r="R14" s="11"/>
      <c r="S14" s="11"/>
      <c r="T14" s="11"/>
      <c r="U14" s="11">
        <f t="shared" si="0"/>
        <v>13382</v>
      </c>
      <c r="V14" s="9">
        <f t="shared" si="1"/>
        <v>892.13333333333333</v>
      </c>
    </row>
    <row r="15" spans="2:22">
      <c r="B15" s="4" t="s">
        <v>14</v>
      </c>
      <c r="C15" s="12">
        <v>560</v>
      </c>
      <c r="D15" s="12">
        <v>83</v>
      </c>
      <c r="E15" s="12">
        <v>552</v>
      </c>
      <c r="F15" s="12">
        <v>1050</v>
      </c>
      <c r="G15" s="13">
        <v>1564</v>
      </c>
      <c r="H15" s="12">
        <v>602</v>
      </c>
      <c r="I15" s="12">
        <v>749</v>
      </c>
      <c r="J15" s="12">
        <v>464</v>
      </c>
      <c r="K15" s="13">
        <v>40</v>
      </c>
      <c r="L15" s="12">
        <v>837</v>
      </c>
      <c r="M15" s="13">
        <v>346</v>
      </c>
      <c r="N15" s="13">
        <v>122</v>
      </c>
      <c r="O15" s="13">
        <v>687</v>
      </c>
      <c r="P15" s="13">
        <v>60</v>
      </c>
      <c r="Q15" s="12">
        <v>908</v>
      </c>
      <c r="R15" s="12"/>
      <c r="S15" s="12"/>
      <c r="T15" s="12"/>
      <c r="U15" s="8">
        <f t="shared" si="0"/>
        <v>8624</v>
      </c>
      <c r="V15" s="7">
        <f t="shared" si="1"/>
        <v>574.93333333333328</v>
      </c>
    </row>
    <row r="16" spans="2:22">
      <c r="B16" s="4" t="s">
        <v>15</v>
      </c>
      <c r="C16" s="12">
        <v>447</v>
      </c>
      <c r="D16" s="12">
        <v>110</v>
      </c>
      <c r="E16" s="12">
        <v>600</v>
      </c>
      <c r="F16" s="12">
        <v>654</v>
      </c>
      <c r="G16" s="13">
        <v>374</v>
      </c>
      <c r="H16" s="12">
        <v>896</v>
      </c>
      <c r="I16" s="12">
        <v>153</v>
      </c>
      <c r="J16" s="12">
        <v>213</v>
      </c>
      <c r="K16" s="13">
        <v>50</v>
      </c>
      <c r="L16" s="12">
        <v>259</v>
      </c>
      <c r="M16" s="13">
        <v>120</v>
      </c>
      <c r="N16" s="13">
        <v>206</v>
      </c>
      <c r="O16" s="13">
        <v>0</v>
      </c>
      <c r="P16" s="13">
        <v>0</v>
      </c>
      <c r="Q16" s="12">
        <v>0</v>
      </c>
      <c r="R16" s="12"/>
      <c r="S16" s="12"/>
      <c r="T16" s="12"/>
      <c r="U16" s="8">
        <f t="shared" si="0"/>
        <v>4082</v>
      </c>
      <c r="V16" s="7">
        <f t="shared" si="1"/>
        <v>272.13333333333333</v>
      </c>
    </row>
    <row r="17" spans="2:22">
      <c r="B17" s="4" t="s">
        <v>16</v>
      </c>
      <c r="C17" s="12">
        <v>0</v>
      </c>
      <c r="D17" s="12">
        <v>0</v>
      </c>
      <c r="E17" s="12">
        <v>0</v>
      </c>
      <c r="F17" s="12">
        <v>0</v>
      </c>
      <c r="G17" s="13">
        <v>0</v>
      </c>
      <c r="H17" s="12">
        <v>0</v>
      </c>
      <c r="I17" s="12">
        <v>0</v>
      </c>
      <c r="J17" s="12">
        <v>0</v>
      </c>
      <c r="K17" s="13">
        <v>0</v>
      </c>
      <c r="L17" s="12">
        <v>27</v>
      </c>
      <c r="M17" s="13">
        <v>60</v>
      </c>
      <c r="N17" s="13">
        <v>225</v>
      </c>
      <c r="O17" s="13">
        <v>32</v>
      </c>
      <c r="P17" s="13">
        <v>46</v>
      </c>
      <c r="Q17" s="12">
        <v>0</v>
      </c>
      <c r="R17" s="12"/>
      <c r="S17" s="12"/>
      <c r="T17" s="12"/>
      <c r="U17" s="8">
        <f t="shared" si="0"/>
        <v>390</v>
      </c>
      <c r="V17" s="7">
        <f t="shared" si="1"/>
        <v>26</v>
      </c>
    </row>
    <row r="18" spans="2:22">
      <c r="B18" s="4" t="s">
        <v>17</v>
      </c>
      <c r="C18" s="12">
        <v>0</v>
      </c>
      <c r="D18" s="12">
        <v>0</v>
      </c>
      <c r="E18" s="12">
        <v>0</v>
      </c>
      <c r="F18" s="12">
        <v>0</v>
      </c>
      <c r="G18" s="13">
        <v>0</v>
      </c>
      <c r="H18" s="12">
        <v>0</v>
      </c>
      <c r="I18" s="12">
        <v>0</v>
      </c>
      <c r="J18" s="12">
        <v>0</v>
      </c>
      <c r="K18" s="13">
        <v>0</v>
      </c>
      <c r="L18" s="12">
        <v>50</v>
      </c>
      <c r="M18" s="13">
        <v>124</v>
      </c>
      <c r="N18" s="13">
        <v>0</v>
      </c>
      <c r="O18" s="13">
        <v>0</v>
      </c>
      <c r="P18" s="13">
        <v>0</v>
      </c>
      <c r="Q18" s="12">
        <v>0</v>
      </c>
      <c r="R18" s="12"/>
      <c r="S18" s="12"/>
      <c r="T18" s="12"/>
      <c r="U18" s="8">
        <f t="shared" si="0"/>
        <v>174</v>
      </c>
      <c r="V18" s="7">
        <f t="shared" si="1"/>
        <v>11.6</v>
      </c>
    </row>
    <row r="19" spans="2:22" s="3" customFormat="1">
      <c r="B19" s="2" t="s">
        <v>4</v>
      </c>
      <c r="C19" s="11">
        <v>0</v>
      </c>
      <c r="D19" s="11">
        <v>0</v>
      </c>
      <c r="E19" s="11">
        <v>25</v>
      </c>
      <c r="F19" s="11">
        <v>21</v>
      </c>
      <c r="G19" s="11">
        <v>18</v>
      </c>
      <c r="H19" s="11">
        <v>0</v>
      </c>
      <c r="I19" s="11">
        <v>1</v>
      </c>
      <c r="J19" s="11">
        <v>4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/>
      <c r="S19" s="11"/>
      <c r="T19" s="11"/>
      <c r="U19" s="11">
        <f t="shared" si="0"/>
        <v>69</v>
      </c>
      <c r="V19" s="9">
        <f t="shared" si="1"/>
        <v>4.5999999999999996</v>
      </c>
    </row>
    <row r="21" spans="2:22">
      <c r="G21"/>
      <c r="K21"/>
    </row>
    <row r="22" spans="2:22" ht="15" customHeight="1">
      <c r="G22"/>
      <c r="K22"/>
    </row>
  </sheetData>
  <mergeCells count="1">
    <mergeCell ref="B2:V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G37"/>
  <sheetViews>
    <sheetView tabSelected="1" topLeftCell="C1" zoomScaleNormal="100" workbookViewId="0">
      <selection activeCell="X9" sqref="X9"/>
    </sheetView>
  </sheetViews>
  <sheetFormatPr baseColWidth="10" defaultRowHeight="15"/>
  <cols>
    <col min="1" max="1" width="1.85546875" customWidth="1"/>
    <col min="2" max="2" width="29.140625" bestFit="1" customWidth="1"/>
    <col min="3" max="3" width="6.5703125" bestFit="1" customWidth="1"/>
    <col min="4" max="4" width="5.5703125" bestFit="1" customWidth="1"/>
    <col min="5" max="6" width="6.5703125" bestFit="1" customWidth="1"/>
    <col min="7" max="7" width="6.5703125" style="6" bestFit="1" customWidth="1"/>
    <col min="8" max="10" width="6.5703125" bestFit="1" customWidth="1"/>
    <col min="11" max="11" width="6.5703125" style="6" bestFit="1" customWidth="1"/>
    <col min="12" max="12" width="6.5703125" bestFit="1" customWidth="1"/>
    <col min="13" max="13" width="5.7109375" bestFit="1" customWidth="1"/>
    <col min="14" max="14" width="5.5703125" bestFit="1" customWidth="1"/>
    <col min="15" max="15" width="5.7109375" bestFit="1" customWidth="1"/>
    <col min="16" max="16" width="5.5703125" bestFit="1" customWidth="1"/>
    <col min="17" max="17" width="5.7109375" bestFit="1" customWidth="1"/>
    <col min="18" max="20" width="5.5703125" hidden="1" customWidth="1"/>
    <col min="21" max="21" width="11.5703125" bestFit="1" customWidth="1"/>
    <col min="22" max="22" width="4.7109375" style="21" customWidth="1"/>
    <col min="23" max="23" width="7.7109375" bestFit="1" customWidth="1"/>
    <col min="24" max="25" width="9" bestFit="1" customWidth="1"/>
    <col min="26" max="26" width="13.5703125" customWidth="1"/>
    <col min="27" max="27" width="6.7109375" bestFit="1" customWidth="1"/>
    <col min="28" max="28" width="9.85546875" customWidth="1"/>
    <col min="29" max="29" width="9.5703125" bestFit="1" customWidth="1"/>
    <col min="30" max="30" width="8.140625" bestFit="1" customWidth="1"/>
    <col min="31" max="33" width="11.42578125" style="21"/>
  </cols>
  <sheetData>
    <row r="1" spans="2:33" s="21" customFormat="1">
      <c r="G1" s="6"/>
      <c r="K1" s="6"/>
    </row>
    <row r="2" spans="2:33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W2" s="21"/>
      <c r="X2" s="21"/>
      <c r="Y2" s="21"/>
      <c r="Z2" s="21"/>
      <c r="AA2" s="21"/>
      <c r="AB2" s="21"/>
      <c r="AC2" s="21"/>
      <c r="AD2" s="21"/>
    </row>
    <row r="3" spans="2:33">
      <c r="B3" s="1" t="s">
        <v>5</v>
      </c>
      <c r="C3" s="1">
        <v>1995</v>
      </c>
      <c r="D3" s="1">
        <v>1996</v>
      </c>
      <c r="E3" s="1">
        <v>1997</v>
      </c>
      <c r="F3" s="1">
        <v>1998</v>
      </c>
      <c r="G3" s="1">
        <v>1999</v>
      </c>
      <c r="H3" s="1">
        <v>2000</v>
      </c>
      <c r="I3" s="1">
        <v>2001</v>
      </c>
      <c r="J3" s="1">
        <v>2002</v>
      </c>
      <c r="K3" s="1">
        <v>2003</v>
      </c>
      <c r="L3" s="1">
        <v>2004</v>
      </c>
      <c r="M3" s="1">
        <v>2005</v>
      </c>
      <c r="N3" s="1">
        <v>2006</v>
      </c>
      <c r="O3" s="1">
        <v>2007</v>
      </c>
      <c r="P3" s="1">
        <v>2008</v>
      </c>
      <c r="Q3" s="1">
        <v>2009</v>
      </c>
      <c r="R3" s="1">
        <v>2010</v>
      </c>
      <c r="S3" s="1">
        <v>2011</v>
      </c>
      <c r="T3" s="1">
        <v>2012</v>
      </c>
      <c r="U3" s="1" t="s">
        <v>2</v>
      </c>
      <c r="W3" s="29">
        <v>1</v>
      </c>
      <c r="X3" s="30">
        <v>2</v>
      </c>
      <c r="Y3" s="31">
        <v>3</v>
      </c>
      <c r="Z3" s="32">
        <v>4</v>
      </c>
      <c r="AA3" s="25">
        <v>1</v>
      </c>
      <c r="AB3" s="26">
        <v>2</v>
      </c>
      <c r="AC3" s="27">
        <v>3</v>
      </c>
      <c r="AD3" s="28">
        <v>4</v>
      </c>
    </row>
    <row r="4" spans="2:33" s="3" customFormat="1">
      <c r="B4" s="15" t="s">
        <v>19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  <c r="V4" s="6"/>
      <c r="W4" s="29" t="s">
        <v>34</v>
      </c>
      <c r="X4" s="30" t="s">
        <v>35</v>
      </c>
      <c r="Y4" s="31" t="s">
        <v>36</v>
      </c>
      <c r="Z4" s="33" t="s">
        <v>37</v>
      </c>
      <c r="AA4" s="25" t="s">
        <v>38</v>
      </c>
      <c r="AB4" s="26" t="s">
        <v>39</v>
      </c>
      <c r="AC4" s="27" t="s">
        <v>40</v>
      </c>
      <c r="AD4" s="28" t="s">
        <v>41</v>
      </c>
      <c r="AE4" s="6"/>
      <c r="AF4" s="6"/>
      <c r="AG4" s="6"/>
    </row>
    <row r="5" spans="2:33">
      <c r="B5" s="4" t="s">
        <v>20</v>
      </c>
      <c r="C5" s="18">
        <f>'datos generales'!C10/'datos generales'!C5</f>
        <v>71.736842105263165</v>
      </c>
      <c r="D5" s="18">
        <f>'datos generales'!D10/'datos generales'!D5</f>
        <v>63.4</v>
      </c>
      <c r="E5" s="18">
        <f>'datos generales'!E10/'datos generales'!E5</f>
        <v>64.609756097560975</v>
      </c>
      <c r="F5" s="18">
        <f>'datos generales'!F10/'datos generales'!F5</f>
        <v>65.257142857142853</v>
      </c>
      <c r="G5" s="18">
        <f>'datos generales'!G10/'datos generales'!G5</f>
        <v>70.180000000000007</v>
      </c>
      <c r="H5" s="18">
        <f>'datos generales'!H10/'datos generales'!H5</f>
        <v>58.571428571428569</v>
      </c>
      <c r="I5" s="18">
        <f>'datos generales'!I10/'datos generales'!I5</f>
        <v>64.696969696969703</v>
      </c>
      <c r="J5" s="18">
        <f>'datos generales'!J10/'datos generales'!J5</f>
        <v>59.363636363636367</v>
      </c>
      <c r="K5" s="18">
        <f>'datos generales'!K10/'datos generales'!K5</f>
        <v>80</v>
      </c>
      <c r="L5" s="18">
        <f>'datos generales'!L10/'datos generales'!L5</f>
        <v>57.370370370370374</v>
      </c>
      <c r="M5" s="18">
        <f>'datos generales'!M10/'datos generales'!M5</f>
        <v>65.1875</v>
      </c>
      <c r="N5" s="18">
        <f>'datos generales'!N10/'datos generales'!N5</f>
        <v>55.333333333333336</v>
      </c>
      <c r="O5" s="18">
        <f>'datos generales'!O10/'datos generales'!O5</f>
        <v>34.230769230769234</v>
      </c>
      <c r="P5" s="18">
        <f>'datos generales'!P10/'datos generales'!P5</f>
        <v>90</v>
      </c>
      <c r="Q5" s="18">
        <f>'datos generales'!Q10/'datos generales'!Q5</f>
        <v>71.647058823529406</v>
      </c>
      <c r="R5" s="18"/>
      <c r="S5" s="18"/>
      <c r="T5" s="18"/>
      <c r="U5" s="5">
        <f t="shared" ref="U5:U13" si="0">AVERAGE(C5:T5)</f>
        <v>64.772320496666936</v>
      </c>
      <c r="W5" s="22" t="s">
        <v>26</v>
      </c>
      <c r="X5" s="23" t="s">
        <v>27</v>
      </c>
      <c r="Y5" s="23" t="s">
        <v>28</v>
      </c>
      <c r="Z5" s="24" t="s">
        <v>29</v>
      </c>
      <c r="AA5" s="22" t="s">
        <v>30</v>
      </c>
      <c r="AB5" s="23" t="s">
        <v>31</v>
      </c>
      <c r="AC5" s="23" t="s">
        <v>32</v>
      </c>
      <c r="AD5" s="24" t="s">
        <v>33</v>
      </c>
    </row>
    <row r="6" spans="2:33">
      <c r="B6" s="4" t="s">
        <v>21</v>
      </c>
      <c r="C6" s="18">
        <f>'datos generales'!C11/'datos generales'!C6</f>
        <v>104</v>
      </c>
      <c r="D6" s="18">
        <f>'datos generales'!D11/'datos generales'!D6</f>
        <v>69</v>
      </c>
      <c r="E6" s="18">
        <f>'datos generales'!E11/'datos generales'!E6</f>
        <v>105.42857142857143</v>
      </c>
      <c r="F6" s="18">
        <f>'datos generales'!F11/'datos generales'!F6</f>
        <v>115.4</v>
      </c>
      <c r="G6" s="18">
        <f>'datos generales'!G11/'datos generales'!G6</f>
        <v>149</v>
      </c>
      <c r="H6" s="18">
        <f>'datos generales'!H11/'datos generales'!H6</f>
        <v>45</v>
      </c>
      <c r="I6" s="18">
        <f>'datos generales'!I11/'datos generales'!I6</f>
        <v>116.5</v>
      </c>
      <c r="J6" s="18">
        <f>'datos generales'!J11/'datos generales'!J6</f>
        <v>104</v>
      </c>
      <c r="K6" s="18">
        <f>'datos generales'!K11/'datos generales'!K6</f>
        <v>100</v>
      </c>
      <c r="L6" s="18">
        <f>'datos generales'!L11/'datos generales'!L6</f>
        <v>122</v>
      </c>
      <c r="M6" s="18"/>
      <c r="N6" s="18"/>
      <c r="O6" s="18"/>
      <c r="P6" s="18"/>
      <c r="Q6" s="18"/>
      <c r="R6" s="18"/>
      <c r="S6" s="18"/>
      <c r="T6" s="18"/>
      <c r="U6" s="5">
        <f t="shared" si="0"/>
        <v>103.03285714285714</v>
      </c>
      <c r="W6" s="4"/>
      <c r="X6" s="4"/>
      <c r="Y6" s="4"/>
      <c r="Z6" s="4"/>
      <c r="AA6" s="4"/>
      <c r="AB6" s="4"/>
      <c r="AC6" s="4"/>
      <c r="AD6" s="4"/>
    </row>
    <row r="7" spans="2:33">
      <c r="B7" s="4" t="s">
        <v>22</v>
      </c>
      <c r="C7" s="18"/>
      <c r="D7" s="18"/>
      <c r="E7" s="18"/>
      <c r="F7" s="18"/>
      <c r="G7" s="18"/>
      <c r="H7" s="18"/>
      <c r="I7" s="18"/>
      <c r="J7" s="18"/>
      <c r="K7" s="18"/>
      <c r="L7" s="18">
        <f>'datos generales'!L12/'datos generales'!L7</f>
        <v>50</v>
      </c>
      <c r="M7" s="18">
        <f>'datos generales'!M12/'datos generales'!M7</f>
        <v>40</v>
      </c>
      <c r="N7" s="18">
        <f>'datos generales'!N12/'datos generales'!N7</f>
        <v>41.75</v>
      </c>
      <c r="O7" s="18">
        <f>'datos generales'!O12/'datos generales'!O7</f>
        <v>40</v>
      </c>
      <c r="P7" s="18">
        <f>'datos generales'!P12/'datos generales'!P7</f>
        <v>35</v>
      </c>
      <c r="Q7" s="18"/>
      <c r="R7" s="18"/>
      <c r="S7" s="18"/>
      <c r="T7" s="18"/>
      <c r="U7" s="5">
        <f t="shared" si="0"/>
        <v>41.35</v>
      </c>
      <c r="W7" s="21"/>
      <c r="X7" s="21"/>
      <c r="Y7" s="21"/>
      <c r="Z7" s="21"/>
      <c r="AA7" s="21"/>
      <c r="AB7" s="21"/>
      <c r="AC7" s="21"/>
      <c r="AD7" s="21"/>
    </row>
    <row r="8" spans="2:33">
      <c r="B8" s="4" t="s">
        <v>23</v>
      </c>
      <c r="C8" s="18"/>
      <c r="D8" s="18"/>
      <c r="E8" s="18"/>
      <c r="F8" s="18"/>
      <c r="G8" s="18"/>
      <c r="H8" s="18"/>
      <c r="I8" s="18"/>
      <c r="J8" s="18"/>
      <c r="K8" s="18"/>
      <c r="L8" s="18">
        <f>'datos generales'!L13/'datos generales'!L8</f>
        <v>70</v>
      </c>
      <c r="M8" s="18"/>
      <c r="N8" s="18"/>
      <c r="O8" s="18"/>
      <c r="P8" s="18"/>
      <c r="Q8" s="18"/>
      <c r="R8" s="18"/>
      <c r="S8" s="18"/>
      <c r="T8" s="18"/>
      <c r="U8" s="5">
        <f t="shared" si="0"/>
        <v>70</v>
      </c>
      <c r="W8" s="21"/>
      <c r="X8" s="21"/>
      <c r="Y8" s="21"/>
      <c r="Z8" s="21"/>
      <c r="AA8" s="21"/>
      <c r="AB8" s="21"/>
      <c r="AC8" s="21"/>
      <c r="AD8" s="21"/>
    </row>
    <row r="9" spans="2:33" s="3" customFormat="1">
      <c r="B9" s="15" t="s">
        <v>24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7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2:33">
      <c r="B10" s="4" t="s">
        <v>20</v>
      </c>
      <c r="C10" s="10">
        <f>('datos generales'!C15/'datos generales'!C10)*100</f>
        <v>20.542920029347027</v>
      </c>
      <c r="D10" s="10">
        <f>('datos generales'!D15/'datos generales'!D10)*100</f>
        <v>26.18296529968454</v>
      </c>
      <c r="E10" s="10">
        <f>('datos generales'!E15/'datos generales'!E10)*100</f>
        <v>20.838052095130237</v>
      </c>
      <c r="F10" s="10">
        <f>('datos generales'!F15/'datos generales'!F10)*100</f>
        <v>45.971978984238177</v>
      </c>
      <c r="G10" s="10">
        <f>('datos generales'!G15/'datos generales'!G10)*100</f>
        <v>44.571102878312907</v>
      </c>
      <c r="H10" s="10">
        <f>('datos generales'!H15/'datos generales'!H10)*100</f>
        <v>36.707317073170728</v>
      </c>
      <c r="I10" s="10">
        <f>('datos generales'!I15/'datos generales'!I10)*100</f>
        <v>35.081967213114758</v>
      </c>
      <c r="J10" s="10">
        <f>('datos generales'!J15/'datos generales'!J10)*100</f>
        <v>35.528330781010723</v>
      </c>
      <c r="K10" s="10">
        <f>('datos generales'!K15/'datos generales'!K10)*100</f>
        <v>50</v>
      </c>
      <c r="L10" s="10">
        <f>('datos generales'!L15/'datos generales'!L10)*100</f>
        <v>54.034861200774699</v>
      </c>
      <c r="M10" s="10">
        <f>('datos generales'!M15/'datos generales'!M10)*100</f>
        <v>33.173537871524452</v>
      </c>
      <c r="N10" s="10">
        <f>('datos generales'!N15/'datos generales'!N10)*100</f>
        <v>73.493975903614455</v>
      </c>
      <c r="O10" s="10">
        <f>('datos generales'!O15/'datos generales'!O10)*100</f>
        <v>51.460674157303366</v>
      </c>
      <c r="P10" s="10">
        <f>('datos generales'!P15/'datos generales'!P10)*100</f>
        <v>33.333333333333329</v>
      </c>
      <c r="Q10" s="10">
        <f>('datos generales'!Q15/'datos generales'!Q10)*100</f>
        <v>37.274220032840724</v>
      </c>
      <c r="R10" s="12"/>
      <c r="S10" s="12"/>
      <c r="T10" s="12"/>
      <c r="U10" s="7">
        <f t="shared" si="0"/>
        <v>39.879682456893342</v>
      </c>
      <c r="W10" s="21"/>
      <c r="X10" s="21"/>
      <c r="Y10" s="21"/>
      <c r="Z10" s="21"/>
      <c r="AA10" s="21"/>
      <c r="AB10" s="21"/>
      <c r="AC10" s="21"/>
      <c r="AD10" s="21"/>
    </row>
    <row r="11" spans="2:33">
      <c r="B11" s="4" t="s">
        <v>21</v>
      </c>
      <c r="C11" s="10">
        <f>('datos generales'!C16/'datos generales'!C11)*100</f>
        <v>85.961538461538467</v>
      </c>
      <c r="D11" s="10">
        <f>('datos generales'!D16/'datos generales'!D11)*100</f>
        <v>79.710144927536234</v>
      </c>
      <c r="E11" s="10">
        <f>('datos generales'!E16/'datos generales'!E11)*100</f>
        <v>81.300813008130078</v>
      </c>
      <c r="F11" s="10">
        <f>('datos generales'!F16/'datos generales'!F11)*100</f>
        <v>56.672443674176776</v>
      </c>
      <c r="G11" s="10">
        <f>('datos generales'!G16/'datos generales'!G11)*100</f>
        <v>83.668903803131982</v>
      </c>
      <c r="H11" s="10">
        <f>('datos generales'!H16/'datos generales'!H11)*100</f>
        <v>248.88888888888889</v>
      </c>
      <c r="I11" s="10">
        <f>('datos generales'!I16/'datos generales'!I11)*100</f>
        <v>65.665236051502134</v>
      </c>
      <c r="J11" s="10">
        <f>('datos generales'!J16/'datos generales'!J11)*100</f>
        <v>68.269230769230774</v>
      </c>
      <c r="K11" s="10">
        <f>('datos generales'!K16/'datos generales'!K11)*100</f>
        <v>50</v>
      </c>
      <c r="L11" s="10">
        <f>('datos generales'!L16/'datos generales'!L11)*100</f>
        <v>70.765027322404379</v>
      </c>
      <c r="M11" s="10">
        <f>('datos generales'!M16/'datos generales'!M11)*100</f>
        <v>48.780487804878049</v>
      </c>
      <c r="N11" s="10">
        <f>('datos generales'!N16/'datos generales'!N11)*100</f>
        <v>64.779874213836479</v>
      </c>
      <c r="O11" s="10"/>
      <c r="P11" s="10"/>
      <c r="Q11" s="10"/>
      <c r="R11" s="12"/>
      <c r="S11" s="12"/>
      <c r="T11" s="12"/>
      <c r="U11" s="7">
        <f t="shared" si="0"/>
        <v>83.705215743771177</v>
      </c>
      <c r="W11" s="21"/>
      <c r="X11" s="21"/>
      <c r="Y11" s="21"/>
      <c r="Z11" s="21"/>
      <c r="AA11" s="21"/>
      <c r="AB11" s="21"/>
      <c r="AC11" s="21"/>
      <c r="AD11" s="21"/>
    </row>
    <row r="12" spans="2:33">
      <c r="B12" s="4" t="s">
        <v>22</v>
      </c>
      <c r="C12" s="10"/>
      <c r="D12" s="10"/>
      <c r="E12" s="10"/>
      <c r="F12" s="10"/>
      <c r="G12" s="10"/>
      <c r="H12" s="10"/>
      <c r="I12" s="10"/>
      <c r="J12" s="10"/>
      <c r="K12" s="10"/>
      <c r="L12" s="10">
        <f>('datos generales'!L17/'datos generales'!L12)*100</f>
        <v>54</v>
      </c>
      <c r="M12" s="10">
        <f>('datos generales'!M17/'datos generales'!M12)*100</f>
        <v>50</v>
      </c>
      <c r="N12" s="10">
        <f>('datos generales'!N17/'datos generales'!N12)*100</f>
        <v>67.365269461077844</v>
      </c>
      <c r="O12" s="10">
        <f>('datos generales'!O17/'datos generales'!O12)*100</f>
        <v>80</v>
      </c>
      <c r="P12" s="10">
        <f>('datos generales'!P17/'datos generales'!P12)*100</f>
        <v>65.714285714285708</v>
      </c>
      <c r="Q12" s="10"/>
      <c r="R12" s="12"/>
      <c r="S12" s="12"/>
      <c r="T12" s="12"/>
      <c r="U12" s="7">
        <f t="shared" si="0"/>
        <v>63.41591103507271</v>
      </c>
      <c r="W12" s="21"/>
      <c r="X12" s="21"/>
      <c r="Y12" s="21"/>
      <c r="Z12" s="21"/>
      <c r="AA12" s="21"/>
      <c r="AB12" s="21"/>
      <c r="AC12" s="21"/>
      <c r="AD12" s="21"/>
    </row>
    <row r="13" spans="2:33">
      <c r="B13" s="4" t="s">
        <v>23</v>
      </c>
      <c r="C13" s="10"/>
      <c r="D13" s="10"/>
      <c r="E13" s="10"/>
      <c r="F13" s="10"/>
      <c r="G13" s="10"/>
      <c r="H13" s="10"/>
      <c r="I13" s="10"/>
      <c r="J13" s="10"/>
      <c r="K13" s="10"/>
      <c r="L13" s="10">
        <f>('datos generales'!L18/'datos generales'!L13)*100</f>
        <v>71.428571428571431</v>
      </c>
      <c r="M13" s="10">
        <f>('datos generales'!M18/'datos generales'!M13)*100</f>
        <v>42.758620689655174</v>
      </c>
      <c r="N13" s="10"/>
      <c r="O13" s="10"/>
      <c r="P13" s="10"/>
      <c r="Q13" s="10"/>
      <c r="R13" s="12"/>
      <c r="S13" s="12"/>
      <c r="T13" s="12"/>
      <c r="U13" s="7">
        <f t="shared" si="0"/>
        <v>57.093596059113302</v>
      </c>
      <c r="W13" s="21"/>
      <c r="X13" s="21"/>
      <c r="Y13" s="21"/>
      <c r="Z13" s="21"/>
      <c r="AA13" s="21"/>
      <c r="AB13" s="21"/>
      <c r="AC13" s="21"/>
      <c r="AD13" s="21"/>
    </row>
    <row r="14" spans="2:33" s="21" customFormat="1">
      <c r="G14" s="6"/>
      <c r="K14" s="6"/>
    </row>
    <row r="15" spans="2:33" s="21" customFormat="1">
      <c r="G15" s="6"/>
      <c r="K15" s="6"/>
    </row>
    <row r="16" spans="2:33" s="21" customFormat="1">
      <c r="G16" s="6"/>
      <c r="K16" s="6"/>
    </row>
    <row r="17" spans="7:11" s="21" customFormat="1">
      <c r="G17" s="6"/>
      <c r="K17" s="6"/>
    </row>
    <row r="18" spans="7:11" s="21" customFormat="1">
      <c r="G18" s="6"/>
      <c r="K18" s="6"/>
    </row>
    <row r="19" spans="7:11" s="21" customFormat="1">
      <c r="G19" s="6"/>
      <c r="K19" s="6"/>
    </row>
    <row r="20" spans="7:11" s="21" customFormat="1">
      <c r="G20" s="6"/>
      <c r="K20" s="6"/>
    </row>
    <row r="21" spans="7:11" s="21" customFormat="1">
      <c r="G21" s="6"/>
      <c r="K21" s="6"/>
    </row>
    <row r="22" spans="7:11" s="21" customFormat="1">
      <c r="G22" s="6"/>
      <c r="K22" s="6"/>
    </row>
    <row r="23" spans="7:11" s="21" customFormat="1">
      <c r="G23" s="6"/>
      <c r="K23" s="6"/>
    </row>
    <row r="24" spans="7:11" s="21" customFormat="1">
      <c r="G24" s="6"/>
      <c r="K24" s="6"/>
    </row>
    <row r="25" spans="7:11" s="21" customFormat="1">
      <c r="G25" s="6"/>
      <c r="K25" s="6"/>
    </row>
    <row r="26" spans="7:11" s="21" customFormat="1">
      <c r="G26" s="6"/>
      <c r="K26" s="6"/>
    </row>
    <row r="27" spans="7:11" s="21" customFormat="1">
      <c r="G27" s="6"/>
      <c r="K27" s="6"/>
    </row>
    <row r="28" spans="7:11" s="21" customFormat="1">
      <c r="G28" s="6"/>
      <c r="K28" s="6"/>
    </row>
    <row r="29" spans="7:11" s="21" customFormat="1">
      <c r="G29" s="6"/>
      <c r="K29" s="6"/>
    </row>
    <row r="30" spans="7:11" s="21" customFormat="1">
      <c r="G30" s="6"/>
      <c r="K30" s="6"/>
    </row>
    <row r="31" spans="7:11" s="21" customFormat="1">
      <c r="G31" s="6"/>
      <c r="K31" s="6"/>
    </row>
    <row r="32" spans="7:11" s="21" customFormat="1">
      <c r="G32" s="6"/>
      <c r="K32" s="6"/>
    </row>
    <row r="33" spans="7:11" s="21" customFormat="1">
      <c r="G33" s="6"/>
      <c r="K33" s="6"/>
    </row>
    <row r="34" spans="7:11" s="21" customFormat="1">
      <c r="G34" s="6"/>
      <c r="K34" s="6"/>
    </row>
    <row r="35" spans="7:11" s="21" customFormat="1">
      <c r="G35" s="6"/>
      <c r="K35" s="6"/>
    </row>
    <row r="36" spans="7:11" s="21" customFormat="1">
      <c r="G36" s="6"/>
      <c r="K36" s="6"/>
    </row>
    <row r="37" spans="7:11" s="21" customFormat="1">
      <c r="G37" s="6"/>
      <c r="K37" s="6"/>
    </row>
  </sheetData>
  <mergeCells count="3">
    <mergeCell ref="B2:U2"/>
    <mergeCell ref="B9:U9"/>
    <mergeCell ref="B4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generales</vt:lpstr>
      <vt:lpstr>analisis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PROTEP</dc:creator>
  <cp:lastModifiedBy>PROTEP</cp:lastModifiedBy>
  <dcterms:created xsi:type="dcterms:W3CDTF">2013-07-08T14:06:54Z</dcterms:created>
  <dcterms:modified xsi:type="dcterms:W3CDTF">2013-07-08T15:01:44Z</dcterms:modified>
</cp:coreProperties>
</file>