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ldo\"/>
    </mc:Choice>
  </mc:AlternateContent>
  <bookViews>
    <workbookView xWindow="0" yWindow="0" windowWidth="28800" windowHeight="12210"/>
  </bookViews>
  <sheets>
    <sheet name="min vans" sheetId="4" r:id="rId1"/>
    <sheet name="min time" sheetId="8" r:id="rId2"/>
  </sheets>
  <definedNames>
    <definedName name="dv" localSheetId="1">'min time'!$B$20:$B$25,'min time'!$B$29,'min time'!$B$29:$P$34,'min time'!$B$42:$P$56,'min time'!$B$64:$P$78,'min time'!$B$86:$P$100,'min time'!$B$108:$P$122,'min time'!$B$130,'min time'!$B$130:$P$144,'min time'!$B$152:$P$166</definedName>
    <definedName name="dv" localSheetId="0">'min vans'!$B$20:$B$25,'min vans'!$B$29,'min vans'!$B$29:$P$34,'min vans'!$B$42:$P$56,'min vans'!$B$64:$P$78,'min vans'!$B$86:$P$100,'min vans'!$B$108:$P$122,'min vans'!$B$130,'min vans'!$B$130:$P$144,'min vans'!$B$152:$P$166</definedName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LinearityCheck" localSheetId="1" hidden="1">1</definedName>
    <definedName name="OpenSolver_LinearityCheck" localSheetId="0" hidden="1">1</definedName>
    <definedName name="OpenSolver_UpdateSensitivity" localSheetId="1" hidden="1">1</definedName>
    <definedName name="OpenSolver_UpdateSensitivity" localSheetId="0" hidden="1">1</definedName>
    <definedName name="solver_adj" localSheetId="1" hidden="1">'min time'!$B$20:$B$25,'min time'!$B$29:$P$34,'min time'!$B$42:$P$56,'min time'!$B$64:$P$78,'min time'!$B$86:$P$100,'min time'!$B$108:$P$122,'min time'!$B$130:$P$144,'min time'!$B$152:$P$166</definedName>
    <definedName name="solver_adj" localSheetId="0" hidden="1">'min vans'!$B$20:$B$25,'min vans'!$B$29:$P$34,'min vans'!$B$42:$P$56,'min vans'!$B$64:$P$78,'min vans'!$B$86:$P$100,'min vans'!$B$108:$P$122,'min vans'!$B$130:$P$144,'min vans'!$B$152:$P$166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'min time'!$B$124:$P$124</definedName>
    <definedName name="solver_lhs1" localSheetId="0" hidden="1">'min vans'!$B$124:$P$124</definedName>
    <definedName name="solver_lhs10" localSheetId="1" hidden="1">'min time'!$X$29:$X$33</definedName>
    <definedName name="solver_lhs10" localSheetId="0" hidden="1">'min vans'!$X$29:$X$33</definedName>
    <definedName name="solver_lhs11" localSheetId="1" hidden="1">'min time'!$B$152:$P$166</definedName>
    <definedName name="solver_lhs11" localSheetId="0" hidden="1">'min vans'!$B$152:$P$166</definedName>
    <definedName name="solver_lhs12" localSheetId="1" hidden="1">'min time'!$B$102:$P$102</definedName>
    <definedName name="solver_lhs12" localSheetId="0" hidden="1">'min vans'!$B$102:$P$102</definedName>
    <definedName name="solver_lhs13" localSheetId="1" hidden="1">'min time'!$B$58:$P$58</definedName>
    <definedName name="solver_lhs13" localSheetId="0" hidden="1">'min vans'!$B$58:$P$58</definedName>
    <definedName name="solver_lhs14" localSheetId="1" hidden="1">'min time'!$B$80:$P$80</definedName>
    <definedName name="solver_lhs14" localSheetId="0" hidden="1">'min vans'!$B$80:$P$80</definedName>
    <definedName name="solver_lhs15" localSheetId="1" hidden="1">'min time'!$B$64:$P$78</definedName>
    <definedName name="solver_lhs15" localSheetId="0" hidden="1">'min vans'!$B$64:$P$78</definedName>
    <definedName name="solver_lhs16" localSheetId="1" hidden="1">'min time'!$B$86:$P$100</definedName>
    <definedName name="solver_lhs16" localSheetId="0" hidden="1">'min vans'!$B$86:$P$100</definedName>
    <definedName name="solver_lhs17" localSheetId="1" hidden="1">'min time'!$B$36:$P$36</definedName>
    <definedName name="solver_lhs17" localSheetId="0" hidden="1">'min vans'!$B$36:$P$36</definedName>
    <definedName name="solver_lhs18" localSheetId="1" hidden="1">'min time'!$R$124</definedName>
    <definedName name="solver_lhs18" localSheetId="0" hidden="1">'min vans'!$R$124</definedName>
    <definedName name="solver_lhs19" localSheetId="1" hidden="1">'min time'!$R$146</definedName>
    <definedName name="solver_lhs19" localSheetId="0" hidden="1">'min vans'!$R$146</definedName>
    <definedName name="solver_lhs2" localSheetId="1" hidden="1">'min time'!$B$146:$P$146</definedName>
    <definedName name="solver_lhs2" localSheetId="0" hidden="1">'min vans'!$B$146:$P$146</definedName>
    <definedName name="solver_lhs20" localSheetId="1" hidden="1">'min time'!$R$168</definedName>
    <definedName name="solver_lhs20" localSheetId="0" hidden="1">'min vans'!$R$168</definedName>
    <definedName name="solver_lhs21" localSheetId="1" hidden="1">'min time'!$R$42:$R$56</definedName>
    <definedName name="solver_lhs21" localSheetId="0" hidden="1">'min vans'!$R$42:$R$56</definedName>
    <definedName name="solver_lhs22" localSheetId="1" hidden="1">'min time'!$R$108:$R$122</definedName>
    <definedName name="solver_lhs22" localSheetId="0" hidden="1">'min vans'!$R$108:$R$122</definedName>
    <definedName name="solver_lhs23" localSheetId="1" hidden="1">'min time'!$R$130:$R$144</definedName>
    <definedName name="solver_lhs23" localSheetId="0" hidden="1">'min vans'!$R$130:$R$144</definedName>
    <definedName name="solver_lhs24" localSheetId="1" hidden="1">'min time'!$R$152:$R$166</definedName>
    <definedName name="solver_lhs24" localSheetId="0" hidden="1">'min vans'!$R$152:$R$166</definedName>
    <definedName name="solver_lhs25" localSheetId="1" hidden="1">'min time'!$R$102</definedName>
    <definedName name="solver_lhs25" localSheetId="0" hidden="1">'min vans'!$R$102</definedName>
    <definedName name="solver_lhs26" localSheetId="1" hidden="1">'min time'!$R$58</definedName>
    <definedName name="solver_lhs26" localSheetId="0" hidden="1">'min vans'!$R$58</definedName>
    <definedName name="solver_lhs27" localSheetId="1" hidden="1">'min time'!$R$80</definedName>
    <definedName name="solver_lhs27" localSheetId="0" hidden="1">'min vans'!$R$80</definedName>
    <definedName name="solver_lhs28" localSheetId="1" hidden="1">'min time'!$R$64:$R$78</definedName>
    <definedName name="solver_lhs28" localSheetId="0" hidden="1">'min vans'!$R$64:$R$78</definedName>
    <definedName name="solver_lhs29" localSheetId="1" hidden="1">'min time'!$R$86:$R$100</definedName>
    <definedName name="solver_lhs29" localSheetId="0" hidden="1">'min vans'!$R$86:$R$100</definedName>
    <definedName name="solver_lhs3" localSheetId="1" hidden="1">'min time'!$B$168:$P$168</definedName>
    <definedName name="solver_lhs3" localSheetId="0" hidden="1">'min vans'!$B$168:$P$168</definedName>
    <definedName name="solver_lhs30" localSheetId="1" hidden="1">'min time'!$R$29:$R$34</definedName>
    <definedName name="solver_lhs30" localSheetId="0" hidden="1">'min vans'!$R$29:$R$34</definedName>
    <definedName name="solver_lhs31" localSheetId="1" hidden="1">'min time'!$T$29:$T$34</definedName>
    <definedName name="solver_lhs31" localSheetId="0" hidden="1">'min vans'!$T$29:$T$34</definedName>
    <definedName name="solver_lhs32" localSheetId="1" hidden="1">'min time'!$Y$42:$Y$162</definedName>
    <definedName name="solver_lhs32" localSheetId="0" hidden="1">'min vans'!$Y$42:$Y$162</definedName>
    <definedName name="solver_lhs33" localSheetId="1" hidden="1">'min time'!$D$20</definedName>
    <definedName name="solver_lhs4" localSheetId="1" hidden="1">'min time'!$B$20:$B$25</definedName>
    <definedName name="solver_lhs4" localSheetId="0" hidden="1">'min vans'!$B$20:$B$25</definedName>
    <definedName name="solver_lhs5" localSheetId="1" hidden="1">'min time'!$B$29:$P$34</definedName>
    <definedName name="solver_lhs5" localSheetId="0" hidden="1">'min vans'!$B$29:$P$34</definedName>
    <definedName name="solver_lhs6" localSheetId="1" hidden="1">'min time'!$B$42:$P$56</definedName>
    <definedName name="solver_lhs6" localSheetId="0" hidden="1">'min vans'!$B$42:$P$56</definedName>
    <definedName name="solver_lhs7" localSheetId="1" hidden="1">'min time'!$B$108:$P$122</definedName>
    <definedName name="solver_lhs7" localSheetId="0" hidden="1">'min vans'!$B$108:$P$122</definedName>
    <definedName name="solver_lhs8" localSheetId="1" hidden="1">'min time'!$B$130:$P$144</definedName>
    <definedName name="solver_lhs8" localSheetId="0" hidden="1">'min vans'!$B$130:$P$144</definedName>
    <definedName name="solver_lhs9" localSheetId="1" hidden="1">'min time'!$V$42:$V$170</definedName>
    <definedName name="solver_lhs9" localSheetId="0" hidden="1">'min vans'!$V$42:$V$170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33</definedName>
    <definedName name="solver_num" localSheetId="0" hidden="1">32</definedName>
    <definedName name="solver_nwt" localSheetId="1" hidden="1">1</definedName>
    <definedName name="solver_nwt" localSheetId="0" hidden="1">1</definedName>
    <definedName name="solver_opt" localSheetId="1" hidden="1">'min time'!$E$23</definedName>
    <definedName name="solver_opt" localSheetId="0" hidden="1">'min vans'!$E$20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10" localSheetId="1" hidden="1">3</definedName>
    <definedName name="solver_rel10" localSheetId="0" hidden="1">3</definedName>
    <definedName name="solver_rel11" localSheetId="1" hidden="1">5</definedName>
    <definedName name="solver_rel11" localSheetId="0" hidden="1">5</definedName>
    <definedName name="solver_rel12" localSheetId="1" hidden="1">2</definedName>
    <definedName name="solver_rel12" localSheetId="0" hidden="1">2</definedName>
    <definedName name="solver_rel13" localSheetId="1" hidden="1">2</definedName>
    <definedName name="solver_rel13" localSheetId="0" hidden="1">2</definedName>
    <definedName name="solver_rel14" localSheetId="1" hidden="1">2</definedName>
    <definedName name="solver_rel14" localSheetId="0" hidden="1">2</definedName>
    <definedName name="solver_rel15" localSheetId="1" hidden="1">5</definedName>
    <definedName name="solver_rel15" localSheetId="0" hidden="1">5</definedName>
    <definedName name="solver_rel16" localSheetId="1" hidden="1">5</definedName>
    <definedName name="solver_rel16" localSheetId="0" hidden="1">5</definedName>
    <definedName name="solver_rel17" localSheetId="1" hidden="1">2</definedName>
    <definedName name="solver_rel17" localSheetId="0" hidden="1">2</definedName>
    <definedName name="solver_rel18" localSheetId="1" hidden="1">1</definedName>
    <definedName name="solver_rel18" localSheetId="0" hidden="1">1</definedName>
    <definedName name="solver_rel19" localSheetId="1" hidden="1">1</definedName>
    <definedName name="solver_rel19" localSheetId="0" hidden="1">1</definedName>
    <definedName name="solver_rel2" localSheetId="1" hidden="1">2</definedName>
    <definedName name="solver_rel2" localSheetId="0" hidden="1">2</definedName>
    <definedName name="solver_rel20" localSheetId="1" hidden="1">1</definedName>
    <definedName name="solver_rel20" localSheetId="0" hidden="1">1</definedName>
    <definedName name="solver_rel21" localSheetId="1" hidden="1">2</definedName>
    <definedName name="solver_rel21" localSheetId="0" hidden="1">2</definedName>
    <definedName name="solver_rel22" localSheetId="1" hidden="1">2</definedName>
    <definedName name="solver_rel22" localSheetId="0" hidden="1">2</definedName>
    <definedName name="solver_rel23" localSheetId="1" hidden="1">2</definedName>
    <definedName name="solver_rel23" localSheetId="0" hidden="1">2</definedName>
    <definedName name="solver_rel24" localSheetId="1" hidden="1">2</definedName>
    <definedName name="solver_rel24" localSheetId="0" hidden="1">2</definedName>
    <definedName name="solver_rel25" localSheetId="1" hidden="1">1</definedName>
    <definedName name="solver_rel25" localSheetId="0" hidden="1">1</definedName>
    <definedName name="solver_rel26" localSheetId="1" hidden="1">1</definedName>
    <definedName name="solver_rel26" localSheetId="0" hidden="1">1</definedName>
    <definedName name="solver_rel27" localSheetId="1" hidden="1">1</definedName>
    <definedName name="solver_rel27" localSheetId="0" hidden="1">1</definedName>
    <definedName name="solver_rel28" localSheetId="1" hidden="1">2</definedName>
    <definedName name="solver_rel28" localSheetId="0" hidden="1">2</definedName>
    <definedName name="solver_rel29" localSheetId="1" hidden="1">2</definedName>
    <definedName name="solver_rel29" localSheetId="0" hidden="1">2</definedName>
    <definedName name="solver_rel3" localSheetId="1" hidden="1">2</definedName>
    <definedName name="solver_rel3" localSheetId="0" hidden="1">2</definedName>
    <definedName name="solver_rel30" localSheetId="1" hidden="1">1</definedName>
    <definedName name="solver_rel30" localSheetId="0" hidden="1">1</definedName>
    <definedName name="solver_rel31" localSheetId="1" hidden="1">1</definedName>
    <definedName name="solver_rel31" localSheetId="0" hidden="1">1</definedName>
    <definedName name="solver_rel32" localSheetId="1" hidden="1">1</definedName>
    <definedName name="solver_rel32" localSheetId="0" hidden="1">1</definedName>
    <definedName name="solver_rel33" localSheetId="1" hidden="1">2</definedName>
    <definedName name="solver_rel4" localSheetId="1" hidden="1">5</definedName>
    <definedName name="solver_rel4" localSheetId="0" hidden="1">5</definedName>
    <definedName name="solver_rel5" localSheetId="1" hidden="1">5</definedName>
    <definedName name="solver_rel5" localSheetId="0" hidden="1">5</definedName>
    <definedName name="solver_rel6" localSheetId="1" hidden="1">5</definedName>
    <definedName name="solver_rel6" localSheetId="0" hidden="1">5</definedName>
    <definedName name="solver_rel7" localSheetId="1" hidden="1">5</definedName>
    <definedName name="solver_rel7" localSheetId="0" hidden="1">5</definedName>
    <definedName name="solver_rel8" localSheetId="1" hidden="1">5</definedName>
    <definedName name="solver_rel8" localSheetId="0" hidden="1">5</definedName>
    <definedName name="solver_rel9" localSheetId="1" hidden="1">1</definedName>
    <definedName name="solver_rel9" localSheetId="0" hidden="1">1</definedName>
    <definedName name="solver_rhs1" localSheetId="1" hidden="1">'min time'!$B$126:$P$126</definedName>
    <definedName name="solver_rhs1" localSheetId="0" hidden="1">'min vans'!$B$126:$P$126</definedName>
    <definedName name="solver_rhs10" localSheetId="1" hidden="1">'min time'!$X$30:$X$34</definedName>
    <definedName name="solver_rhs10" localSheetId="0" hidden="1">'min vans'!$X$30:$X$34</definedName>
    <definedName name="solver_rhs11" localSheetId="1" hidden="1">binary</definedName>
    <definedName name="solver_rhs11" localSheetId="0" hidden="1">binary</definedName>
    <definedName name="solver_rhs12" localSheetId="1" hidden="1">'min time'!$B$104:$P$104</definedName>
    <definedName name="solver_rhs12" localSheetId="0" hidden="1">'min vans'!$B$104:$P$104</definedName>
    <definedName name="solver_rhs13" localSheetId="1" hidden="1">'min time'!$B$60:$P$60</definedName>
    <definedName name="solver_rhs13" localSheetId="0" hidden="1">'min vans'!$B$60:$P$60</definedName>
    <definedName name="solver_rhs14" localSheetId="1" hidden="1">'min time'!$B$82:$P$82</definedName>
    <definedName name="solver_rhs14" localSheetId="0" hidden="1">'min vans'!$B$82:$P$82</definedName>
    <definedName name="solver_rhs15" localSheetId="1" hidden="1">binary</definedName>
    <definedName name="solver_rhs15" localSheetId="0" hidden="1">binary</definedName>
    <definedName name="solver_rhs16" localSheetId="1" hidden="1">binary</definedName>
    <definedName name="solver_rhs16" localSheetId="0" hidden="1">binary</definedName>
    <definedName name="solver_rhs17" localSheetId="1" hidden="1">'min time'!$B$38:$P$38</definedName>
    <definedName name="solver_rhs17" localSheetId="0" hidden="1">'min vans'!$B$38:$P$38</definedName>
    <definedName name="solver_rhs18" localSheetId="1" hidden="1">'min time'!$T$124</definedName>
    <definedName name="solver_rhs18" localSheetId="0" hidden="1">'min vans'!$T$124</definedName>
    <definedName name="solver_rhs19" localSheetId="1" hidden="1">'min time'!$T$146</definedName>
    <definedName name="solver_rhs19" localSheetId="0" hidden="1">'min vans'!$T$146</definedName>
    <definedName name="solver_rhs2" localSheetId="1" hidden="1">'min time'!$B$148:$P$148</definedName>
    <definedName name="solver_rhs2" localSheetId="0" hidden="1">'min vans'!$B$148:$P$148</definedName>
    <definedName name="solver_rhs20" localSheetId="1" hidden="1">'min time'!$T$168</definedName>
    <definedName name="solver_rhs20" localSheetId="0" hidden="1">'min vans'!$T$168</definedName>
    <definedName name="solver_rhs21" localSheetId="1" hidden="1">'min time'!$T$42:$T$56</definedName>
    <definedName name="solver_rhs21" localSheetId="0" hidden="1">'min vans'!$T$42:$T$56</definedName>
    <definedName name="solver_rhs22" localSheetId="1" hidden="1">'min time'!$T$108:$T$122</definedName>
    <definedName name="solver_rhs22" localSheetId="0" hidden="1">'min vans'!$T$108:$T$122</definedName>
    <definedName name="solver_rhs23" localSheetId="1" hidden="1">'min time'!$T$130:$T$144</definedName>
    <definedName name="solver_rhs23" localSheetId="0" hidden="1">'min vans'!$T$130:$T$144</definedName>
    <definedName name="solver_rhs24" localSheetId="1" hidden="1">'min time'!$T$152:$T$166</definedName>
    <definedName name="solver_rhs24" localSheetId="0" hidden="1">'min vans'!$T$152:$T$166</definedName>
    <definedName name="solver_rhs25" localSheetId="1" hidden="1">'min time'!$T$102</definedName>
    <definedName name="solver_rhs25" localSheetId="0" hidden="1">'min vans'!$T$102</definedName>
    <definedName name="solver_rhs26" localSheetId="1" hidden="1">'min time'!$T$58</definedName>
    <definedName name="solver_rhs26" localSheetId="0" hidden="1">'min vans'!$T$58</definedName>
    <definedName name="solver_rhs27" localSheetId="1" hidden="1">'min time'!$T$80</definedName>
    <definedName name="solver_rhs27" localSheetId="0" hidden="1">'min vans'!$T$80</definedName>
    <definedName name="solver_rhs28" localSheetId="1" hidden="1">'min time'!$T$64:$T$78</definedName>
    <definedName name="solver_rhs28" localSheetId="0" hidden="1">'min vans'!$T$64:$T$78</definedName>
    <definedName name="solver_rhs29" localSheetId="1" hidden="1">'min time'!$T$86:$T$100</definedName>
    <definedName name="solver_rhs29" localSheetId="0" hidden="1">'min vans'!$T$86:$T$100</definedName>
    <definedName name="solver_rhs3" localSheetId="1" hidden="1">'min time'!$B$170:$P$170</definedName>
    <definedName name="solver_rhs3" localSheetId="0" hidden="1">'min vans'!$B$170:$P$170</definedName>
    <definedName name="solver_rhs30" localSheetId="1" hidden="1">'min time'!$T$29:$T$34</definedName>
    <definedName name="solver_rhs30" localSheetId="0" hidden="1">'min vans'!$T$29:$T$34</definedName>
    <definedName name="solver_rhs31" localSheetId="1" hidden="1">'min time'!$V$29:$V$34</definedName>
    <definedName name="solver_rhs31" localSheetId="0" hidden="1">'min vans'!$V$29:$V$34</definedName>
    <definedName name="solver_rhs32" localSheetId="1" hidden="1">'min time'!$AA$42:$AA$162</definedName>
    <definedName name="solver_rhs32" localSheetId="0" hidden="1">'min vans'!$AA$42:$AA$162</definedName>
    <definedName name="solver_rhs33" localSheetId="1" hidden="1">'min time'!$F$20</definedName>
    <definedName name="solver_rhs4" localSheetId="1" hidden="1">binary</definedName>
    <definedName name="solver_rhs4" localSheetId="0" hidden="1">binary</definedName>
    <definedName name="solver_rhs5" localSheetId="1" hidden="1">binary</definedName>
    <definedName name="solver_rhs5" localSheetId="0" hidden="1">binary</definedName>
    <definedName name="solver_rhs6" localSheetId="1" hidden="1">binary</definedName>
    <definedName name="solver_rhs6" localSheetId="0" hidden="1">binary</definedName>
    <definedName name="solver_rhs7" localSheetId="1" hidden="1">binary</definedName>
    <definedName name="solver_rhs7" localSheetId="0" hidden="1">binary</definedName>
    <definedName name="solver_rhs8" localSheetId="1" hidden="1">binary</definedName>
    <definedName name="solver_rhs8" localSheetId="0" hidden="1">binary</definedName>
    <definedName name="solver_rhs9" localSheetId="1" hidden="1">'min time'!$X$42:$X$170</definedName>
    <definedName name="solver_rhs9" localSheetId="0" hidden="1">'min vans'!$X$42:$X$170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0</definedName>
    <definedName name="solver_sho" localSheetId="0" hidden="1">0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8" l="1"/>
  <c r="D20" i="8"/>
  <c r="V51" i="4"/>
  <c r="V49" i="4"/>
  <c r="R58" i="4"/>
  <c r="E20" i="4"/>
  <c r="B38" i="4" s="1"/>
  <c r="C36" i="4" l="1"/>
  <c r="B36" i="4"/>
  <c r="B58" i="4" l="1"/>
  <c r="B38" i="8" l="1"/>
  <c r="V170" i="8"/>
  <c r="P170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B170" i="8"/>
  <c r="V169" i="8"/>
  <c r="V168" i="8"/>
  <c r="T168" i="8"/>
  <c r="R168" i="8"/>
  <c r="X34" i="8" s="1"/>
  <c r="P168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B168" i="8"/>
  <c r="V167" i="8"/>
  <c r="AD166" i="8"/>
  <c r="AC166" i="8"/>
  <c r="V166" i="8"/>
  <c r="R166" i="8"/>
  <c r="AD165" i="8"/>
  <c r="AC165" i="8"/>
  <c r="V165" i="8"/>
  <c r="R165" i="8"/>
  <c r="AD164" i="8"/>
  <c r="AC164" i="8"/>
  <c r="V164" i="8"/>
  <c r="R164" i="8"/>
  <c r="AD163" i="8"/>
  <c r="AC163" i="8"/>
  <c r="V163" i="8"/>
  <c r="R163" i="8"/>
  <c r="AD162" i="8"/>
  <c r="AC162" i="8"/>
  <c r="Y162" i="8"/>
  <c r="V162" i="8"/>
  <c r="R162" i="8"/>
  <c r="AD161" i="8"/>
  <c r="AC161" i="8"/>
  <c r="Y161" i="8"/>
  <c r="V161" i="8"/>
  <c r="R161" i="8"/>
  <c r="AD160" i="8"/>
  <c r="AC160" i="8"/>
  <c r="Y160" i="8"/>
  <c r="V160" i="8"/>
  <c r="R160" i="8"/>
  <c r="AD159" i="8"/>
  <c r="AC159" i="8"/>
  <c r="Y159" i="8"/>
  <c r="V159" i="8"/>
  <c r="R159" i="8"/>
  <c r="AD158" i="8"/>
  <c r="AC158" i="8"/>
  <c r="Y158" i="8"/>
  <c r="V158" i="8"/>
  <c r="R158" i="8"/>
  <c r="AD157" i="8"/>
  <c r="AC157" i="8"/>
  <c r="Y157" i="8"/>
  <c r="V157" i="8"/>
  <c r="R157" i="8"/>
  <c r="AD156" i="8"/>
  <c r="AC156" i="8"/>
  <c r="Y156" i="8"/>
  <c r="V156" i="8"/>
  <c r="R156" i="8"/>
  <c r="AD155" i="8"/>
  <c r="AC155" i="8"/>
  <c r="Y155" i="8"/>
  <c r="V155" i="8"/>
  <c r="R155" i="8"/>
  <c r="AD154" i="8"/>
  <c r="AC154" i="8"/>
  <c r="Y154" i="8"/>
  <c r="V154" i="8"/>
  <c r="R154" i="8"/>
  <c r="AD153" i="8"/>
  <c r="AC153" i="8"/>
  <c r="Y153" i="8"/>
  <c r="V153" i="8"/>
  <c r="R153" i="8"/>
  <c r="AH152" i="8"/>
  <c r="AG152" i="8"/>
  <c r="AD152" i="8"/>
  <c r="AF153" i="8" s="1"/>
  <c r="AC152" i="8"/>
  <c r="Y152" i="8"/>
  <c r="V152" i="8"/>
  <c r="T152" i="8" a="1"/>
  <c r="T164" i="8" s="1"/>
  <c r="R152" i="8"/>
  <c r="V148" i="8"/>
  <c r="P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B148" i="8"/>
  <c r="V147" i="8"/>
  <c r="V146" i="8"/>
  <c r="T146" i="8"/>
  <c r="R146" i="8"/>
  <c r="X33" i="8" s="1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B146" i="8"/>
  <c r="V145" i="8"/>
  <c r="AD144" i="8"/>
  <c r="AC144" i="8"/>
  <c r="V144" i="8"/>
  <c r="R144" i="8"/>
  <c r="AD143" i="8"/>
  <c r="AC143" i="8"/>
  <c r="V143" i="8"/>
  <c r="R143" i="8"/>
  <c r="AD142" i="8"/>
  <c r="AC142" i="8"/>
  <c r="V142" i="8"/>
  <c r="R142" i="8"/>
  <c r="AD141" i="8"/>
  <c r="AC141" i="8"/>
  <c r="V141" i="8"/>
  <c r="R141" i="8"/>
  <c r="AD140" i="8"/>
  <c r="AC140" i="8"/>
  <c r="Y140" i="8"/>
  <c r="V140" i="8"/>
  <c r="R140" i="8"/>
  <c r="AD139" i="8"/>
  <c r="AC139" i="8"/>
  <c r="Y139" i="8"/>
  <c r="V139" i="8"/>
  <c r="R139" i="8"/>
  <c r="AD138" i="8"/>
  <c r="AC138" i="8"/>
  <c r="Y138" i="8"/>
  <c r="V138" i="8"/>
  <c r="R138" i="8"/>
  <c r="AD137" i="8"/>
  <c r="AC137" i="8"/>
  <c r="Y137" i="8"/>
  <c r="V137" i="8"/>
  <c r="R137" i="8"/>
  <c r="AD136" i="8"/>
  <c r="AC136" i="8"/>
  <c r="Y136" i="8"/>
  <c r="V136" i="8"/>
  <c r="R136" i="8"/>
  <c r="AD135" i="8"/>
  <c r="AC135" i="8"/>
  <c r="Y135" i="8"/>
  <c r="V135" i="8"/>
  <c r="R135" i="8"/>
  <c r="AD134" i="8"/>
  <c r="AC134" i="8"/>
  <c r="Y134" i="8"/>
  <c r="V134" i="8"/>
  <c r="R134" i="8"/>
  <c r="AD133" i="8"/>
  <c r="AC133" i="8"/>
  <c r="Y133" i="8"/>
  <c r="V133" i="8"/>
  <c r="R133" i="8"/>
  <c r="AD132" i="8"/>
  <c r="AC132" i="8"/>
  <c r="Y132" i="8"/>
  <c r="V132" i="8"/>
  <c r="R132" i="8"/>
  <c r="AD131" i="8"/>
  <c r="AC131" i="8"/>
  <c r="Y131" i="8"/>
  <c r="V131" i="8"/>
  <c r="R131" i="8"/>
  <c r="AH130" i="8"/>
  <c r="AG130" i="8"/>
  <c r="AD130" i="8"/>
  <c r="AF131" i="8" s="1"/>
  <c r="AC130" i="8"/>
  <c r="Y130" i="8"/>
  <c r="V130" i="8"/>
  <c r="T130" i="8" a="1"/>
  <c r="T141" i="8" s="1"/>
  <c r="R130" i="8"/>
  <c r="V126" i="8"/>
  <c r="P126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B126" i="8"/>
  <c r="V125" i="8"/>
  <c r="V124" i="8"/>
  <c r="T124" i="8"/>
  <c r="R124" i="8"/>
  <c r="X32" i="8" s="1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V123" i="8"/>
  <c r="AD122" i="8"/>
  <c r="AC122" i="8"/>
  <c r="V122" i="8"/>
  <c r="R122" i="8"/>
  <c r="AD121" i="8"/>
  <c r="AC121" i="8"/>
  <c r="V121" i="8"/>
  <c r="R121" i="8"/>
  <c r="AD120" i="8"/>
  <c r="AC120" i="8"/>
  <c r="V120" i="8"/>
  <c r="R120" i="8"/>
  <c r="AD119" i="8"/>
  <c r="AC119" i="8"/>
  <c r="V119" i="8"/>
  <c r="R119" i="8"/>
  <c r="AD118" i="8"/>
  <c r="AC118" i="8"/>
  <c r="Y118" i="8"/>
  <c r="V118" i="8"/>
  <c r="R118" i="8"/>
  <c r="AD117" i="8"/>
  <c r="AC117" i="8"/>
  <c r="Y117" i="8"/>
  <c r="V117" i="8"/>
  <c r="R117" i="8"/>
  <c r="AD116" i="8"/>
  <c r="AC116" i="8"/>
  <c r="Y116" i="8"/>
  <c r="V116" i="8"/>
  <c r="R116" i="8"/>
  <c r="AD115" i="8"/>
  <c r="AC115" i="8"/>
  <c r="Y115" i="8"/>
  <c r="V115" i="8"/>
  <c r="R115" i="8"/>
  <c r="AD114" i="8"/>
  <c r="AC114" i="8"/>
  <c r="Y114" i="8"/>
  <c r="V114" i="8"/>
  <c r="R114" i="8"/>
  <c r="AD113" i="8"/>
  <c r="AC113" i="8"/>
  <c r="Y113" i="8"/>
  <c r="V113" i="8"/>
  <c r="R113" i="8"/>
  <c r="AD112" i="8"/>
  <c r="AC112" i="8"/>
  <c r="Y112" i="8"/>
  <c r="V112" i="8"/>
  <c r="R112" i="8"/>
  <c r="AD111" i="8"/>
  <c r="AC111" i="8"/>
  <c r="Y111" i="8"/>
  <c r="V111" i="8"/>
  <c r="R111" i="8"/>
  <c r="AD110" i="8"/>
  <c r="AC110" i="8"/>
  <c r="Y110" i="8"/>
  <c r="V110" i="8"/>
  <c r="R110" i="8"/>
  <c r="AD109" i="8"/>
  <c r="AC109" i="8"/>
  <c r="Y109" i="8"/>
  <c r="V109" i="8"/>
  <c r="R109" i="8"/>
  <c r="AH108" i="8"/>
  <c r="AG108" i="8"/>
  <c r="AD108" i="8"/>
  <c r="AF109" i="8" s="1"/>
  <c r="AH109" i="8" s="1"/>
  <c r="AC108" i="8"/>
  <c r="Y108" i="8"/>
  <c r="V108" i="8"/>
  <c r="T108" i="8" a="1"/>
  <c r="R108" i="8"/>
  <c r="V104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V103" i="8"/>
  <c r="V102" i="8"/>
  <c r="T102" i="8"/>
  <c r="R102" i="8"/>
  <c r="X31" i="8" s="1"/>
  <c r="P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V101" i="8"/>
  <c r="AD100" i="8"/>
  <c r="AC100" i="8"/>
  <c r="V100" i="8"/>
  <c r="R100" i="8"/>
  <c r="AD99" i="8"/>
  <c r="AC99" i="8"/>
  <c r="V99" i="8"/>
  <c r="R99" i="8"/>
  <c r="AD98" i="8"/>
  <c r="AC98" i="8"/>
  <c r="V98" i="8"/>
  <c r="R98" i="8"/>
  <c r="AD97" i="8"/>
  <c r="AC97" i="8"/>
  <c r="V97" i="8"/>
  <c r="R97" i="8"/>
  <c r="AD96" i="8"/>
  <c r="AC96" i="8"/>
  <c r="Y96" i="8"/>
  <c r="V96" i="8"/>
  <c r="R96" i="8"/>
  <c r="AD95" i="8"/>
  <c r="AC95" i="8"/>
  <c r="Y95" i="8"/>
  <c r="V95" i="8"/>
  <c r="R95" i="8"/>
  <c r="AD94" i="8"/>
  <c r="AC94" i="8"/>
  <c r="Y94" i="8"/>
  <c r="V94" i="8"/>
  <c r="R94" i="8"/>
  <c r="AD93" i="8"/>
  <c r="AC93" i="8"/>
  <c r="Y93" i="8"/>
  <c r="V93" i="8"/>
  <c r="R93" i="8"/>
  <c r="AD92" i="8"/>
  <c r="AC92" i="8"/>
  <c r="Y92" i="8"/>
  <c r="V92" i="8"/>
  <c r="R92" i="8"/>
  <c r="AD91" i="8"/>
  <c r="AC91" i="8"/>
  <c r="Y91" i="8"/>
  <c r="V91" i="8"/>
  <c r="R91" i="8"/>
  <c r="AD90" i="8"/>
  <c r="AC90" i="8"/>
  <c r="Y90" i="8"/>
  <c r="V90" i="8"/>
  <c r="R90" i="8"/>
  <c r="AD89" i="8"/>
  <c r="AC89" i="8"/>
  <c r="Y89" i="8"/>
  <c r="V89" i="8"/>
  <c r="R89" i="8"/>
  <c r="AD88" i="8"/>
  <c r="AC88" i="8"/>
  <c r="Y88" i="8"/>
  <c r="V88" i="8"/>
  <c r="R88" i="8"/>
  <c r="AD87" i="8"/>
  <c r="AC87" i="8"/>
  <c r="Y87" i="8"/>
  <c r="V87" i="8"/>
  <c r="R87" i="8"/>
  <c r="AH86" i="8"/>
  <c r="AG86" i="8"/>
  <c r="AD86" i="8"/>
  <c r="AF87" i="8" s="1"/>
  <c r="AC86" i="8"/>
  <c r="Y86" i="8"/>
  <c r="V86" i="8"/>
  <c r="T86" i="8" a="1"/>
  <c r="T94" i="8" s="1"/>
  <c r="R86" i="8"/>
  <c r="V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V81" i="8"/>
  <c r="V80" i="8"/>
  <c r="T80" i="8"/>
  <c r="R80" i="8"/>
  <c r="X30" i="8" s="1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V79" i="8"/>
  <c r="AD78" i="8"/>
  <c r="AC78" i="8"/>
  <c r="V78" i="8"/>
  <c r="R78" i="8"/>
  <c r="AD77" i="8"/>
  <c r="AC77" i="8"/>
  <c r="V77" i="8"/>
  <c r="R77" i="8"/>
  <c r="AD76" i="8"/>
  <c r="AC76" i="8"/>
  <c r="V76" i="8"/>
  <c r="R76" i="8"/>
  <c r="AD75" i="8"/>
  <c r="AC75" i="8"/>
  <c r="V75" i="8"/>
  <c r="R75" i="8"/>
  <c r="AD74" i="8"/>
  <c r="AC74" i="8"/>
  <c r="Y74" i="8"/>
  <c r="V74" i="8"/>
  <c r="R74" i="8"/>
  <c r="AD73" i="8"/>
  <c r="AC73" i="8"/>
  <c r="Y73" i="8"/>
  <c r="V73" i="8"/>
  <c r="R73" i="8"/>
  <c r="AD72" i="8"/>
  <c r="AC72" i="8"/>
  <c r="Y72" i="8"/>
  <c r="V72" i="8"/>
  <c r="R72" i="8"/>
  <c r="AD71" i="8"/>
  <c r="AC71" i="8"/>
  <c r="Y71" i="8"/>
  <c r="V71" i="8"/>
  <c r="R71" i="8"/>
  <c r="AD70" i="8"/>
  <c r="AC70" i="8"/>
  <c r="Y70" i="8"/>
  <c r="V70" i="8"/>
  <c r="R70" i="8"/>
  <c r="AD69" i="8"/>
  <c r="AC69" i="8"/>
  <c r="Y69" i="8"/>
  <c r="V69" i="8"/>
  <c r="R69" i="8"/>
  <c r="AD68" i="8"/>
  <c r="AC68" i="8"/>
  <c r="Y68" i="8"/>
  <c r="V68" i="8"/>
  <c r="R68" i="8"/>
  <c r="AD67" i="8"/>
  <c r="AC67" i="8"/>
  <c r="Y67" i="8"/>
  <c r="V67" i="8"/>
  <c r="R67" i="8"/>
  <c r="AD66" i="8"/>
  <c r="AC66" i="8"/>
  <c r="Y66" i="8"/>
  <c r="V66" i="8"/>
  <c r="R66" i="8"/>
  <c r="AD65" i="8"/>
  <c r="AC65" i="8"/>
  <c r="AE65" i="8" s="1"/>
  <c r="AE66" i="8" s="1"/>
  <c r="AE67" i="8" s="1"/>
  <c r="AE68" i="8" s="1"/>
  <c r="AE69" i="8" s="1"/>
  <c r="AE70" i="8" s="1"/>
  <c r="AE71" i="8" s="1"/>
  <c r="AE72" i="8" s="1"/>
  <c r="AE73" i="8" s="1"/>
  <c r="AE74" i="8" s="1"/>
  <c r="AE75" i="8" s="1"/>
  <c r="AE76" i="8" s="1"/>
  <c r="AE77" i="8" s="1"/>
  <c r="AE78" i="8" s="1"/>
  <c r="Y65" i="8"/>
  <c r="V65" i="8"/>
  <c r="R65" i="8"/>
  <c r="AH64" i="8"/>
  <c r="AG64" i="8"/>
  <c r="AD64" i="8"/>
  <c r="AF65" i="8" s="1"/>
  <c r="AC64" i="8"/>
  <c r="Y64" i="8"/>
  <c r="V64" i="8"/>
  <c r="T64" i="8" a="1"/>
  <c r="T72" i="8" s="1"/>
  <c r="R64" i="8"/>
  <c r="V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V59" i="8"/>
  <c r="V58" i="8"/>
  <c r="T58" i="8"/>
  <c r="R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V57" i="8"/>
  <c r="AD56" i="8"/>
  <c r="AC56" i="8"/>
  <c r="V56" i="8"/>
  <c r="R56" i="8"/>
  <c r="AD55" i="8"/>
  <c r="AC55" i="8"/>
  <c r="V55" i="8"/>
  <c r="R55" i="8"/>
  <c r="AD54" i="8"/>
  <c r="AC54" i="8"/>
  <c r="V54" i="8"/>
  <c r="R54" i="8"/>
  <c r="AD53" i="8"/>
  <c r="AC53" i="8"/>
  <c r="V53" i="8"/>
  <c r="R53" i="8"/>
  <c r="AD52" i="8"/>
  <c r="AC52" i="8"/>
  <c r="Y52" i="8"/>
  <c r="V52" i="8"/>
  <c r="R52" i="8"/>
  <c r="AD51" i="8"/>
  <c r="AC51" i="8"/>
  <c r="Y51" i="8"/>
  <c r="V51" i="8"/>
  <c r="R51" i="8"/>
  <c r="AD50" i="8"/>
  <c r="AC50" i="8"/>
  <c r="Y50" i="8"/>
  <c r="V50" i="8"/>
  <c r="R50" i="8"/>
  <c r="AD49" i="8"/>
  <c r="AC49" i="8"/>
  <c r="Y49" i="8"/>
  <c r="V49" i="8"/>
  <c r="R49" i="8"/>
  <c r="AD48" i="8"/>
  <c r="AC48" i="8"/>
  <c r="Y48" i="8"/>
  <c r="V48" i="8"/>
  <c r="R48" i="8"/>
  <c r="AD47" i="8"/>
  <c r="AC47" i="8"/>
  <c r="Y47" i="8"/>
  <c r="V47" i="8"/>
  <c r="R47" i="8"/>
  <c r="AD46" i="8"/>
  <c r="AC46" i="8"/>
  <c r="Y46" i="8"/>
  <c r="V46" i="8"/>
  <c r="R46" i="8"/>
  <c r="AD45" i="8"/>
  <c r="AC45" i="8"/>
  <c r="Y45" i="8"/>
  <c r="V45" i="8"/>
  <c r="R45" i="8"/>
  <c r="AD44" i="8"/>
  <c r="AC44" i="8"/>
  <c r="Y44" i="8"/>
  <c r="V44" i="8"/>
  <c r="R44" i="8"/>
  <c r="AD43" i="8"/>
  <c r="AC43" i="8"/>
  <c r="AE43" i="8" s="1"/>
  <c r="AE44" i="8" s="1"/>
  <c r="AE45" i="8" s="1"/>
  <c r="AE46" i="8" s="1"/>
  <c r="AE47" i="8" s="1"/>
  <c r="AE48" i="8" s="1"/>
  <c r="AE49" i="8" s="1"/>
  <c r="AE50" i="8" s="1"/>
  <c r="AE51" i="8" s="1"/>
  <c r="AE52" i="8" s="1"/>
  <c r="AE53" i="8" s="1"/>
  <c r="AE54" i="8" s="1"/>
  <c r="AE55" i="8" s="1"/>
  <c r="AE56" i="8" s="1"/>
  <c r="Y43" i="8"/>
  <c r="V43" i="8"/>
  <c r="R43" i="8"/>
  <c r="AH42" i="8"/>
  <c r="AG42" i="8"/>
  <c r="AD42" i="8"/>
  <c r="AF43" i="8" s="1"/>
  <c r="AC42" i="8"/>
  <c r="Y42" i="8"/>
  <c r="V42" i="8"/>
  <c r="T42" i="8" a="1"/>
  <c r="T53" i="8" s="1"/>
  <c r="R42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V34" i="8"/>
  <c r="T34" i="8"/>
  <c r="R34" i="8"/>
  <c r="V33" i="8"/>
  <c r="T33" i="8"/>
  <c r="R33" i="8"/>
  <c r="V32" i="8"/>
  <c r="T32" i="8"/>
  <c r="R32" i="8"/>
  <c r="V31" i="8"/>
  <c r="T31" i="8"/>
  <c r="R31" i="8"/>
  <c r="V30" i="8"/>
  <c r="T30" i="8"/>
  <c r="R30" i="8"/>
  <c r="V29" i="8"/>
  <c r="T29" i="8"/>
  <c r="R29" i="8"/>
  <c r="V170" i="4"/>
  <c r="V169" i="4"/>
  <c r="V168" i="4"/>
  <c r="V167" i="4"/>
  <c r="V166" i="4"/>
  <c r="V165" i="4"/>
  <c r="V164" i="4"/>
  <c r="V163" i="4"/>
  <c r="Y162" i="4"/>
  <c r="V162" i="4"/>
  <c r="Y161" i="4"/>
  <c r="V161" i="4"/>
  <c r="Y160" i="4"/>
  <c r="V160" i="4"/>
  <c r="Y159" i="4"/>
  <c r="V159" i="4"/>
  <c r="Y158" i="4"/>
  <c r="V158" i="4"/>
  <c r="Y157" i="4"/>
  <c r="V157" i="4"/>
  <c r="Y156" i="4"/>
  <c r="V156" i="4"/>
  <c r="Y155" i="4"/>
  <c r="V155" i="4"/>
  <c r="Y154" i="4"/>
  <c r="V154" i="4"/>
  <c r="Y153" i="4"/>
  <c r="V153" i="4"/>
  <c r="Y152" i="4"/>
  <c r="V152" i="4"/>
  <c r="V148" i="4"/>
  <c r="V147" i="4"/>
  <c r="V146" i="4"/>
  <c r="V145" i="4"/>
  <c r="V144" i="4"/>
  <c r="V143" i="4"/>
  <c r="V142" i="4"/>
  <c r="V141" i="4"/>
  <c r="Y140" i="4"/>
  <c r="V140" i="4"/>
  <c r="Y139" i="4"/>
  <c r="V139" i="4"/>
  <c r="Y138" i="4"/>
  <c r="V138" i="4"/>
  <c r="Y137" i="4"/>
  <c r="V137" i="4"/>
  <c r="Y136" i="4"/>
  <c r="V136" i="4"/>
  <c r="Y135" i="4"/>
  <c r="V135" i="4"/>
  <c r="Y134" i="4"/>
  <c r="V134" i="4"/>
  <c r="Y133" i="4"/>
  <c r="V133" i="4"/>
  <c r="Y132" i="4"/>
  <c r="V132" i="4"/>
  <c r="Y131" i="4"/>
  <c r="V131" i="4"/>
  <c r="Y130" i="4"/>
  <c r="V130" i="4"/>
  <c r="V126" i="4"/>
  <c r="V125" i="4"/>
  <c r="V124" i="4"/>
  <c r="V123" i="4"/>
  <c r="V122" i="4"/>
  <c r="V121" i="4"/>
  <c r="V120" i="4"/>
  <c r="V119" i="4"/>
  <c r="Y118" i="4"/>
  <c r="V118" i="4"/>
  <c r="Y117" i="4"/>
  <c r="V117" i="4"/>
  <c r="Y116" i="4"/>
  <c r="V116" i="4"/>
  <c r="Y115" i="4"/>
  <c r="V115" i="4"/>
  <c r="Y114" i="4"/>
  <c r="V114" i="4"/>
  <c r="Y113" i="4"/>
  <c r="V113" i="4"/>
  <c r="Y112" i="4"/>
  <c r="V112" i="4"/>
  <c r="Y111" i="4"/>
  <c r="V111" i="4"/>
  <c r="Y110" i="4"/>
  <c r="V110" i="4"/>
  <c r="Y109" i="4"/>
  <c r="V109" i="4"/>
  <c r="Y108" i="4"/>
  <c r="V108" i="4"/>
  <c r="V104" i="4"/>
  <c r="V103" i="4"/>
  <c r="V102" i="4"/>
  <c r="V101" i="4"/>
  <c r="V100" i="4"/>
  <c r="V99" i="4"/>
  <c r="V98" i="4"/>
  <c r="V97" i="4"/>
  <c r="Y96" i="4"/>
  <c r="V96" i="4"/>
  <c r="Y95" i="4"/>
  <c r="V95" i="4"/>
  <c r="Y94" i="4"/>
  <c r="V94" i="4"/>
  <c r="Y93" i="4"/>
  <c r="V93" i="4"/>
  <c r="Y92" i="4"/>
  <c r="V92" i="4"/>
  <c r="Y91" i="4"/>
  <c r="V91" i="4"/>
  <c r="Y90" i="4"/>
  <c r="V90" i="4"/>
  <c r="Y89" i="4"/>
  <c r="V89" i="4"/>
  <c r="Y88" i="4"/>
  <c r="V88" i="4"/>
  <c r="Y87" i="4"/>
  <c r="V87" i="4"/>
  <c r="Y86" i="4"/>
  <c r="V86" i="4"/>
  <c r="V82" i="4"/>
  <c r="V81" i="4"/>
  <c r="V80" i="4"/>
  <c r="V79" i="4"/>
  <c r="V78" i="4"/>
  <c r="V77" i="4"/>
  <c r="V76" i="4"/>
  <c r="V75" i="4"/>
  <c r="Y74" i="4"/>
  <c r="V74" i="4"/>
  <c r="Y73" i="4"/>
  <c r="V73" i="4"/>
  <c r="Y72" i="4"/>
  <c r="V72" i="4"/>
  <c r="Y71" i="4"/>
  <c r="V71" i="4"/>
  <c r="Y70" i="4"/>
  <c r="V70" i="4"/>
  <c r="Y69" i="4"/>
  <c r="V69" i="4"/>
  <c r="Y68" i="4"/>
  <c r="V68" i="4"/>
  <c r="Y67" i="4"/>
  <c r="V67" i="4"/>
  <c r="Y66" i="4"/>
  <c r="V66" i="4"/>
  <c r="Y65" i="4"/>
  <c r="V65" i="4"/>
  <c r="Y64" i="4"/>
  <c r="V64" i="4"/>
  <c r="Y52" i="4"/>
  <c r="Y51" i="4"/>
  <c r="Y50" i="4"/>
  <c r="Y49" i="4"/>
  <c r="Y48" i="4"/>
  <c r="Y47" i="4"/>
  <c r="Y46" i="4"/>
  <c r="Y45" i="4"/>
  <c r="Y42" i="4"/>
  <c r="V48" i="4"/>
  <c r="R42" i="4"/>
  <c r="X29" i="8" l="1"/>
  <c r="T67" i="8"/>
  <c r="T42" i="8"/>
  <c r="T52" i="8"/>
  <c r="T43" i="8"/>
  <c r="T54" i="8"/>
  <c r="T75" i="8"/>
  <c r="T131" i="8"/>
  <c r="T47" i="8"/>
  <c r="T136" i="8"/>
  <c r="T48" i="8"/>
  <c r="T142" i="8"/>
  <c r="AF66" i="8"/>
  <c r="AH66" i="8" s="1"/>
  <c r="AH65" i="8"/>
  <c r="T69" i="8"/>
  <c r="T76" i="8"/>
  <c r="T100" i="8"/>
  <c r="T132" i="8"/>
  <c r="T138" i="8"/>
  <c r="T143" i="8"/>
  <c r="T153" i="8"/>
  <c r="T161" i="8"/>
  <c r="T44" i="8"/>
  <c r="T50" i="8"/>
  <c r="T55" i="8"/>
  <c r="T64" i="8"/>
  <c r="T71" i="8"/>
  <c r="T77" i="8"/>
  <c r="T134" i="8"/>
  <c r="T139" i="8"/>
  <c r="T144" i="8"/>
  <c r="T154" i="8"/>
  <c r="T162" i="8"/>
  <c r="T46" i="8"/>
  <c r="T51" i="8"/>
  <c r="T56" i="8"/>
  <c r="T65" i="8"/>
  <c r="T89" i="8"/>
  <c r="T130" i="8"/>
  <c r="T135" i="8"/>
  <c r="T140" i="8"/>
  <c r="T157" i="8"/>
  <c r="T165" i="8"/>
  <c r="T158" i="8"/>
  <c r="T166" i="8"/>
  <c r="AH87" i="8"/>
  <c r="AG87" i="8"/>
  <c r="AF88" i="8"/>
  <c r="AF44" i="8"/>
  <c r="AH43" i="8"/>
  <c r="AG43" i="8"/>
  <c r="AH153" i="8"/>
  <c r="AG153" i="8"/>
  <c r="AF154" i="8"/>
  <c r="T122" i="8"/>
  <c r="T118" i="8"/>
  <c r="T114" i="8"/>
  <c r="T110" i="8"/>
  <c r="T99" i="8"/>
  <c r="T95" i="8"/>
  <c r="T91" i="8"/>
  <c r="T87" i="8"/>
  <c r="T113" i="8"/>
  <c r="AG131" i="8"/>
  <c r="AF132" i="8"/>
  <c r="AH131" i="8"/>
  <c r="T115" i="8"/>
  <c r="T112" i="8"/>
  <c r="T117" i="8"/>
  <c r="T90" i="8"/>
  <c r="T96" i="8"/>
  <c r="T108" i="8"/>
  <c r="T119" i="8"/>
  <c r="T86" i="8"/>
  <c r="T92" i="8"/>
  <c r="T97" i="8"/>
  <c r="T109" i="8"/>
  <c r="T120" i="8"/>
  <c r="T45" i="8"/>
  <c r="T49" i="8"/>
  <c r="T78" i="8"/>
  <c r="T74" i="8"/>
  <c r="T70" i="8"/>
  <c r="T66" i="8"/>
  <c r="T68" i="8"/>
  <c r="T73" i="8"/>
  <c r="AG65" i="8"/>
  <c r="T88" i="8"/>
  <c r="T93" i="8"/>
  <c r="T98" i="8"/>
  <c r="T111" i="8"/>
  <c r="T116" i="8"/>
  <c r="T121" i="8"/>
  <c r="AF110" i="8"/>
  <c r="AG109" i="8"/>
  <c r="T155" i="8"/>
  <c r="T159" i="8"/>
  <c r="T163" i="8"/>
  <c r="T133" i="8"/>
  <c r="T137" i="8"/>
  <c r="T152" i="8"/>
  <c r="T156" i="8"/>
  <c r="T160" i="8"/>
  <c r="AG66" i="8" l="1"/>
  <c r="AF67" i="8"/>
  <c r="AG67" i="8" s="1"/>
  <c r="AF111" i="8"/>
  <c r="AH110" i="8"/>
  <c r="AG110" i="8"/>
  <c r="AH88" i="8"/>
  <c r="AG88" i="8"/>
  <c r="AF89" i="8"/>
  <c r="AH154" i="8"/>
  <c r="AG154" i="8"/>
  <c r="AF155" i="8"/>
  <c r="AG132" i="8"/>
  <c r="AF133" i="8"/>
  <c r="AH132" i="8"/>
  <c r="AH44" i="8"/>
  <c r="AF45" i="8"/>
  <c r="AG44" i="8"/>
  <c r="V60" i="4"/>
  <c r="Y44" i="4"/>
  <c r="Y43" i="4"/>
  <c r="V59" i="4"/>
  <c r="V58" i="4"/>
  <c r="V57" i="4"/>
  <c r="V56" i="4"/>
  <c r="V55" i="4"/>
  <c r="V54" i="4"/>
  <c r="V53" i="4"/>
  <c r="V52" i="4"/>
  <c r="V50" i="4"/>
  <c r="V47" i="4"/>
  <c r="V46" i="4"/>
  <c r="V45" i="4"/>
  <c r="V44" i="4"/>
  <c r="V43" i="4"/>
  <c r="V42" i="4"/>
  <c r="P58" i="4"/>
  <c r="V34" i="4"/>
  <c r="P126" i="4"/>
  <c r="T152" i="4" a="1"/>
  <c r="T152" i="4" s="1"/>
  <c r="T130" i="4" a="1"/>
  <c r="T130" i="4" s="1"/>
  <c r="T108" i="4" a="1"/>
  <c r="T108" i="4" s="1"/>
  <c r="T86" i="4" a="1"/>
  <c r="T86" i="4" s="1"/>
  <c r="T64" i="4" a="1"/>
  <c r="T64" i="4" s="1"/>
  <c r="P60" i="4"/>
  <c r="V29" i="4"/>
  <c r="T29" i="4"/>
  <c r="R29" i="4"/>
  <c r="V30" i="4"/>
  <c r="V31" i="4"/>
  <c r="V32" i="4"/>
  <c r="V33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T168" i="4"/>
  <c r="R168" i="4"/>
  <c r="X34" i="4" s="1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AD166" i="4"/>
  <c r="AC166" i="4"/>
  <c r="R166" i="4"/>
  <c r="AD165" i="4"/>
  <c r="AC165" i="4"/>
  <c r="R165" i="4"/>
  <c r="AD164" i="4"/>
  <c r="AC164" i="4"/>
  <c r="R164" i="4"/>
  <c r="AD163" i="4"/>
  <c r="AC163" i="4"/>
  <c r="R163" i="4"/>
  <c r="AD162" i="4"/>
  <c r="AC162" i="4"/>
  <c r="R162" i="4"/>
  <c r="AD161" i="4"/>
  <c r="AC161" i="4"/>
  <c r="R161" i="4"/>
  <c r="AD160" i="4"/>
  <c r="AC160" i="4"/>
  <c r="R160" i="4"/>
  <c r="AD159" i="4"/>
  <c r="AC159" i="4"/>
  <c r="R159" i="4"/>
  <c r="AD158" i="4"/>
  <c r="AC158" i="4"/>
  <c r="R158" i="4"/>
  <c r="AD157" i="4"/>
  <c r="AC157" i="4"/>
  <c r="R157" i="4"/>
  <c r="AD156" i="4"/>
  <c r="AC156" i="4"/>
  <c r="R156" i="4"/>
  <c r="AD155" i="4"/>
  <c r="AC155" i="4"/>
  <c r="R155" i="4"/>
  <c r="AD154" i="4"/>
  <c r="AC154" i="4"/>
  <c r="R154" i="4"/>
  <c r="AD153" i="4"/>
  <c r="AC153" i="4"/>
  <c r="R153" i="4"/>
  <c r="AH152" i="4"/>
  <c r="AG152" i="4"/>
  <c r="AD152" i="4"/>
  <c r="AF153" i="4" s="1"/>
  <c r="AF154" i="4" s="1"/>
  <c r="AC152" i="4"/>
  <c r="R152" i="4"/>
  <c r="T146" i="4"/>
  <c r="R146" i="4"/>
  <c r="X33" i="4" s="1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AD144" i="4"/>
  <c r="AC144" i="4"/>
  <c r="R144" i="4"/>
  <c r="AD143" i="4"/>
  <c r="AC143" i="4"/>
  <c r="R143" i="4"/>
  <c r="AD142" i="4"/>
  <c r="AC142" i="4"/>
  <c r="R142" i="4"/>
  <c r="AD141" i="4"/>
  <c r="AC141" i="4"/>
  <c r="R141" i="4"/>
  <c r="AD140" i="4"/>
  <c r="AC140" i="4"/>
  <c r="R140" i="4"/>
  <c r="AD139" i="4"/>
  <c r="AC139" i="4"/>
  <c r="R139" i="4"/>
  <c r="AD138" i="4"/>
  <c r="AC138" i="4"/>
  <c r="R138" i="4"/>
  <c r="AD137" i="4"/>
  <c r="AC137" i="4"/>
  <c r="R137" i="4"/>
  <c r="AD136" i="4"/>
  <c r="AC136" i="4"/>
  <c r="R136" i="4"/>
  <c r="AD135" i="4"/>
  <c r="AC135" i="4"/>
  <c r="R135" i="4"/>
  <c r="AD134" i="4"/>
  <c r="AC134" i="4"/>
  <c r="R134" i="4"/>
  <c r="AD133" i="4"/>
  <c r="AC133" i="4"/>
  <c r="R133" i="4"/>
  <c r="AD132" i="4"/>
  <c r="AC132" i="4"/>
  <c r="R132" i="4"/>
  <c r="AD131" i="4"/>
  <c r="AC131" i="4"/>
  <c r="R131" i="4"/>
  <c r="AH130" i="4"/>
  <c r="AG130" i="4"/>
  <c r="AD130" i="4"/>
  <c r="AF131" i="4" s="1"/>
  <c r="AC130" i="4"/>
  <c r="R130" i="4"/>
  <c r="T124" i="4"/>
  <c r="R124" i="4"/>
  <c r="X32" i="4" s="1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D122" i="4"/>
  <c r="AC122" i="4"/>
  <c r="R122" i="4"/>
  <c r="AD121" i="4"/>
  <c r="AC121" i="4"/>
  <c r="R121" i="4"/>
  <c r="AD120" i="4"/>
  <c r="AC120" i="4"/>
  <c r="R120" i="4"/>
  <c r="AD119" i="4"/>
  <c r="AC119" i="4"/>
  <c r="R119" i="4"/>
  <c r="AD118" i="4"/>
  <c r="AC118" i="4"/>
  <c r="R118" i="4"/>
  <c r="AD117" i="4"/>
  <c r="AC117" i="4"/>
  <c r="R117" i="4"/>
  <c r="AD116" i="4"/>
  <c r="AC116" i="4"/>
  <c r="R116" i="4"/>
  <c r="AD115" i="4"/>
  <c r="AC115" i="4"/>
  <c r="R115" i="4"/>
  <c r="AD114" i="4"/>
  <c r="AC114" i="4"/>
  <c r="R114" i="4"/>
  <c r="AD113" i="4"/>
  <c r="AC113" i="4"/>
  <c r="R113" i="4"/>
  <c r="AD112" i="4"/>
  <c r="AC112" i="4"/>
  <c r="R112" i="4"/>
  <c r="AD111" i="4"/>
  <c r="AC111" i="4"/>
  <c r="R111" i="4"/>
  <c r="AD110" i="4"/>
  <c r="AC110" i="4"/>
  <c r="R110" i="4"/>
  <c r="AD109" i="4"/>
  <c r="AC109" i="4"/>
  <c r="R109" i="4"/>
  <c r="AH108" i="4"/>
  <c r="AG108" i="4"/>
  <c r="AD108" i="4"/>
  <c r="AF109" i="4" s="1"/>
  <c r="AC108" i="4"/>
  <c r="R108" i="4"/>
  <c r="T102" i="4"/>
  <c r="R102" i="4"/>
  <c r="X31" i="4" s="1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D100" i="4"/>
  <c r="AC100" i="4"/>
  <c r="R100" i="4"/>
  <c r="AD99" i="4"/>
  <c r="AC99" i="4"/>
  <c r="R99" i="4"/>
  <c r="AD98" i="4"/>
  <c r="AC98" i="4"/>
  <c r="R98" i="4"/>
  <c r="AD97" i="4"/>
  <c r="AC97" i="4"/>
  <c r="R97" i="4"/>
  <c r="AD96" i="4"/>
  <c r="AC96" i="4"/>
  <c r="R96" i="4"/>
  <c r="AD95" i="4"/>
  <c r="AC95" i="4"/>
  <c r="R95" i="4"/>
  <c r="AD94" i="4"/>
  <c r="AC94" i="4"/>
  <c r="R94" i="4"/>
  <c r="AD93" i="4"/>
  <c r="AC93" i="4"/>
  <c r="R93" i="4"/>
  <c r="AD92" i="4"/>
  <c r="AC92" i="4"/>
  <c r="R92" i="4"/>
  <c r="AD91" i="4"/>
  <c r="AC91" i="4"/>
  <c r="R91" i="4"/>
  <c r="AD90" i="4"/>
  <c r="AC90" i="4"/>
  <c r="R90" i="4"/>
  <c r="AD89" i="4"/>
  <c r="AC89" i="4"/>
  <c r="R89" i="4"/>
  <c r="AD88" i="4"/>
  <c r="AC88" i="4"/>
  <c r="R88" i="4"/>
  <c r="AD87" i="4"/>
  <c r="AC87" i="4"/>
  <c r="R87" i="4"/>
  <c r="AH86" i="4"/>
  <c r="AG86" i="4"/>
  <c r="AD86" i="4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AF101" i="4" s="1"/>
  <c r="AC86" i="4"/>
  <c r="R86" i="4"/>
  <c r="T80" i="4"/>
  <c r="R80" i="4"/>
  <c r="X30" i="4" s="1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D78" i="4"/>
  <c r="AC78" i="4"/>
  <c r="R78" i="4"/>
  <c r="AD77" i="4"/>
  <c r="AC77" i="4"/>
  <c r="R77" i="4"/>
  <c r="AD76" i="4"/>
  <c r="AC76" i="4"/>
  <c r="R76" i="4"/>
  <c r="AD75" i="4"/>
  <c r="AC75" i="4"/>
  <c r="R75" i="4"/>
  <c r="AD74" i="4"/>
  <c r="AC74" i="4"/>
  <c r="R74" i="4"/>
  <c r="AD73" i="4"/>
  <c r="AC73" i="4"/>
  <c r="R73" i="4"/>
  <c r="AD72" i="4"/>
  <c r="AC72" i="4"/>
  <c r="R72" i="4"/>
  <c r="AD71" i="4"/>
  <c r="AC71" i="4"/>
  <c r="R71" i="4"/>
  <c r="AD70" i="4"/>
  <c r="AC70" i="4"/>
  <c r="R70" i="4"/>
  <c r="AD69" i="4"/>
  <c r="AC69" i="4"/>
  <c r="R69" i="4"/>
  <c r="AD68" i="4"/>
  <c r="AC68" i="4"/>
  <c r="R68" i="4"/>
  <c r="AD67" i="4"/>
  <c r="AC67" i="4"/>
  <c r="R67" i="4"/>
  <c r="AD66" i="4"/>
  <c r="AC66" i="4"/>
  <c r="R66" i="4"/>
  <c r="AD65" i="4"/>
  <c r="AC65" i="4"/>
  <c r="R65" i="4"/>
  <c r="AH64" i="4"/>
  <c r="AG64" i="4"/>
  <c r="AD64" i="4"/>
  <c r="AF65" i="4" s="1"/>
  <c r="AC64" i="4"/>
  <c r="R64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X29" i="4"/>
  <c r="T42" i="4" a="1"/>
  <c r="T42" i="4" s="1"/>
  <c r="T58" i="4"/>
  <c r="AD42" i="4"/>
  <c r="AF43" i="4" s="1"/>
  <c r="AG43" i="4" s="1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G42" i="4"/>
  <c r="AH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42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30" i="4"/>
  <c r="R31" i="4"/>
  <c r="R32" i="4"/>
  <c r="R33" i="4"/>
  <c r="R34" i="4"/>
  <c r="T30" i="4"/>
  <c r="T31" i="4"/>
  <c r="T32" i="4"/>
  <c r="T33" i="4"/>
  <c r="T34" i="4"/>
  <c r="AH67" i="8" l="1"/>
  <c r="AF68" i="8"/>
  <c r="AH68" i="8" s="1"/>
  <c r="AH45" i="8"/>
  <c r="AF46" i="8"/>
  <c r="AG45" i="8"/>
  <c r="AF112" i="8"/>
  <c r="AG111" i="8"/>
  <c r="AH111" i="8"/>
  <c r="AG133" i="8"/>
  <c r="AF134" i="8"/>
  <c r="AH133" i="8"/>
  <c r="AH155" i="8"/>
  <c r="AG155" i="8"/>
  <c r="AF156" i="8"/>
  <c r="AG89" i="8"/>
  <c r="AF90" i="8"/>
  <c r="AH89" i="8"/>
  <c r="AE65" i="4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43" i="4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F66" i="4"/>
  <c r="AG66" i="4" s="1"/>
  <c r="AH43" i="4"/>
  <c r="AF155" i="4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10" i="4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T67" i="4"/>
  <c r="T115" i="4"/>
  <c r="T119" i="4"/>
  <c r="T163" i="4"/>
  <c r="T111" i="4"/>
  <c r="T159" i="4"/>
  <c r="T75" i="4"/>
  <c r="T155" i="4"/>
  <c r="T71" i="4"/>
  <c r="T166" i="4"/>
  <c r="T162" i="4"/>
  <c r="T158" i="4"/>
  <c r="T154" i="4"/>
  <c r="T165" i="4"/>
  <c r="T161" i="4"/>
  <c r="T157" i="4"/>
  <c r="T153" i="4"/>
  <c r="T164" i="4"/>
  <c r="T160" i="4"/>
  <c r="T156" i="4"/>
  <c r="T133" i="4"/>
  <c r="T144" i="4"/>
  <c r="T140" i="4"/>
  <c r="T136" i="4"/>
  <c r="T132" i="4"/>
  <c r="T141" i="4"/>
  <c r="T143" i="4"/>
  <c r="T139" i="4"/>
  <c r="T135" i="4"/>
  <c r="T131" i="4"/>
  <c r="T137" i="4"/>
  <c r="T142" i="4"/>
  <c r="T138" i="4"/>
  <c r="T134" i="4"/>
  <c r="T122" i="4"/>
  <c r="T118" i="4"/>
  <c r="T114" i="4"/>
  <c r="T110" i="4"/>
  <c r="T121" i="4"/>
  <c r="T117" i="4"/>
  <c r="T113" i="4"/>
  <c r="T109" i="4"/>
  <c r="T120" i="4"/>
  <c r="T116" i="4"/>
  <c r="T112" i="4"/>
  <c r="T97" i="4"/>
  <c r="T93" i="4"/>
  <c r="T89" i="4"/>
  <c r="T100" i="4"/>
  <c r="T96" i="4"/>
  <c r="T92" i="4"/>
  <c r="T88" i="4"/>
  <c r="T99" i="4"/>
  <c r="T95" i="4"/>
  <c r="T91" i="4"/>
  <c r="T87" i="4"/>
  <c r="T98" i="4"/>
  <c r="T94" i="4"/>
  <c r="T90" i="4"/>
  <c r="T78" i="4"/>
  <c r="T74" i="4"/>
  <c r="T70" i="4"/>
  <c r="T66" i="4"/>
  <c r="T77" i="4"/>
  <c r="T73" i="4"/>
  <c r="T69" i="4"/>
  <c r="T65" i="4"/>
  <c r="T76" i="4"/>
  <c r="T72" i="4"/>
  <c r="T68" i="4"/>
  <c r="AF132" i="4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44" i="4"/>
  <c r="AF45" i="4" s="1"/>
  <c r="AH153" i="4"/>
  <c r="AG153" i="4"/>
  <c r="AG131" i="4"/>
  <c r="AH131" i="4"/>
  <c r="AH109" i="4"/>
  <c r="AG109" i="4"/>
  <c r="AG87" i="4"/>
  <c r="AH87" i="4"/>
  <c r="AG65" i="4"/>
  <c r="AH65" i="4"/>
  <c r="T53" i="4"/>
  <c r="T49" i="4"/>
  <c r="T45" i="4"/>
  <c r="T56" i="4"/>
  <c r="T52" i="4"/>
  <c r="T48" i="4"/>
  <c r="T44" i="4"/>
  <c r="T55" i="4"/>
  <c r="T51" i="4"/>
  <c r="T47" i="4"/>
  <c r="T43" i="4"/>
  <c r="T54" i="4"/>
  <c r="T50" i="4"/>
  <c r="T4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AF69" i="8" l="1"/>
  <c r="AF70" i="8" s="1"/>
  <c r="AG68" i="8"/>
  <c r="AH156" i="8"/>
  <c r="AG156" i="8"/>
  <c r="AF157" i="8"/>
  <c r="AG134" i="8"/>
  <c r="AF135" i="8"/>
  <c r="AH134" i="8"/>
  <c r="AF47" i="8"/>
  <c r="AG46" i="8"/>
  <c r="AH46" i="8"/>
  <c r="AG90" i="8"/>
  <c r="AH90" i="8"/>
  <c r="AF91" i="8"/>
  <c r="AF113" i="8"/>
  <c r="AH112" i="8"/>
  <c r="AG112" i="8"/>
  <c r="AH66" i="4"/>
  <c r="AF67" i="4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H132" i="4"/>
  <c r="AG132" i="4"/>
  <c r="AG44" i="4"/>
  <c r="AF46" i="4"/>
  <c r="AH46" i="4" s="1"/>
  <c r="AG45" i="4"/>
  <c r="AH44" i="4"/>
  <c r="AH45" i="4"/>
  <c r="AH154" i="4"/>
  <c r="AG154" i="4"/>
  <c r="AH133" i="4"/>
  <c r="AG133" i="4"/>
  <c r="AH110" i="4"/>
  <c r="AG110" i="4"/>
  <c r="AH88" i="4"/>
  <c r="AG88" i="4"/>
  <c r="AH69" i="8" l="1"/>
  <c r="AG69" i="8"/>
  <c r="AH47" i="8"/>
  <c r="AF48" i="8"/>
  <c r="AG47" i="8"/>
  <c r="AH70" i="8"/>
  <c r="AF71" i="8"/>
  <c r="AG70" i="8"/>
  <c r="AH91" i="8"/>
  <c r="AG91" i="8"/>
  <c r="AF92" i="8"/>
  <c r="AH157" i="8"/>
  <c r="AG157" i="8"/>
  <c r="AF158" i="8"/>
  <c r="AG135" i="8"/>
  <c r="AF136" i="8"/>
  <c r="AH135" i="8"/>
  <c r="AF114" i="8"/>
  <c r="AG113" i="8"/>
  <c r="AH113" i="8"/>
  <c r="AG67" i="4"/>
  <c r="AH67" i="4"/>
  <c r="AF47" i="4"/>
  <c r="AG46" i="4"/>
  <c r="AG155" i="4"/>
  <c r="AH155" i="4"/>
  <c r="AH134" i="4"/>
  <c r="AG134" i="4"/>
  <c r="AH111" i="4"/>
  <c r="AG111" i="4"/>
  <c r="AG89" i="4"/>
  <c r="AH89" i="4"/>
  <c r="AH68" i="4"/>
  <c r="AG68" i="4"/>
  <c r="AF115" i="8" l="1"/>
  <c r="AH114" i="8"/>
  <c r="AG114" i="8"/>
  <c r="AG136" i="8"/>
  <c r="AF137" i="8"/>
  <c r="AH136" i="8"/>
  <c r="AG48" i="8"/>
  <c r="AH48" i="8"/>
  <c r="AF49" i="8"/>
  <c r="AH158" i="8"/>
  <c r="AG158" i="8"/>
  <c r="AF159" i="8"/>
  <c r="AF93" i="8"/>
  <c r="AH92" i="8"/>
  <c r="AG92" i="8"/>
  <c r="AF72" i="8"/>
  <c r="AG71" i="8"/>
  <c r="AH71" i="8"/>
  <c r="AF48" i="4"/>
  <c r="AG47" i="4"/>
  <c r="AH47" i="4"/>
  <c r="AH156" i="4"/>
  <c r="AG156" i="4"/>
  <c r="AH135" i="4"/>
  <c r="AG135" i="4"/>
  <c r="AH112" i="4"/>
  <c r="AG112" i="4"/>
  <c r="AH90" i="4"/>
  <c r="AG90" i="4"/>
  <c r="AG69" i="4"/>
  <c r="AH69" i="4"/>
  <c r="AH93" i="8" l="1"/>
  <c r="AG93" i="8"/>
  <c r="AF94" i="8"/>
  <c r="AH49" i="8"/>
  <c r="AG49" i="8"/>
  <c r="AF50" i="8"/>
  <c r="AG137" i="8"/>
  <c r="AF138" i="8"/>
  <c r="AH137" i="8"/>
  <c r="AG72" i="8"/>
  <c r="AF73" i="8"/>
  <c r="AH72" i="8"/>
  <c r="AH159" i="8"/>
  <c r="AG159" i="8"/>
  <c r="AF160" i="8"/>
  <c r="AF116" i="8"/>
  <c r="AH115" i="8"/>
  <c r="AG115" i="8"/>
  <c r="AF49" i="4"/>
  <c r="AH48" i="4"/>
  <c r="AG48" i="4"/>
  <c r="AG157" i="4"/>
  <c r="AH157" i="4"/>
  <c r="AH136" i="4"/>
  <c r="AG136" i="4"/>
  <c r="AG113" i="4"/>
  <c r="AH113" i="4"/>
  <c r="AG91" i="4"/>
  <c r="AH91" i="4"/>
  <c r="AG70" i="4"/>
  <c r="AH70" i="4"/>
  <c r="AH160" i="8" l="1"/>
  <c r="AG160" i="8"/>
  <c r="AF161" i="8"/>
  <c r="AF74" i="8"/>
  <c r="AG73" i="8"/>
  <c r="AH73" i="8"/>
  <c r="AH94" i="8"/>
  <c r="AG94" i="8"/>
  <c r="AF95" i="8"/>
  <c r="AG138" i="8"/>
  <c r="AF139" i="8"/>
  <c r="AH138" i="8"/>
  <c r="AF51" i="8"/>
  <c r="AG50" i="8"/>
  <c r="AH50" i="8"/>
  <c r="AF117" i="8"/>
  <c r="AH116" i="8"/>
  <c r="AG116" i="8"/>
  <c r="AF50" i="4"/>
  <c r="AH49" i="4"/>
  <c r="AG49" i="4"/>
  <c r="AH158" i="4"/>
  <c r="AG158" i="4"/>
  <c r="AH137" i="4"/>
  <c r="AG137" i="4"/>
  <c r="AH114" i="4"/>
  <c r="AG114" i="4"/>
  <c r="AH92" i="4"/>
  <c r="AG92" i="4"/>
  <c r="AH71" i="4"/>
  <c r="AG71" i="4"/>
  <c r="AH74" i="8" l="1"/>
  <c r="AF75" i="8"/>
  <c r="AG74" i="8"/>
  <c r="AG139" i="8"/>
  <c r="AF140" i="8"/>
  <c r="AH139" i="8"/>
  <c r="AH161" i="8"/>
  <c r="AG161" i="8"/>
  <c r="AF162" i="8"/>
  <c r="AF118" i="8"/>
  <c r="AG117" i="8"/>
  <c r="AH117" i="8"/>
  <c r="AF52" i="8"/>
  <c r="AH51" i="8"/>
  <c r="AG51" i="8"/>
  <c r="AH95" i="8"/>
  <c r="AG95" i="8"/>
  <c r="AF96" i="8"/>
  <c r="AF51" i="4"/>
  <c r="AH50" i="4"/>
  <c r="AG50" i="4"/>
  <c r="AH159" i="4"/>
  <c r="AG159" i="4"/>
  <c r="AH138" i="4"/>
  <c r="AG138" i="4"/>
  <c r="AH115" i="4"/>
  <c r="AG115" i="4"/>
  <c r="AH93" i="4"/>
  <c r="AG93" i="4"/>
  <c r="AG72" i="4"/>
  <c r="AH72" i="4"/>
  <c r="AF97" i="8" l="1"/>
  <c r="AH96" i="8"/>
  <c r="AG96" i="8"/>
  <c r="AH118" i="8"/>
  <c r="AG118" i="8"/>
  <c r="AF119" i="8"/>
  <c r="AH75" i="8"/>
  <c r="AG75" i="8"/>
  <c r="AF76" i="8"/>
  <c r="AF53" i="8"/>
  <c r="AH52" i="8"/>
  <c r="AG52" i="8"/>
  <c r="AH162" i="8"/>
  <c r="AG162" i="8"/>
  <c r="AF163" i="8"/>
  <c r="AG140" i="8"/>
  <c r="AH140" i="8"/>
  <c r="AF141" i="8"/>
  <c r="AF52" i="4"/>
  <c r="AG51" i="4"/>
  <c r="AH51" i="4"/>
  <c r="AH160" i="4"/>
  <c r="AG160" i="4"/>
  <c r="AH139" i="4"/>
  <c r="AG139" i="4"/>
  <c r="AH116" i="4"/>
  <c r="AG116" i="4"/>
  <c r="AH94" i="4"/>
  <c r="AG94" i="4"/>
  <c r="AG73" i="4"/>
  <c r="AH73" i="4"/>
  <c r="AF164" i="8" l="1"/>
  <c r="AH163" i="8"/>
  <c r="AG163" i="8"/>
  <c r="AF54" i="8"/>
  <c r="AH53" i="8"/>
  <c r="AG53" i="8"/>
  <c r="AG119" i="8"/>
  <c r="AF120" i="8"/>
  <c r="AH119" i="8"/>
  <c r="AH141" i="8"/>
  <c r="AG141" i="8"/>
  <c r="AF142" i="8"/>
  <c r="AH76" i="8"/>
  <c r="AG76" i="8"/>
  <c r="AF77" i="8"/>
  <c r="AG97" i="8"/>
  <c r="AF98" i="8"/>
  <c r="AH97" i="8"/>
  <c r="AF53" i="4"/>
  <c r="AH52" i="4"/>
  <c r="AG52" i="4"/>
  <c r="AH161" i="4"/>
  <c r="AG161" i="4"/>
  <c r="AH140" i="4"/>
  <c r="AG140" i="4"/>
  <c r="AH117" i="4"/>
  <c r="AG117" i="4"/>
  <c r="AG95" i="4"/>
  <c r="AH95" i="4"/>
  <c r="AG74" i="4"/>
  <c r="AH74" i="4"/>
  <c r="AF143" i="8" l="1"/>
  <c r="AH142" i="8"/>
  <c r="AG142" i="8"/>
  <c r="AH120" i="8"/>
  <c r="AG120" i="8"/>
  <c r="AF121" i="8"/>
  <c r="AG54" i="8"/>
  <c r="AF55" i="8"/>
  <c r="AH54" i="8"/>
  <c r="AH77" i="8"/>
  <c r="AF78" i="8"/>
  <c r="AG77" i="8"/>
  <c r="AG98" i="8"/>
  <c r="AF99" i="8"/>
  <c r="AH98" i="8"/>
  <c r="AF165" i="8"/>
  <c r="AH164" i="8"/>
  <c r="AG164" i="8"/>
  <c r="AF54" i="4"/>
  <c r="AG53" i="4"/>
  <c r="AH53" i="4"/>
  <c r="AH162" i="4"/>
  <c r="AG162" i="4"/>
  <c r="AH141" i="4"/>
  <c r="AG141" i="4"/>
  <c r="AH118" i="4"/>
  <c r="AG118" i="4"/>
  <c r="AH96" i="4"/>
  <c r="AG96" i="4"/>
  <c r="AH75" i="4"/>
  <c r="AG75" i="4"/>
  <c r="AG165" i="8" l="1"/>
  <c r="AF166" i="8"/>
  <c r="AH165" i="8"/>
  <c r="AH55" i="8"/>
  <c r="AG55" i="8"/>
  <c r="AF56" i="8"/>
  <c r="AH78" i="8"/>
  <c r="AF79" i="8"/>
  <c r="AG78" i="8"/>
  <c r="AH99" i="8"/>
  <c r="AF100" i="8"/>
  <c r="AG99" i="8"/>
  <c r="AF122" i="8"/>
  <c r="AH121" i="8"/>
  <c r="AG121" i="8"/>
  <c r="AF144" i="8"/>
  <c r="AG143" i="8"/>
  <c r="AH143" i="8"/>
  <c r="AF55" i="4"/>
  <c r="AG54" i="4"/>
  <c r="AH54" i="4"/>
  <c r="AH163" i="4"/>
  <c r="AG163" i="4"/>
  <c r="AH142" i="4"/>
  <c r="AG142" i="4"/>
  <c r="AG119" i="4"/>
  <c r="AH119" i="4"/>
  <c r="AG97" i="4"/>
  <c r="AH97" i="4"/>
  <c r="AG76" i="4"/>
  <c r="AH76" i="4"/>
  <c r="AF145" i="8" l="1"/>
  <c r="AG144" i="8"/>
  <c r="AH144" i="8"/>
  <c r="AG79" i="8"/>
  <c r="AH79" i="8"/>
  <c r="AC79" i="8"/>
  <c r="AH100" i="8"/>
  <c r="AF101" i="8"/>
  <c r="AG100" i="8"/>
  <c r="AH56" i="8"/>
  <c r="AF57" i="8"/>
  <c r="AG56" i="8"/>
  <c r="AH166" i="8"/>
  <c r="AF167" i="8"/>
  <c r="AG166" i="8"/>
  <c r="AG122" i="8"/>
  <c r="AF123" i="8"/>
  <c r="AH122" i="8"/>
  <c r="AF56" i="4"/>
  <c r="AH55" i="4"/>
  <c r="AG55" i="4"/>
  <c r="AH164" i="4"/>
  <c r="AG164" i="4"/>
  <c r="AH143" i="4"/>
  <c r="AG143" i="4"/>
  <c r="AH120" i="4"/>
  <c r="AG120" i="4"/>
  <c r="AH98" i="4"/>
  <c r="AG98" i="4"/>
  <c r="AH77" i="4"/>
  <c r="AG77" i="4"/>
  <c r="AH101" i="8" l="1"/>
  <c r="AG101" i="8"/>
  <c r="AC101" i="8"/>
  <c r="AG167" i="8"/>
  <c r="AH167" i="8"/>
  <c r="AC167" i="8"/>
  <c r="AH57" i="8"/>
  <c r="AG57" i="8"/>
  <c r="AC57" i="8"/>
  <c r="AG123" i="8"/>
  <c r="AH123" i="8"/>
  <c r="AC123" i="8"/>
  <c r="AG145" i="8"/>
  <c r="AH145" i="8"/>
  <c r="AC145" i="8"/>
  <c r="AF57" i="4"/>
  <c r="AG56" i="4"/>
  <c r="AH56" i="4"/>
  <c r="AH165" i="4"/>
  <c r="AG165" i="4"/>
  <c r="AH144" i="4"/>
  <c r="AG144" i="4"/>
  <c r="AH121" i="4"/>
  <c r="AG121" i="4"/>
  <c r="AG99" i="4"/>
  <c r="AH99" i="4"/>
  <c r="AG78" i="4"/>
  <c r="AH78" i="4"/>
  <c r="AH57" i="4" l="1"/>
  <c r="AG57" i="4"/>
  <c r="AC57" i="4"/>
  <c r="AH166" i="4"/>
  <c r="AG166" i="4"/>
  <c r="AH145" i="4"/>
  <c r="AG145" i="4"/>
  <c r="AC145" i="4"/>
  <c r="AH122" i="4"/>
  <c r="AG122" i="4"/>
  <c r="AH100" i="4"/>
  <c r="AG100" i="4"/>
  <c r="AG79" i="4"/>
  <c r="AH79" i="4"/>
  <c r="AC79" i="4"/>
  <c r="AH167" i="4" l="1"/>
  <c r="AG167" i="4"/>
  <c r="AC167" i="4"/>
  <c r="AH123" i="4"/>
  <c r="AG123" i="4"/>
  <c r="AC123" i="4"/>
  <c r="AH101" i="4"/>
  <c r="AG101" i="4"/>
  <c r="AC101" i="4"/>
</calcChain>
</file>

<file path=xl/sharedStrings.xml><?xml version="1.0" encoding="utf-8"?>
<sst xmlns="http://schemas.openxmlformats.org/spreadsheetml/2006/main" count="1368" uniqueCount="52">
  <si>
    <t>Heathrow</t>
  </si>
  <si>
    <t>Harrow</t>
  </si>
  <si>
    <t>Ealing</t>
  </si>
  <si>
    <t>Holborn</t>
  </si>
  <si>
    <t>Sutton</t>
  </si>
  <si>
    <t>Dartford</t>
  </si>
  <si>
    <t>Bromley</t>
  </si>
  <si>
    <t>Greenwich</t>
  </si>
  <si>
    <t>Barking</t>
  </si>
  <si>
    <t>Hammersmith</t>
  </si>
  <si>
    <t>Kingston</t>
  </si>
  <si>
    <t>Richmond</t>
  </si>
  <si>
    <t>Battersea</t>
  </si>
  <si>
    <t>Islington</t>
  </si>
  <si>
    <t>Woolwich</t>
  </si>
  <si>
    <t>=</t>
  </si>
  <si>
    <t>A</t>
  </si>
  <si>
    <t>B</t>
  </si>
  <si>
    <t>C</t>
  </si>
  <si>
    <t>D</t>
  </si>
  <si>
    <t>E</t>
  </si>
  <si>
    <t>F</t>
  </si>
  <si>
    <t>min</t>
  </si>
  <si>
    <t>van A</t>
  </si>
  <si>
    <t>x</t>
  </si>
  <si>
    <t>y</t>
  </si>
  <si>
    <t>done</t>
  </si>
  <si>
    <t>time limit</t>
  </si>
  <si>
    <t>&lt;=</t>
  </si>
  <si>
    <t>van B</t>
  </si>
  <si>
    <t>van C</t>
  </si>
  <si>
    <t>van D</t>
  </si>
  <si>
    <t>van E</t>
  </si>
  <si>
    <t>van F</t>
  </si>
  <si>
    <t>&gt;=</t>
  </si>
  <si>
    <t>constants</t>
  </si>
  <si>
    <t>usingVan: is van_i used?</t>
  </si>
  <si>
    <t>vanVisitsStop: is node_j visited by van_i?</t>
  </si>
  <si>
    <t>link vanVisitsStop and usingVan</t>
  </si>
  <si>
    <t>ordering</t>
  </si>
  <si>
    <t>each node should be visited exactly once (except Heathrow)</t>
  </si>
  <si>
    <t>leave exactly once</t>
  </si>
  <si>
    <t>enter visited nodes exactly once</t>
  </si>
  <si>
    <t>manual subtour breakers</t>
  </si>
  <si>
    <t>legend</t>
  </si>
  <si>
    <t>M</t>
  </si>
  <si>
    <t>decision variables</t>
  </si>
  <si>
    <t>constraints</t>
  </si>
  <si>
    <t>helper cells</t>
  </si>
  <si>
    <t>fixed previous objective</t>
  </si>
  <si>
    <t>minimise longest tour</t>
  </si>
  <si>
    <t>minimise used 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</si>
</sst>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Border="1"/>
    <xf numFmtId="0" fontId="0" fillId="0" borderId="4" xfId="0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4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4" borderId="0" xfId="0" applyFont="1" applyFill="1"/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route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'min vans'!$A$41</c:f>
              <c:strCache>
                <c:ptCount val="1"/>
                <c:pt idx="0">
                  <c:v>van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 vans'!$AG$42:$AG$57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'min vans'!$AH$42:$AH$57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92-4881-B98F-EDC7F2F93E6D}"/>
            </c:ext>
          </c:extLst>
        </c:ser>
        <c:ser>
          <c:idx val="1"/>
          <c:order val="1"/>
          <c:tx>
            <c:strRef>
              <c:f>'min vans'!$A$63</c:f>
              <c:strCache>
                <c:ptCount val="1"/>
                <c:pt idx="0">
                  <c:v>van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 vans'!$AG$64:$AG$79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'min vans'!$AH$64:$AH$79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92-4881-B98F-EDC7F2F93E6D}"/>
            </c:ext>
          </c:extLst>
        </c:ser>
        <c:ser>
          <c:idx val="2"/>
          <c:order val="2"/>
          <c:tx>
            <c:strRef>
              <c:f>'min vans'!$A$85</c:f>
              <c:strCache>
                <c:ptCount val="1"/>
                <c:pt idx="0">
                  <c:v>van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'min vans'!$AG$86:$AG$101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'min vans'!$AH$86:$AH$101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92-4881-B98F-EDC7F2F93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06815"/>
        <c:axId val="1089058879"/>
      </c:scatterChart>
      <c:valAx>
        <c:axId val="8358068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8879"/>
        <c:crosses val="autoZero"/>
        <c:crossBetween val="midCat"/>
      </c:valAx>
      <c:valAx>
        <c:axId val="108905887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route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'min time'!$A$41</c:f>
              <c:strCache>
                <c:ptCount val="1"/>
                <c:pt idx="0">
                  <c:v>van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 time'!$AG$42:$AG$57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'min time'!$AH$42:$AH$57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39-4380-9B97-1BF9BAFFAD4D}"/>
            </c:ext>
          </c:extLst>
        </c:ser>
        <c:ser>
          <c:idx val="1"/>
          <c:order val="1"/>
          <c:tx>
            <c:strRef>
              <c:f>'min time'!$A$63</c:f>
              <c:strCache>
                <c:ptCount val="1"/>
                <c:pt idx="0">
                  <c:v>van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 time'!$AG$64:$AG$79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'min time'!$AH$64:$AH$79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39-4380-9B97-1BF9BAFFAD4D}"/>
            </c:ext>
          </c:extLst>
        </c:ser>
        <c:ser>
          <c:idx val="2"/>
          <c:order val="2"/>
          <c:tx>
            <c:strRef>
              <c:f>'min time'!$A$85</c:f>
              <c:strCache>
                <c:ptCount val="1"/>
                <c:pt idx="0">
                  <c:v>van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'min time'!$AG$86:$AG$101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'min time'!$AH$86:$AH$101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39-4380-9B97-1BF9BAFF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06815"/>
        <c:axId val="1089058879"/>
      </c:scatterChart>
      <c:valAx>
        <c:axId val="8358068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8879"/>
        <c:crosses val="autoZero"/>
        <c:crossBetween val="midCat"/>
      </c:valAx>
      <c:valAx>
        <c:axId val="108905887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285748</xdr:colOff>
      <xdr:row>1</xdr:row>
      <xdr:rowOff>51546</xdr:rowOff>
    </xdr:from>
    <xdr:to>
      <xdr:col>23</xdr:col>
      <xdr:colOff>621924</xdr:colOff>
      <xdr:row>15</xdr:row>
      <xdr:rowOff>127746</xdr:rowOff>
    </xdr:to>
    <xdr:graphicFrame macro="">
      <xdr:nvGraphicFramePr>
        <xdr:cNvPr id="1980" name="Chart 1979">
          <a:extLst>
            <a:ext uri="{FF2B5EF4-FFF2-40B4-BE49-F238E27FC236}">
              <a16:creationId xmlns:a16="http://schemas.microsoft.com/office/drawing/2014/main" id="{8360741D-484F-400A-82C2-3DD502E9F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285748</xdr:colOff>
      <xdr:row>1</xdr:row>
      <xdr:rowOff>51546</xdr:rowOff>
    </xdr:from>
    <xdr:to>
      <xdr:col>23</xdr:col>
      <xdr:colOff>621924</xdr:colOff>
      <xdr:row>15</xdr:row>
      <xdr:rowOff>127746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5CE57-ED0A-4EDD-9A28-8E98B08C8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73"/>
  <sheetViews>
    <sheetView tabSelected="1" zoomScale="85" zoomScaleNormal="85" workbookViewId="0">
      <selection activeCell="AA57" sqref="AA57"/>
    </sheetView>
  </sheetViews>
  <sheetFormatPr defaultColWidth="9.7109375" defaultRowHeight="15" x14ac:dyDescent="0.25"/>
  <cols>
    <col min="1" max="1" width="14.28515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AC1" s="55"/>
      <c r="AD1" s="55" t="s">
        <v>24</v>
      </c>
      <c r="AE1" s="55" t="s">
        <v>25</v>
      </c>
    </row>
    <row r="2" spans="1:31" x14ac:dyDescent="0.25">
      <c r="A2" t="s">
        <v>0</v>
      </c>
      <c r="B2">
        <v>999</v>
      </c>
      <c r="C2">
        <v>20</v>
      </c>
      <c r="D2">
        <v>25</v>
      </c>
      <c r="E2">
        <v>35</v>
      </c>
      <c r="F2">
        <v>65</v>
      </c>
      <c r="G2">
        <v>90</v>
      </c>
      <c r="H2">
        <v>85</v>
      </c>
      <c r="I2">
        <v>80</v>
      </c>
      <c r="J2">
        <v>86</v>
      </c>
      <c r="K2">
        <v>25</v>
      </c>
      <c r="L2">
        <v>35</v>
      </c>
      <c r="M2">
        <v>20</v>
      </c>
      <c r="N2">
        <v>44</v>
      </c>
      <c r="O2">
        <v>35</v>
      </c>
      <c r="P2">
        <v>82</v>
      </c>
      <c r="AC2" s="55" t="s">
        <v>0</v>
      </c>
      <c r="AD2" s="55">
        <v>0</v>
      </c>
      <c r="AE2" s="55">
        <v>5</v>
      </c>
    </row>
    <row r="3" spans="1:31" x14ac:dyDescent="0.25">
      <c r="A3" t="s">
        <v>1</v>
      </c>
      <c r="B3">
        <v>0</v>
      </c>
      <c r="C3">
        <v>999</v>
      </c>
      <c r="D3">
        <v>15</v>
      </c>
      <c r="E3">
        <v>35</v>
      </c>
      <c r="F3">
        <v>60</v>
      </c>
      <c r="G3">
        <v>55</v>
      </c>
      <c r="H3">
        <v>57</v>
      </c>
      <c r="I3">
        <v>85</v>
      </c>
      <c r="J3">
        <v>90</v>
      </c>
      <c r="K3">
        <v>25</v>
      </c>
      <c r="L3">
        <v>35</v>
      </c>
      <c r="M3">
        <v>30</v>
      </c>
      <c r="N3">
        <v>37</v>
      </c>
      <c r="O3">
        <v>20</v>
      </c>
      <c r="P3">
        <v>40</v>
      </c>
      <c r="AC3" s="55" t="s">
        <v>1</v>
      </c>
      <c r="AD3" s="55">
        <v>1</v>
      </c>
      <c r="AE3" s="55">
        <v>0</v>
      </c>
    </row>
    <row r="4" spans="1:31" x14ac:dyDescent="0.25">
      <c r="A4" t="s">
        <v>2</v>
      </c>
      <c r="B4">
        <v>0</v>
      </c>
      <c r="C4">
        <v>15</v>
      </c>
      <c r="D4">
        <v>999</v>
      </c>
      <c r="E4">
        <v>30</v>
      </c>
      <c r="F4">
        <v>50</v>
      </c>
      <c r="G4">
        <v>70</v>
      </c>
      <c r="H4">
        <v>55</v>
      </c>
      <c r="I4">
        <v>50</v>
      </c>
      <c r="J4">
        <v>65</v>
      </c>
      <c r="K4">
        <v>10</v>
      </c>
      <c r="L4">
        <v>25</v>
      </c>
      <c r="M4">
        <v>15</v>
      </c>
      <c r="N4">
        <v>24</v>
      </c>
      <c r="O4">
        <v>20</v>
      </c>
      <c r="P4">
        <v>90</v>
      </c>
      <c r="AC4" s="55" t="s">
        <v>2</v>
      </c>
      <c r="AD4" s="55">
        <v>2</v>
      </c>
      <c r="AE4" s="55">
        <v>4</v>
      </c>
    </row>
    <row r="5" spans="1:31" x14ac:dyDescent="0.25">
      <c r="A5" t="s">
        <v>3</v>
      </c>
      <c r="B5">
        <v>0</v>
      </c>
      <c r="C5">
        <v>35</v>
      </c>
      <c r="D5">
        <v>30</v>
      </c>
      <c r="E5">
        <v>999</v>
      </c>
      <c r="F5">
        <v>45</v>
      </c>
      <c r="G5">
        <v>60</v>
      </c>
      <c r="H5">
        <v>53</v>
      </c>
      <c r="I5">
        <v>55</v>
      </c>
      <c r="J5">
        <v>47</v>
      </c>
      <c r="K5">
        <v>12</v>
      </c>
      <c r="L5">
        <v>22</v>
      </c>
      <c r="M5">
        <v>20</v>
      </c>
      <c r="N5">
        <v>12</v>
      </c>
      <c r="O5">
        <v>10</v>
      </c>
      <c r="P5">
        <v>21</v>
      </c>
      <c r="AC5" s="55" t="s">
        <v>3</v>
      </c>
      <c r="AD5" s="55">
        <v>5</v>
      </c>
      <c r="AE5" s="55">
        <v>3</v>
      </c>
    </row>
    <row r="6" spans="1:31" x14ac:dyDescent="0.25">
      <c r="A6" t="s">
        <v>4</v>
      </c>
      <c r="B6">
        <v>0</v>
      </c>
      <c r="C6">
        <v>60</v>
      </c>
      <c r="D6">
        <v>50</v>
      </c>
      <c r="E6">
        <v>45</v>
      </c>
      <c r="F6">
        <v>999</v>
      </c>
      <c r="G6">
        <v>46</v>
      </c>
      <c r="H6">
        <v>15</v>
      </c>
      <c r="I6">
        <v>45</v>
      </c>
      <c r="J6">
        <v>75</v>
      </c>
      <c r="K6">
        <v>25</v>
      </c>
      <c r="L6">
        <v>11</v>
      </c>
      <c r="M6">
        <v>19</v>
      </c>
      <c r="N6">
        <v>15</v>
      </c>
      <c r="O6">
        <v>25</v>
      </c>
      <c r="P6">
        <v>25</v>
      </c>
      <c r="AC6" s="55" t="s">
        <v>4</v>
      </c>
      <c r="AD6" s="55">
        <v>4</v>
      </c>
      <c r="AE6" s="55">
        <v>10</v>
      </c>
    </row>
    <row r="7" spans="1:31" x14ac:dyDescent="0.25">
      <c r="A7" t="s">
        <v>5</v>
      </c>
      <c r="B7">
        <v>0</v>
      </c>
      <c r="C7">
        <v>55</v>
      </c>
      <c r="D7">
        <v>70</v>
      </c>
      <c r="E7">
        <v>60</v>
      </c>
      <c r="F7">
        <v>46</v>
      </c>
      <c r="G7">
        <v>999</v>
      </c>
      <c r="H7">
        <v>15</v>
      </c>
      <c r="I7">
        <v>15</v>
      </c>
      <c r="J7">
        <v>25</v>
      </c>
      <c r="K7">
        <v>45</v>
      </c>
      <c r="L7">
        <v>65</v>
      </c>
      <c r="M7">
        <v>53</v>
      </c>
      <c r="N7">
        <v>43</v>
      </c>
      <c r="O7">
        <v>63</v>
      </c>
      <c r="P7">
        <v>70</v>
      </c>
      <c r="AC7" s="55" t="s">
        <v>5</v>
      </c>
      <c r="AD7" s="55">
        <v>11</v>
      </c>
      <c r="AE7" s="55">
        <v>5</v>
      </c>
    </row>
    <row r="8" spans="1:31" x14ac:dyDescent="0.25">
      <c r="A8" t="s">
        <v>6</v>
      </c>
      <c r="B8">
        <v>0</v>
      </c>
      <c r="C8">
        <v>57</v>
      </c>
      <c r="D8">
        <v>55</v>
      </c>
      <c r="E8">
        <v>53</v>
      </c>
      <c r="F8">
        <v>15</v>
      </c>
      <c r="G8">
        <v>15</v>
      </c>
      <c r="H8">
        <v>999</v>
      </c>
      <c r="I8">
        <v>17</v>
      </c>
      <c r="J8">
        <v>25</v>
      </c>
      <c r="K8">
        <v>41</v>
      </c>
      <c r="L8">
        <v>25</v>
      </c>
      <c r="M8">
        <v>33</v>
      </c>
      <c r="N8">
        <v>27</v>
      </c>
      <c r="O8">
        <v>45</v>
      </c>
      <c r="P8">
        <v>30</v>
      </c>
      <c r="AC8" s="55" t="s">
        <v>6</v>
      </c>
      <c r="AD8" s="55">
        <v>8</v>
      </c>
      <c r="AE8" s="55">
        <v>7</v>
      </c>
    </row>
    <row r="9" spans="1:31" x14ac:dyDescent="0.25">
      <c r="A9" t="s">
        <v>7</v>
      </c>
      <c r="B9">
        <v>0</v>
      </c>
      <c r="C9">
        <v>85</v>
      </c>
      <c r="D9">
        <v>50</v>
      </c>
      <c r="E9">
        <v>55</v>
      </c>
      <c r="F9">
        <v>45</v>
      </c>
      <c r="G9">
        <v>15</v>
      </c>
      <c r="H9">
        <v>17</v>
      </c>
      <c r="I9">
        <v>999</v>
      </c>
      <c r="J9">
        <v>25</v>
      </c>
      <c r="K9">
        <v>40</v>
      </c>
      <c r="L9">
        <v>34</v>
      </c>
      <c r="M9">
        <v>32</v>
      </c>
      <c r="N9">
        <v>20</v>
      </c>
      <c r="O9">
        <v>30</v>
      </c>
      <c r="P9">
        <v>10</v>
      </c>
      <c r="AC9" s="55" t="s">
        <v>7</v>
      </c>
      <c r="AD9" s="55">
        <v>7</v>
      </c>
      <c r="AE9" s="55">
        <v>4</v>
      </c>
    </row>
    <row r="10" spans="1:31" x14ac:dyDescent="0.25">
      <c r="A10" t="s">
        <v>8</v>
      </c>
      <c r="B10">
        <v>0</v>
      </c>
      <c r="C10">
        <v>90</v>
      </c>
      <c r="D10">
        <v>65</v>
      </c>
      <c r="E10">
        <v>47</v>
      </c>
      <c r="F10">
        <v>75</v>
      </c>
      <c r="G10">
        <v>25</v>
      </c>
      <c r="H10">
        <v>25</v>
      </c>
      <c r="I10">
        <v>25</v>
      </c>
      <c r="J10">
        <v>999</v>
      </c>
      <c r="K10">
        <v>65</v>
      </c>
      <c r="L10">
        <v>70</v>
      </c>
      <c r="M10">
        <v>72</v>
      </c>
      <c r="N10">
        <v>61</v>
      </c>
      <c r="O10">
        <v>45</v>
      </c>
      <c r="P10">
        <v>13</v>
      </c>
      <c r="AC10" s="55" t="s">
        <v>8</v>
      </c>
      <c r="AD10" s="55">
        <v>9</v>
      </c>
      <c r="AE10" s="55">
        <v>1</v>
      </c>
    </row>
    <row r="11" spans="1:31" x14ac:dyDescent="0.25">
      <c r="A11" t="s">
        <v>9</v>
      </c>
      <c r="B11">
        <v>0</v>
      </c>
      <c r="C11">
        <v>25</v>
      </c>
      <c r="D11">
        <v>10</v>
      </c>
      <c r="E11">
        <v>12</v>
      </c>
      <c r="F11">
        <v>25</v>
      </c>
      <c r="G11">
        <v>45</v>
      </c>
      <c r="H11">
        <v>41</v>
      </c>
      <c r="I11">
        <v>40</v>
      </c>
      <c r="J11">
        <v>65</v>
      </c>
      <c r="K11">
        <v>999</v>
      </c>
      <c r="L11">
        <v>20</v>
      </c>
      <c r="M11">
        <v>8</v>
      </c>
      <c r="N11">
        <v>7</v>
      </c>
      <c r="O11">
        <v>15</v>
      </c>
      <c r="P11">
        <v>25</v>
      </c>
      <c r="AC11" s="55" t="s">
        <v>9</v>
      </c>
      <c r="AD11" s="55">
        <v>3</v>
      </c>
      <c r="AE11" s="55">
        <v>4</v>
      </c>
    </row>
    <row r="12" spans="1:31" x14ac:dyDescent="0.25">
      <c r="A12" t="s">
        <v>10</v>
      </c>
      <c r="B12">
        <v>0</v>
      </c>
      <c r="C12">
        <v>35</v>
      </c>
      <c r="D12">
        <v>25</v>
      </c>
      <c r="E12">
        <v>22</v>
      </c>
      <c r="F12">
        <v>11</v>
      </c>
      <c r="G12">
        <v>65</v>
      </c>
      <c r="H12">
        <v>25</v>
      </c>
      <c r="I12">
        <v>34</v>
      </c>
      <c r="J12">
        <v>70</v>
      </c>
      <c r="K12">
        <v>20</v>
      </c>
      <c r="L12">
        <v>999</v>
      </c>
      <c r="M12">
        <v>5</v>
      </c>
      <c r="N12">
        <v>12</v>
      </c>
      <c r="O12">
        <v>45</v>
      </c>
      <c r="P12">
        <v>65</v>
      </c>
      <c r="AC12" s="55" t="s">
        <v>10</v>
      </c>
      <c r="AD12" s="55">
        <v>2</v>
      </c>
      <c r="AE12" s="55">
        <v>8</v>
      </c>
    </row>
    <row r="13" spans="1:31" x14ac:dyDescent="0.25">
      <c r="A13" t="s">
        <v>11</v>
      </c>
      <c r="B13">
        <v>0</v>
      </c>
      <c r="C13">
        <v>30</v>
      </c>
      <c r="D13">
        <v>15</v>
      </c>
      <c r="E13">
        <v>20</v>
      </c>
      <c r="F13">
        <v>19</v>
      </c>
      <c r="G13">
        <v>53</v>
      </c>
      <c r="H13">
        <v>33</v>
      </c>
      <c r="I13">
        <v>32</v>
      </c>
      <c r="J13">
        <v>72</v>
      </c>
      <c r="K13">
        <v>8</v>
      </c>
      <c r="L13">
        <v>5</v>
      </c>
      <c r="M13">
        <v>999</v>
      </c>
      <c r="N13">
        <v>14</v>
      </c>
      <c r="O13">
        <v>34</v>
      </c>
      <c r="P13">
        <v>56</v>
      </c>
      <c r="AC13" s="55" t="s">
        <v>11</v>
      </c>
      <c r="AD13" s="55">
        <v>2</v>
      </c>
      <c r="AE13" s="55">
        <v>6</v>
      </c>
    </row>
    <row r="14" spans="1:31" x14ac:dyDescent="0.25">
      <c r="A14" t="s">
        <v>12</v>
      </c>
      <c r="B14">
        <v>0</v>
      </c>
      <c r="C14">
        <v>37</v>
      </c>
      <c r="D14">
        <v>24</v>
      </c>
      <c r="E14">
        <v>12</v>
      </c>
      <c r="F14">
        <v>15</v>
      </c>
      <c r="G14">
        <v>43</v>
      </c>
      <c r="H14">
        <v>27</v>
      </c>
      <c r="I14">
        <v>20</v>
      </c>
      <c r="J14">
        <v>61</v>
      </c>
      <c r="K14">
        <v>7</v>
      </c>
      <c r="L14">
        <v>12</v>
      </c>
      <c r="M14">
        <v>14</v>
      </c>
      <c r="N14">
        <v>999</v>
      </c>
      <c r="O14">
        <v>30</v>
      </c>
      <c r="P14">
        <v>40</v>
      </c>
      <c r="AC14" s="55" t="s">
        <v>12</v>
      </c>
      <c r="AD14" s="55">
        <v>4</v>
      </c>
      <c r="AE14" s="55">
        <v>5</v>
      </c>
    </row>
    <row r="15" spans="1:31" x14ac:dyDescent="0.25">
      <c r="A15" t="s">
        <v>13</v>
      </c>
      <c r="B15">
        <v>0</v>
      </c>
      <c r="C15">
        <v>20</v>
      </c>
      <c r="D15">
        <v>20</v>
      </c>
      <c r="E15">
        <v>10</v>
      </c>
      <c r="F15">
        <v>25</v>
      </c>
      <c r="G15">
        <v>63</v>
      </c>
      <c r="H15">
        <v>45</v>
      </c>
      <c r="I15">
        <v>30</v>
      </c>
      <c r="J15">
        <v>45</v>
      </c>
      <c r="K15">
        <v>15</v>
      </c>
      <c r="L15">
        <v>45</v>
      </c>
      <c r="M15">
        <v>34</v>
      </c>
      <c r="N15">
        <v>30</v>
      </c>
      <c r="O15">
        <v>999</v>
      </c>
      <c r="P15">
        <v>27</v>
      </c>
      <c r="AC15" s="55" t="s">
        <v>13</v>
      </c>
      <c r="AD15" s="55">
        <v>6</v>
      </c>
      <c r="AE15" s="55">
        <v>2</v>
      </c>
    </row>
    <row r="16" spans="1:31" x14ac:dyDescent="0.25">
      <c r="A16" t="s">
        <v>14</v>
      </c>
      <c r="B16">
        <v>0</v>
      </c>
      <c r="C16">
        <v>40</v>
      </c>
      <c r="D16">
        <v>90</v>
      </c>
      <c r="E16">
        <v>21</v>
      </c>
      <c r="F16">
        <v>25</v>
      </c>
      <c r="G16">
        <v>70</v>
      </c>
      <c r="H16">
        <v>30</v>
      </c>
      <c r="I16">
        <v>10</v>
      </c>
      <c r="J16">
        <v>13</v>
      </c>
      <c r="K16">
        <v>25</v>
      </c>
      <c r="L16">
        <v>65</v>
      </c>
      <c r="M16">
        <v>56</v>
      </c>
      <c r="N16">
        <v>40</v>
      </c>
      <c r="O16">
        <v>27</v>
      </c>
      <c r="P16">
        <v>999</v>
      </c>
      <c r="AC16" s="55" t="s">
        <v>14</v>
      </c>
      <c r="AD16" s="55">
        <v>9</v>
      </c>
      <c r="AE16" s="55">
        <v>4</v>
      </c>
    </row>
    <row r="17" spans="1:31" x14ac:dyDescent="0.25">
      <c r="AC17" s="55" t="s">
        <v>26</v>
      </c>
      <c r="AD17" s="55">
        <v>0</v>
      </c>
      <c r="AE17" s="55">
        <v>5</v>
      </c>
    </row>
    <row r="19" spans="1:31" x14ac:dyDescent="0.25">
      <c r="B19" s="57" t="s">
        <v>36</v>
      </c>
      <c r="C19" s="58"/>
      <c r="D19" s="63" t="s">
        <v>51</v>
      </c>
      <c r="E19" s="63"/>
      <c r="H19" s="64" t="s">
        <v>35</v>
      </c>
      <c r="I19" s="64"/>
      <c r="L19" s="63" t="s">
        <v>44</v>
      </c>
      <c r="M19" s="63"/>
    </row>
    <row r="20" spans="1:31" x14ac:dyDescent="0.25">
      <c r="A20" s="26" t="s">
        <v>16</v>
      </c>
      <c r="B20" s="1">
        <v>0</v>
      </c>
      <c r="D20" s="24" t="s">
        <v>22</v>
      </c>
      <c r="E20" s="60">
        <f>SUM(B20:B25)</f>
        <v>0</v>
      </c>
      <c r="H20" s="56" t="s">
        <v>27</v>
      </c>
      <c r="I20" s="22">
        <v>120</v>
      </c>
      <c r="L20" s="65" t="s">
        <v>46</v>
      </c>
      <c r="M20" s="66"/>
    </row>
    <row r="21" spans="1:31" x14ac:dyDescent="0.25">
      <c r="A21" s="26" t="s">
        <v>17</v>
      </c>
      <c r="B21" s="2">
        <v>0</v>
      </c>
      <c r="H21" s="56" t="s">
        <v>45</v>
      </c>
      <c r="I21" s="22">
        <v>15</v>
      </c>
      <c r="L21" s="67" t="s">
        <v>47</v>
      </c>
      <c r="M21" s="68"/>
    </row>
    <row r="22" spans="1:31" x14ac:dyDescent="0.25">
      <c r="A22" s="26" t="s">
        <v>18</v>
      </c>
      <c r="B22" s="2">
        <v>0</v>
      </c>
      <c r="L22" s="69" t="s">
        <v>48</v>
      </c>
      <c r="M22" s="69"/>
    </row>
    <row r="23" spans="1:31" x14ac:dyDescent="0.25">
      <c r="A23" s="26" t="s">
        <v>19</v>
      </c>
      <c r="B23" s="2">
        <v>0</v>
      </c>
    </row>
    <row r="24" spans="1:31" x14ac:dyDescent="0.25">
      <c r="A24" s="26" t="s">
        <v>20</v>
      </c>
      <c r="B24" s="2">
        <v>0</v>
      </c>
    </row>
    <row r="25" spans="1:31" x14ac:dyDescent="0.25">
      <c r="A25" s="26" t="s">
        <v>21</v>
      </c>
      <c r="B25" s="3">
        <v>0</v>
      </c>
    </row>
    <row r="26" spans="1:31" x14ac:dyDescent="0.25">
      <c r="A26" s="26"/>
    </row>
    <row r="27" spans="1:31" x14ac:dyDescent="0.25">
      <c r="A27" s="26"/>
      <c r="B27" s="63" t="s">
        <v>37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</row>
    <row r="28" spans="1:31" x14ac:dyDescent="0.25">
      <c r="A28" s="26"/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R28" s="61" t="s">
        <v>38</v>
      </c>
      <c r="S28" s="61"/>
      <c r="T28" s="61"/>
      <c r="U28" s="61"/>
      <c r="V28" s="61"/>
      <c r="X28" s="61" t="s">
        <v>39</v>
      </c>
      <c r="Y28" s="61"/>
    </row>
    <row r="29" spans="1:31" x14ac:dyDescent="0.25">
      <c r="A29" s="26" t="s">
        <v>16</v>
      </c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7">
        <v>0</v>
      </c>
      <c r="R29" s="13">
        <f t="shared" ref="R29:R34" si="0">B20</f>
        <v>0</v>
      </c>
      <c r="S29" s="36" t="s">
        <v>28</v>
      </c>
      <c r="T29" s="36">
        <f t="shared" ref="T29:T34" si="1">SUM(B29:P29)</f>
        <v>0</v>
      </c>
      <c r="U29" s="36" t="s">
        <v>28</v>
      </c>
      <c r="V29" s="40">
        <f>B20*$I$21</f>
        <v>0</v>
      </c>
      <c r="X29" s="13">
        <f>R58</f>
        <v>0</v>
      </c>
      <c r="Y29" s="15" t="s">
        <v>34</v>
      </c>
    </row>
    <row r="30" spans="1:31" x14ac:dyDescent="0.25">
      <c r="A30" s="26" t="s">
        <v>17</v>
      </c>
      <c r="B30" s="8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9">
        <v>0</v>
      </c>
      <c r="R30" s="16">
        <f t="shared" si="0"/>
        <v>0</v>
      </c>
      <c r="S30" s="37" t="s">
        <v>28</v>
      </c>
      <c r="T30" s="37">
        <f t="shared" si="1"/>
        <v>0</v>
      </c>
      <c r="U30" s="37" t="s">
        <v>28</v>
      </c>
      <c r="V30" s="41">
        <f t="shared" ref="V30:V33" si="2">B21*$I$21</f>
        <v>0</v>
      </c>
      <c r="X30" s="16">
        <f>R80</f>
        <v>0</v>
      </c>
      <c r="Y30" s="17" t="s">
        <v>34</v>
      </c>
    </row>
    <row r="31" spans="1:31" x14ac:dyDescent="0.25">
      <c r="A31" s="26" t="s">
        <v>18</v>
      </c>
      <c r="B31" s="8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9">
        <v>0</v>
      </c>
      <c r="R31" s="16">
        <f t="shared" si="0"/>
        <v>0</v>
      </c>
      <c r="S31" s="37" t="s">
        <v>28</v>
      </c>
      <c r="T31" s="37">
        <f t="shared" si="1"/>
        <v>0</v>
      </c>
      <c r="U31" s="37" t="s">
        <v>28</v>
      </c>
      <c r="V31" s="41">
        <f t="shared" si="2"/>
        <v>0</v>
      </c>
      <c r="X31" s="16">
        <f>R102</f>
        <v>0</v>
      </c>
      <c r="Y31" s="17" t="s">
        <v>34</v>
      </c>
    </row>
    <row r="32" spans="1:31" x14ac:dyDescent="0.25">
      <c r="A32" s="26" t="s">
        <v>19</v>
      </c>
      <c r="B32" s="8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9">
        <v>0</v>
      </c>
      <c r="R32" s="16">
        <f t="shared" si="0"/>
        <v>0</v>
      </c>
      <c r="S32" s="37" t="s">
        <v>28</v>
      </c>
      <c r="T32" s="37">
        <f t="shared" si="1"/>
        <v>0</v>
      </c>
      <c r="U32" s="37" t="s">
        <v>28</v>
      </c>
      <c r="V32" s="41">
        <f t="shared" si="2"/>
        <v>0</v>
      </c>
      <c r="X32" s="16">
        <f>R124</f>
        <v>0</v>
      </c>
      <c r="Y32" s="17" t="s">
        <v>34</v>
      </c>
    </row>
    <row r="33" spans="1:34" x14ac:dyDescent="0.25">
      <c r="A33" s="26" t="s">
        <v>20</v>
      </c>
      <c r="B33" s="8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9">
        <v>0</v>
      </c>
      <c r="R33" s="16">
        <f t="shared" si="0"/>
        <v>0</v>
      </c>
      <c r="S33" s="37" t="s">
        <v>28</v>
      </c>
      <c r="T33" s="37">
        <f t="shared" si="1"/>
        <v>0</v>
      </c>
      <c r="U33" s="37" t="s">
        <v>28</v>
      </c>
      <c r="V33" s="41">
        <f t="shared" si="2"/>
        <v>0</v>
      </c>
      <c r="X33" s="16">
        <f>R146</f>
        <v>0</v>
      </c>
      <c r="Y33" s="17" t="s">
        <v>34</v>
      </c>
    </row>
    <row r="34" spans="1:34" x14ac:dyDescent="0.25">
      <c r="A34" s="26" t="s">
        <v>21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0</v>
      </c>
      <c r="R34" s="18">
        <f t="shared" si="0"/>
        <v>0</v>
      </c>
      <c r="S34" s="38" t="s">
        <v>28</v>
      </c>
      <c r="T34" s="38">
        <f t="shared" si="1"/>
        <v>0</v>
      </c>
      <c r="U34" s="38" t="s">
        <v>28</v>
      </c>
      <c r="V34" s="42">
        <f>B25*$I$21</f>
        <v>0</v>
      </c>
      <c r="X34" s="18">
        <f>R168</f>
        <v>0</v>
      </c>
      <c r="Y34" s="23"/>
    </row>
    <row r="35" spans="1:34" x14ac:dyDescent="0.25">
      <c r="A35" s="26"/>
      <c r="B35" s="62" t="s">
        <v>40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1:34" x14ac:dyDescent="0.25">
      <c r="A36" s="26"/>
      <c r="B36" s="27">
        <f>SUM(B29:B34)</f>
        <v>0</v>
      </c>
      <c r="C36" s="28">
        <f>SUM(C29:C34)</f>
        <v>0</v>
      </c>
      <c r="D36" s="28">
        <f t="shared" ref="D36:P36" si="3">SUM(D29:D34)</f>
        <v>0</v>
      </c>
      <c r="E36" s="28">
        <f t="shared" si="3"/>
        <v>0</v>
      </c>
      <c r="F36" s="28">
        <f t="shared" si="3"/>
        <v>0</v>
      </c>
      <c r="G36" s="28">
        <f t="shared" si="3"/>
        <v>0</v>
      </c>
      <c r="H36" s="28">
        <f t="shared" si="3"/>
        <v>0</v>
      </c>
      <c r="I36" s="28">
        <f t="shared" si="3"/>
        <v>0</v>
      </c>
      <c r="J36" s="28">
        <f t="shared" si="3"/>
        <v>0</v>
      </c>
      <c r="K36" s="28">
        <f t="shared" si="3"/>
        <v>0</v>
      </c>
      <c r="L36" s="28">
        <f t="shared" si="3"/>
        <v>0</v>
      </c>
      <c r="M36" s="28">
        <f t="shared" si="3"/>
        <v>0</v>
      </c>
      <c r="N36" s="28">
        <f t="shared" si="3"/>
        <v>0</v>
      </c>
      <c r="O36" s="28">
        <f t="shared" si="3"/>
        <v>0</v>
      </c>
      <c r="P36" s="29">
        <f t="shared" si="3"/>
        <v>0</v>
      </c>
    </row>
    <row r="37" spans="1:34" x14ac:dyDescent="0.25">
      <c r="A37" s="26"/>
      <c r="B37" s="30" t="s">
        <v>15</v>
      </c>
      <c r="C37" s="31" t="s">
        <v>15</v>
      </c>
      <c r="D37" s="31" t="s">
        <v>15</v>
      </c>
      <c r="E37" s="31" t="s">
        <v>15</v>
      </c>
      <c r="F37" s="31" t="s">
        <v>15</v>
      </c>
      <c r="G37" s="31" t="s">
        <v>15</v>
      </c>
      <c r="H37" s="31" t="s">
        <v>15</v>
      </c>
      <c r="I37" s="31" t="s">
        <v>15</v>
      </c>
      <c r="J37" s="31" t="s">
        <v>15</v>
      </c>
      <c r="K37" s="31" t="s">
        <v>15</v>
      </c>
      <c r="L37" s="31" t="s">
        <v>15</v>
      </c>
      <c r="M37" s="31" t="s">
        <v>15</v>
      </c>
      <c r="N37" s="31" t="s">
        <v>15</v>
      </c>
      <c r="O37" s="31" t="s">
        <v>15</v>
      </c>
      <c r="P37" s="32" t="s">
        <v>15</v>
      </c>
    </row>
    <row r="38" spans="1:34" x14ac:dyDescent="0.25">
      <c r="A38" s="26"/>
      <c r="B38" s="33">
        <f>E20</f>
        <v>0</v>
      </c>
      <c r="C38" s="34">
        <v>1</v>
      </c>
      <c r="D38" s="34">
        <v>1</v>
      </c>
      <c r="E38" s="34">
        <v>1</v>
      </c>
      <c r="F38" s="34">
        <v>1</v>
      </c>
      <c r="G38" s="34">
        <v>1</v>
      </c>
      <c r="H38" s="34">
        <v>1</v>
      </c>
      <c r="I38" s="34">
        <v>1</v>
      </c>
      <c r="J38" s="34">
        <v>1</v>
      </c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5">
        <v>1</v>
      </c>
    </row>
    <row r="39" spans="1:34" x14ac:dyDescent="0.25">
      <c r="A39" s="26"/>
    </row>
    <row r="40" spans="1:34" x14ac:dyDescent="0.25">
      <c r="A40" s="26"/>
    </row>
    <row r="41" spans="1:34" x14ac:dyDescent="0.25">
      <c r="A41" s="59" t="s">
        <v>23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R41" s="61" t="s">
        <v>41</v>
      </c>
      <c r="S41" s="61"/>
      <c r="T41" s="61"/>
      <c r="U41" s="54"/>
      <c r="V41" s="61" t="s">
        <v>43</v>
      </c>
      <c r="W41" s="61"/>
      <c r="X41" s="61"/>
      <c r="Y41" s="61"/>
      <c r="Z41" s="61"/>
      <c r="AA41" s="61"/>
    </row>
    <row r="42" spans="1:34" x14ac:dyDescent="0.25">
      <c r="A42" s="26" t="s">
        <v>0</v>
      </c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>
        <v>0</v>
      </c>
      <c r="R42" s="13">
        <f>SUM(B42:P42)</f>
        <v>0</v>
      </c>
      <c r="S42" s="36" t="s">
        <v>15</v>
      </c>
      <c r="T42" s="40">
        <f t="array" ref="T42:T56">TRANSPOSE($B$29:$P$29)</f>
        <v>0</v>
      </c>
      <c r="V42" s="13">
        <f>SUM(L46,F52)</f>
        <v>0</v>
      </c>
      <c r="W42" s="36" t="s">
        <v>28</v>
      </c>
      <c r="X42" s="40">
        <v>1</v>
      </c>
      <c r="Y42" s="13">
        <f>SUM(K45,E51)</f>
        <v>0</v>
      </c>
      <c r="Z42" s="36" t="s">
        <v>28</v>
      </c>
      <c r="AA42" s="40">
        <v>1</v>
      </c>
      <c r="AC42" s="55" t="str">
        <f t="shared" ref="AC42:AC56" si="4">A42</f>
        <v>Heathrow</v>
      </c>
      <c r="AD42" s="55" t="str">
        <f t="shared" ref="AD42:AD56" si="5">IFERROR(INDEX($A$42:$A$56, MATCH(1, B42:P42, 0)), "")</f>
        <v/>
      </c>
      <c r="AE42" s="55"/>
      <c r="AF42" s="55" t="s">
        <v>0</v>
      </c>
      <c r="AG42" s="55">
        <f t="shared" ref="AG42:AG57" si="6">VLOOKUP(AF42, $AC$2:$AE$17, 2,FALSE)</f>
        <v>0</v>
      </c>
      <c r="AH42" s="55">
        <f t="shared" ref="AH42:AH57" si="7">VLOOKUP(AF42, $AC$2:$AE$17, 3,FALSE)</f>
        <v>5</v>
      </c>
    </row>
    <row r="43" spans="1:34" x14ac:dyDescent="0.25">
      <c r="A43" s="26" t="s">
        <v>1</v>
      </c>
      <c r="B43" s="8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9">
        <v>0</v>
      </c>
      <c r="R43" s="16">
        <f t="shared" ref="R43:R56" si="8">SUM(B43:P43)</f>
        <v>0</v>
      </c>
      <c r="S43" s="37" t="s">
        <v>15</v>
      </c>
      <c r="T43" s="41">
        <v>0</v>
      </c>
      <c r="V43" s="16">
        <f>SUM(P50,I56,J49)</f>
        <v>0</v>
      </c>
      <c r="W43" s="37" t="s">
        <v>28</v>
      </c>
      <c r="X43" s="41">
        <v>2</v>
      </c>
      <c r="Y43" s="16">
        <f>SUM(I56,H49,G48,J47,P50)</f>
        <v>0</v>
      </c>
      <c r="Z43" s="37" t="s">
        <v>28</v>
      </c>
      <c r="AA43" s="41">
        <v>4</v>
      </c>
      <c r="AC43" s="55" t="str">
        <f t="shared" si="4"/>
        <v>Harrow</v>
      </c>
      <c r="AD43" s="55" t="str">
        <f t="shared" si="5"/>
        <v/>
      </c>
      <c r="AE43" s="55" t="str">
        <f t="shared" ref="AE43:AE56" si="9">IFERROR(INDEX($AD$43:$AD$56, MATCH(AE42, $AC$43:$AC$56, 0)), "")</f>
        <v/>
      </c>
      <c r="AF43" s="55" t="str">
        <f>IF(AD42&lt;&gt;"", AD42, "done")</f>
        <v>done</v>
      </c>
      <c r="AG43" s="55">
        <f t="shared" si="6"/>
        <v>0</v>
      </c>
      <c r="AH43" s="55">
        <f t="shared" si="7"/>
        <v>5</v>
      </c>
    </row>
    <row r="44" spans="1:34" x14ac:dyDescent="0.25">
      <c r="A44" s="26" t="s">
        <v>2</v>
      </c>
      <c r="B44" s="8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9">
        <v>0</v>
      </c>
      <c r="R44" s="16">
        <f t="shared" si="8"/>
        <v>0</v>
      </c>
      <c r="S44" s="37" t="s">
        <v>15</v>
      </c>
      <c r="T44" s="41">
        <v>0</v>
      </c>
      <c r="V44" s="16">
        <f>SUM(E55,O45)</f>
        <v>0</v>
      </c>
      <c r="W44" s="37" t="s">
        <v>28</v>
      </c>
      <c r="X44" s="41">
        <v>1</v>
      </c>
      <c r="Y44" s="16">
        <f>SUM(E54,O45,D55,K44,N51)</f>
        <v>0</v>
      </c>
      <c r="Z44" s="37" t="s">
        <v>28</v>
      </c>
      <c r="AA44" s="41">
        <v>4</v>
      </c>
      <c r="AC44" s="55" t="str">
        <f t="shared" si="4"/>
        <v>Ealing</v>
      </c>
      <c r="AD44" s="55" t="str">
        <f t="shared" si="5"/>
        <v/>
      </c>
      <c r="AE44" s="55" t="str">
        <f t="shared" si="9"/>
        <v/>
      </c>
      <c r="AF44" s="55" t="str">
        <f t="shared" ref="AF44:AF57" si="10">IFERROR(INDEX($AD$43:$AD$56, MATCH(AF43, $AC$43:$AC$56, 0)), "done")</f>
        <v>done</v>
      </c>
      <c r="AG44" s="55">
        <f t="shared" si="6"/>
        <v>0</v>
      </c>
      <c r="AH44" s="55">
        <f t="shared" si="7"/>
        <v>5</v>
      </c>
    </row>
    <row r="45" spans="1:34" x14ac:dyDescent="0.25">
      <c r="A45" s="26" t="s">
        <v>3</v>
      </c>
      <c r="B45" s="8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9">
        <v>0</v>
      </c>
      <c r="R45" s="16">
        <f t="shared" si="8"/>
        <v>0</v>
      </c>
      <c r="S45" s="37" t="s">
        <v>15</v>
      </c>
      <c r="T45" s="41">
        <v>0</v>
      </c>
      <c r="V45" s="16">
        <f>SUM(H46,F48)</f>
        <v>0</v>
      </c>
      <c r="W45" s="37" t="s">
        <v>28</v>
      </c>
      <c r="X45" s="41">
        <v>1</v>
      </c>
      <c r="Y45" s="16">
        <f>SUM(I48,G49,H47)</f>
        <v>0</v>
      </c>
      <c r="Z45" s="37" t="s">
        <v>28</v>
      </c>
      <c r="AA45" s="41">
        <v>2</v>
      </c>
      <c r="AC45" s="55" t="str">
        <f t="shared" si="4"/>
        <v>Holborn</v>
      </c>
      <c r="AD45" s="55" t="str">
        <f t="shared" si="5"/>
        <v/>
      </c>
      <c r="AE45" s="55" t="str">
        <f t="shared" si="9"/>
        <v/>
      </c>
      <c r="AF45" s="55" t="str">
        <f t="shared" si="10"/>
        <v>done</v>
      </c>
      <c r="AG45" s="55">
        <f t="shared" si="6"/>
        <v>0</v>
      </c>
      <c r="AH45" s="55">
        <f t="shared" si="7"/>
        <v>5</v>
      </c>
    </row>
    <row r="46" spans="1:34" x14ac:dyDescent="0.25">
      <c r="A46" s="26" t="s">
        <v>4</v>
      </c>
      <c r="B46" s="8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9">
        <v>0</v>
      </c>
      <c r="R46" s="16">
        <f t="shared" si="8"/>
        <v>0</v>
      </c>
      <c r="S46" s="37" t="s">
        <v>15</v>
      </c>
      <c r="T46" s="41">
        <v>0</v>
      </c>
      <c r="V46" s="16">
        <f>SUM(G48,H47)</f>
        <v>0</v>
      </c>
      <c r="W46" s="37" t="s">
        <v>28</v>
      </c>
      <c r="X46" s="41">
        <v>1</v>
      </c>
      <c r="Y46" s="16">
        <f>SUM(N52,L54)</f>
        <v>0</v>
      </c>
      <c r="Z46" s="37" t="s">
        <v>28</v>
      </c>
      <c r="AA46" s="41">
        <v>1</v>
      </c>
      <c r="AC46" s="55" t="str">
        <f t="shared" si="4"/>
        <v>Sutton</v>
      </c>
      <c r="AD46" s="55" t="str">
        <f t="shared" si="5"/>
        <v/>
      </c>
      <c r="AE46" s="55" t="str">
        <f t="shared" si="9"/>
        <v/>
      </c>
      <c r="AF46" s="55" t="str">
        <f t="shared" si="10"/>
        <v>done</v>
      </c>
      <c r="AG46" s="55">
        <f t="shared" si="6"/>
        <v>0</v>
      </c>
      <c r="AH46" s="55">
        <f t="shared" si="7"/>
        <v>5</v>
      </c>
    </row>
    <row r="47" spans="1:34" x14ac:dyDescent="0.25">
      <c r="A47" s="26" t="s">
        <v>5</v>
      </c>
      <c r="B47" s="8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9">
        <v>0</v>
      </c>
      <c r="R47" s="16">
        <f t="shared" si="8"/>
        <v>0</v>
      </c>
      <c r="S47" s="37" t="s">
        <v>15</v>
      </c>
      <c r="T47" s="41">
        <v>0</v>
      </c>
      <c r="V47" s="16">
        <f>SUM(M52,L53)</f>
        <v>0</v>
      </c>
      <c r="W47" s="37" t="s">
        <v>28</v>
      </c>
      <c r="X47" s="41">
        <v>1</v>
      </c>
      <c r="Y47" s="16">
        <f>SUM(F53,M46)</f>
        <v>0</v>
      </c>
      <c r="Z47" s="37" t="s">
        <v>28</v>
      </c>
      <c r="AA47" s="41">
        <v>1</v>
      </c>
      <c r="AC47" s="55" t="str">
        <f t="shared" si="4"/>
        <v>Dartford</v>
      </c>
      <c r="AD47" s="55" t="str">
        <f t="shared" si="5"/>
        <v/>
      </c>
      <c r="AE47" s="55" t="str">
        <f t="shared" si="9"/>
        <v/>
      </c>
      <c r="AF47" s="55" t="str">
        <f t="shared" si="10"/>
        <v>done</v>
      </c>
      <c r="AG47" s="55">
        <f t="shared" si="6"/>
        <v>0</v>
      </c>
      <c r="AH47" s="55">
        <f t="shared" si="7"/>
        <v>5</v>
      </c>
    </row>
    <row r="48" spans="1:34" x14ac:dyDescent="0.25">
      <c r="A48" s="26" t="s">
        <v>6</v>
      </c>
      <c r="B48" s="8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9">
        <v>0</v>
      </c>
      <c r="R48" s="16">
        <f t="shared" si="8"/>
        <v>0</v>
      </c>
      <c r="S48" s="37" t="s">
        <v>15</v>
      </c>
      <c r="T48" s="41">
        <v>0</v>
      </c>
      <c r="V48" s="16">
        <f>SUM(I47,G49)</f>
        <v>0</v>
      </c>
      <c r="W48" s="37" t="s">
        <v>28</v>
      </c>
      <c r="X48" s="41">
        <v>1</v>
      </c>
      <c r="Y48" s="16">
        <f>SUM(I48,P49,J56,H50)</f>
        <v>0</v>
      </c>
      <c r="Z48" s="37" t="s">
        <v>28</v>
      </c>
      <c r="AA48" s="41">
        <v>3</v>
      </c>
      <c r="AC48" s="55" t="str">
        <f t="shared" si="4"/>
        <v>Bromley</v>
      </c>
      <c r="AD48" s="55" t="str">
        <f t="shared" si="5"/>
        <v/>
      </c>
      <c r="AE48" s="55" t="str">
        <f t="shared" si="9"/>
        <v/>
      </c>
      <c r="AF48" s="55" t="str">
        <f t="shared" si="10"/>
        <v>done</v>
      </c>
      <c r="AG48" s="55">
        <f t="shared" si="6"/>
        <v>0</v>
      </c>
      <c r="AH48" s="55">
        <f t="shared" si="7"/>
        <v>5</v>
      </c>
    </row>
    <row r="49" spans="1:34" x14ac:dyDescent="0.25">
      <c r="A49" s="26" t="s">
        <v>7</v>
      </c>
      <c r="B49" s="8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9">
        <v>0</v>
      </c>
      <c r="R49" s="16">
        <f t="shared" si="8"/>
        <v>0</v>
      </c>
      <c r="S49" s="37" t="s">
        <v>15</v>
      </c>
      <c r="T49" s="41">
        <v>0</v>
      </c>
      <c r="V49" s="16">
        <f>SUM(K44,D51)</f>
        <v>0</v>
      </c>
      <c r="W49" s="37" t="s">
        <v>28</v>
      </c>
      <c r="X49" s="41">
        <v>1</v>
      </c>
      <c r="Y49" s="16">
        <f>SUM(N45,E54)</f>
        <v>0</v>
      </c>
      <c r="Z49" s="37" t="s">
        <v>28</v>
      </c>
      <c r="AA49" s="41">
        <v>1</v>
      </c>
      <c r="AC49" s="55" t="str">
        <f t="shared" si="4"/>
        <v>Greenwich</v>
      </c>
      <c r="AD49" s="55" t="str">
        <f t="shared" si="5"/>
        <v/>
      </c>
      <c r="AE49" s="55" t="str">
        <f t="shared" si="9"/>
        <v/>
      </c>
      <c r="AF49" s="55" t="str">
        <f t="shared" si="10"/>
        <v>done</v>
      </c>
      <c r="AG49" s="55">
        <f t="shared" si="6"/>
        <v>0</v>
      </c>
      <c r="AH49" s="55">
        <f t="shared" si="7"/>
        <v>5</v>
      </c>
    </row>
    <row r="50" spans="1:34" x14ac:dyDescent="0.25">
      <c r="A50" s="26" t="s">
        <v>8</v>
      </c>
      <c r="B50" s="8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9">
        <v>0</v>
      </c>
      <c r="R50" s="16">
        <f t="shared" si="8"/>
        <v>0</v>
      </c>
      <c r="S50" s="37" t="s">
        <v>15</v>
      </c>
      <c r="T50" s="41">
        <v>0</v>
      </c>
      <c r="V50" s="16">
        <f>SUM(I47,H49,G48)</f>
        <v>0</v>
      </c>
      <c r="W50" s="37" t="s">
        <v>28</v>
      </c>
      <c r="X50" s="41">
        <v>2</v>
      </c>
      <c r="Y50" s="16">
        <f>SUM(L54,M52,K53,N51)</f>
        <v>0</v>
      </c>
      <c r="Z50" s="37" t="s">
        <v>28</v>
      </c>
      <c r="AA50" s="41">
        <v>4</v>
      </c>
      <c r="AC50" s="55" t="str">
        <f t="shared" si="4"/>
        <v>Barking</v>
      </c>
      <c r="AD50" s="55" t="str">
        <f t="shared" si="5"/>
        <v/>
      </c>
      <c r="AE50" s="55" t="str">
        <f t="shared" si="9"/>
        <v/>
      </c>
      <c r="AF50" s="55" t="str">
        <f t="shared" si="10"/>
        <v>done</v>
      </c>
      <c r="AG50" s="55">
        <f t="shared" si="6"/>
        <v>0</v>
      </c>
      <c r="AH50" s="55">
        <f t="shared" si="7"/>
        <v>5</v>
      </c>
    </row>
    <row r="51" spans="1:34" x14ac:dyDescent="0.25">
      <c r="A51" s="26" t="s">
        <v>9</v>
      </c>
      <c r="B51" s="8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9">
        <v>0</v>
      </c>
      <c r="R51" s="16">
        <f t="shared" si="8"/>
        <v>0</v>
      </c>
      <c r="S51" s="37" t="s">
        <v>15</v>
      </c>
      <c r="T51" s="41">
        <v>0</v>
      </c>
      <c r="V51" s="16">
        <f>SUM(J56,P50)</f>
        <v>0</v>
      </c>
      <c r="W51" s="37" t="s">
        <v>28</v>
      </c>
      <c r="X51" s="41">
        <v>1</v>
      </c>
      <c r="Y51" s="16">
        <f>SUM(I50,N49,P54,J56)</f>
        <v>0</v>
      </c>
      <c r="Z51" s="37" t="s">
        <v>28</v>
      </c>
      <c r="AA51" s="41">
        <v>3</v>
      </c>
      <c r="AC51" s="55" t="str">
        <f t="shared" si="4"/>
        <v>Hammersmith</v>
      </c>
      <c r="AD51" s="55" t="str">
        <f t="shared" si="5"/>
        <v/>
      </c>
      <c r="AE51" s="55" t="str">
        <f t="shared" si="9"/>
        <v/>
      </c>
      <c r="AF51" s="55" t="str">
        <f t="shared" si="10"/>
        <v>done</v>
      </c>
      <c r="AG51" s="55">
        <f t="shared" si="6"/>
        <v>0</v>
      </c>
      <c r="AH51" s="55">
        <f t="shared" si="7"/>
        <v>5</v>
      </c>
    </row>
    <row r="52" spans="1:34" x14ac:dyDescent="0.25">
      <c r="A52" s="26" t="s">
        <v>10</v>
      </c>
      <c r="B52" s="8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9">
        <v>0</v>
      </c>
      <c r="R52" s="16">
        <f t="shared" si="8"/>
        <v>0</v>
      </c>
      <c r="S52" s="37" t="s">
        <v>15</v>
      </c>
      <c r="T52" s="41">
        <v>0</v>
      </c>
      <c r="V52" s="16">
        <f>SUM(I56,P49)</f>
        <v>0</v>
      </c>
      <c r="W52" s="37" t="s">
        <v>28</v>
      </c>
      <c r="X52" s="41">
        <v>1</v>
      </c>
      <c r="Y52" s="18">
        <f>SUM(O44,E55,K45,D51)</f>
        <v>0</v>
      </c>
      <c r="Z52" s="38" t="s">
        <v>28</v>
      </c>
      <c r="AA52" s="42">
        <v>3</v>
      </c>
      <c r="AC52" s="55" t="str">
        <f t="shared" si="4"/>
        <v>Kingston</v>
      </c>
      <c r="AD52" s="55" t="str">
        <f t="shared" si="5"/>
        <v/>
      </c>
      <c r="AE52" s="55" t="str">
        <f t="shared" si="9"/>
        <v/>
      </c>
      <c r="AF52" s="55" t="str">
        <f t="shared" si="10"/>
        <v>done</v>
      </c>
      <c r="AG52" s="55">
        <f t="shared" si="6"/>
        <v>0</v>
      </c>
      <c r="AH52" s="55">
        <f t="shared" si="7"/>
        <v>5</v>
      </c>
    </row>
    <row r="53" spans="1:34" x14ac:dyDescent="0.25">
      <c r="A53" s="26" t="s">
        <v>11</v>
      </c>
      <c r="B53" s="8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9">
        <v>0</v>
      </c>
      <c r="R53" s="16">
        <f t="shared" si="8"/>
        <v>0</v>
      </c>
      <c r="S53" s="37" t="s">
        <v>15</v>
      </c>
      <c r="T53" s="41">
        <v>0</v>
      </c>
      <c r="V53" s="16">
        <f>SUM(H47,J48,P50,I56,G49)</f>
        <v>0</v>
      </c>
      <c r="W53" s="37" t="s">
        <v>28</v>
      </c>
      <c r="X53" s="41">
        <v>4</v>
      </c>
      <c r="AC53" s="55" t="str">
        <f t="shared" si="4"/>
        <v>Richmond</v>
      </c>
      <c r="AD53" s="55" t="str">
        <f t="shared" si="5"/>
        <v/>
      </c>
      <c r="AE53" s="55" t="str">
        <f t="shared" si="9"/>
        <v/>
      </c>
      <c r="AF53" s="55" t="str">
        <f t="shared" si="10"/>
        <v>done</v>
      </c>
      <c r="AG53" s="55">
        <f t="shared" si="6"/>
        <v>0</v>
      </c>
      <c r="AH53" s="55">
        <f t="shared" si="7"/>
        <v>5</v>
      </c>
    </row>
    <row r="54" spans="1:34" x14ac:dyDescent="0.25">
      <c r="A54" s="26" t="s">
        <v>12</v>
      </c>
      <c r="B54" s="8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9">
        <v>0</v>
      </c>
      <c r="R54" s="16">
        <f t="shared" si="8"/>
        <v>0</v>
      </c>
      <c r="S54" s="37" t="s">
        <v>15</v>
      </c>
      <c r="T54" s="41">
        <v>0</v>
      </c>
      <c r="V54" s="16">
        <f>SUM(I47,P49,J56,H50,G48)</f>
        <v>0</v>
      </c>
      <c r="W54" s="37" t="s">
        <v>28</v>
      </c>
      <c r="X54" s="41">
        <v>4</v>
      </c>
      <c r="AC54" s="55" t="str">
        <f t="shared" si="4"/>
        <v>Battersea</v>
      </c>
      <c r="AD54" s="55" t="str">
        <f t="shared" si="5"/>
        <v/>
      </c>
      <c r="AE54" s="55" t="str">
        <f t="shared" si="9"/>
        <v/>
      </c>
      <c r="AF54" s="55" t="str">
        <f t="shared" si="10"/>
        <v>done</v>
      </c>
      <c r="AG54" s="55">
        <f t="shared" si="6"/>
        <v>0</v>
      </c>
      <c r="AH54" s="55">
        <f t="shared" si="7"/>
        <v>5</v>
      </c>
    </row>
    <row r="55" spans="1:34" x14ac:dyDescent="0.25">
      <c r="A55" s="26" t="s">
        <v>13</v>
      </c>
      <c r="B55" s="8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9">
        <v>0</v>
      </c>
      <c r="R55" s="16">
        <f t="shared" si="8"/>
        <v>0</v>
      </c>
      <c r="S55" s="37" t="s">
        <v>15</v>
      </c>
      <c r="T55" s="41">
        <v>0</v>
      </c>
      <c r="V55" s="16">
        <f>SUM(J56,G50,I47,P49)</f>
        <v>0</v>
      </c>
      <c r="W55" s="37" t="s">
        <v>28</v>
      </c>
      <c r="X55" s="41">
        <v>3</v>
      </c>
      <c r="AC55" s="55" t="str">
        <f t="shared" si="4"/>
        <v>Islington</v>
      </c>
      <c r="AD55" s="55" t="str">
        <f t="shared" si="5"/>
        <v/>
      </c>
      <c r="AE55" s="55" t="str">
        <f t="shared" si="9"/>
        <v/>
      </c>
      <c r="AF55" s="55" t="str">
        <f t="shared" si="10"/>
        <v>done</v>
      </c>
      <c r="AG55" s="55">
        <f t="shared" si="6"/>
        <v>0</v>
      </c>
      <c r="AH55" s="55">
        <f t="shared" si="7"/>
        <v>5</v>
      </c>
    </row>
    <row r="56" spans="1:34" x14ac:dyDescent="0.25">
      <c r="A56" s="26" t="s">
        <v>14</v>
      </c>
      <c r="B56" s="10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2">
        <v>0</v>
      </c>
      <c r="R56" s="18">
        <f t="shared" si="8"/>
        <v>0</v>
      </c>
      <c r="S56" s="38" t="s">
        <v>15</v>
      </c>
      <c r="T56" s="42">
        <v>0</v>
      </c>
      <c r="V56" s="16">
        <f>SUM(K55,N51,E54,O45)</f>
        <v>0</v>
      </c>
      <c r="W56" s="37" t="s">
        <v>28</v>
      </c>
      <c r="X56" s="41">
        <v>3</v>
      </c>
      <c r="AC56" s="55" t="str">
        <f t="shared" si="4"/>
        <v>Woolwich</v>
      </c>
      <c r="AD56" s="55" t="str">
        <f t="shared" si="5"/>
        <v/>
      </c>
      <c r="AE56" s="55" t="str">
        <f t="shared" si="9"/>
        <v/>
      </c>
      <c r="AF56" s="55" t="str">
        <f t="shared" si="10"/>
        <v>done</v>
      </c>
      <c r="AG56" s="55">
        <f t="shared" si="6"/>
        <v>0</v>
      </c>
      <c r="AH56" s="55">
        <f t="shared" si="7"/>
        <v>5</v>
      </c>
    </row>
    <row r="57" spans="1:34" x14ac:dyDescent="0.25">
      <c r="A57" s="26"/>
      <c r="B57" s="62" t="s">
        <v>42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R57" s="62" t="s">
        <v>27</v>
      </c>
      <c r="S57" s="62"/>
      <c r="T57" s="62"/>
      <c r="V57" s="16">
        <f>SUM(I56,G49,J47,P50)</f>
        <v>0</v>
      </c>
      <c r="W57" s="37" t="s">
        <v>28</v>
      </c>
      <c r="X57" s="41">
        <v>3</v>
      </c>
      <c r="AC57" s="55" t="str">
        <f>IF(SUM(T42:T56) &lt;&gt; COUNTA(AC42:AC56) - COUNTIF(AF42:AF57, "done"), "!POSSIBLE SUBTOUR!", "")</f>
        <v/>
      </c>
      <c r="AD57" s="55"/>
      <c r="AE57" s="55"/>
      <c r="AF57" s="55" t="str">
        <f t="shared" si="10"/>
        <v>done</v>
      </c>
      <c r="AG57" s="55">
        <f t="shared" si="6"/>
        <v>0</v>
      </c>
      <c r="AH57" s="55">
        <f t="shared" si="7"/>
        <v>5</v>
      </c>
    </row>
    <row r="58" spans="1:34" x14ac:dyDescent="0.25">
      <c r="A58" s="26"/>
      <c r="B58" s="45">
        <f>SUM(B42:B56)</f>
        <v>0</v>
      </c>
      <c r="C58" s="46">
        <f t="shared" ref="C58:P58" si="11">SUM(C42:C56)</f>
        <v>0</v>
      </c>
      <c r="D58" s="46">
        <f t="shared" si="11"/>
        <v>0</v>
      </c>
      <c r="E58" s="46">
        <f t="shared" si="11"/>
        <v>0</v>
      </c>
      <c r="F58" s="46">
        <f t="shared" si="11"/>
        <v>0</v>
      </c>
      <c r="G58" s="46">
        <f t="shared" si="11"/>
        <v>0</v>
      </c>
      <c r="H58" s="46">
        <f t="shared" si="11"/>
        <v>0</v>
      </c>
      <c r="I58" s="46">
        <f t="shared" si="11"/>
        <v>0</v>
      </c>
      <c r="J58" s="46">
        <f t="shared" si="11"/>
        <v>0</v>
      </c>
      <c r="K58" s="46">
        <f t="shared" si="11"/>
        <v>0</v>
      </c>
      <c r="L58" s="46">
        <f t="shared" si="11"/>
        <v>0</v>
      </c>
      <c r="M58" s="46">
        <f t="shared" si="11"/>
        <v>0</v>
      </c>
      <c r="N58" s="46">
        <f t="shared" si="11"/>
        <v>0</v>
      </c>
      <c r="O58" s="46">
        <f t="shared" si="11"/>
        <v>0</v>
      </c>
      <c r="P58" s="47">
        <f t="shared" si="11"/>
        <v>0</v>
      </c>
      <c r="R58" s="21">
        <f>SUMPRODUCT(B42:P56, $B$2:$P$16)</f>
        <v>0</v>
      </c>
      <c r="S58" s="39" t="s">
        <v>28</v>
      </c>
      <c r="T58" s="44">
        <f>$I$20</f>
        <v>120</v>
      </c>
      <c r="V58" s="16">
        <f>SUM(E55,N45,K54,O51)</f>
        <v>0</v>
      </c>
      <c r="W58" s="37" t="s">
        <v>28</v>
      </c>
      <c r="X58" s="41">
        <v>3</v>
      </c>
    </row>
    <row r="59" spans="1:34" x14ac:dyDescent="0.25">
      <c r="A59" s="26"/>
      <c r="B59" s="48" t="s">
        <v>15</v>
      </c>
      <c r="C59" s="49" t="s">
        <v>15</v>
      </c>
      <c r="D59" s="49" t="s">
        <v>15</v>
      </c>
      <c r="E59" s="49" t="s">
        <v>15</v>
      </c>
      <c r="F59" s="49" t="s">
        <v>15</v>
      </c>
      <c r="G59" s="49" t="s">
        <v>15</v>
      </c>
      <c r="H59" s="49" t="s">
        <v>15</v>
      </c>
      <c r="I59" s="49" t="s">
        <v>15</v>
      </c>
      <c r="J59" s="49" t="s">
        <v>15</v>
      </c>
      <c r="K59" s="49" t="s">
        <v>15</v>
      </c>
      <c r="L59" s="49" t="s">
        <v>15</v>
      </c>
      <c r="M59" s="49" t="s">
        <v>15</v>
      </c>
      <c r="N59" s="49" t="s">
        <v>15</v>
      </c>
      <c r="O59" s="49" t="s">
        <v>15</v>
      </c>
      <c r="P59" s="50" t="s">
        <v>15</v>
      </c>
      <c r="S59" s="25"/>
      <c r="T59" s="43"/>
      <c r="V59" s="16">
        <f>SUM(K54,N51)</f>
        <v>0</v>
      </c>
      <c r="W59" s="37" t="s">
        <v>28</v>
      </c>
      <c r="X59" s="41">
        <v>1</v>
      </c>
    </row>
    <row r="60" spans="1:34" x14ac:dyDescent="0.25">
      <c r="A60" s="26"/>
      <c r="B60" s="51">
        <f t="shared" ref="B60:O60" si="12">B$29</f>
        <v>0</v>
      </c>
      <c r="C60" s="52">
        <f t="shared" si="12"/>
        <v>0</v>
      </c>
      <c r="D60" s="52">
        <f t="shared" si="12"/>
        <v>0</v>
      </c>
      <c r="E60" s="52">
        <f t="shared" si="12"/>
        <v>0</v>
      </c>
      <c r="F60" s="52">
        <f t="shared" si="12"/>
        <v>0</v>
      </c>
      <c r="G60" s="52">
        <f t="shared" si="12"/>
        <v>0</v>
      </c>
      <c r="H60" s="52">
        <f t="shared" si="12"/>
        <v>0</v>
      </c>
      <c r="I60" s="52">
        <f t="shared" si="12"/>
        <v>0</v>
      </c>
      <c r="J60" s="52">
        <f t="shared" si="12"/>
        <v>0</v>
      </c>
      <c r="K60" s="52">
        <f t="shared" si="12"/>
        <v>0</v>
      </c>
      <c r="L60" s="52">
        <f t="shared" si="12"/>
        <v>0</v>
      </c>
      <c r="M60" s="52">
        <f t="shared" si="12"/>
        <v>0</v>
      </c>
      <c r="N60" s="52">
        <f t="shared" si="12"/>
        <v>0</v>
      </c>
      <c r="O60" s="52">
        <f t="shared" si="12"/>
        <v>0</v>
      </c>
      <c r="P60" s="53">
        <f>P$29</f>
        <v>0</v>
      </c>
      <c r="S60" s="25"/>
      <c r="T60" s="43"/>
      <c r="V60" s="18">
        <f>SUM(G50,H47,I48,P49,J56)</f>
        <v>0</v>
      </c>
      <c r="W60" s="38" t="s">
        <v>28</v>
      </c>
      <c r="X60" s="42">
        <v>4</v>
      </c>
    </row>
    <row r="61" spans="1:34" x14ac:dyDescent="0.25">
      <c r="A61" s="26"/>
      <c r="S61" s="25"/>
      <c r="T61" s="43"/>
    </row>
    <row r="62" spans="1:34" x14ac:dyDescent="0.25">
      <c r="A62" s="26"/>
      <c r="S62" s="25"/>
      <c r="T62" s="43"/>
    </row>
    <row r="63" spans="1:34" x14ac:dyDescent="0.25">
      <c r="A63" s="59" t="s">
        <v>29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S63" s="25"/>
      <c r="T63" s="43"/>
      <c r="W63" s="25"/>
      <c r="X63" s="43"/>
    </row>
    <row r="64" spans="1:34" x14ac:dyDescent="0.25">
      <c r="A64" s="26" t="s">
        <v>0</v>
      </c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0</v>
      </c>
      <c r="R64" s="13">
        <f t="shared" ref="R64:R78" si="13">SUM(B64:P64)</f>
        <v>0</v>
      </c>
      <c r="S64" s="36" t="s">
        <v>15</v>
      </c>
      <c r="T64" s="40">
        <f t="array" ref="T64:T78">TRANSPOSE($B$30:$P$30)</f>
        <v>0</v>
      </c>
      <c r="V64" s="13">
        <f>SUM(L68,F74)</f>
        <v>0</v>
      </c>
      <c r="W64" s="36" t="s">
        <v>28</v>
      </c>
      <c r="X64" s="40">
        <v>1</v>
      </c>
      <c r="Y64" s="13">
        <f>SUM(K67,E73)</f>
        <v>0</v>
      </c>
      <c r="Z64" s="36" t="s">
        <v>28</v>
      </c>
      <c r="AA64" s="40">
        <v>1</v>
      </c>
      <c r="AC64" s="55" t="str">
        <f t="shared" ref="AC64:AC78" si="14">A64</f>
        <v>Heathrow</v>
      </c>
      <c r="AD64" s="55" t="str">
        <f t="shared" ref="AD64:AD78" si="15">IFERROR(INDEX($A$42:$A$56, MATCH(1, B64:P64, 0)), "")</f>
        <v/>
      </c>
      <c r="AE64" s="55"/>
      <c r="AF64" s="55" t="s">
        <v>0</v>
      </c>
      <c r="AG64" s="55">
        <f t="shared" ref="AG64:AG79" si="16">VLOOKUP(AF64, $AC$2:$AE$17, 2,FALSE)</f>
        <v>0</v>
      </c>
      <c r="AH64" s="55">
        <f t="shared" ref="AH64:AH79" si="17">VLOOKUP(AF64, $AC$2:$AE$17, 3,FALSE)</f>
        <v>5</v>
      </c>
    </row>
    <row r="65" spans="1:34" x14ac:dyDescent="0.25">
      <c r="A65" s="26" t="s">
        <v>1</v>
      </c>
      <c r="B65" s="8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9">
        <v>0</v>
      </c>
      <c r="R65" s="16">
        <f t="shared" si="13"/>
        <v>0</v>
      </c>
      <c r="S65" s="37" t="s">
        <v>15</v>
      </c>
      <c r="T65" s="41">
        <v>0</v>
      </c>
      <c r="V65" s="16">
        <f>SUM(P72,I78,J71)</f>
        <v>0</v>
      </c>
      <c r="W65" s="37" t="s">
        <v>28</v>
      </c>
      <c r="X65" s="41">
        <v>2</v>
      </c>
      <c r="Y65" s="16">
        <f>SUM(I78,H71,G70,J69,P72)</f>
        <v>0</v>
      </c>
      <c r="Z65" s="37" t="s">
        <v>28</v>
      </c>
      <c r="AA65" s="41">
        <v>4</v>
      </c>
      <c r="AC65" s="55" t="str">
        <f t="shared" si="14"/>
        <v>Harrow</v>
      </c>
      <c r="AD65" s="55" t="str">
        <f t="shared" si="15"/>
        <v/>
      </c>
      <c r="AE65" s="55" t="str">
        <f t="shared" ref="AE65:AE78" si="18">IFERROR(INDEX($AD$65:$AD$78, MATCH(AE64, $AC$65:$AC$78, 0)), "")</f>
        <v/>
      </c>
      <c r="AF65" s="55" t="str">
        <f>IF(AD64&lt;&gt;"", AD64, "done")</f>
        <v>done</v>
      </c>
      <c r="AG65" s="55">
        <f t="shared" si="16"/>
        <v>0</v>
      </c>
      <c r="AH65" s="55">
        <f t="shared" si="17"/>
        <v>5</v>
      </c>
    </row>
    <row r="66" spans="1:34" x14ac:dyDescent="0.25">
      <c r="A66" s="26" t="s">
        <v>2</v>
      </c>
      <c r="B66" s="8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9">
        <v>0</v>
      </c>
      <c r="R66" s="16">
        <f t="shared" si="13"/>
        <v>0</v>
      </c>
      <c r="S66" s="37" t="s">
        <v>15</v>
      </c>
      <c r="T66" s="41">
        <v>0</v>
      </c>
      <c r="V66" s="16">
        <f>SUM(E77,O67)</f>
        <v>0</v>
      </c>
      <c r="W66" s="37" t="s">
        <v>28</v>
      </c>
      <c r="X66" s="41">
        <v>1</v>
      </c>
      <c r="Y66" s="16">
        <f>SUM(E76,O67,D77,K66,N73)</f>
        <v>0</v>
      </c>
      <c r="Z66" s="37" t="s">
        <v>28</v>
      </c>
      <c r="AA66" s="41">
        <v>4</v>
      </c>
      <c r="AC66" s="55" t="str">
        <f t="shared" si="14"/>
        <v>Ealing</v>
      </c>
      <c r="AD66" s="55" t="str">
        <f t="shared" si="15"/>
        <v/>
      </c>
      <c r="AE66" s="55" t="str">
        <f t="shared" si="18"/>
        <v/>
      </c>
      <c r="AF66" s="55" t="str">
        <f t="shared" ref="AF66:AF79" si="19">IFERROR(INDEX($AD$65:$AD$78, MATCH(AF65, $AC$65:$AC$78, 0)), "done")</f>
        <v>done</v>
      </c>
      <c r="AG66" s="55">
        <f t="shared" si="16"/>
        <v>0</v>
      </c>
      <c r="AH66" s="55">
        <f t="shared" si="17"/>
        <v>5</v>
      </c>
    </row>
    <row r="67" spans="1:34" x14ac:dyDescent="0.25">
      <c r="A67" s="26" t="s">
        <v>3</v>
      </c>
      <c r="B67" s="8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9">
        <v>0</v>
      </c>
      <c r="R67" s="16">
        <f t="shared" si="13"/>
        <v>0</v>
      </c>
      <c r="S67" s="37" t="s">
        <v>15</v>
      </c>
      <c r="T67" s="41">
        <v>0</v>
      </c>
      <c r="V67" s="16">
        <f>SUM(H68,F70)</f>
        <v>0</v>
      </c>
      <c r="W67" s="37" t="s">
        <v>28</v>
      </c>
      <c r="X67" s="41">
        <v>1</v>
      </c>
      <c r="Y67" s="16">
        <f>SUM(I70,G71,H69)</f>
        <v>0</v>
      </c>
      <c r="Z67" s="37" t="s">
        <v>28</v>
      </c>
      <c r="AA67" s="41">
        <v>2</v>
      </c>
      <c r="AC67" s="55" t="str">
        <f t="shared" si="14"/>
        <v>Holborn</v>
      </c>
      <c r="AD67" s="55" t="str">
        <f t="shared" si="15"/>
        <v/>
      </c>
      <c r="AE67" s="55" t="str">
        <f t="shared" si="18"/>
        <v/>
      </c>
      <c r="AF67" s="55" t="str">
        <f t="shared" si="19"/>
        <v>done</v>
      </c>
      <c r="AG67" s="55">
        <f t="shared" si="16"/>
        <v>0</v>
      </c>
      <c r="AH67" s="55">
        <f t="shared" si="17"/>
        <v>5</v>
      </c>
    </row>
    <row r="68" spans="1:34" x14ac:dyDescent="0.25">
      <c r="A68" s="26" t="s">
        <v>4</v>
      </c>
      <c r="B68" s="8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9">
        <v>0</v>
      </c>
      <c r="R68" s="16">
        <f t="shared" si="13"/>
        <v>0</v>
      </c>
      <c r="S68" s="37" t="s">
        <v>15</v>
      </c>
      <c r="T68" s="41">
        <v>0</v>
      </c>
      <c r="V68" s="16">
        <f>SUM(G70,H69)</f>
        <v>0</v>
      </c>
      <c r="W68" s="37" t="s">
        <v>28</v>
      </c>
      <c r="X68" s="41">
        <v>1</v>
      </c>
      <c r="Y68" s="16">
        <f>SUM(N74,L76)</f>
        <v>0</v>
      </c>
      <c r="Z68" s="37" t="s">
        <v>28</v>
      </c>
      <c r="AA68" s="41">
        <v>1</v>
      </c>
      <c r="AC68" s="55" t="str">
        <f t="shared" si="14"/>
        <v>Sutton</v>
      </c>
      <c r="AD68" s="55" t="str">
        <f t="shared" si="15"/>
        <v/>
      </c>
      <c r="AE68" s="55" t="str">
        <f t="shared" si="18"/>
        <v/>
      </c>
      <c r="AF68" s="55" t="str">
        <f t="shared" si="19"/>
        <v>done</v>
      </c>
      <c r="AG68" s="55">
        <f t="shared" si="16"/>
        <v>0</v>
      </c>
      <c r="AH68" s="55">
        <f t="shared" si="17"/>
        <v>5</v>
      </c>
    </row>
    <row r="69" spans="1:34" x14ac:dyDescent="0.25">
      <c r="A69" s="26" t="s">
        <v>5</v>
      </c>
      <c r="B69" s="8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9">
        <v>0</v>
      </c>
      <c r="R69" s="16">
        <f t="shared" si="13"/>
        <v>0</v>
      </c>
      <c r="S69" s="37" t="s">
        <v>15</v>
      </c>
      <c r="T69" s="41">
        <v>0</v>
      </c>
      <c r="V69" s="16">
        <f>SUM(M74,L75)</f>
        <v>0</v>
      </c>
      <c r="W69" s="37" t="s">
        <v>28</v>
      </c>
      <c r="X69" s="41">
        <v>1</v>
      </c>
      <c r="Y69" s="16">
        <f>SUM(F75,M68)</f>
        <v>0</v>
      </c>
      <c r="Z69" s="37" t="s">
        <v>28</v>
      </c>
      <c r="AA69" s="41">
        <v>1</v>
      </c>
      <c r="AC69" s="55" t="str">
        <f t="shared" si="14"/>
        <v>Dartford</v>
      </c>
      <c r="AD69" s="55" t="str">
        <f t="shared" si="15"/>
        <v/>
      </c>
      <c r="AE69" s="55" t="str">
        <f t="shared" si="18"/>
        <v/>
      </c>
      <c r="AF69" s="55" t="str">
        <f t="shared" si="19"/>
        <v>done</v>
      </c>
      <c r="AG69" s="55">
        <f t="shared" si="16"/>
        <v>0</v>
      </c>
      <c r="AH69" s="55">
        <f t="shared" si="17"/>
        <v>5</v>
      </c>
    </row>
    <row r="70" spans="1:34" x14ac:dyDescent="0.25">
      <c r="A70" s="26" t="s">
        <v>6</v>
      </c>
      <c r="B70" s="8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9">
        <v>0</v>
      </c>
      <c r="R70" s="16">
        <f t="shared" si="13"/>
        <v>0</v>
      </c>
      <c r="S70" s="37" t="s">
        <v>15</v>
      </c>
      <c r="T70" s="41">
        <v>0</v>
      </c>
      <c r="V70" s="16">
        <f>SUM(I69,G71)</f>
        <v>0</v>
      </c>
      <c r="W70" s="37" t="s">
        <v>28</v>
      </c>
      <c r="X70" s="41">
        <v>1</v>
      </c>
      <c r="Y70" s="16">
        <f>SUM(I70,P71,J78,H72)</f>
        <v>0</v>
      </c>
      <c r="Z70" s="37" t="s">
        <v>28</v>
      </c>
      <c r="AA70" s="41">
        <v>3</v>
      </c>
      <c r="AC70" s="55" t="str">
        <f t="shared" si="14"/>
        <v>Bromley</v>
      </c>
      <c r="AD70" s="55" t="str">
        <f t="shared" si="15"/>
        <v/>
      </c>
      <c r="AE70" s="55" t="str">
        <f t="shared" si="18"/>
        <v/>
      </c>
      <c r="AF70" s="55" t="str">
        <f t="shared" si="19"/>
        <v>done</v>
      </c>
      <c r="AG70" s="55">
        <f t="shared" si="16"/>
        <v>0</v>
      </c>
      <c r="AH70" s="55">
        <f t="shared" si="17"/>
        <v>5</v>
      </c>
    </row>
    <row r="71" spans="1:34" x14ac:dyDescent="0.25">
      <c r="A71" s="26" t="s">
        <v>7</v>
      </c>
      <c r="B71" s="8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9">
        <v>0</v>
      </c>
      <c r="R71" s="16">
        <f t="shared" si="13"/>
        <v>0</v>
      </c>
      <c r="S71" s="37" t="s">
        <v>15</v>
      </c>
      <c r="T71" s="41">
        <v>0</v>
      </c>
      <c r="V71" s="16">
        <f>SUM(K66,D73)</f>
        <v>0</v>
      </c>
      <c r="W71" s="37" t="s">
        <v>28</v>
      </c>
      <c r="X71" s="41">
        <v>1</v>
      </c>
      <c r="Y71" s="16">
        <f>SUM(N67,E76)</f>
        <v>0</v>
      </c>
      <c r="Z71" s="37" t="s">
        <v>28</v>
      </c>
      <c r="AA71" s="41">
        <v>1</v>
      </c>
      <c r="AC71" s="55" t="str">
        <f t="shared" si="14"/>
        <v>Greenwich</v>
      </c>
      <c r="AD71" s="55" t="str">
        <f t="shared" si="15"/>
        <v/>
      </c>
      <c r="AE71" s="55" t="str">
        <f t="shared" si="18"/>
        <v/>
      </c>
      <c r="AF71" s="55" t="str">
        <f t="shared" si="19"/>
        <v>done</v>
      </c>
      <c r="AG71" s="55">
        <f t="shared" si="16"/>
        <v>0</v>
      </c>
      <c r="AH71" s="55">
        <f t="shared" si="17"/>
        <v>5</v>
      </c>
    </row>
    <row r="72" spans="1:34" x14ac:dyDescent="0.25">
      <c r="A72" s="26" t="s">
        <v>8</v>
      </c>
      <c r="B72" s="8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9">
        <v>0</v>
      </c>
      <c r="R72" s="16">
        <f t="shared" si="13"/>
        <v>0</v>
      </c>
      <c r="S72" s="37" t="s">
        <v>15</v>
      </c>
      <c r="T72" s="41">
        <v>0</v>
      </c>
      <c r="V72" s="16">
        <f>SUM(I69,H71,G70)</f>
        <v>0</v>
      </c>
      <c r="W72" s="37" t="s">
        <v>28</v>
      </c>
      <c r="X72" s="41">
        <v>2</v>
      </c>
      <c r="Y72" s="16">
        <f>SUM(L76,M74,K75,N73)</f>
        <v>0</v>
      </c>
      <c r="Z72" s="37" t="s">
        <v>28</v>
      </c>
      <c r="AA72" s="41">
        <v>4</v>
      </c>
      <c r="AC72" s="55" t="str">
        <f t="shared" si="14"/>
        <v>Barking</v>
      </c>
      <c r="AD72" s="55" t="str">
        <f t="shared" si="15"/>
        <v/>
      </c>
      <c r="AE72" s="55" t="str">
        <f t="shared" si="18"/>
        <v/>
      </c>
      <c r="AF72" s="55" t="str">
        <f t="shared" si="19"/>
        <v>done</v>
      </c>
      <c r="AG72" s="55">
        <f t="shared" si="16"/>
        <v>0</v>
      </c>
      <c r="AH72" s="55">
        <f t="shared" si="17"/>
        <v>5</v>
      </c>
    </row>
    <row r="73" spans="1:34" x14ac:dyDescent="0.25">
      <c r="A73" s="26" t="s">
        <v>9</v>
      </c>
      <c r="B73" s="8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9">
        <v>0</v>
      </c>
      <c r="R73" s="16">
        <f t="shared" si="13"/>
        <v>0</v>
      </c>
      <c r="S73" s="37" t="s">
        <v>15</v>
      </c>
      <c r="T73" s="41">
        <v>0</v>
      </c>
      <c r="V73" s="16">
        <f>SUM(J78,P72)</f>
        <v>0</v>
      </c>
      <c r="W73" s="37" t="s">
        <v>28</v>
      </c>
      <c r="X73" s="41">
        <v>1</v>
      </c>
      <c r="Y73" s="16">
        <f>SUM(I72,N71,P76,J78)</f>
        <v>0</v>
      </c>
      <c r="Z73" s="37" t="s">
        <v>28</v>
      </c>
      <c r="AA73" s="41">
        <v>3</v>
      </c>
      <c r="AC73" s="55" t="str">
        <f t="shared" si="14"/>
        <v>Hammersmith</v>
      </c>
      <c r="AD73" s="55" t="str">
        <f t="shared" si="15"/>
        <v/>
      </c>
      <c r="AE73" s="55" t="str">
        <f t="shared" si="18"/>
        <v/>
      </c>
      <c r="AF73" s="55" t="str">
        <f t="shared" si="19"/>
        <v>done</v>
      </c>
      <c r="AG73" s="55">
        <f t="shared" si="16"/>
        <v>0</v>
      </c>
      <c r="AH73" s="55">
        <f t="shared" si="17"/>
        <v>5</v>
      </c>
    </row>
    <row r="74" spans="1:34" x14ac:dyDescent="0.25">
      <c r="A74" s="26" t="s">
        <v>10</v>
      </c>
      <c r="B74" s="8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9">
        <v>0</v>
      </c>
      <c r="R74" s="16">
        <f t="shared" si="13"/>
        <v>0</v>
      </c>
      <c r="S74" s="37" t="s">
        <v>15</v>
      </c>
      <c r="T74" s="41">
        <v>0</v>
      </c>
      <c r="V74" s="16">
        <f>SUM(I78,P71)</f>
        <v>0</v>
      </c>
      <c r="W74" s="37" t="s">
        <v>28</v>
      </c>
      <c r="X74" s="41">
        <v>1</v>
      </c>
      <c r="Y74" s="18">
        <f>SUM(O66,E77,K67,D73)</f>
        <v>0</v>
      </c>
      <c r="Z74" s="38" t="s">
        <v>28</v>
      </c>
      <c r="AA74" s="42">
        <v>3</v>
      </c>
      <c r="AC74" s="55" t="str">
        <f t="shared" si="14"/>
        <v>Kingston</v>
      </c>
      <c r="AD74" s="55" t="str">
        <f t="shared" si="15"/>
        <v/>
      </c>
      <c r="AE74" s="55" t="str">
        <f t="shared" si="18"/>
        <v/>
      </c>
      <c r="AF74" s="55" t="str">
        <f t="shared" si="19"/>
        <v>done</v>
      </c>
      <c r="AG74" s="55">
        <f t="shared" si="16"/>
        <v>0</v>
      </c>
      <c r="AH74" s="55">
        <f t="shared" si="17"/>
        <v>5</v>
      </c>
    </row>
    <row r="75" spans="1:34" x14ac:dyDescent="0.25">
      <c r="A75" s="26" t="s">
        <v>11</v>
      </c>
      <c r="B75" s="8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9">
        <v>0</v>
      </c>
      <c r="R75" s="16">
        <f t="shared" si="13"/>
        <v>0</v>
      </c>
      <c r="S75" s="37" t="s">
        <v>15</v>
      </c>
      <c r="T75" s="41">
        <v>0</v>
      </c>
      <c r="V75" s="16">
        <f>SUM(H69,J70,P72,I78,G71)</f>
        <v>0</v>
      </c>
      <c r="W75" s="37" t="s">
        <v>28</v>
      </c>
      <c r="X75" s="41">
        <v>4</v>
      </c>
      <c r="AC75" s="55" t="str">
        <f t="shared" si="14"/>
        <v>Richmond</v>
      </c>
      <c r="AD75" s="55" t="str">
        <f t="shared" si="15"/>
        <v/>
      </c>
      <c r="AE75" s="55" t="str">
        <f t="shared" si="18"/>
        <v/>
      </c>
      <c r="AF75" s="55" t="str">
        <f t="shared" si="19"/>
        <v>done</v>
      </c>
      <c r="AG75" s="55">
        <f t="shared" si="16"/>
        <v>0</v>
      </c>
      <c r="AH75" s="55">
        <f t="shared" si="17"/>
        <v>5</v>
      </c>
    </row>
    <row r="76" spans="1:34" x14ac:dyDescent="0.25">
      <c r="A76" s="26" t="s">
        <v>12</v>
      </c>
      <c r="B76" s="8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9">
        <v>0</v>
      </c>
      <c r="R76" s="16">
        <f t="shared" si="13"/>
        <v>0</v>
      </c>
      <c r="S76" s="37" t="s">
        <v>15</v>
      </c>
      <c r="T76" s="41">
        <v>0</v>
      </c>
      <c r="V76" s="16">
        <f>SUM(I69,P71,J78,H72,G70)</f>
        <v>0</v>
      </c>
      <c r="W76" s="37" t="s">
        <v>28</v>
      </c>
      <c r="X76" s="41">
        <v>4</v>
      </c>
      <c r="AC76" s="55" t="str">
        <f t="shared" si="14"/>
        <v>Battersea</v>
      </c>
      <c r="AD76" s="55" t="str">
        <f t="shared" si="15"/>
        <v/>
      </c>
      <c r="AE76" s="55" t="str">
        <f t="shared" si="18"/>
        <v/>
      </c>
      <c r="AF76" s="55" t="str">
        <f t="shared" si="19"/>
        <v>done</v>
      </c>
      <c r="AG76" s="55">
        <f t="shared" si="16"/>
        <v>0</v>
      </c>
      <c r="AH76" s="55">
        <f t="shared" si="17"/>
        <v>5</v>
      </c>
    </row>
    <row r="77" spans="1:34" x14ac:dyDescent="0.25">
      <c r="A77" s="26" t="s">
        <v>13</v>
      </c>
      <c r="B77" s="8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9">
        <v>0</v>
      </c>
      <c r="R77" s="16">
        <f t="shared" si="13"/>
        <v>0</v>
      </c>
      <c r="S77" s="37" t="s">
        <v>15</v>
      </c>
      <c r="T77" s="41">
        <v>0</v>
      </c>
      <c r="V77" s="16">
        <f>SUM(J78,G72,I69,P71)</f>
        <v>0</v>
      </c>
      <c r="W77" s="37" t="s">
        <v>28</v>
      </c>
      <c r="X77" s="41">
        <v>3</v>
      </c>
      <c r="AC77" s="55" t="str">
        <f t="shared" si="14"/>
        <v>Islington</v>
      </c>
      <c r="AD77" s="55" t="str">
        <f t="shared" si="15"/>
        <v/>
      </c>
      <c r="AE77" s="55" t="str">
        <f t="shared" si="18"/>
        <v/>
      </c>
      <c r="AF77" s="55" t="str">
        <f t="shared" si="19"/>
        <v>done</v>
      </c>
      <c r="AG77" s="55">
        <f t="shared" si="16"/>
        <v>0</v>
      </c>
      <c r="AH77" s="55">
        <f t="shared" si="17"/>
        <v>5</v>
      </c>
    </row>
    <row r="78" spans="1:34" x14ac:dyDescent="0.25">
      <c r="A78" s="26" t="s">
        <v>14</v>
      </c>
      <c r="B78" s="10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2">
        <v>0</v>
      </c>
      <c r="R78" s="18">
        <f t="shared" si="13"/>
        <v>0</v>
      </c>
      <c r="S78" s="38" t="s">
        <v>15</v>
      </c>
      <c r="T78" s="42">
        <v>0</v>
      </c>
      <c r="V78" s="16">
        <f>SUM(K77,N73,E76,O67)</f>
        <v>0</v>
      </c>
      <c r="W78" s="37" t="s">
        <v>28</v>
      </c>
      <c r="X78" s="41">
        <v>3</v>
      </c>
      <c r="AC78" s="55" t="str">
        <f t="shared" si="14"/>
        <v>Woolwich</v>
      </c>
      <c r="AD78" s="55" t="str">
        <f t="shared" si="15"/>
        <v/>
      </c>
      <c r="AE78" s="55" t="str">
        <f t="shared" si="18"/>
        <v/>
      </c>
      <c r="AF78" s="55" t="str">
        <f t="shared" si="19"/>
        <v>done</v>
      </c>
      <c r="AG78" s="55">
        <f t="shared" si="16"/>
        <v>0</v>
      </c>
      <c r="AH78" s="55">
        <f t="shared" si="17"/>
        <v>5</v>
      </c>
    </row>
    <row r="79" spans="1:34" x14ac:dyDescent="0.25">
      <c r="A79" s="26"/>
      <c r="S79" s="25"/>
      <c r="T79" s="43"/>
      <c r="V79" s="16">
        <f>SUM(I78,G71,J69,P72)</f>
        <v>0</v>
      </c>
      <c r="W79" s="37" t="s">
        <v>28</v>
      </c>
      <c r="X79" s="41">
        <v>3</v>
      </c>
      <c r="AC79" s="55" t="str">
        <f>IF(SUM(T64:T78) &lt;&gt; COUNTA(AC64:AC78) - COUNTIF(AF64:AF79, "done"), "!POSSIBLE SUBTOUR!", "")</f>
        <v/>
      </c>
      <c r="AD79" s="55"/>
      <c r="AE79" s="55"/>
      <c r="AF79" s="55" t="str">
        <f t="shared" si="19"/>
        <v>done</v>
      </c>
      <c r="AG79" s="55">
        <f t="shared" si="16"/>
        <v>0</v>
      </c>
      <c r="AH79" s="55">
        <f t="shared" si="17"/>
        <v>5</v>
      </c>
    </row>
    <row r="80" spans="1:34" x14ac:dyDescent="0.25">
      <c r="A80" s="26"/>
      <c r="B80" s="13">
        <f t="shared" ref="B80:P80" si="20">SUM(B64:B78)</f>
        <v>0</v>
      </c>
      <c r="C80" s="14">
        <f t="shared" si="20"/>
        <v>0</v>
      </c>
      <c r="D80" s="14">
        <f t="shared" si="20"/>
        <v>0</v>
      </c>
      <c r="E80" s="14">
        <f t="shared" si="20"/>
        <v>0</v>
      </c>
      <c r="F80" s="14">
        <f t="shared" si="20"/>
        <v>0</v>
      </c>
      <c r="G80" s="14">
        <f t="shared" si="20"/>
        <v>0</v>
      </c>
      <c r="H80" s="14">
        <f t="shared" si="20"/>
        <v>0</v>
      </c>
      <c r="I80" s="14">
        <f t="shared" si="20"/>
        <v>0</v>
      </c>
      <c r="J80" s="14">
        <f t="shared" si="20"/>
        <v>0</v>
      </c>
      <c r="K80" s="14">
        <f t="shared" si="20"/>
        <v>0</v>
      </c>
      <c r="L80" s="14">
        <f t="shared" si="20"/>
        <v>0</v>
      </c>
      <c r="M80" s="14">
        <f t="shared" si="20"/>
        <v>0</v>
      </c>
      <c r="N80" s="14">
        <f t="shared" si="20"/>
        <v>0</v>
      </c>
      <c r="O80" s="14">
        <f t="shared" si="20"/>
        <v>0</v>
      </c>
      <c r="P80" s="15">
        <f t="shared" si="20"/>
        <v>0</v>
      </c>
      <c r="R80" s="21">
        <f>SUMPRODUCT(B64:P78, $B$2:$P$16)</f>
        <v>0</v>
      </c>
      <c r="S80" s="39" t="s">
        <v>28</v>
      </c>
      <c r="T80" s="44">
        <f>$I$20</f>
        <v>120</v>
      </c>
      <c r="V80" s="16">
        <f>SUM(E77,N67,K76,O73)</f>
        <v>0</v>
      </c>
      <c r="W80" s="37" t="s">
        <v>28</v>
      </c>
      <c r="X80" s="41">
        <v>3</v>
      </c>
    </row>
    <row r="81" spans="1:34" x14ac:dyDescent="0.25">
      <c r="A81" s="26"/>
      <c r="B81" s="48" t="s">
        <v>15</v>
      </c>
      <c r="C81" s="49" t="s">
        <v>15</v>
      </c>
      <c r="D81" s="49" t="s">
        <v>15</v>
      </c>
      <c r="E81" s="49" t="s">
        <v>15</v>
      </c>
      <c r="F81" s="49" t="s">
        <v>15</v>
      </c>
      <c r="G81" s="49" t="s">
        <v>15</v>
      </c>
      <c r="H81" s="49" t="s">
        <v>15</v>
      </c>
      <c r="I81" s="49" t="s">
        <v>15</v>
      </c>
      <c r="J81" s="49" t="s">
        <v>15</v>
      </c>
      <c r="K81" s="49" t="s">
        <v>15</v>
      </c>
      <c r="L81" s="49" t="s">
        <v>15</v>
      </c>
      <c r="M81" s="49" t="s">
        <v>15</v>
      </c>
      <c r="N81" s="49" t="s">
        <v>15</v>
      </c>
      <c r="O81" s="49" t="s">
        <v>15</v>
      </c>
      <c r="P81" s="50" t="s">
        <v>15</v>
      </c>
      <c r="S81" s="25"/>
      <c r="T81" s="43"/>
      <c r="V81" s="16">
        <f>SUM(K76,N73)</f>
        <v>0</v>
      </c>
      <c r="W81" s="37" t="s">
        <v>28</v>
      </c>
      <c r="X81" s="41">
        <v>1</v>
      </c>
    </row>
    <row r="82" spans="1:34" x14ac:dyDescent="0.25">
      <c r="A82" s="26"/>
      <c r="B82" s="18">
        <f t="shared" ref="B82:P82" si="21">B$30</f>
        <v>0</v>
      </c>
      <c r="C82" s="19">
        <f t="shared" si="21"/>
        <v>0</v>
      </c>
      <c r="D82" s="19">
        <f t="shared" si="21"/>
        <v>0</v>
      </c>
      <c r="E82" s="19">
        <f t="shared" si="21"/>
        <v>0</v>
      </c>
      <c r="F82" s="19">
        <f t="shared" si="21"/>
        <v>0</v>
      </c>
      <c r="G82" s="19">
        <f t="shared" si="21"/>
        <v>0</v>
      </c>
      <c r="H82" s="19">
        <f t="shared" si="21"/>
        <v>0</v>
      </c>
      <c r="I82" s="19">
        <f t="shared" si="21"/>
        <v>0</v>
      </c>
      <c r="J82" s="19">
        <f t="shared" si="21"/>
        <v>0</v>
      </c>
      <c r="K82" s="19">
        <f t="shared" si="21"/>
        <v>0</v>
      </c>
      <c r="L82" s="19">
        <f t="shared" si="21"/>
        <v>0</v>
      </c>
      <c r="M82" s="19">
        <f t="shared" si="21"/>
        <v>0</v>
      </c>
      <c r="N82" s="19">
        <f t="shared" si="21"/>
        <v>0</v>
      </c>
      <c r="O82" s="19">
        <f t="shared" si="21"/>
        <v>0</v>
      </c>
      <c r="P82" s="20">
        <f t="shared" si="21"/>
        <v>0</v>
      </c>
      <c r="S82" s="25"/>
      <c r="T82" s="43"/>
      <c r="V82" s="18">
        <f>SUM(G72,H69,I70,P71,J78)</f>
        <v>0</v>
      </c>
      <c r="W82" s="38" t="s">
        <v>28</v>
      </c>
      <c r="X82" s="42">
        <v>4</v>
      </c>
    </row>
    <row r="83" spans="1:34" x14ac:dyDescent="0.25">
      <c r="A83" s="26"/>
      <c r="S83" s="25"/>
      <c r="T83" s="43"/>
    </row>
    <row r="84" spans="1:34" x14ac:dyDescent="0.25">
      <c r="A84" s="26"/>
      <c r="S84" s="25"/>
      <c r="T84" s="43"/>
    </row>
    <row r="85" spans="1:34" x14ac:dyDescent="0.25">
      <c r="A85" s="59" t="s">
        <v>30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S85" s="25"/>
      <c r="T85" s="43"/>
      <c r="W85" s="25"/>
      <c r="X85" s="43"/>
    </row>
    <row r="86" spans="1:34" x14ac:dyDescent="0.25">
      <c r="A86" s="26" t="s">
        <v>0</v>
      </c>
      <c r="B86" s="5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0</v>
      </c>
      <c r="R86" s="13">
        <f t="shared" ref="R86:R100" si="22">SUM(B86:P86)</f>
        <v>0</v>
      </c>
      <c r="S86" s="36" t="s">
        <v>15</v>
      </c>
      <c r="T86" s="40">
        <f t="array" ref="T86:T100">TRANSPOSE($B$31:$P$31)</f>
        <v>0</v>
      </c>
      <c r="V86" s="13">
        <f>SUM(L90,F96)</f>
        <v>0</v>
      </c>
      <c r="W86" s="36" t="s">
        <v>28</v>
      </c>
      <c r="X86" s="40">
        <v>1</v>
      </c>
      <c r="Y86" s="13">
        <f>SUM(K89,E95)</f>
        <v>0</v>
      </c>
      <c r="Z86" s="36" t="s">
        <v>28</v>
      </c>
      <c r="AA86" s="40">
        <v>1</v>
      </c>
      <c r="AC86" s="55" t="str">
        <f t="shared" ref="AC86:AC100" si="23">A86</f>
        <v>Heathrow</v>
      </c>
      <c r="AD86" s="55" t="str">
        <f t="shared" ref="AD86:AD100" si="24">IFERROR(INDEX($A$42:$A$56, MATCH(1, B86:P86, 0)), "")</f>
        <v/>
      </c>
      <c r="AE86" s="55"/>
      <c r="AF86" s="55" t="s">
        <v>0</v>
      </c>
      <c r="AG86" s="55">
        <f t="shared" ref="AG86:AG101" si="25">VLOOKUP(AF86, $AC$2:$AE$17, 2,FALSE)</f>
        <v>0</v>
      </c>
      <c r="AH86" s="55">
        <f t="shared" ref="AH86:AH101" si="26">VLOOKUP(AF86, $AC$2:$AE$17, 3,FALSE)</f>
        <v>5</v>
      </c>
    </row>
    <row r="87" spans="1:34" x14ac:dyDescent="0.25">
      <c r="A87" s="26" t="s">
        <v>1</v>
      </c>
      <c r="B87" s="8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9">
        <v>0</v>
      </c>
      <c r="R87" s="16">
        <f t="shared" si="22"/>
        <v>0</v>
      </c>
      <c r="S87" s="37" t="s">
        <v>15</v>
      </c>
      <c r="T87" s="41">
        <v>0</v>
      </c>
      <c r="V87" s="16">
        <f>SUM(P94,I100,J93)</f>
        <v>0</v>
      </c>
      <c r="W87" s="37" t="s">
        <v>28</v>
      </c>
      <c r="X87" s="41">
        <v>2</v>
      </c>
      <c r="Y87" s="16">
        <f>SUM(I100,H93,G92,J91,P94)</f>
        <v>0</v>
      </c>
      <c r="Z87" s="37" t="s">
        <v>28</v>
      </c>
      <c r="AA87" s="41">
        <v>4</v>
      </c>
      <c r="AC87" s="55" t="str">
        <f t="shared" si="23"/>
        <v>Harrow</v>
      </c>
      <c r="AD87" s="55" t="str">
        <f t="shared" si="24"/>
        <v/>
      </c>
      <c r="AE87" s="55"/>
      <c r="AF87" s="55" t="str">
        <f>IF(AD86&lt;&gt;"", AD86, "done")</f>
        <v>done</v>
      </c>
      <c r="AG87" s="55">
        <f t="shared" si="25"/>
        <v>0</v>
      </c>
      <c r="AH87" s="55">
        <f t="shared" si="26"/>
        <v>5</v>
      </c>
    </row>
    <row r="88" spans="1:34" x14ac:dyDescent="0.25">
      <c r="A88" s="26" t="s">
        <v>2</v>
      </c>
      <c r="B88" s="8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9">
        <v>0</v>
      </c>
      <c r="R88" s="16">
        <f t="shared" si="22"/>
        <v>0</v>
      </c>
      <c r="S88" s="37" t="s">
        <v>15</v>
      </c>
      <c r="T88" s="41">
        <v>0</v>
      </c>
      <c r="V88" s="16">
        <f>SUM(E99,O89)</f>
        <v>0</v>
      </c>
      <c r="W88" s="37" t="s">
        <v>28</v>
      </c>
      <c r="X88" s="41">
        <v>1</v>
      </c>
      <c r="Y88" s="16">
        <f>SUM(E98,O89,D99,K88,N95)</f>
        <v>0</v>
      </c>
      <c r="Z88" s="37" t="s">
        <v>28</v>
      </c>
      <c r="AA88" s="41">
        <v>4</v>
      </c>
      <c r="AC88" s="55" t="str">
        <f t="shared" si="23"/>
        <v>Ealing</v>
      </c>
      <c r="AD88" s="55" t="str">
        <f t="shared" si="24"/>
        <v/>
      </c>
      <c r="AE88" s="55"/>
      <c r="AF88" s="55" t="str">
        <f t="shared" ref="AF88:AF101" si="27">IFERROR(INDEX($AD$87:$AD$100, MATCH(AF87, $AC$87:$AC$100, 0)), "done")</f>
        <v>done</v>
      </c>
      <c r="AG88" s="55">
        <f t="shared" si="25"/>
        <v>0</v>
      </c>
      <c r="AH88" s="55">
        <f t="shared" si="26"/>
        <v>5</v>
      </c>
    </row>
    <row r="89" spans="1:34" x14ac:dyDescent="0.25">
      <c r="A89" s="26" t="s">
        <v>3</v>
      </c>
      <c r="B89" s="8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9">
        <v>0</v>
      </c>
      <c r="R89" s="16">
        <f t="shared" si="22"/>
        <v>0</v>
      </c>
      <c r="S89" s="37" t="s">
        <v>15</v>
      </c>
      <c r="T89" s="41">
        <v>0</v>
      </c>
      <c r="V89" s="16">
        <f>SUM(H90,F92)</f>
        <v>0</v>
      </c>
      <c r="W89" s="37" t="s">
        <v>28</v>
      </c>
      <c r="X89" s="41">
        <v>1</v>
      </c>
      <c r="Y89" s="16">
        <f>SUM(I92,G93,H91)</f>
        <v>0</v>
      </c>
      <c r="Z89" s="37" t="s">
        <v>28</v>
      </c>
      <c r="AA89" s="41">
        <v>2</v>
      </c>
      <c r="AC89" s="55" t="str">
        <f t="shared" si="23"/>
        <v>Holborn</v>
      </c>
      <c r="AD89" s="55" t="str">
        <f t="shared" si="24"/>
        <v/>
      </c>
      <c r="AE89" s="55"/>
      <c r="AF89" s="55" t="str">
        <f t="shared" si="27"/>
        <v>done</v>
      </c>
      <c r="AG89" s="55">
        <f t="shared" si="25"/>
        <v>0</v>
      </c>
      <c r="AH89" s="55">
        <f t="shared" si="26"/>
        <v>5</v>
      </c>
    </row>
    <row r="90" spans="1:34" x14ac:dyDescent="0.25">
      <c r="A90" s="26" t="s">
        <v>4</v>
      </c>
      <c r="B90" s="8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9">
        <v>0</v>
      </c>
      <c r="R90" s="16">
        <f t="shared" si="22"/>
        <v>0</v>
      </c>
      <c r="S90" s="37" t="s">
        <v>15</v>
      </c>
      <c r="T90" s="41">
        <v>0</v>
      </c>
      <c r="V90" s="16">
        <f>SUM(G92,H91)</f>
        <v>0</v>
      </c>
      <c r="W90" s="37" t="s">
        <v>28</v>
      </c>
      <c r="X90" s="41">
        <v>1</v>
      </c>
      <c r="Y90" s="16">
        <f>SUM(N96,L98)</f>
        <v>0</v>
      </c>
      <c r="Z90" s="37" t="s">
        <v>28</v>
      </c>
      <c r="AA90" s="41">
        <v>1</v>
      </c>
      <c r="AC90" s="55" t="str">
        <f t="shared" si="23"/>
        <v>Sutton</v>
      </c>
      <c r="AD90" s="55" t="str">
        <f t="shared" si="24"/>
        <v/>
      </c>
      <c r="AE90" s="55"/>
      <c r="AF90" s="55" t="str">
        <f t="shared" si="27"/>
        <v>done</v>
      </c>
      <c r="AG90" s="55">
        <f t="shared" si="25"/>
        <v>0</v>
      </c>
      <c r="AH90" s="55">
        <f t="shared" si="26"/>
        <v>5</v>
      </c>
    </row>
    <row r="91" spans="1:34" x14ac:dyDescent="0.25">
      <c r="A91" s="26" t="s">
        <v>5</v>
      </c>
      <c r="B91" s="8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9">
        <v>0</v>
      </c>
      <c r="R91" s="16">
        <f t="shared" si="22"/>
        <v>0</v>
      </c>
      <c r="S91" s="37" t="s">
        <v>15</v>
      </c>
      <c r="T91" s="41">
        <v>0</v>
      </c>
      <c r="V91" s="16">
        <f>SUM(M96,L97)</f>
        <v>0</v>
      </c>
      <c r="W91" s="37" t="s">
        <v>28</v>
      </c>
      <c r="X91" s="41">
        <v>1</v>
      </c>
      <c r="Y91" s="16">
        <f>SUM(F97,M90)</f>
        <v>0</v>
      </c>
      <c r="Z91" s="37" t="s">
        <v>28</v>
      </c>
      <c r="AA91" s="41">
        <v>1</v>
      </c>
      <c r="AC91" s="55" t="str">
        <f t="shared" si="23"/>
        <v>Dartford</v>
      </c>
      <c r="AD91" s="55" t="str">
        <f t="shared" si="24"/>
        <v/>
      </c>
      <c r="AE91" s="55"/>
      <c r="AF91" s="55" t="str">
        <f t="shared" si="27"/>
        <v>done</v>
      </c>
      <c r="AG91" s="55">
        <f t="shared" si="25"/>
        <v>0</v>
      </c>
      <c r="AH91" s="55">
        <f t="shared" si="26"/>
        <v>5</v>
      </c>
    </row>
    <row r="92" spans="1:34" x14ac:dyDescent="0.25">
      <c r="A92" s="26" t="s">
        <v>6</v>
      </c>
      <c r="B92" s="8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9">
        <v>0</v>
      </c>
      <c r="R92" s="16">
        <f t="shared" si="22"/>
        <v>0</v>
      </c>
      <c r="S92" s="37" t="s">
        <v>15</v>
      </c>
      <c r="T92" s="41">
        <v>0</v>
      </c>
      <c r="V92" s="16">
        <f>SUM(I91,G93)</f>
        <v>0</v>
      </c>
      <c r="W92" s="37" t="s">
        <v>28</v>
      </c>
      <c r="X92" s="41">
        <v>1</v>
      </c>
      <c r="Y92" s="16">
        <f>SUM(I92,P93,J100,H94)</f>
        <v>0</v>
      </c>
      <c r="Z92" s="37" t="s">
        <v>28</v>
      </c>
      <c r="AA92" s="41">
        <v>3</v>
      </c>
      <c r="AC92" s="55" t="str">
        <f t="shared" si="23"/>
        <v>Bromley</v>
      </c>
      <c r="AD92" s="55" t="str">
        <f t="shared" si="24"/>
        <v/>
      </c>
      <c r="AE92" s="55"/>
      <c r="AF92" s="55" t="str">
        <f t="shared" si="27"/>
        <v>done</v>
      </c>
      <c r="AG92" s="55">
        <f t="shared" si="25"/>
        <v>0</v>
      </c>
      <c r="AH92" s="55">
        <f t="shared" si="26"/>
        <v>5</v>
      </c>
    </row>
    <row r="93" spans="1:34" x14ac:dyDescent="0.25">
      <c r="A93" s="26" t="s">
        <v>7</v>
      </c>
      <c r="B93" s="8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9">
        <v>0</v>
      </c>
      <c r="R93" s="16">
        <f t="shared" si="22"/>
        <v>0</v>
      </c>
      <c r="S93" s="37" t="s">
        <v>15</v>
      </c>
      <c r="T93" s="41">
        <v>0</v>
      </c>
      <c r="V93" s="16">
        <f>SUM(K88,D95)</f>
        <v>0</v>
      </c>
      <c r="W93" s="37" t="s">
        <v>28</v>
      </c>
      <c r="X93" s="41">
        <v>1</v>
      </c>
      <c r="Y93" s="16">
        <f>SUM(N89,E98)</f>
        <v>0</v>
      </c>
      <c r="Z93" s="37" t="s">
        <v>28</v>
      </c>
      <c r="AA93" s="41">
        <v>1</v>
      </c>
      <c r="AC93" s="55" t="str">
        <f t="shared" si="23"/>
        <v>Greenwich</v>
      </c>
      <c r="AD93" s="55" t="str">
        <f t="shared" si="24"/>
        <v/>
      </c>
      <c r="AE93" s="55"/>
      <c r="AF93" s="55" t="str">
        <f t="shared" si="27"/>
        <v>done</v>
      </c>
      <c r="AG93" s="55">
        <f t="shared" si="25"/>
        <v>0</v>
      </c>
      <c r="AH93" s="55">
        <f t="shared" si="26"/>
        <v>5</v>
      </c>
    </row>
    <row r="94" spans="1:34" x14ac:dyDescent="0.25">
      <c r="A94" s="26" t="s">
        <v>8</v>
      </c>
      <c r="B94" s="8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9">
        <v>0</v>
      </c>
      <c r="R94" s="16">
        <f t="shared" si="22"/>
        <v>0</v>
      </c>
      <c r="S94" s="37" t="s">
        <v>15</v>
      </c>
      <c r="T94" s="41">
        <v>0</v>
      </c>
      <c r="V94" s="16">
        <f>SUM(I91,H93,G92)</f>
        <v>0</v>
      </c>
      <c r="W94" s="37" t="s">
        <v>28</v>
      </c>
      <c r="X94" s="41">
        <v>2</v>
      </c>
      <c r="Y94" s="16">
        <f>SUM(L98,M96,K97,N95)</f>
        <v>0</v>
      </c>
      <c r="Z94" s="37" t="s">
        <v>28</v>
      </c>
      <c r="AA94" s="41">
        <v>4</v>
      </c>
      <c r="AC94" s="55" t="str">
        <f t="shared" si="23"/>
        <v>Barking</v>
      </c>
      <c r="AD94" s="55" t="str">
        <f t="shared" si="24"/>
        <v/>
      </c>
      <c r="AE94" s="55"/>
      <c r="AF94" s="55" t="str">
        <f t="shared" si="27"/>
        <v>done</v>
      </c>
      <c r="AG94" s="55">
        <f t="shared" si="25"/>
        <v>0</v>
      </c>
      <c r="AH94" s="55">
        <f t="shared" si="26"/>
        <v>5</v>
      </c>
    </row>
    <row r="95" spans="1:34" x14ac:dyDescent="0.25">
      <c r="A95" s="26" t="s">
        <v>9</v>
      </c>
      <c r="B95" s="8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9">
        <v>0</v>
      </c>
      <c r="R95" s="16">
        <f t="shared" si="22"/>
        <v>0</v>
      </c>
      <c r="S95" s="37" t="s">
        <v>15</v>
      </c>
      <c r="T95" s="41">
        <v>0</v>
      </c>
      <c r="V95" s="16">
        <f>SUM(J100,P94)</f>
        <v>0</v>
      </c>
      <c r="W95" s="37" t="s">
        <v>28</v>
      </c>
      <c r="X95" s="41">
        <v>1</v>
      </c>
      <c r="Y95" s="16">
        <f>SUM(I94,N93,P98,J100)</f>
        <v>0</v>
      </c>
      <c r="Z95" s="37" t="s">
        <v>28</v>
      </c>
      <c r="AA95" s="41">
        <v>3</v>
      </c>
      <c r="AC95" s="55" t="str">
        <f t="shared" si="23"/>
        <v>Hammersmith</v>
      </c>
      <c r="AD95" s="55" t="str">
        <f t="shared" si="24"/>
        <v/>
      </c>
      <c r="AE95" s="55"/>
      <c r="AF95" s="55" t="str">
        <f t="shared" si="27"/>
        <v>done</v>
      </c>
      <c r="AG95" s="55">
        <f t="shared" si="25"/>
        <v>0</v>
      </c>
      <c r="AH95" s="55">
        <f t="shared" si="26"/>
        <v>5</v>
      </c>
    </row>
    <row r="96" spans="1:34" x14ac:dyDescent="0.25">
      <c r="A96" s="26" t="s">
        <v>10</v>
      </c>
      <c r="B96" s="8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9">
        <v>0</v>
      </c>
      <c r="R96" s="16">
        <f t="shared" si="22"/>
        <v>0</v>
      </c>
      <c r="S96" s="37" t="s">
        <v>15</v>
      </c>
      <c r="T96" s="41">
        <v>0</v>
      </c>
      <c r="V96" s="16">
        <f>SUM(I100,P93)</f>
        <v>0</v>
      </c>
      <c r="W96" s="37" t="s">
        <v>28</v>
      </c>
      <c r="X96" s="41">
        <v>1</v>
      </c>
      <c r="Y96" s="18">
        <f>SUM(O88,E99,K89,D95)</f>
        <v>0</v>
      </c>
      <c r="Z96" s="38" t="s">
        <v>28</v>
      </c>
      <c r="AA96" s="42">
        <v>3</v>
      </c>
      <c r="AC96" s="55" t="str">
        <f t="shared" si="23"/>
        <v>Kingston</v>
      </c>
      <c r="AD96" s="55" t="str">
        <f t="shared" si="24"/>
        <v/>
      </c>
      <c r="AE96" s="55"/>
      <c r="AF96" s="55" t="str">
        <f t="shared" si="27"/>
        <v>done</v>
      </c>
      <c r="AG96" s="55">
        <f t="shared" si="25"/>
        <v>0</v>
      </c>
      <c r="AH96" s="55">
        <f t="shared" si="26"/>
        <v>5</v>
      </c>
    </row>
    <row r="97" spans="1:34" x14ac:dyDescent="0.25">
      <c r="A97" s="26" t="s">
        <v>11</v>
      </c>
      <c r="B97" s="8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9">
        <v>0</v>
      </c>
      <c r="R97" s="16">
        <f t="shared" si="22"/>
        <v>0</v>
      </c>
      <c r="S97" s="37" t="s">
        <v>15</v>
      </c>
      <c r="T97" s="41">
        <v>0</v>
      </c>
      <c r="V97" s="16">
        <f>SUM(H91,J92,P94,I100,G93)</f>
        <v>0</v>
      </c>
      <c r="W97" s="37" t="s">
        <v>28</v>
      </c>
      <c r="X97" s="41">
        <v>4</v>
      </c>
      <c r="AC97" s="55" t="str">
        <f t="shared" si="23"/>
        <v>Richmond</v>
      </c>
      <c r="AD97" s="55" t="str">
        <f t="shared" si="24"/>
        <v/>
      </c>
      <c r="AE97" s="55"/>
      <c r="AF97" s="55" t="str">
        <f t="shared" si="27"/>
        <v>done</v>
      </c>
      <c r="AG97" s="55">
        <f t="shared" si="25"/>
        <v>0</v>
      </c>
      <c r="AH97" s="55">
        <f t="shared" si="26"/>
        <v>5</v>
      </c>
    </row>
    <row r="98" spans="1:34" x14ac:dyDescent="0.25">
      <c r="A98" s="26" t="s">
        <v>12</v>
      </c>
      <c r="B98" s="8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9">
        <v>0</v>
      </c>
      <c r="R98" s="16">
        <f t="shared" si="22"/>
        <v>0</v>
      </c>
      <c r="S98" s="37" t="s">
        <v>15</v>
      </c>
      <c r="T98" s="41">
        <v>0</v>
      </c>
      <c r="V98" s="16">
        <f>SUM(I91,P93,J100,H94,G92)</f>
        <v>0</v>
      </c>
      <c r="W98" s="37" t="s">
        <v>28</v>
      </c>
      <c r="X98" s="41">
        <v>4</v>
      </c>
      <c r="AC98" s="55" t="str">
        <f t="shared" si="23"/>
        <v>Battersea</v>
      </c>
      <c r="AD98" s="55" t="str">
        <f t="shared" si="24"/>
        <v/>
      </c>
      <c r="AE98" s="55"/>
      <c r="AF98" s="55" t="str">
        <f t="shared" si="27"/>
        <v>done</v>
      </c>
      <c r="AG98" s="55">
        <f t="shared" si="25"/>
        <v>0</v>
      </c>
      <c r="AH98" s="55">
        <f t="shared" si="26"/>
        <v>5</v>
      </c>
    </row>
    <row r="99" spans="1:34" x14ac:dyDescent="0.25">
      <c r="A99" s="26" t="s">
        <v>13</v>
      </c>
      <c r="B99" s="8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9">
        <v>0</v>
      </c>
      <c r="R99" s="16">
        <f t="shared" si="22"/>
        <v>0</v>
      </c>
      <c r="S99" s="37" t="s">
        <v>15</v>
      </c>
      <c r="T99" s="41">
        <v>0</v>
      </c>
      <c r="V99" s="16">
        <f>SUM(J100,G94,I91,P93)</f>
        <v>0</v>
      </c>
      <c r="W99" s="37" t="s">
        <v>28</v>
      </c>
      <c r="X99" s="41">
        <v>3</v>
      </c>
      <c r="AC99" s="55" t="str">
        <f t="shared" si="23"/>
        <v>Islington</v>
      </c>
      <c r="AD99" s="55" t="str">
        <f t="shared" si="24"/>
        <v/>
      </c>
      <c r="AE99" s="55"/>
      <c r="AF99" s="55" t="str">
        <f t="shared" si="27"/>
        <v>done</v>
      </c>
      <c r="AG99" s="55">
        <f t="shared" si="25"/>
        <v>0</v>
      </c>
      <c r="AH99" s="55">
        <f t="shared" si="26"/>
        <v>5</v>
      </c>
    </row>
    <row r="100" spans="1:34" x14ac:dyDescent="0.25">
      <c r="A100" s="26" t="s">
        <v>14</v>
      </c>
      <c r="B100" s="10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0</v>
      </c>
      <c r="R100" s="18">
        <f t="shared" si="22"/>
        <v>0</v>
      </c>
      <c r="S100" s="38" t="s">
        <v>15</v>
      </c>
      <c r="T100" s="42">
        <v>0</v>
      </c>
      <c r="V100" s="16">
        <f>SUM(K99,N95,E98,O89)</f>
        <v>0</v>
      </c>
      <c r="W100" s="37" t="s">
        <v>28</v>
      </c>
      <c r="X100" s="41">
        <v>3</v>
      </c>
      <c r="AC100" s="55" t="str">
        <f t="shared" si="23"/>
        <v>Woolwich</v>
      </c>
      <c r="AD100" s="55" t="str">
        <f t="shared" si="24"/>
        <v/>
      </c>
      <c r="AE100" s="55"/>
      <c r="AF100" s="55" t="str">
        <f t="shared" si="27"/>
        <v>done</v>
      </c>
      <c r="AG100" s="55">
        <f t="shared" si="25"/>
        <v>0</v>
      </c>
      <c r="AH100" s="55">
        <f t="shared" si="26"/>
        <v>5</v>
      </c>
    </row>
    <row r="101" spans="1:34" x14ac:dyDescent="0.25">
      <c r="A101" s="26"/>
      <c r="S101" s="25"/>
      <c r="T101" s="43"/>
      <c r="V101" s="16">
        <f>SUM(I100,G93,J91,P94)</f>
        <v>0</v>
      </c>
      <c r="W101" s="37" t="s">
        <v>28</v>
      </c>
      <c r="X101" s="41">
        <v>3</v>
      </c>
      <c r="AC101" s="55" t="str">
        <f>IF(SUM(T86:T100) &lt;&gt; COUNTA(AC86:AC100) - COUNTIF(AF86:AF101, "done"), "!POSSIBLE SUBTOUR!", "")</f>
        <v/>
      </c>
      <c r="AD101" s="55"/>
      <c r="AE101" s="55"/>
      <c r="AF101" s="55" t="str">
        <f t="shared" si="27"/>
        <v>done</v>
      </c>
      <c r="AG101" s="55">
        <f t="shared" si="25"/>
        <v>0</v>
      </c>
      <c r="AH101" s="55">
        <f t="shared" si="26"/>
        <v>5</v>
      </c>
    </row>
    <row r="102" spans="1:34" x14ac:dyDescent="0.25">
      <c r="A102" s="26"/>
      <c r="B102" s="13">
        <f t="shared" ref="B102:P102" si="28">SUM(B86:B100)</f>
        <v>0</v>
      </c>
      <c r="C102" s="14">
        <f t="shared" si="28"/>
        <v>0</v>
      </c>
      <c r="D102" s="14">
        <f t="shared" si="28"/>
        <v>0</v>
      </c>
      <c r="E102" s="14">
        <f t="shared" si="28"/>
        <v>0</v>
      </c>
      <c r="F102" s="14">
        <f t="shared" si="28"/>
        <v>0</v>
      </c>
      <c r="G102" s="14">
        <f t="shared" si="28"/>
        <v>0</v>
      </c>
      <c r="H102" s="14">
        <f t="shared" si="28"/>
        <v>0</v>
      </c>
      <c r="I102" s="14">
        <f t="shared" si="28"/>
        <v>0</v>
      </c>
      <c r="J102" s="14">
        <f t="shared" si="28"/>
        <v>0</v>
      </c>
      <c r="K102" s="14">
        <f t="shared" si="28"/>
        <v>0</v>
      </c>
      <c r="L102" s="14">
        <f t="shared" si="28"/>
        <v>0</v>
      </c>
      <c r="M102" s="14">
        <f t="shared" si="28"/>
        <v>0</v>
      </c>
      <c r="N102" s="14">
        <f t="shared" si="28"/>
        <v>0</v>
      </c>
      <c r="O102" s="14">
        <f t="shared" si="28"/>
        <v>0</v>
      </c>
      <c r="P102" s="15">
        <f t="shared" si="28"/>
        <v>0</v>
      </c>
      <c r="R102" s="21">
        <f>SUMPRODUCT(B86:P100, $B$2:$P$16)</f>
        <v>0</v>
      </c>
      <c r="S102" s="39" t="s">
        <v>28</v>
      </c>
      <c r="T102" s="44">
        <f>$I$20</f>
        <v>120</v>
      </c>
      <c r="V102" s="16">
        <f>SUM(E99,N89,K98,O95)</f>
        <v>0</v>
      </c>
      <c r="W102" s="37" t="s">
        <v>28</v>
      </c>
      <c r="X102" s="41">
        <v>3</v>
      </c>
    </row>
    <row r="103" spans="1:34" x14ac:dyDescent="0.25">
      <c r="A103" s="26"/>
      <c r="B103" s="48" t="s">
        <v>15</v>
      </c>
      <c r="C103" s="49" t="s">
        <v>15</v>
      </c>
      <c r="D103" s="49" t="s">
        <v>15</v>
      </c>
      <c r="E103" s="49" t="s">
        <v>15</v>
      </c>
      <c r="F103" s="49" t="s">
        <v>15</v>
      </c>
      <c r="G103" s="49" t="s">
        <v>15</v>
      </c>
      <c r="H103" s="49" t="s">
        <v>15</v>
      </c>
      <c r="I103" s="49" t="s">
        <v>15</v>
      </c>
      <c r="J103" s="49" t="s">
        <v>15</v>
      </c>
      <c r="K103" s="49" t="s">
        <v>15</v>
      </c>
      <c r="L103" s="49" t="s">
        <v>15</v>
      </c>
      <c r="M103" s="49" t="s">
        <v>15</v>
      </c>
      <c r="N103" s="49" t="s">
        <v>15</v>
      </c>
      <c r="O103" s="49" t="s">
        <v>15</v>
      </c>
      <c r="P103" s="50" t="s">
        <v>15</v>
      </c>
      <c r="S103" s="25"/>
      <c r="T103" s="43"/>
      <c r="V103" s="16">
        <f>SUM(K98,N95)</f>
        <v>0</v>
      </c>
      <c r="W103" s="37" t="s">
        <v>28</v>
      </c>
      <c r="X103" s="41">
        <v>1</v>
      </c>
    </row>
    <row r="104" spans="1:34" x14ac:dyDescent="0.25">
      <c r="A104" s="26"/>
      <c r="B104" s="18">
        <f t="shared" ref="B104:P104" si="29">B$31</f>
        <v>0</v>
      </c>
      <c r="C104" s="19">
        <f t="shared" si="29"/>
        <v>0</v>
      </c>
      <c r="D104" s="19">
        <f t="shared" si="29"/>
        <v>0</v>
      </c>
      <c r="E104" s="19">
        <f t="shared" si="29"/>
        <v>0</v>
      </c>
      <c r="F104" s="19">
        <f t="shared" si="29"/>
        <v>0</v>
      </c>
      <c r="G104" s="19">
        <f t="shared" si="29"/>
        <v>0</v>
      </c>
      <c r="H104" s="19">
        <f t="shared" si="29"/>
        <v>0</v>
      </c>
      <c r="I104" s="19">
        <f t="shared" si="29"/>
        <v>0</v>
      </c>
      <c r="J104" s="19">
        <f t="shared" si="29"/>
        <v>0</v>
      </c>
      <c r="K104" s="19">
        <f t="shared" si="29"/>
        <v>0</v>
      </c>
      <c r="L104" s="19">
        <f t="shared" si="29"/>
        <v>0</v>
      </c>
      <c r="M104" s="19">
        <f t="shared" si="29"/>
        <v>0</v>
      </c>
      <c r="N104" s="19">
        <f t="shared" si="29"/>
        <v>0</v>
      </c>
      <c r="O104" s="19">
        <f t="shared" si="29"/>
        <v>0</v>
      </c>
      <c r="P104" s="20">
        <f t="shared" si="29"/>
        <v>0</v>
      </c>
      <c r="S104" s="25"/>
      <c r="T104" s="43"/>
      <c r="V104" s="18">
        <f>SUM(G94,H91,I92,P93,J100)</f>
        <v>0</v>
      </c>
      <c r="W104" s="38" t="s">
        <v>28</v>
      </c>
      <c r="X104" s="42">
        <v>4</v>
      </c>
    </row>
    <row r="105" spans="1:34" x14ac:dyDescent="0.25">
      <c r="A105" s="26"/>
      <c r="S105" s="25"/>
      <c r="T105" s="43"/>
    </row>
    <row r="106" spans="1:34" x14ac:dyDescent="0.25">
      <c r="A106" s="26"/>
      <c r="S106" s="25"/>
      <c r="T106" s="43"/>
    </row>
    <row r="107" spans="1:34" x14ac:dyDescent="0.25">
      <c r="A107" s="59" t="s">
        <v>31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S107" s="25"/>
      <c r="T107" s="43"/>
      <c r="W107" s="25"/>
      <c r="X107" s="43"/>
    </row>
    <row r="108" spans="1:34" x14ac:dyDescent="0.25">
      <c r="A108" s="26" t="s">
        <v>0</v>
      </c>
      <c r="B108" s="5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0</v>
      </c>
      <c r="R108" s="13">
        <f t="shared" ref="R108:R122" si="30">SUM(B108:P108)</f>
        <v>0</v>
      </c>
      <c r="S108" s="36" t="s">
        <v>15</v>
      </c>
      <c r="T108" s="40">
        <f t="array" ref="T108:T122">TRANSPOSE($B$32:$P$32)</f>
        <v>0</v>
      </c>
      <c r="V108" s="13">
        <f>SUM(L112,F118)</f>
        <v>0</v>
      </c>
      <c r="W108" s="36" t="s">
        <v>28</v>
      </c>
      <c r="X108" s="40">
        <v>1</v>
      </c>
      <c r="Y108" s="13">
        <f>SUM(K111,E117)</f>
        <v>0</v>
      </c>
      <c r="Z108" s="36" t="s">
        <v>28</v>
      </c>
      <c r="AA108" s="40">
        <v>1</v>
      </c>
      <c r="AC108" s="55" t="str">
        <f t="shared" ref="AC108:AC122" si="31">A108</f>
        <v>Heathrow</v>
      </c>
      <c r="AD108" s="55" t="str">
        <f t="shared" ref="AD108:AD122" si="32">IFERROR(INDEX($A$42:$A$56, MATCH(1, B108:P108, 0)), "")</f>
        <v/>
      </c>
      <c r="AE108" s="55"/>
      <c r="AF108" s="55" t="s">
        <v>0</v>
      </c>
      <c r="AG108" s="55">
        <f t="shared" ref="AG108:AG123" si="33">VLOOKUP(AF108, $AC$2:$AE$17, 2,FALSE)</f>
        <v>0</v>
      </c>
      <c r="AH108" s="55">
        <f t="shared" ref="AH108:AH123" si="34">VLOOKUP(AF108, $AC$2:$AE$17, 3,FALSE)</f>
        <v>5</v>
      </c>
    </row>
    <row r="109" spans="1:34" x14ac:dyDescent="0.25">
      <c r="A109" s="26" t="s">
        <v>1</v>
      </c>
      <c r="B109" s="8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9">
        <v>0</v>
      </c>
      <c r="R109" s="16">
        <f t="shared" si="30"/>
        <v>0</v>
      </c>
      <c r="S109" s="37" t="s">
        <v>15</v>
      </c>
      <c r="T109" s="41">
        <v>0</v>
      </c>
      <c r="V109" s="16">
        <f>SUM(P116,I122,J115)</f>
        <v>0</v>
      </c>
      <c r="W109" s="37" t="s">
        <v>28</v>
      </c>
      <c r="X109" s="41">
        <v>2</v>
      </c>
      <c r="Y109" s="16">
        <f>SUM(I122,H115,G114,J113,P116)</f>
        <v>0</v>
      </c>
      <c r="Z109" s="37" t="s">
        <v>28</v>
      </c>
      <c r="AA109" s="41">
        <v>4</v>
      </c>
      <c r="AC109" s="55" t="str">
        <f t="shared" si="31"/>
        <v>Harrow</v>
      </c>
      <c r="AD109" s="55" t="str">
        <f t="shared" si="32"/>
        <v/>
      </c>
      <c r="AE109" s="55"/>
      <c r="AF109" s="55" t="str">
        <f>IF(AD108&lt;&gt;"", AD108, "done")</f>
        <v>done</v>
      </c>
      <c r="AG109" s="55">
        <f t="shared" si="33"/>
        <v>0</v>
      </c>
      <c r="AH109" s="55">
        <f t="shared" si="34"/>
        <v>5</v>
      </c>
    </row>
    <row r="110" spans="1:34" x14ac:dyDescent="0.25">
      <c r="A110" s="26" t="s">
        <v>2</v>
      </c>
      <c r="B110" s="8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9">
        <v>0</v>
      </c>
      <c r="R110" s="16">
        <f t="shared" si="30"/>
        <v>0</v>
      </c>
      <c r="S110" s="37" t="s">
        <v>15</v>
      </c>
      <c r="T110" s="41">
        <v>0</v>
      </c>
      <c r="V110" s="16">
        <f>SUM(E121,O111)</f>
        <v>0</v>
      </c>
      <c r="W110" s="37" t="s">
        <v>28</v>
      </c>
      <c r="X110" s="41">
        <v>1</v>
      </c>
      <c r="Y110" s="16">
        <f>SUM(E120,O111,D121,K110,N117)</f>
        <v>0</v>
      </c>
      <c r="Z110" s="37" t="s">
        <v>28</v>
      </c>
      <c r="AA110" s="41">
        <v>4</v>
      </c>
      <c r="AC110" s="55" t="str">
        <f t="shared" si="31"/>
        <v>Ealing</v>
      </c>
      <c r="AD110" s="55" t="str">
        <f t="shared" si="32"/>
        <v/>
      </c>
      <c r="AE110" s="55"/>
      <c r="AF110" s="55" t="str">
        <f t="shared" ref="AF110:AF123" si="35">IFERROR(INDEX($AD$109:$AD$122, MATCH(AF109, $AC$109:$AC$122, 0)), "done")</f>
        <v>done</v>
      </c>
      <c r="AG110" s="55">
        <f t="shared" si="33"/>
        <v>0</v>
      </c>
      <c r="AH110" s="55">
        <f t="shared" si="34"/>
        <v>5</v>
      </c>
    </row>
    <row r="111" spans="1:34" x14ac:dyDescent="0.25">
      <c r="A111" s="26" t="s">
        <v>3</v>
      </c>
      <c r="B111" s="8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9">
        <v>0</v>
      </c>
      <c r="R111" s="16">
        <f t="shared" si="30"/>
        <v>0</v>
      </c>
      <c r="S111" s="37" t="s">
        <v>15</v>
      </c>
      <c r="T111" s="41">
        <v>0</v>
      </c>
      <c r="V111" s="16">
        <f>SUM(H112,F114)</f>
        <v>0</v>
      </c>
      <c r="W111" s="37" t="s">
        <v>28</v>
      </c>
      <c r="X111" s="41">
        <v>1</v>
      </c>
      <c r="Y111" s="16">
        <f>SUM(I114,G115,H113)</f>
        <v>0</v>
      </c>
      <c r="Z111" s="37" t="s">
        <v>28</v>
      </c>
      <c r="AA111" s="41">
        <v>2</v>
      </c>
      <c r="AC111" s="55" t="str">
        <f t="shared" si="31"/>
        <v>Holborn</v>
      </c>
      <c r="AD111" s="55" t="str">
        <f t="shared" si="32"/>
        <v/>
      </c>
      <c r="AE111" s="55"/>
      <c r="AF111" s="55" t="str">
        <f t="shared" si="35"/>
        <v>done</v>
      </c>
      <c r="AG111" s="55">
        <f t="shared" si="33"/>
        <v>0</v>
      </c>
      <c r="AH111" s="55">
        <f t="shared" si="34"/>
        <v>5</v>
      </c>
    </row>
    <row r="112" spans="1:34" x14ac:dyDescent="0.25">
      <c r="A112" s="26" t="s">
        <v>4</v>
      </c>
      <c r="B112" s="8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9">
        <v>0</v>
      </c>
      <c r="R112" s="16">
        <f t="shared" si="30"/>
        <v>0</v>
      </c>
      <c r="S112" s="37" t="s">
        <v>15</v>
      </c>
      <c r="T112" s="41">
        <v>0</v>
      </c>
      <c r="V112" s="16">
        <f>SUM(G114,H113)</f>
        <v>0</v>
      </c>
      <c r="W112" s="37" t="s">
        <v>28</v>
      </c>
      <c r="X112" s="41">
        <v>1</v>
      </c>
      <c r="Y112" s="16">
        <f>SUM(N118,L120)</f>
        <v>0</v>
      </c>
      <c r="Z112" s="37" t="s">
        <v>28</v>
      </c>
      <c r="AA112" s="41">
        <v>1</v>
      </c>
      <c r="AC112" s="55" t="str">
        <f t="shared" si="31"/>
        <v>Sutton</v>
      </c>
      <c r="AD112" s="55" t="str">
        <f t="shared" si="32"/>
        <v/>
      </c>
      <c r="AE112" s="55"/>
      <c r="AF112" s="55" t="str">
        <f t="shared" si="35"/>
        <v>done</v>
      </c>
      <c r="AG112" s="55">
        <f t="shared" si="33"/>
        <v>0</v>
      </c>
      <c r="AH112" s="55">
        <f t="shared" si="34"/>
        <v>5</v>
      </c>
    </row>
    <row r="113" spans="1:34" x14ac:dyDescent="0.25">
      <c r="A113" s="26" t="s">
        <v>5</v>
      </c>
      <c r="B113" s="8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9">
        <v>0</v>
      </c>
      <c r="R113" s="16">
        <f t="shared" si="30"/>
        <v>0</v>
      </c>
      <c r="S113" s="37" t="s">
        <v>15</v>
      </c>
      <c r="T113" s="41">
        <v>0</v>
      </c>
      <c r="V113" s="16">
        <f>SUM(M118,L119)</f>
        <v>0</v>
      </c>
      <c r="W113" s="37" t="s">
        <v>28</v>
      </c>
      <c r="X113" s="41">
        <v>1</v>
      </c>
      <c r="Y113" s="16">
        <f>SUM(F119,M112)</f>
        <v>0</v>
      </c>
      <c r="Z113" s="37" t="s">
        <v>28</v>
      </c>
      <c r="AA113" s="41">
        <v>1</v>
      </c>
      <c r="AC113" s="55" t="str">
        <f t="shared" si="31"/>
        <v>Dartford</v>
      </c>
      <c r="AD113" s="55" t="str">
        <f t="shared" si="32"/>
        <v/>
      </c>
      <c r="AE113" s="55"/>
      <c r="AF113" s="55" t="str">
        <f t="shared" si="35"/>
        <v>done</v>
      </c>
      <c r="AG113" s="55">
        <f t="shared" si="33"/>
        <v>0</v>
      </c>
      <c r="AH113" s="55">
        <f t="shared" si="34"/>
        <v>5</v>
      </c>
    </row>
    <row r="114" spans="1:34" x14ac:dyDescent="0.25">
      <c r="A114" s="26" t="s">
        <v>6</v>
      </c>
      <c r="B114" s="8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9">
        <v>0</v>
      </c>
      <c r="R114" s="16">
        <f t="shared" si="30"/>
        <v>0</v>
      </c>
      <c r="S114" s="37" t="s">
        <v>15</v>
      </c>
      <c r="T114" s="41">
        <v>0</v>
      </c>
      <c r="V114" s="16">
        <f>SUM(I113,G115)</f>
        <v>0</v>
      </c>
      <c r="W114" s="37" t="s">
        <v>28</v>
      </c>
      <c r="X114" s="41">
        <v>1</v>
      </c>
      <c r="Y114" s="16">
        <f>SUM(I114,P115,J122,H116)</f>
        <v>0</v>
      </c>
      <c r="Z114" s="37" t="s">
        <v>28</v>
      </c>
      <c r="AA114" s="41">
        <v>3</v>
      </c>
      <c r="AC114" s="55" t="str">
        <f t="shared" si="31"/>
        <v>Bromley</v>
      </c>
      <c r="AD114" s="55" t="str">
        <f t="shared" si="32"/>
        <v/>
      </c>
      <c r="AE114" s="55"/>
      <c r="AF114" s="55" t="str">
        <f t="shared" si="35"/>
        <v>done</v>
      </c>
      <c r="AG114" s="55">
        <f t="shared" si="33"/>
        <v>0</v>
      </c>
      <c r="AH114" s="55">
        <f t="shared" si="34"/>
        <v>5</v>
      </c>
    </row>
    <row r="115" spans="1:34" x14ac:dyDescent="0.25">
      <c r="A115" s="26" t="s">
        <v>7</v>
      </c>
      <c r="B115" s="8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9">
        <v>0</v>
      </c>
      <c r="R115" s="16">
        <f t="shared" si="30"/>
        <v>0</v>
      </c>
      <c r="S115" s="37" t="s">
        <v>15</v>
      </c>
      <c r="T115" s="41">
        <v>0</v>
      </c>
      <c r="V115" s="16">
        <f>SUM(K110,D117)</f>
        <v>0</v>
      </c>
      <c r="W115" s="37" t="s">
        <v>28</v>
      </c>
      <c r="X115" s="41">
        <v>1</v>
      </c>
      <c r="Y115" s="16">
        <f>SUM(N111,E120)</f>
        <v>0</v>
      </c>
      <c r="Z115" s="37" t="s">
        <v>28</v>
      </c>
      <c r="AA115" s="41">
        <v>1</v>
      </c>
      <c r="AC115" s="55" t="str">
        <f t="shared" si="31"/>
        <v>Greenwich</v>
      </c>
      <c r="AD115" s="55" t="str">
        <f t="shared" si="32"/>
        <v/>
      </c>
      <c r="AE115" s="55"/>
      <c r="AF115" s="55" t="str">
        <f t="shared" si="35"/>
        <v>done</v>
      </c>
      <c r="AG115" s="55">
        <f t="shared" si="33"/>
        <v>0</v>
      </c>
      <c r="AH115" s="55">
        <f t="shared" si="34"/>
        <v>5</v>
      </c>
    </row>
    <row r="116" spans="1:34" x14ac:dyDescent="0.25">
      <c r="A116" s="26" t="s">
        <v>8</v>
      </c>
      <c r="B116" s="8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9">
        <v>0</v>
      </c>
      <c r="R116" s="16">
        <f t="shared" si="30"/>
        <v>0</v>
      </c>
      <c r="S116" s="37" t="s">
        <v>15</v>
      </c>
      <c r="T116" s="41">
        <v>0</v>
      </c>
      <c r="V116" s="16">
        <f>SUM(I113,H115,G114)</f>
        <v>0</v>
      </c>
      <c r="W116" s="37" t="s">
        <v>28</v>
      </c>
      <c r="X116" s="41">
        <v>2</v>
      </c>
      <c r="Y116" s="16">
        <f>SUM(L120,M118,K119,N117)</f>
        <v>0</v>
      </c>
      <c r="Z116" s="37" t="s">
        <v>28</v>
      </c>
      <c r="AA116" s="41">
        <v>4</v>
      </c>
      <c r="AC116" s="55" t="str">
        <f t="shared" si="31"/>
        <v>Barking</v>
      </c>
      <c r="AD116" s="55" t="str">
        <f t="shared" si="32"/>
        <v/>
      </c>
      <c r="AE116" s="55"/>
      <c r="AF116" s="55" t="str">
        <f t="shared" si="35"/>
        <v>done</v>
      </c>
      <c r="AG116" s="55">
        <f t="shared" si="33"/>
        <v>0</v>
      </c>
      <c r="AH116" s="55">
        <f t="shared" si="34"/>
        <v>5</v>
      </c>
    </row>
    <row r="117" spans="1:34" x14ac:dyDescent="0.25">
      <c r="A117" s="26" t="s">
        <v>9</v>
      </c>
      <c r="B117" s="8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9">
        <v>0</v>
      </c>
      <c r="R117" s="16">
        <f t="shared" si="30"/>
        <v>0</v>
      </c>
      <c r="S117" s="37" t="s">
        <v>15</v>
      </c>
      <c r="T117" s="41">
        <v>0</v>
      </c>
      <c r="V117" s="16">
        <f>SUM(J122,P116)</f>
        <v>0</v>
      </c>
      <c r="W117" s="37" t="s">
        <v>28</v>
      </c>
      <c r="X117" s="41">
        <v>1</v>
      </c>
      <c r="Y117" s="16">
        <f>SUM(I116,N115,P120,J122)</f>
        <v>0</v>
      </c>
      <c r="Z117" s="37" t="s">
        <v>28</v>
      </c>
      <c r="AA117" s="41">
        <v>3</v>
      </c>
      <c r="AC117" s="55" t="str">
        <f t="shared" si="31"/>
        <v>Hammersmith</v>
      </c>
      <c r="AD117" s="55" t="str">
        <f t="shared" si="32"/>
        <v/>
      </c>
      <c r="AE117" s="55"/>
      <c r="AF117" s="55" t="str">
        <f t="shared" si="35"/>
        <v>done</v>
      </c>
      <c r="AG117" s="55">
        <f t="shared" si="33"/>
        <v>0</v>
      </c>
      <c r="AH117" s="55">
        <f t="shared" si="34"/>
        <v>5</v>
      </c>
    </row>
    <row r="118" spans="1:34" x14ac:dyDescent="0.25">
      <c r="A118" s="26" t="s">
        <v>10</v>
      </c>
      <c r="B118" s="8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9">
        <v>0</v>
      </c>
      <c r="R118" s="16">
        <f t="shared" si="30"/>
        <v>0</v>
      </c>
      <c r="S118" s="37" t="s">
        <v>15</v>
      </c>
      <c r="T118" s="41">
        <v>0</v>
      </c>
      <c r="V118" s="16">
        <f>SUM(I122,P115)</f>
        <v>0</v>
      </c>
      <c r="W118" s="37" t="s">
        <v>28</v>
      </c>
      <c r="X118" s="41">
        <v>1</v>
      </c>
      <c r="Y118" s="18">
        <f>SUM(O110,E121,K111,D117)</f>
        <v>0</v>
      </c>
      <c r="Z118" s="38" t="s">
        <v>28</v>
      </c>
      <c r="AA118" s="42">
        <v>3</v>
      </c>
      <c r="AC118" s="55" t="str">
        <f t="shared" si="31"/>
        <v>Kingston</v>
      </c>
      <c r="AD118" s="55" t="str">
        <f t="shared" si="32"/>
        <v/>
      </c>
      <c r="AE118" s="55"/>
      <c r="AF118" s="55" t="str">
        <f t="shared" si="35"/>
        <v>done</v>
      </c>
      <c r="AG118" s="55">
        <f t="shared" si="33"/>
        <v>0</v>
      </c>
      <c r="AH118" s="55">
        <f t="shared" si="34"/>
        <v>5</v>
      </c>
    </row>
    <row r="119" spans="1:34" x14ac:dyDescent="0.25">
      <c r="A119" s="26" t="s">
        <v>11</v>
      </c>
      <c r="B119" s="8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9">
        <v>0</v>
      </c>
      <c r="R119" s="16">
        <f t="shared" si="30"/>
        <v>0</v>
      </c>
      <c r="S119" s="37" t="s">
        <v>15</v>
      </c>
      <c r="T119" s="41">
        <v>0</v>
      </c>
      <c r="V119" s="16">
        <f>SUM(H113,J114,P116,I122,G115)</f>
        <v>0</v>
      </c>
      <c r="W119" s="37" t="s">
        <v>28</v>
      </c>
      <c r="X119" s="41">
        <v>4</v>
      </c>
      <c r="AC119" s="55" t="str">
        <f t="shared" si="31"/>
        <v>Richmond</v>
      </c>
      <c r="AD119" s="55" t="str">
        <f t="shared" si="32"/>
        <v/>
      </c>
      <c r="AE119" s="55"/>
      <c r="AF119" s="55" t="str">
        <f t="shared" si="35"/>
        <v>done</v>
      </c>
      <c r="AG119" s="55">
        <f t="shared" si="33"/>
        <v>0</v>
      </c>
      <c r="AH119" s="55">
        <f t="shared" si="34"/>
        <v>5</v>
      </c>
    </row>
    <row r="120" spans="1:34" x14ac:dyDescent="0.25">
      <c r="A120" s="26" t="s">
        <v>12</v>
      </c>
      <c r="B120" s="8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9">
        <v>0</v>
      </c>
      <c r="R120" s="16">
        <f t="shared" si="30"/>
        <v>0</v>
      </c>
      <c r="S120" s="37" t="s">
        <v>15</v>
      </c>
      <c r="T120" s="41">
        <v>0</v>
      </c>
      <c r="V120" s="16">
        <f>SUM(I113,P115,J122,H116,G114)</f>
        <v>0</v>
      </c>
      <c r="W120" s="37" t="s">
        <v>28</v>
      </c>
      <c r="X120" s="41">
        <v>4</v>
      </c>
      <c r="AC120" s="55" t="str">
        <f t="shared" si="31"/>
        <v>Battersea</v>
      </c>
      <c r="AD120" s="55" t="str">
        <f t="shared" si="32"/>
        <v/>
      </c>
      <c r="AE120" s="55"/>
      <c r="AF120" s="55" t="str">
        <f t="shared" si="35"/>
        <v>done</v>
      </c>
      <c r="AG120" s="55">
        <f t="shared" si="33"/>
        <v>0</v>
      </c>
      <c r="AH120" s="55">
        <f t="shared" si="34"/>
        <v>5</v>
      </c>
    </row>
    <row r="121" spans="1:34" x14ac:dyDescent="0.25">
      <c r="A121" s="26" t="s">
        <v>13</v>
      </c>
      <c r="B121" s="8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9">
        <v>0</v>
      </c>
      <c r="R121" s="16">
        <f t="shared" si="30"/>
        <v>0</v>
      </c>
      <c r="S121" s="37" t="s">
        <v>15</v>
      </c>
      <c r="T121" s="41">
        <v>0</v>
      </c>
      <c r="V121" s="16">
        <f>SUM(J122,G116,I113,P115)</f>
        <v>0</v>
      </c>
      <c r="W121" s="37" t="s">
        <v>28</v>
      </c>
      <c r="X121" s="41">
        <v>3</v>
      </c>
      <c r="AC121" s="55" t="str">
        <f t="shared" si="31"/>
        <v>Islington</v>
      </c>
      <c r="AD121" s="55" t="str">
        <f t="shared" si="32"/>
        <v/>
      </c>
      <c r="AE121" s="55"/>
      <c r="AF121" s="55" t="str">
        <f t="shared" si="35"/>
        <v>done</v>
      </c>
      <c r="AG121" s="55">
        <f t="shared" si="33"/>
        <v>0</v>
      </c>
      <c r="AH121" s="55">
        <f t="shared" si="34"/>
        <v>5</v>
      </c>
    </row>
    <row r="122" spans="1:34" x14ac:dyDescent="0.25">
      <c r="A122" s="26" t="s">
        <v>14</v>
      </c>
      <c r="B122" s="10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0</v>
      </c>
      <c r="R122" s="18">
        <f t="shared" si="30"/>
        <v>0</v>
      </c>
      <c r="S122" s="38" t="s">
        <v>15</v>
      </c>
      <c r="T122" s="42">
        <v>0</v>
      </c>
      <c r="V122" s="16">
        <f>SUM(K121,N117,E120,O111)</f>
        <v>0</v>
      </c>
      <c r="W122" s="37" t="s">
        <v>28</v>
      </c>
      <c r="X122" s="41">
        <v>3</v>
      </c>
      <c r="AC122" s="55" t="str">
        <f t="shared" si="31"/>
        <v>Woolwich</v>
      </c>
      <c r="AD122" s="55" t="str">
        <f t="shared" si="32"/>
        <v/>
      </c>
      <c r="AE122" s="55"/>
      <c r="AF122" s="55" t="str">
        <f t="shared" si="35"/>
        <v>done</v>
      </c>
      <c r="AG122" s="55">
        <f t="shared" si="33"/>
        <v>0</v>
      </c>
      <c r="AH122" s="55">
        <f t="shared" si="34"/>
        <v>5</v>
      </c>
    </row>
    <row r="123" spans="1:34" x14ac:dyDescent="0.25">
      <c r="A123" s="26"/>
      <c r="S123" s="25"/>
      <c r="T123" s="43"/>
      <c r="V123" s="16">
        <f>SUM(I122,G115,J113,P116)</f>
        <v>0</v>
      </c>
      <c r="W123" s="37" t="s">
        <v>28</v>
      </c>
      <c r="X123" s="41">
        <v>3</v>
      </c>
      <c r="AC123" s="55" t="str">
        <f>IF(SUM(T108:T122) &lt;&gt; COUNTA(AC108:AC122) - COUNTIF(AF108:AF123, "done"), "!POSSIBLE SUBTOUR!", "")</f>
        <v/>
      </c>
      <c r="AD123" s="55"/>
      <c r="AE123" s="55"/>
      <c r="AF123" s="55" t="str">
        <f t="shared" si="35"/>
        <v>done</v>
      </c>
      <c r="AG123" s="55">
        <f t="shared" si="33"/>
        <v>0</v>
      </c>
      <c r="AH123" s="55">
        <f t="shared" si="34"/>
        <v>5</v>
      </c>
    </row>
    <row r="124" spans="1:34" x14ac:dyDescent="0.25">
      <c r="A124" s="26"/>
      <c r="B124" s="13">
        <f t="shared" ref="B124:P124" si="36">SUM(B108:B122)</f>
        <v>0</v>
      </c>
      <c r="C124" s="14">
        <f t="shared" si="36"/>
        <v>0</v>
      </c>
      <c r="D124" s="14">
        <f t="shared" si="36"/>
        <v>0</v>
      </c>
      <c r="E124" s="14">
        <f t="shared" si="36"/>
        <v>0</v>
      </c>
      <c r="F124" s="14">
        <f t="shared" si="36"/>
        <v>0</v>
      </c>
      <c r="G124" s="14">
        <f t="shared" si="36"/>
        <v>0</v>
      </c>
      <c r="H124" s="14">
        <f t="shared" si="36"/>
        <v>0</v>
      </c>
      <c r="I124" s="14">
        <f t="shared" si="36"/>
        <v>0</v>
      </c>
      <c r="J124" s="14">
        <f t="shared" si="36"/>
        <v>0</v>
      </c>
      <c r="K124" s="14">
        <f t="shared" si="36"/>
        <v>0</v>
      </c>
      <c r="L124" s="14">
        <f t="shared" si="36"/>
        <v>0</v>
      </c>
      <c r="M124" s="14">
        <f t="shared" si="36"/>
        <v>0</v>
      </c>
      <c r="N124" s="14">
        <f t="shared" si="36"/>
        <v>0</v>
      </c>
      <c r="O124" s="14">
        <f t="shared" si="36"/>
        <v>0</v>
      </c>
      <c r="P124" s="15">
        <f t="shared" si="36"/>
        <v>0</v>
      </c>
      <c r="R124" s="21">
        <f>SUMPRODUCT(B108:P122, $B$2:$P$16)</f>
        <v>0</v>
      </c>
      <c r="S124" s="39" t="s">
        <v>28</v>
      </c>
      <c r="T124" s="44">
        <f>$I$20</f>
        <v>120</v>
      </c>
      <c r="V124" s="16">
        <f>SUM(E121,N111,K120,O117)</f>
        <v>0</v>
      </c>
      <c r="W124" s="37" t="s">
        <v>28</v>
      </c>
      <c r="X124" s="41">
        <v>3</v>
      </c>
    </row>
    <row r="125" spans="1:34" x14ac:dyDescent="0.25">
      <c r="A125" s="26"/>
      <c r="B125" s="48" t="s">
        <v>15</v>
      </c>
      <c r="C125" s="49" t="s">
        <v>15</v>
      </c>
      <c r="D125" s="49" t="s">
        <v>15</v>
      </c>
      <c r="E125" s="49" t="s">
        <v>15</v>
      </c>
      <c r="F125" s="49" t="s">
        <v>15</v>
      </c>
      <c r="G125" s="49" t="s">
        <v>15</v>
      </c>
      <c r="H125" s="49" t="s">
        <v>15</v>
      </c>
      <c r="I125" s="49" t="s">
        <v>15</v>
      </c>
      <c r="J125" s="49" t="s">
        <v>15</v>
      </c>
      <c r="K125" s="49" t="s">
        <v>15</v>
      </c>
      <c r="L125" s="49" t="s">
        <v>15</v>
      </c>
      <c r="M125" s="49" t="s">
        <v>15</v>
      </c>
      <c r="N125" s="49" t="s">
        <v>15</v>
      </c>
      <c r="O125" s="49" t="s">
        <v>15</v>
      </c>
      <c r="P125" s="50" t="s">
        <v>15</v>
      </c>
      <c r="S125" s="25"/>
      <c r="T125" s="43"/>
      <c r="V125" s="16">
        <f>SUM(K120,N117)</f>
        <v>0</v>
      </c>
      <c r="W125" s="37" t="s">
        <v>28</v>
      </c>
      <c r="X125" s="41">
        <v>1</v>
      </c>
    </row>
    <row r="126" spans="1:34" x14ac:dyDescent="0.25">
      <c r="A126" s="26"/>
      <c r="B126" s="18">
        <f t="shared" ref="B126:O126" si="37">B$32</f>
        <v>0</v>
      </c>
      <c r="C126" s="19">
        <f t="shared" si="37"/>
        <v>0</v>
      </c>
      <c r="D126" s="19">
        <f t="shared" si="37"/>
        <v>0</v>
      </c>
      <c r="E126" s="19">
        <f t="shared" si="37"/>
        <v>0</v>
      </c>
      <c r="F126" s="19">
        <f t="shared" si="37"/>
        <v>0</v>
      </c>
      <c r="G126" s="19">
        <f t="shared" si="37"/>
        <v>0</v>
      </c>
      <c r="H126" s="19">
        <f t="shared" si="37"/>
        <v>0</v>
      </c>
      <c r="I126" s="19">
        <f t="shared" si="37"/>
        <v>0</v>
      </c>
      <c r="J126" s="19">
        <f t="shared" si="37"/>
        <v>0</v>
      </c>
      <c r="K126" s="19">
        <f t="shared" si="37"/>
        <v>0</v>
      </c>
      <c r="L126" s="19">
        <f t="shared" si="37"/>
        <v>0</v>
      </c>
      <c r="M126" s="19">
        <f t="shared" si="37"/>
        <v>0</v>
      </c>
      <c r="N126" s="19">
        <f t="shared" si="37"/>
        <v>0</v>
      </c>
      <c r="O126" s="19">
        <f t="shared" si="37"/>
        <v>0</v>
      </c>
      <c r="P126" s="20">
        <f>P$32</f>
        <v>0</v>
      </c>
      <c r="S126" s="25"/>
      <c r="T126" s="43"/>
      <c r="V126" s="18">
        <f>SUM(G116,H113,I114,P115,J122)</f>
        <v>0</v>
      </c>
      <c r="W126" s="38" t="s">
        <v>28</v>
      </c>
      <c r="X126" s="42">
        <v>4</v>
      </c>
    </row>
    <row r="127" spans="1:34" x14ac:dyDescent="0.25">
      <c r="A127" s="26"/>
      <c r="S127" s="25"/>
      <c r="T127" s="43"/>
    </row>
    <row r="128" spans="1:34" x14ac:dyDescent="0.25">
      <c r="A128" s="26"/>
      <c r="S128" s="25"/>
      <c r="T128" s="43"/>
    </row>
    <row r="129" spans="1:34" x14ac:dyDescent="0.25">
      <c r="A129" s="59" t="s">
        <v>32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S129" s="25"/>
      <c r="T129" s="43"/>
      <c r="W129" s="25"/>
      <c r="X129" s="43"/>
    </row>
    <row r="130" spans="1:34" x14ac:dyDescent="0.25">
      <c r="A130" s="26" t="s">
        <v>0</v>
      </c>
      <c r="B130" s="5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7">
        <v>0</v>
      </c>
      <c r="R130" s="13">
        <f t="shared" ref="R130:R144" si="38">SUM(B130:P130)</f>
        <v>0</v>
      </c>
      <c r="S130" s="36" t="s">
        <v>15</v>
      </c>
      <c r="T130" s="40">
        <f t="array" ref="T130:T144">TRANSPOSE($B$33:$P$33)</f>
        <v>0</v>
      </c>
      <c r="V130" s="13">
        <f>SUM(L134,F140)</f>
        <v>0</v>
      </c>
      <c r="W130" s="36" t="s">
        <v>28</v>
      </c>
      <c r="X130" s="40">
        <v>1</v>
      </c>
      <c r="Y130" s="13">
        <f>SUM(K133,E139)</f>
        <v>0</v>
      </c>
      <c r="Z130" s="36" t="s">
        <v>28</v>
      </c>
      <c r="AA130" s="40">
        <v>1</v>
      </c>
      <c r="AC130" s="55" t="str">
        <f t="shared" ref="AC130:AC144" si="39">A130</f>
        <v>Heathrow</v>
      </c>
      <c r="AD130" s="55" t="str">
        <f t="shared" ref="AD130:AD144" si="40">IFERROR(INDEX($A$42:$A$56, MATCH(1, B130:P130, 0)), "")</f>
        <v/>
      </c>
      <c r="AE130" s="55"/>
      <c r="AF130" s="55" t="s">
        <v>0</v>
      </c>
      <c r="AG130" s="55">
        <f t="shared" ref="AG130:AG145" si="41">VLOOKUP(AF130, $AC$2:$AE$17, 2,FALSE)</f>
        <v>0</v>
      </c>
      <c r="AH130" s="55">
        <f t="shared" ref="AH130:AH145" si="42">VLOOKUP(AF130, $AC$2:$AE$17, 3,FALSE)</f>
        <v>5</v>
      </c>
    </row>
    <row r="131" spans="1:34" x14ac:dyDescent="0.25">
      <c r="A131" s="26" t="s">
        <v>1</v>
      </c>
      <c r="B131" s="8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9">
        <v>0</v>
      </c>
      <c r="R131" s="16">
        <f t="shared" si="38"/>
        <v>0</v>
      </c>
      <c r="S131" s="37" t="s">
        <v>15</v>
      </c>
      <c r="T131" s="41">
        <v>0</v>
      </c>
      <c r="V131" s="16">
        <f>SUM(P138,I144,J137)</f>
        <v>0</v>
      </c>
      <c r="W131" s="37" t="s">
        <v>28</v>
      </c>
      <c r="X131" s="41">
        <v>2</v>
      </c>
      <c r="Y131" s="16">
        <f>SUM(I144,H137,G136,J135,P138)</f>
        <v>0</v>
      </c>
      <c r="Z131" s="37" t="s">
        <v>28</v>
      </c>
      <c r="AA131" s="41">
        <v>4</v>
      </c>
      <c r="AC131" s="55" t="str">
        <f t="shared" si="39"/>
        <v>Harrow</v>
      </c>
      <c r="AD131" s="55" t="str">
        <f t="shared" si="40"/>
        <v/>
      </c>
      <c r="AE131" s="55"/>
      <c r="AF131" s="55" t="str">
        <f>IF(AD130&lt;&gt;"", AD130, "done")</f>
        <v>done</v>
      </c>
      <c r="AG131" s="55">
        <f t="shared" si="41"/>
        <v>0</v>
      </c>
      <c r="AH131" s="55">
        <f t="shared" si="42"/>
        <v>5</v>
      </c>
    </row>
    <row r="132" spans="1:34" x14ac:dyDescent="0.25">
      <c r="A132" s="26" t="s">
        <v>2</v>
      </c>
      <c r="B132" s="8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9">
        <v>0</v>
      </c>
      <c r="R132" s="16">
        <f t="shared" si="38"/>
        <v>0</v>
      </c>
      <c r="S132" s="37" t="s">
        <v>15</v>
      </c>
      <c r="T132" s="41">
        <v>0</v>
      </c>
      <c r="V132" s="16">
        <f>SUM(E143,O133)</f>
        <v>0</v>
      </c>
      <c r="W132" s="37" t="s">
        <v>28</v>
      </c>
      <c r="X132" s="41">
        <v>1</v>
      </c>
      <c r="Y132" s="16">
        <f>SUM(E142,O133,D143,K132,N139)</f>
        <v>0</v>
      </c>
      <c r="Z132" s="37" t="s">
        <v>28</v>
      </c>
      <c r="AA132" s="41">
        <v>4</v>
      </c>
      <c r="AC132" s="55" t="str">
        <f t="shared" si="39"/>
        <v>Ealing</v>
      </c>
      <c r="AD132" s="55" t="str">
        <f t="shared" si="40"/>
        <v/>
      </c>
      <c r="AE132" s="55"/>
      <c r="AF132" s="55" t="str">
        <f t="shared" ref="AF132:AF145" si="43">IFERROR(INDEX($AD$131:$AD$144, MATCH(AF131, $AC$131:$AC$144, 0)), "done")</f>
        <v>done</v>
      </c>
      <c r="AG132" s="55">
        <f t="shared" si="41"/>
        <v>0</v>
      </c>
      <c r="AH132" s="55">
        <f t="shared" si="42"/>
        <v>5</v>
      </c>
    </row>
    <row r="133" spans="1:34" x14ac:dyDescent="0.25">
      <c r="A133" s="26" t="s">
        <v>3</v>
      </c>
      <c r="B133" s="8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9">
        <v>0</v>
      </c>
      <c r="R133" s="16">
        <f t="shared" si="38"/>
        <v>0</v>
      </c>
      <c r="S133" s="37" t="s">
        <v>15</v>
      </c>
      <c r="T133" s="41">
        <v>0</v>
      </c>
      <c r="V133" s="16">
        <f>SUM(H134,F136)</f>
        <v>0</v>
      </c>
      <c r="W133" s="37" t="s">
        <v>28</v>
      </c>
      <c r="X133" s="41">
        <v>1</v>
      </c>
      <c r="Y133" s="16">
        <f>SUM(I136,G137,H135)</f>
        <v>0</v>
      </c>
      <c r="Z133" s="37" t="s">
        <v>28</v>
      </c>
      <c r="AA133" s="41">
        <v>2</v>
      </c>
      <c r="AC133" s="55" t="str">
        <f t="shared" si="39"/>
        <v>Holborn</v>
      </c>
      <c r="AD133" s="55" t="str">
        <f t="shared" si="40"/>
        <v/>
      </c>
      <c r="AE133" s="55"/>
      <c r="AF133" s="55" t="str">
        <f t="shared" si="43"/>
        <v>done</v>
      </c>
      <c r="AG133" s="55">
        <f t="shared" si="41"/>
        <v>0</v>
      </c>
      <c r="AH133" s="55">
        <f t="shared" si="42"/>
        <v>5</v>
      </c>
    </row>
    <row r="134" spans="1:34" x14ac:dyDescent="0.25">
      <c r="A134" s="26" t="s">
        <v>4</v>
      </c>
      <c r="B134" s="8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9">
        <v>0</v>
      </c>
      <c r="R134" s="16">
        <f t="shared" si="38"/>
        <v>0</v>
      </c>
      <c r="S134" s="37" t="s">
        <v>15</v>
      </c>
      <c r="T134" s="41">
        <v>0</v>
      </c>
      <c r="V134" s="16">
        <f>SUM(G136,H135)</f>
        <v>0</v>
      </c>
      <c r="W134" s="37" t="s">
        <v>28</v>
      </c>
      <c r="X134" s="41">
        <v>1</v>
      </c>
      <c r="Y134" s="16">
        <f>SUM(N140,L142)</f>
        <v>0</v>
      </c>
      <c r="Z134" s="37" t="s">
        <v>28</v>
      </c>
      <c r="AA134" s="41">
        <v>1</v>
      </c>
      <c r="AC134" s="55" t="str">
        <f t="shared" si="39"/>
        <v>Sutton</v>
      </c>
      <c r="AD134" s="55" t="str">
        <f t="shared" si="40"/>
        <v/>
      </c>
      <c r="AE134" s="55"/>
      <c r="AF134" s="55" t="str">
        <f t="shared" si="43"/>
        <v>done</v>
      </c>
      <c r="AG134" s="55">
        <f t="shared" si="41"/>
        <v>0</v>
      </c>
      <c r="AH134" s="55">
        <f t="shared" si="42"/>
        <v>5</v>
      </c>
    </row>
    <row r="135" spans="1:34" x14ac:dyDescent="0.25">
      <c r="A135" s="26" t="s">
        <v>5</v>
      </c>
      <c r="B135" s="8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9">
        <v>0</v>
      </c>
      <c r="R135" s="16">
        <f t="shared" si="38"/>
        <v>0</v>
      </c>
      <c r="S135" s="37" t="s">
        <v>15</v>
      </c>
      <c r="T135" s="41">
        <v>0</v>
      </c>
      <c r="V135" s="16">
        <f>SUM(M140,L141)</f>
        <v>0</v>
      </c>
      <c r="W135" s="37" t="s">
        <v>28</v>
      </c>
      <c r="X135" s="41">
        <v>1</v>
      </c>
      <c r="Y135" s="16">
        <f>SUM(F141,M134)</f>
        <v>0</v>
      </c>
      <c r="Z135" s="37" t="s">
        <v>28</v>
      </c>
      <c r="AA135" s="41">
        <v>1</v>
      </c>
      <c r="AC135" s="55" t="str">
        <f t="shared" si="39"/>
        <v>Dartford</v>
      </c>
      <c r="AD135" s="55" t="str">
        <f t="shared" si="40"/>
        <v/>
      </c>
      <c r="AE135" s="55"/>
      <c r="AF135" s="55" t="str">
        <f t="shared" si="43"/>
        <v>done</v>
      </c>
      <c r="AG135" s="55">
        <f t="shared" si="41"/>
        <v>0</v>
      </c>
      <c r="AH135" s="55">
        <f t="shared" si="42"/>
        <v>5</v>
      </c>
    </row>
    <row r="136" spans="1:34" x14ac:dyDescent="0.25">
      <c r="A136" s="26" t="s">
        <v>6</v>
      </c>
      <c r="B136" s="8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9">
        <v>0</v>
      </c>
      <c r="R136" s="16">
        <f t="shared" si="38"/>
        <v>0</v>
      </c>
      <c r="S136" s="37" t="s">
        <v>15</v>
      </c>
      <c r="T136" s="41">
        <v>0</v>
      </c>
      <c r="V136" s="16">
        <f>SUM(I135,G137)</f>
        <v>0</v>
      </c>
      <c r="W136" s="37" t="s">
        <v>28</v>
      </c>
      <c r="X136" s="41">
        <v>1</v>
      </c>
      <c r="Y136" s="16">
        <f>SUM(I136,P137,J144,H138)</f>
        <v>0</v>
      </c>
      <c r="Z136" s="37" t="s">
        <v>28</v>
      </c>
      <c r="AA136" s="41">
        <v>3</v>
      </c>
      <c r="AC136" s="55" t="str">
        <f t="shared" si="39"/>
        <v>Bromley</v>
      </c>
      <c r="AD136" s="55" t="str">
        <f t="shared" si="40"/>
        <v/>
      </c>
      <c r="AE136" s="55"/>
      <c r="AF136" s="55" t="str">
        <f t="shared" si="43"/>
        <v>done</v>
      </c>
      <c r="AG136" s="55">
        <f t="shared" si="41"/>
        <v>0</v>
      </c>
      <c r="AH136" s="55">
        <f t="shared" si="42"/>
        <v>5</v>
      </c>
    </row>
    <row r="137" spans="1:34" x14ac:dyDescent="0.25">
      <c r="A137" s="26" t="s">
        <v>7</v>
      </c>
      <c r="B137" s="8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9">
        <v>0</v>
      </c>
      <c r="R137" s="16">
        <f t="shared" si="38"/>
        <v>0</v>
      </c>
      <c r="S137" s="37" t="s">
        <v>15</v>
      </c>
      <c r="T137" s="41">
        <v>0</v>
      </c>
      <c r="V137" s="16">
        <f>SUM(K132,D139)</f>
        <v>0</v>
      </c>
      <c r="W137" s="37" t="s">
        <v>28</v>
      </c>
      <c r="X137" s="41">
        <v>1</v>
      </c>
      <c r="Y137" s="16">
        <f>SUM(N133,E142)</f>
        <v>0</v>
      </c>
      <c r="Z137" s="37" t="s">
        <v>28</v>
      </c>
      <c r="AA137" s="41">
        <v>1</v>
      </c>
      <c r="AC137" s="55" t="str">
        <f t="shared" si="39"/>
        <v>Greenwich</v>
      </c>
      <c r="AD137" s="55" t="str">
        <f t="shared" si="40"/>
        <v/>
      </c>
      <c r="AE137" s="55"/>
      <c r="AF137" s="55" t="str">
        <f t="shared" si="43"/>
        <v>done</v>
      </c>
      <c r="AG137" s="55">
        <f t="shared" si="41"/>
        <v>0</v>
      </c>
      <c r="AH137" s="55">
        <f t="shared" si="42"/>
        <v>5</v>
      </c>
    </row>
    <row r="138" spans="1:34" x14ac:dyDescent="0.25">
      <c r="A138" s="26" t="s">
        <v>8</v>
      </c>
      <c r="B138" s="8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9">
        <v>0</v>
      </c>
      <c r="R138" s="16">
        <f t="shared" si="38"/>
        <v>0</v>
      </c>
      <c r="S138" s="37" t="s">
        <v>15</v>
      </c>
      <c r="T138" s="41">
        <v>0</v>
      </c>
      <c r="V138" s="16">
        <f>SUM(I135,H137,G136)</f>
        <v>0</v>
      </c>
      <c r="W138" s="37" t="s">
        <v>28</v>
      </c>
      <c r="X138" s="41">
        <v>2</v>
      </c>
      <c r="Y138" s="16">
        <f>SUM(L142,M140,K141,N139)</f>
        <v>0</v>
      </c>
      <c r="Z138" s="37" t="s">
        <v>28</v>
      </c>
      <c r="AA138" s="41">
        <v>4</v>
      </c>
      <c r="AC138" s="55" t="str">
        <f t="shared" si="39"/>
        <v>Barking</v>
      </c>
      <c r="AD138" s="55" t="str">
        <f t="shared" si="40"/>
        <v/>
      </c>
      <c r="AE138" s="55"/>
      <c r="AF138" s="55" t="str">
        <f t="shared" si="43"/>
        <v>done</v>
      </c>
      <c r="AG138" s="55">
        <f t="shared" si="41"/>
        <v>0</v>
      </c>
      <c r="AH138" s="55">
        <f t="shared" si="42"/>
        <v>5</v>
      </c>
    </row>
    <row r="139" spans="1:34" x14ac:dyDescent="0.25">
      <c r="A139" s="26" t="s">
        <v>9</v>
      </c>
      <c r="B139" s="8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9">
        <v>0</v>
      </c>
      <c r="R139" s="16">
        <f t="shared" si="38"/>
        <v>0</v>
      </c>
      <c r="S139" s="37" t="s">
        <v>15</v>
      </c>
      <c r="T139" s="41">
        <v>0</v>
      </c>
      <c r="V139" s="16">
        <f>SUM(J144,P138)</f>
        <v>0</v>
      </c>
      <c r="W139" s="37" t="s">
        <v>28</v>
      </c>
      <c r="X139" s="41">
        <v>1</v>
      </c>
      <c r="Y139" s="16">
        <f>SUM(I138,N137,P142,J144)</f>
        <v>0</v>
      </c>
      <c r="Z139" s="37" t="s">
        <v>28</v>
      </c>
      <c r="AA139" s="41">
        <v>3</v>
      </c>
      <c r="AC139" s="55" t="str">
        <f t="shared" si="39"/>
        <v>Hammersmith</v>
      </c>
      <c r="AD139" s="55" t="str">
        <f t="shared" si="40"/>
        <v/>
      </c>
      <c r="AE139" s="55"/>
      <c r="AF139" s="55" t="str">
        <f t="shared" si="43"/>
        <v>done</v>
      </c>
      <c r="AG139" s="55">
        <f t="shared" si="41"/>
        <v>0</v>
      </c>
      <c r="AH139" s="55">
        <f t="shared" si="42"/>
        <v>5</v>
      </c>
    </row>
    <row r="140" spans="1:34" x14ac:dyDescent="0.25">
      <c r="A140" s="26" t="s">
        <v>10</v>
      </c>
      <c r="B140" s="8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9">
        <v>0</v>
      </c>
      <c r="R140" s="16">
        <f t="shared" si="38"/>
        <v>0</v>
      </c>
      <c r="S140" s="37" t="s">
        <v>15</v>
      </c>
      <c r="T140" s="41">
        <v>0</v>
      </c>
      <c r="V140" s="16">
        <f>SUM(I144,P137)</f>
        <v>0</v>
      </c>
      <c r="W140" s="37" t="s">
        <v>28</v>
      </c>
      <c r="X140" s="41">
        <v>1</v>
      </c>
      <c r="Y140" s="18">
        <f>SUM(O132,E143,K133,D139)</f>
        <v>0</v>
      </c>
      <c r="Z140" s="38" t="s">
        <v>28</v>
      </c>
      <c r="AA140" s="42">
        <v>3</v>
      </c>
      <c r="AC140" s="55" t="str">
        <f t="shared" si="39"/>
        <v>Kingston</v>
      </c>
      <c r="AD140" s="55" t="str">
        <f t="shared" si="40"/>
        <v/>
      </c>
      <c r="AE140" s="55"/>
      <c r="AF140" s="55" t="str">
        <f t="shared" si="43"/>
        <v>done</v>
      </c>
      <c r="AG140" s="55">
        <f t="shared" si="41"/>
        <v>0</v>
      </c>
      <c r="AH140" s="55">
        <f t="shared" si="42"/>
        <v>5</v>
      </c>
    </row>
    <row r="141" spans="1:34" x14ac:dyDescent="0.25">
      <c r="A141" s="26" t="s">
        <v>11</v>
      </c>
      <c r="B141" s="8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9">
        <v>0</v>
      </c>
      <c r="R141" s="16">
        <f t="shared" si="38"/>
        <v>0</v>
      </c>
      <c r="S141" s="37" t="s">
        <v>15</v>
      </c>
      <c r="T141" s="41">
        <v>0</v>
      </c>
      <c r="V141" s="16">
        <f>SUM(H135,J136,P138,I144,G137)</f>
        <v>0</v>
      </c>
      <c r="W141" s="37" t="s">
        <v>28</v>
      </c>
      <c r="X141" s="41">
        <v>4</v>
      </c>
      <c r="AC141" s="55" t="str">
        <f t="shared" si="39"/>
        <v>Richmond</v>
      </c>
      <c r="AD141" s="55" t="str">
        <f t="shared" si="40"/>
        <v/>
      </c>
      <c r="AE141" s="55"/>
      <c r="AF141" s="55" t="str">
        <f t="shared" si="43"/>
        <v>done</v>
      </c>
      <c r="AG141" s="55">
        <f t="shared" si="41"/>
        <v>0</v>
      </c>
      <c r="AH141" s="55">
        <f t="shared" si="42"/>
        <v>5</v>
      </c>
    </row>
    <row r="142" spans="1:34" x14ac:dyDescent="0.25">
      <c r="A142" s="26" t="s">
        <v>12</v>
      </c>
      <c r="B142" s="8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9">
        <v>0</v>
      </c>
      <c r="R142" s="16">
        <f t="shared" si="38"/>
        <v>0</v>
      </c>
      <c r="S142" s="37" t="s">
        <v>15</v>
      </c>
      <c r="T142" s="41">
        <v>0</v>
      </c>
      <c r="V142" s="16">
        <f>SUM(I135,P137,J144,H138,G136)</f>
        <v>0</v>
      </c>
      <c r="W142" s="37" t="s">
        <v>28</v>
      </c>
      <c r="X142" s="41">
        <v>4</v>
      </c>
      <c r="AC142" s="55" t="str">
        <f t="shared" si="39"/>
        <v>Battersea</v>
      </c>
      <c r="AD142" s="55" t="str">
        <f t="shared" si="40"/>
        <v/>
      </c>
      <c r="AE142" s="55"/>
      <c r="AF142" s="55" t="str">
        <f t="shared" si="43"/>
        <v>done</v>
      </c>
      <c r="AG142" s="55">
        <f t="shared" si="41"/>
        <v>0</v>
      </c>
      <c r="AH142" s="55">
        <f t="shared" si="42"/>
        <v>5</v>
      </c>
    </row>
    <row r="143" spans="1:34" x14ac:dyDescent="0.25">
      <c r="A143" s="26" t="s">
        <v>13</v>
      </c>
      <c r="B143" s="8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9">
        <v>0</v>
      </c>
      <c r="R143" s="16">
        <f t="shared" si="38"/>
        <v>0</v>
      </c>
      <c r="S143" s="37" t="s">
        <v>15</v>
      </c>
      <c r="T143" s="41">
        <v>0</v>
      </c>
      <c r="V143" s="16">
        <f>SUM(J144,G138,I135,P137)</f>
        <v>0</v>
      </c>
      <c r="W143" s="37" t="s">
        <v>28</v>
      </c>
      <c r="X143" s="41">
        <v>3</v>
      </c>
      <c r="AC143" s="55" t="str">
        <f t="shared" si="39"/>
        <v>Islington</v>
      </c>
      <c r="AD143" s="55" t="str">
        <f t="shared" si="40"/>
        <v/>
      </c>
      <c r="AE143" s="55"/>
      <c r="AF143" s="55" t="str">
        <f t="shared" si="43"/>
        <v>done</v>
      </c>
      <c r="AG143" s="55">
        <f t="shared" si="41"/>
        <v>0</v>
      </c>
      <c r="AH143" s="55">
        <f t="shared" si="42"/>
        <v>5</v>
      </c>
    </row>
    <row r="144" spans="1:34" x14ac:dyDescent="0.25">
      <c r="A144" s="26" t="s">
        <v>14</v>
      </c>
      <c r="B144" s="10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2">
        <v>0</v>
      </c>
      <c r="R144" s="18">
        <f t="shared" si="38"/>
        <v>0</v>
      </c>
      <c r="S144" s="38" t="s">
        <v>15</v>
      </c>
      <c r="T144" s="42">
        <v>0</v>
      </c>
      <c r="V144" s="16">
        <f>SUM(K143,N139,E142,O133)</f>
        <v>0</v>
      </c>
      <c r="W144" s="37" t="s">
        <v>28</v>
      </c>
      <c r="X144" s="41">
        <v>3</v>
      </c>
      <c r="AC144" s="55" t="str">
        <f t="shared" si="39"/>
        <v>Woolwich</v>
      </c>
      <c r="AD144" s="55" t="str">
        <f t="shared" si="40"/>
        <v/>
      </c>
      <c r="AE144" s="55"/>
      <c r="AF144" s="55" t="str">
        <f t="shared" si="43"/>
        <v>done</v>
      </c>
      <c r="AG144" s="55">
        <f t="shared" si="41"/>
        <v>0</v>
      </c>
      <c r="AH144" s="55">
        <f t="shared" si="42"/>
        <v>5</v>
      </c>
    </row>
    <row r="145" spans="1:34" x14ac:dyDescent="0.25">
      <c r="A145" s="26"/>
      <c r="S145" s="25"/>
      <c r="T145" s="43"/>
      <c r="V145" s="16">
        <f>SUM(I144,G137,J135,P138)</f>
        <v>0</v>
      </c>
      <c r="W145" s="37" t="s">
        <v>28</v>
      </c>
      <c r="X145" s="41">
        <v>3</v>
      </c>
      <c r="AC145" s="55" t="str">
        <f>IF(SUM(T130:T144) &lt;&gt; COUNTA(AC130:AC144) - COUNTIF(AF130:AF145, "done"), "!POSSIBLE SUBTOUR!", "")</f>
        <v/>
      </c>
      <c r="AD145" s="55"/>
      <c r="AE145" s="55"/>
      <c r="AF145" s="55" t="str">
        <f t="shared" si="43"/>
        <v>done</v>
      </c>
      <c r="AG145" s="55">
        <f t="shared" si="41"/>
        <v>0</v>
      </c>
      <c r="AH145" s="55">
        <f t="shared" si="42"/>
        <v>5</v>
      </c>
    </row>
    <row r="146" spans="1:34" x14ac:dyDescent="0.25">
      <c r="A146" s="26"/>
      <c r="B146" s="13">
        <f t="shared" ref="B146:P146" si="44">SUM(B130:B144)</f>
        <v>0</v>
      </c>
      <c r="C146" s="14">
        <f t="shared" si="44"/>
        <v>0</v>
      </c>
      <c r="D146" s="14">
        <f t="shared" si="44"/>
        <v>0</v>
      </c>
      <c r="E146" s="14">
        <f t="shared" si="44"/>
        <v>0</v>
      </c>
      <c r="F146" s="14">
        <f t="shared" si="44"/>
        <v>0</v>
      </c>
      <c r="G146" s="14">
        <f t="shared" si="44"/>
        <v>0</v>
      </c>
      <c r="H146" s="14">
        <f t="shared" si="44"/>
        <v>0</v>
      </c>
      <c r="I146" s="14">
        <f t="shared" si="44"/>
        <v>0</v>
      </c>
      <c r="J146" s="14">
        <f t="shared" si="44"/>
        <v>0</v>
      </c>
      <c r="K146" s="14">
        <f t="shared" si="44"/>
        <v>0</v>
      </c>
      <c r="L146" s="14">
        <f t="shared" si="44"/>
        <v>0</v>
      </c>
      <c r="M146" s="14">
        <f t="shared" si="44"/>
        <v>0</v>
      </c>
      <c r="N146" s="14">
        <f t="shared" si="44"/>
        <v>0</v>
      </c>
      <c r="O146" s="14">
        <f t="shared" si="44"/>
        <v>0</v>
      </c>
      <c r="P146" s="15">
        <f t="shared" si="44"/>
        <v>0</v>
      </c>
      <c r="R146" s="21">
        <f>SUMPRODUCT(B130:P144, $B$2:$P$16)</f>
        <v>0</v>
      </c>
      <c r="S146" s="39" t="s">
        <v>28</v>
      </c>
      <c r="T146" s="44">
        <f>$I$20</f>
        <v>120</v>
      </c>
      <c r="V146" s="16">
        <f>SUM(E143,N133,K142,O139)</f>
        <v>0</v>
      </c>
      <c r="W146" s="37" t="s">
        <v>28</v>
      </c>
      <c r="X146" s="41">
        <v>3</v>
      </c>
    </row>
    <row r="147" spans="1:34" x14ac:dyDescent="0.25">
      <c r="A147" s="26"/>
      <c r="B147" s="48" t="s">
        <v>15</v>
      </c>
      <c r="C147" s="49" t="s">
        <v>15</v>
      </c>
      <c r="D147" s="49" t="s">
        <v>15</v>
      </c>
      <c r="E147" s="49" t="s">
        <v>15</v>
      </c>
      <c r="F147" s="49" t="s">
        <v>15</v>
      </c>
      <c r="G147" s="49" t="s">
        <v>15</v>
      </c>
      <c r="H147" s="49" t="s">
        <v>15</v>
      </c>
      <c r="I147" s="49" t="s">
        <v>15</v>
      </c>
      <c r="J147" s="49" t="s">
        <v>15</v>
      </c>
      <c r="K147" s="49" t="s">
        <v>15</v>
      </c>
      <c r="L147" s="49" t="s">
        <v>15</v>
      </c>
      <c r="M147" s="49" t="s">
        <v>15</v>
      </c>
      <c r="N147" s="49" t="s">
        <v>15</v>
      </c>
      <c r="O147" s="49" t="s">
        <v>15</v>
      </c>
      <c r="P147" s="50" t="s">
        <v>15</v>
      </c>
      <c r="S147" s="25"/>
      <c r="T147" s="43"/>
      <c r="V147" s="16">
        <f>SUM(K142,N139)</f>
        <v>0</v>
      </c>
      <c r="W147" s="37" t="s">
        <v>28</v>
      </c>
      <c r="X147" s="41">
        <v>1</v>
      </c>
    </row>
    <row r="148" spans="1:34" x14ac:dyDescent="0.25">
      <c r="A148" s="26"/>
      <c r="B148" s="18">
        <f t="shared" ref="B148:P148" si="45">B$33</f>
        <v>0</v>
      </c>
      <c r="C148" s="19">
        <f t="shared" si="45"/>
        <v>0</v>
      </c>
      <c r="D148" s="19">
        <f t="shared" si="45"/>
        <v>0</v>
      </c>
      <c r="E148" s="19">
        <f t="shared" si="45"/>
        <v>0</v>
      </c>
      <c r="F148" s="19">
        <f t="shared" si="45"/>
        <v>0</v>
      </c>
      <c r="G148" s="19">
        <f t="shared" si="45"/>
        <v>0</v>
      </c>
      <c r="H148" s="19">
        <f t="shared" si="45"/>
        <v>0</v>
      </c>
      <c r="I148" s="19">
        <f t="shared" si="45"/>
        <v>0</v>
      </c>
      <c r="J148" s="19">
        <f t="shared" si="45"/>
        <v>0</v>
      </c>
      <c r="K148" s="19">
        <f t="shared" si="45"/>
        <v>0</v>
      </c>
      <c r="L148" s="19">
        <f t="shared" si="45"/>
        <v>0</v>
      </c>
      <c r="M148" s="19">
        <f t="shared" si="45"/>
        <v>0</v>
      </c>
      <c r="N148" s="19">
        <f t="shared" si="45"/>
        <v>0</v>
      </c>
      <c r="O148" s="19">
        <f t="shared" si="45"/>
        <v>0</v>
      </c>
      <c r="P148" s="20">
        <f t="shared" si="45"/>
        <v>0</v>
      </c>
      <c r="S148" s="25"/>
      <c r="T148" s="43"/>
      <c r="V148" s="18">
        <f>SUM(G138,H135,I136,P137,J144)</f>
        <v>0</v>
      </c>
      <c r="W148" s="38" t="s">
        <v>28</v>
      </c>
      <c r="X148" s="42">
        <v>4</v>
      </c>
    </row>
    <row r="149" spans="1:34" x14ac:dyDescent="0.25">
      <c r="A149" s="26"/>
      <c r="S149" s="25"/>
      <c r="T149" s="43"/>
    </row>
    <row r="150" spans="1:34" x14ac:dyDescent="0.25">
      <c r="A150" s="26"/>
      <c r="S150" s="25"/>
      <c r="T150" s="43"/>
    </row>
    <row r="151" spans="1:34" x14ac:dyDescent="0.25">
      <c r="A151" s="59" t="s">
        <v>33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  <c r="S151" s="25"/>
      <c r="T151" s="43"/>
      <c r="W151" s="25"/>
      <c r="X151" s="43"/>
    </row>
    <row r="152" spans="1:34" x14ac:dyDescent="0.25">
      <c r="A152" s="26" t="s">
        <v>0</v>
      </c>
      <c r="B152" s="5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7">
        <v>0</v>
      </c>
      <c r="R152" s="13">
        <f t="shared" ref="R152:R166" si="46">SUM(B152:P152)</f>
        <v>0</v>
      </c>
      <c r="S152" s="36" t="s">
        <v>15</v>
      </c>
      <c r="T152" s="40">
        <f t="array" ref="T152:T166">TRANSPOSE($B$34:$P$34)</f>
        <v>0</v>
      </c>
      <c r="V152" s="13">
        <f>SUM(L156,F162)</f>
        <v>0</v>
      </c>
      <c r="W152" s="36" t="s">
        <v>28</v>
      </c>
      <c r="X152" s="40">
        <v>1</v>
      </c>
      <c r="Y152" s="13">
        <f>SUM(K155,E161)</f>
        <v>0</v>
      </c>
      <c r="Z152" s="36" t="s">
        <v>28</v>
      </c>
      <c r="AA152" s="40">
        <v>1</v>
      </c>
      <c r="AC152" s="55" t="str">
        <f t="shared" ref="AC152:AC166" si="47">A152</f>
        <v>Heathrow</v>
      </c>
      <c r="AD152" s="55" t="str">
        <f t="shared" ref="AD152:AD166" si="48">IFERROR(INDEX($A$42:$A$56, MATCH(1, B152:P152, 0)), "")</f>
        <v/>
      </c>
      <c r="AE152" s="55"/>
      <c r="AF152" s="55" t="s">
        <v>0</v>
      </c>
      <c r="AG152" s="55">
        <f t="shared" ref="AG152:AG167" si="49">VLOOKUP(AF152, $AC$2:$AE$17, 2,FALSE)</f>
        <v>0</v>
      </c>
      <c r="AH152" s="55">
        <f t="shared" ref="AH152:AH167" si="50">VLOOKUP(AF152, $AC$2:$AE$17, 3,FALSE)</f>
        <v>5</v>
      </c>
    </row>
    <row r="153" spans="1:34" x14ac:dyDescent="0.25">
      <c r="A153" s="26" t="s">
        <v>1</v>
      </c>
      <c r="B153" s="8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9">
        <v>0</v>
      </c>
      <c r="R153" s="16">
        <f t="shared" si="46"/>
        <v>0</v>
      </c>
      <c r="S153" s="37" t="s">
        <v>15</v>
      </c>
      <c r="T153" s="41">
        <v>0</v>
      </c>
      <c r="V153" s="16">
        <f>SUM(P160,I166,J159)</f>
        <v>0</v>
      </c>
      <c r="W153" s="37" t="s">
        <v>28</v>
      </c>
      <c r="X153" s="41">
        <v>2</v>
      </c>
      <c r="Y153" s="16">
        <f>SUM(I166,H159,G158,J157,P160)</f>
        <v>0</v>
      </c>
      <c r="Z153" s="37" t="s">
        <v>28</v>
      </c>
      <c r="AA153" s="41">
        <v>4</v>
      </c>
      <c r="AC153" s="55" t="str">
        <f t="shared" si="47"/>
        <v>Harrow</v>
      </c>
      <c r="AD153" s="55" t="str">
        <f t="shared" si="48"/>
        <v/>
      </c>
      <c r="AE153" s="55"/>
      <c r="AF153" s="55" t="str">
        <f>IF(AD152&lt;&gt;"", AD152, "done")</f>
        <v>done</v>
      </c>
      <c r="AG153" s="55">
        <f t="shared" si="49"/>
        <v>0</v>
      </c>
      <c r="AH153" s="55">
        <f t="shared" si="50"/>
        <v>5</v>
      </c>
    </row>
    <row r="154" spans="1:34" x14ac:dyDescent="0.25">
      <c r="A154" s="26" t="s">
        <v>2</v>
      </c>
      <c r="B154" s="8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9">
        <v>0</v>
      </c>
      <c r="R154" s="16">
        <f t="shared" si="46"/>
        <v>0</v>
      </c>
      <c r="S154" s="37" t="s">
        <v>15</v>
      </c>
      <c r="T154" s="41">
        <v>0</v>
      </c>
      <c r="V154" s="16">
        <f>SUM(E165,O155)</f>
        <v>0</v>
      </c>
      <c r="W154" s="37" t="s">
        <v>28</v>
      </c>
      <c r="X154" s="41">
        <v>1</v>
      </c>
      <c r="Y154" s="16">
        <f>SUM(E164,O155,D165,K154,N161)</f>
        <v>0</v>
      </c>
      <c r="Z154" s="37" t="s">
        <v>28</v>
      </c>
      <c r="AA154" s="41">
        <v>4</v>
      </c>
      <c r="AC154" s="55" t="str">
        <f t="shared" si="47"/>
        <v>Ealing</v>
      </c>
      <c r="AD154" s="55" t="str">
        <f t="shared" si="48"/>
        <v/>
      </c>
      <c r="AE154" s="55"/>
      <c r="AF154" s="55" t="str">
        <f t="shared" ref="AF154:AF167" si="51">IFERROR(INDEX($AD$153:$AD$166, MATCH(AF153,$AC$153:$AC$166, 0)), "done")</f>
        <v>done</v>
      </c>
      <c r="AG154" s="55">
        <f t="shared" si="49"/>
        <v>0</v>
      </c>
      <c r="AH154" s="55">
        <f t="shared" si="50"/>
        <v>5</v>
      </c>
    </row>
    <row r="155" spans="1:34" x14ac:dyDescent="0.25">
      <c r="A155" s="26" t="s">
        <v>3</v>
      </c>
      <c r="B155" s="8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9">
        <v>0</v>
      </c>
      <c r="R155" s="16">
        <f t="shared" si="46"/>
        <v>0</v>
      </c>
      <c r="S155" s="37" t="s">
        <v>15</v>
      </c>
      <c r="T155" s="41">
        <v>0</v>
      </c>
      <c r="V155" s="16">
        <f>SUM(H156,F158)</f>
        <v>0</v>
      </c>
      <c r="W155" s="37" t="s">
        <v>28</v>
      </c>
      <c r="X155" s="41">
        <v>1</v>
      </c>
      <c r="Y155" s="16">
        <f>SUM(I158,G159,H157)</f>
        <v>0</v>
      </c>
      <c r="Z155" s="37" t="s">
        <v>28</v>
      </c>
      <c r="AA155" s="41">
        <v>2</v>
      </c>
      <c r="AC155" s="55" t="str">
        <f t="shared" si="47"/>
        <v>Holborn</v>
      </c>
      <c r="AD155" s="55" t="str">
        <f t="shared" si="48"/>
        <v/>
      </c>
      <c r="AE155" s="55"/>
      <c r="AF155" s="55" t="str">
        <f t="shared" si="51"/>
        <v>done</v>
      </c>
      <c r="AG155" s="55">
        <f t="shared" si="49"/>
        <v>0</v>
      </c>
      <c r="AH155" s="55">
        <f t="shared" si="50"/>
        <v>5</v>
      </c>
    </row>
    <row r="156" spans="1:34" x14ac:dyDescent="0.25">
      <c r="A156" s="26" t="s">
        <v>4</v>
      </c>
      <c r="B156" s="8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9">
        <v>0</v>
      </c>
      <c r="R156" s="16">
        <f t="shared" si="46"/>
        <v>0</v>
      </c>
      <c r="S156" s="37" t="s">
        <v>15</v>
      </c>
      <c r="T156" s="41">
        <v>0</v>
      </c>
      <c r="V156" s="16">
        <f>SUM(G158,H157)</f>
        <v>0</v>
      </c>
      <c r="W156" s="37" t="s">
        <v>28</v>
      </c>
      <c r="X156" s="41">
        <v>1</v>
      </c>
      <c r="Y156" s="16">
        <f>SUM(N162,L164)</f>
        <v>0</v>
      </c>
      <c r="Z156" s="37" t="s">
        <v>28</v>
      </c>
      <c r="AA156" s="41">
        <v>1</v>
      </c>
      <c r="AC156" s="55" t="str">
        <f t="shared" si="47"/>
        <v>Sutton</v>
      </c>
      <c r="AD156" s="55" t="str">
        <f t="shared" si="48"/>
        <v/>
      </c>
      <c r="AE156" s="55"/>
      <c r="AF156" s="55" t="str">
        <f t="shared" si="51"/>
        <v>done</v>
      </c>
      <c r="AG156" s="55">
        <f t="shared" si="49"/>
        <v>0</v>
      </c>
      <c r="AH156" s="55">
        <f t="shared" si="50"/>
        <v>5</v>
      </c>
    </row>
    <row r="157" spans="1:34" x14ac:dyDescent="0.25">
      <c r="A157" s="26" t="s">
        <v>5</v>
      </c>
      <c r="B157" s="8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9">
        <v>0</v>
      </c>
      <c r="R157" s="16">
        <f t="shared" si="46"/>
        <v>0</v>
      </c>
      <c r="S157" s="37" t="s">
        <v>15</v>
      </c>
      <c r="T157" s="41">
        <v>0</v>
      </c>
      <c r="V157" s="16">
        <f>SUM(M162,L163)</f>
        <v>0</v>
      </c>
      <c r="W157" s="37" t="s">
        <v>28</v>
      </c>
      <c r="X157" s="41">
        <v>1</v>
      </c>
      <c r="Y157" s="16">
        <f>SUM(F163,M156)</f>
        <v>0</v>
      </c>
      <c r="Z157" s="37" t="s">
        <v>28</v>
      </c>
      <c r="AA157" s="41">
        <v>1</v>
      </c>
      <c r="AC157" s="55" t="str">
        <f t="shared" si="47"/>
        <v>Dartford</v>
      </c>
      <c r="AD157" s="55" t="str">
        <f t="shared" si="48"/>
        <v/>
      </c>
      <c r="AE157" s="55"/>
      <c r="AF157" s="55" t="str">
        <f t="shared" si="51"/>
        <v>done</v>
      </c>
      <c r="AG157" s="55">
        <f t="shared" si="49"/>
        <v>0</v>
      </c>
      <c r="AH157" s="55">
        <f t="shared" si="50"/>
        <v>5</v>
      </c>
    </row>
    <row r="158" spans="1:34" x14ac:dyDescent="0.25">
      <c r="A158" s="26" t="s">
        <v>6</v>
      </c>
      <c r="B158" s="8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9">
        <v>0</v>
      </c>
      <c r="R158" s="16">
        <f t="shared" si="46"/>
        <v>0</v>
      </c>
      <c r="S158" s="37" t="s">
        <v>15</v>
      </c>
      <c r="T158" s="41">
        <v>0</v>
      </c>
      <c r="V158" s="16">
        <f>SUM(I157,G159)</f>
        <v>0</v>
      </c>
      <c r="W158" s="37" t="s">
        <v>28</v>
      </c>
      <c r="X158" s="41">
        <v>1</v>
      </c>
      <c r="Y158" s="16">
        <f>SUM(I158,P159,J166,H160)</f>
        <v>0</v>
      </c>
      <c r="Z158" s="37" t="s">
        <v>28</v>
      </c>
      <c r="AA158" s="41">
        <v>3</v>
      </c>
      <c r="AC158" s="55" t="str">
        <f t="shared" si="47"/>
        <v>Bromley</v>
      </c>
      <c r="AD158" s="55" t="str">
        <f t="shared" si="48"/>
        <v/>
      </c>
      <c r="AE158" s="55"/>
      <c r="AF158" s="55" t="str">
        <f t="shared" si="51"/>
        <v>done</v>
      </c>
      <c r="AG158" s="55">
        <f t="shared" si="49"/>
        <v>0</v>
      </c>
      <c r="AH158" s="55">
        <f t="shared" si="50"/>
        <v>5</v>
      </c>
    </row>
    <row r="159" spans="1:34" x14ac:dyDescent="0.25">
      <c r="A159" s="26" t="s">
        <v>7</v>
      </c>
      <c r="B159" s="8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9">
        <v>0</v>
      </c>
      <c r="R159" s="16">
        <f t="shared" si="46"/>
        <v>0</v>
      </c>
      <c r="S159" s="37" t="s">
        <v>15</v>
      </c>
      <c r="T159" s="41">
        <v>0</v>
      </c>
      <c r="V159" s="16">
        <f>SUM(K154,D161)</f>
        <v>0</v>
      </c>
      <c r="W159" s="37" t="s">
        <v>28</v>
      </c>
      <c r="X159" s="41">
        <v>1</v>
      </c>
      <c r="Y159" s="16">
        <f>SUM(N155,E164)</f>
        <v>0</v>
      </c>
      <c r="Z159" s="37" t="s">
        <v>28</v>
      </c>
      <c r="AA159" s="41">
        <v>1</v>
      </c>
      <c r="AC159" s="55" t="str">
        <f t="shared" si="47"/>
        <v>Greenwich</v>
      </c>
      <c r="AD159" s="55" t="str">
        <f t="shared" si="48"/>
        <v/>
      </c>
      <c r="AE159" s="55"/>
      <c r="AF159" s="55" t="str">
        <f t="shared" si="51"/>
        <v>done</v>
      </c>
      <c r="AG159" s="55">
        <f t="shared" si="49"/>
        <v>0</v>
      </c>
      <c r="AH159" s="55">
        <f t="shared" si="50"/>
        <v>5</v>
      </c>
    </row>
    <row r="160" spans="1:34" x14ac:dyDescent="0.25">
      <c r="A160" s="26" t="s">
        <v>8</v>
      </c>
      <c r="B160" s="8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9">
        <v>0</v>
      </c>
      <c r="R160" s="16">
        <f t="shared" si="46"/>
        <v>0</v>
      </c>
      <c r="S160" s="37" t="s">
        <v>15</v>
      </c>
      <c r="T160" s="41">
        <v>0</v>
      </c>
      <c r="V160" s="16">
        <f>SUM(I157,H159,G158)</f>
        <v>0</v>
      </c>
      <c r="W160" s="37" t="s">
        <v>28</v>
      </c>
      <c r="X160" s="41">
        <v>2</v>
      </c>
      <c r="Y160" s="16">
        <f>SUM(L164,M162,K163,N161)</f>
        <v>0</v>
      </c>
      <c r="Z160" s="37" t="s">
        <v>28</v>
      </c>
      <c r="AA160" s="41">
        <v>4</v>
      </c>
      <c r="AC160" s="55" t="str">
        <f t="shared" si="47"/>
        <v>Barking</v>
      </c>
      <c r="AD160" s="55" t="str">
        <f t="shared" si="48"/>
        <v/>
      </c>
      <c r="AE160" s="55"/>
      <c r="AF160" s="55" t="str">
        <f t="shared" si="51"/>
        <v>done</v>
      </c>
      <c r="AG160" s="55">
        <f t="shared" si="49"/>
        <v>0</v>
      </c>
      <c r="AH160" s="55">
        <f t="shared" si="50"/>
        <v>5</v>
      </c>
    </row>
    <row r="161" spans="1:34" x14ac:dyDescent="0.25">
      <c r="A161" s="26" t="s">
        <v>9</v>
      </c>
      <c r="B161" s="8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9">
        <v>0</v>
      </c>
      <c r="R161" s="16">
        <f t="shared" si="46"/>
        <v>0</v>
      </c>
      <c r="S161" s="37" t="s">
        <v>15</v>
      </c>
      <c r="T161" s="41">
        <v>0</v>
      </c>
      <c r="V161" s="16">
        <f>SUM(J166,P160)</f>
        <v>0</v>
      </c>
      <c r="W161" s="37" t="s">
        <v>28</v>
      </c>
      <c r="X161" s="41">
        <v>1</v>
      </c>
      <c r="Y161" s="16">
        <f>SUM(I160,N159,P164,J166)</f>
        <v>0</v>
      </c>
      <c r="Z161" s="37" t="s">
        <v>28</v>
      </c>
      <c r="AA161" s="41">
        <v>3</v>
      </c>
      <c r="AC161" s="55" t="str">
        <f t="shared" si="47"/>
        <v>Hammersmith</v>
      </c>
      <c r="AD161" s="55" t="str">
        <f t="shared" si="48"/>
        <v/>
      </c>
      <c r="AE161" s="55"/>
      <c r="AF161" s="55" t="str">
        <f t="shared" si="51"/>
        <v>done</v>
      </c>
      <c r="AG161" s="55">
        <f t="shared" si="49"/>
        <v>0</v>
      </c>
      <c r="AH161" s="55">
        <f t="shared" si="50"/>
        <v>5</v>
      </c>
    </row>
    <row r="162" spans="1:34" x14ac:dyDescent="0.25">
      <c r="A162" s="26" t="s">
        <v>10</v>
      </c>
      <c r="B162" s="8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9">
        <v>0</v>
      </c>
      <c r="R162" s="16">
        <f t="shared" si="46"/>
        <v>0</v>
      </c>
      <c r="S162" s="37" t="s">
        <v>15</v>
      </c>
      <c r="T162" s="41">
        <v>0</v>
      </c>
      <c r="V162" s="16">
        <f>SUM(I166,P159)</f>
        <v>0</v>
      </c>
      <c r="W162" s="37" t="s">
        <v>28</v>
      </c>
      <c r="X162" s="41">
        <v>1</v>
      </c>
      <c r="Y162" s="18">
        <f>SUM(O154,E165,K155,D161)</f>
        <v>0</v>
      </c>
      <c r="Z162" s="38" t="s">
        <v>28</v>
      </c>
      <c r="AA162" s="42">
        <v>3</v>
      </c>
      <c r="AC162" s="55" t="str">
        <f t="shared" si="47"/>
        <v>Kingston</v>
      </c>
      <c r="AD162" s="55" t="str">
        <f t="shared" si="48"/>
        <v/>
      </c>
      <c r="AE162" s="55"/>
      <c r="AF162" s="55" t="str">
        <f t="shared" si="51"/>
        <v>done</v>
      </c>
      <c r="AG162" s="55">
        <f t="shared" si="49"/>
        <v>0</v>
      </c>
      <c r="AH162" s="55">
        <f t="shared" si="50"/>
        <v>5</v>
      </c>
    </row>
    <row r="163" spans="1:34" x14ac:dyDescent="0.25">
      <c r="A163" s="26" t="s">
        <v>11</v>
      </c>
      <c r="B163" s="8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9">
        <v>0</v>
      </c>
      <c r="R163" s="16">
        <f t="shared" si="46"/>
        <v>0</v>
      </c>
      <c r="S163" s="37" t="s">
        <v>15</v>
      </c>
      <c r="T163" s="41">
        <v>0</v>
      </c>
      <c r="V163" s="16">
        <f>SUM(H157,J158,P160,I166,G159)</f>
        <v>0</v>
      </c>
      <c r="W163" s="37" t="s">
        <v>28</v>
      </c>
      <c r="X163" s="41">
        <v>4</v>
      </c>
      <c r="AC163" s="55" t="str">
        <f t="shared" si="47"/>
        <v>Richmond</v>
      </c>
      <c r="AD163" s="55" t="str">
        <f t="shared" si="48"/>
        <v/>
      </c>
      <c r="AE163" s="55"/>
      <c r="AF163" s="55" t="str">
        <f t="shared" si="51"/>
        <v>done</v>
      </c>
      <c r="AG163" s="55">
        <f t="shared" si="49"/>
        <v>0</v>
      </c>
      <c r="AH163" s="55">
        <f t="shared" si="50"/>
        <v>5</v>
      </c>
    </row>
    <row r="164" spans="1:34" x14ac:dyDescent="0.25">
      <c r="A164" s="26" t="s">
        <v>12</v>
      </c>
      <c r="B164" s="8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9">
        <v>0</v>
      </c>
      <c r="R164" s="16">
        <f t="shared" si="46"/>
        <v>0</v>
      </c>
      <c r="S164" s="37" t="s">
        <v>15</v>
      </c>
      <c r="T164" s="41">
        <v>0</v>
      </c>
      <c r="V164" s="16">
        <f>SUM(I157,P159,J166,H160,G158)</f>
        <v>0</v>
      </c>
      <c r="W164" s="37" t="s">
        <v>28</v>
      </c>
      <c r="X164" s="41">
        <v>4</v>
      </c>
      <c r="AC164" s="55" t="str">
        <f t="shared" si="47"/>
        <v>Battersea</v>
      </c>
      <c r="AD164" s="55" t="str">
        <f t="shared" si="48"/>
        <v/>
      </c>
      <c r="AE164" s="55"/>
      <c r="AF164" s="55" t="str">
        <f t="shared" si="51"/>
        <v>done</v>
      </c>
      <c r="AG164" s="55">
        <f t="shared" si="49"/>
        <v>0</v>
      </c>
      <c r="AH164" s="55">
        <f t="shared" si="50"/>
        <v>5</v>
      </c>
    </row>
    <row r="165" spans="1:34" x14ac:dyDescent="0.25">
      <c r="A165" s="26" t="s">
        <v>13</v>
      </c>
      <c r="B165" s="8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9">
        <v>0</v>
      </c>
      <c r="R165" s="16">
        <f t="shared" si="46"/>
        <v>0</v>
      </c>
      <c r="S165" s="37" t="s">
        <v>15</v>
      </c>
      <c r="T165" s="41">
        <v>0</v>
      </c>
      <c r="V165" s="16">
        <f>SUM(J166,G160,I157,P159)</f>
        <v>0</v>
      </c>
      <c r="W165" s="37" t="s">
        <v>28</v>
      </c>
      <c r="X165" s="41">
        <v>3</v>
      </c>
      <c r="AC165" s="55" t="str">
        <f t="shared" si="47"/>
        <v>Islington</v>
      </c>
      <c r="AD165" s="55" t="str">
        <f t="shared" si="48"/>
        <v/>
      </c>
      <c r="AE165" s="55"/>
      <c r="AF165" s="55" t="str">
        <f t="shared" si="51"/>
        <v>done</v>
      </c>
      <c r="AG165" s="55">
        <f t="shared" si="49"/>
        <v>0</v>
      </c>
      <c r="AH165" s="55">
        <f t="shared" si="50"/>
        <v>5</v>
      </c>
    </row>
    <row r="166" spans="1:34" x14ac:dyDescent="0.25">
      <c r="A166" s="26" t="s">
        <v>14</v>
      </c>
      <c r="B166" s="10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0</v>
      </c>
      <c r="R166" s="18">
        <f t="shared" si="46"/>
        <v>0</v>
      </c>
      <c r="S166" s="38" t="s">
        <v>15</v>
      </c>
      <c r="T166" s="42">
        <v>0</v>
      </c>
      <c r="V166" s="16">
        <f>SUM(K165,N161,E164,O155)</f>
        <v>0</v>
      </c>
      <c r="W166" s="37" t="s">
        <v>28</v>
      </c>
      <c r="X166" s="41">
        <v>3</v>
      </c>
      <c r="AC166" s="55" t="str">
        <f t="shared" si="47"/>
        <v>Woolwich</v>
      </c>
      <c r="AD166" s="55" t="str">
        <f t="shared" si="48"/>
        <v/>
      </c>
      <c r="AE166" s="55"/>
      <c r="AF166" s="55" t="str">
        <f t="shared" si="51"/>
        <v>done</v>
      </c>
      <c r="AG166" s="55">
        <f t="shared" si="49"/>
        <v>0</v>
      </c>
      <c r="AH166" s="55">
        <f t="shared" si="50"/>
        <v>5</v>
      </c>
    </row>
    <row r="167" spans="1:34" x14ac:dyDescent="0.25">
      <c r="S167" s="25"/>
      <c r="T167" s="43"/>
      <c r="V167" s="16">
        <f>SUM(I166,G159,J157,P160)</f>
        <v>0</v>
      </c>
      <c r="W167" s="37" t="s">
        <v>28</v>
      </c>
      <c r="X167" s="41">
        <v>3</v>
      </c>
      <c r="AC167" s="55" t="str">
        <f>IF(SUM(T152:T166) &lt;&gt; COUNTA(AC152:AC166) - COUNTIF(AF152:AF167, "done"), "!POSSIBLE SUBTOUR!", "")</f>
        <v/>
      </c>
      <c r="AD167" s="55"/>
      <c r="AE167" s="55"/>
      <c r="AF167" s="55" t="str">
        <f t="shared" si="51"/>
        <v>done</v>
      </c>
      <c r="AG167" s="55">
        <f t="shared" si="49"/>
        <v>0</v>
      </c>
      <c r="AH167" s="55">
        <f t="shared" si="50"/>
        <v>5</v>
      </c>
    </row>
    <row r="168" spans="1:34" x14ac:dyDescent="0.25">
      <c r="B168" s="13">
        <f t="shared" ref="B168:P168" si="52">SUM(B152:B166)</f>
        <v>0</v>
      </c>
      <c r="C168" s="14">
        <f t="shared" si="52"/>
        <v>0</v>
      </c>
      <c r="D168" s="14">
        <f t="shared" si="52"/>
        <v>0</v>
      </c>
      <c r="E168" s="14">
        <f t="shared" si="52"/>
        <v>0</v>
      </c>
      <c r="F168" s="14">
        <f t="shared" si="52"/>
        <v>0</v>
      </c>
      <c r="G168" s="14">
        <f t="shared" si="52"/>
        <v>0</v>
      </c>
      <c r="H168" s="14">
        <f t="shared" si="52"/>
        <v>0</v>
      </c>
      <c r="I168" s="14">
        <f t="shared" si="52"/>
        <v>0</v>
      </c>
      <c r="J168" s="14">
        <f t="shared" si="52"/>
        <v>0</v>
      </c>
      <c r="K168" s="14">
        <f t="shared" si="52"/>
        <v>0</v>
      </c>
      <c r="L168" s="14">
        <f t="shared" si="52"/>
        <v>0</v>
      </c>
      <c r="M168" s="14">
        <f t="shared" si="52"/>
        <v>0</v>
      </c>
      <c r="N168" s="14">
        <f t="shared" si="52"/>
        <v>0</v>
      </c>
      <c r="O168" s="14">
        <f t="shared" si="52"/>
        <v>0</v>
      </c>
      <c r="P168" s="15">
        <f t="shared" si="52"/>
        <v>0</v>
      </c>
      <c r="R168" s="21">
        <f>SUMPRODUCT(B152:P166, $B$2:$P$16)</f>
        <v>0</v>
      </c>
      <c r="S168" s="39" t="s">
        <v>28</v>
      </c>
      <c r="T168" s="44">
        <f>$I$20</f>
        <v>120</v>
      </c>
      <c r="V168" s="16">
        <f>SUM(E165,N155,K164,O161)</f>
        <v>0</v>
      </c>
      <c r="W168" s="37" t="s">
        <v>28</v>
      </c>
      <c r="X168" s="41">
        <v>3</v>
      </c>
    </row>
    <row r="169" spans="1:34" x14ac:dyDescent="0.25">
      <c r="B169" s="48" t="s">
        <v>15</v>
      </c>
      <c r="C169" s="49" t="s">
        <v>15</v>
      </c>
      <c r="D169" s="49" t="s">
        <v>15</v>
      </c>
      <c r="E169" s="49" t="s">
        <v>15</v>
      </c>
      <c r="F169" s="49" t="s">
        <v>15</v>
      </c>
      <c r="G169" s="49" t="s">
        <v>15</v>
      </c>
      <c r="H169" s="49" t="s">
        <v>15</v>
      </c>
      <c r="I169" s="49" t="s">
        <v>15</v>
      </c>
      <c r="J169" s="49" t="s">
        <v>15</v>
      </c>
      <c r="K169" s="49" t="s">
        <v>15</v>
      </c>
      <c r="L169" s="49" t="s">
        <v>15</v>
      </c>
      <c r="M169" s="49" t="s">
        <v>15</v>
      </c>
      <c r="N169" s="49" t="s">
        <v>15</v>
      </c>
      <c r="O169" s="49" t="s">
        <v>15</v>
      </c>
      <c r="P169" s="50" t="s">
        <v>15</v>
      </c>
      <c r="V169" s="16">
        <f>SUM(K164,N161)</f>
        <v>0</v>
      </c>
      <c r="W169" s="37" t="s">
        <v>28</v>
      </c>
      <c r="X169" s="41">
        <v>1</v>
      </c>
    </row>
    <row r="170" spans="1:34" x14ac:dyDescent="0.25">
      <c r="B170" s="18">
        <f t="shared" ref="B170:P170" si="53">B$34</f>
        <v>0</v>
      </c>
      <c r="C170" s="19">
        <f t="shared" si="53"/>
        <v>0</v>
      </c>
      <c r="D170" s="19">
        <f t="shared" si="53"/>
        <v>0</v>
      </c>
      <c r="E170" s="19">
        <f t="shared" si="53"/>
        <v>0</v>
      </c>
      <c r="F170" s="19">
        <f t="shared" si="53"/>
        <v>0</v>
      </c>
      <c r="G170" s="19">
        <f t="shared" si="53"/>
        <v>0</v>
      </c>
      <c r="H170" s="19">
        <f t="shared" si="53"/>
        <v>0</v>
      </c>
      <c r="I170" s="19">
        <f t="shared" si="53"/>
        <v>0</v>
      </c>
      <c r="J170" s="19">
        <f t="shared" si="53"/>
        <v>0</v>
      </c>
      <c r="K170" s="19">
        <f t="shared" si="53"/>
        <v>0</v>
      </c>
      <c r="L170" s="19">
        <f t="shared" si="53"/>
        <v>0</v>
      </c>
      <c r="M170" s="19">
        <f t="shared" si="53"/>
        <v>0</v>
      </c>
      <c r="N170" s="19">
        <f t="shared" si="53"/>
        <v>0</v>
      </c>
      <c r="O170" s="19">
        <f t="shared" si="53"/>
        <v>0</v>
      </c>
      <c r="P170" s="20">
        <f t="shared" si="53"/>
        <v>0</v>
      </c>
      <c r="V170" s="18">
        <f>SUM(G160,H157,I158,P159,J166)</f>
        <v>0</v>
      </c>
      <c r="W170" s="38" t="s">
        <v>28</v>
      </c>
      <c r="X170" s="42">
        <v>4</v>
      </c>
    </row>
    <row r="173" spans="1:34" x14ac:dyDescent="0.25">
      <c r="W173" s="25"/>
      <c r="X173" s="43"/>
    </row>
  </sheetData>
  <mergeCells count="14">
    <mergeCell ref="D19:E19"/>
    <mergeCell ref="H19:I19"/>
    <mergeCell ref="B27:P27"/>
    <mergeCell ref="R28:V28"/>
    <mergeCell ref="L19:M19"/>
    <mergeCell ref="L20:M20"/>
    <mergeCell ref="L21:M21"/>
    <mergeCell ref="L22:M22"/>
    <mergeCell ref="X28:Y28"/>
    <mergeCell ref="B35:P35"/>
    <mergeCell ref="R41:T41"/>
    <mergeCell ref="R57:T57"/>
    <mergeCell ref="B57:P57"/>
    <mergeCell ref="V41:AA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3"/>
  <sheetViews>
    <sheetView topLeftCell="A13" zoomScale="85" zoomScaleNormal="85" workbookViewId="0">
      <selection activeCell="E23" sqref="E23"/>
    </sheetView>
  </sheetViews>
  <sheetFormatPr defaultColWidth="9.7109375" defaultRowHeight="15" x14ac:dyDescent="0.25"/>
  <cols>
    <col min="1" max="1" width="14.28515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AC1" s="55"/>
      <c r="AD1" s="55" t="s">
        <v>24</v>
      </c>
      <c r="AE1" s="55" t="s">
        <v>25</v>
      </c>
    </row>
    <row r="2" spans="1:31" x14ac:dyDescent="0.25">
      <c r="A2" t="s">
        <v>0</v>
      </c>
      <c r="B2">
        <v>999</v>
      </c>
      <c r="C2">
        <v>20</v>
      </c>
      <c r="D2">
        <v>25</v>
      </c>
      <c r="E2">
        <v>35</v>
      </c>
      <c r="F2">
        <v>65</v>
      </c>
      <c r="G2">
        <v>90</v>
      </c>
      <c r="H2">
        <v>85</v>
      </c>
      <c r="I2">
        <v>80</v>
      </c>
      <c r="J2">
        <v>86</v>
      </c>
      <c r="K2">
        <v>25</v>
      </c>
      <c r="L2">
        <v>35</v>
      </c>
      <c r="M2">
        <v>20</v>
      </c>
      <c r="N2">
        <v>44</v>
      </c>
      <c r="O2">
        <v>35</v>
      </c>
      <c r="P2">
        <v>82</v>
      </c>
      <c r="AC2" s="55" t="s">
        <v>0</v>
      </c>
      <c r="AD2" s="55">
        <v>0</v>
      </c>
      <c r="AE2" s="55">
        <v>5</v>
      </c>
    </row>
    <row r="3" spans="1:31" x14ac:dyDescent="0.25">
      <c r="A3" t="s">
        <v>1</v>
      </c>
      <c r="B3">
        <v>0</v>
      </c>
      <c r="C3">
        <v>999</v>
      </c>
      <c r="D3">
        <v>15</v>
      </c>
      <c r="E3">
        <v>35</v>
      </c>
      <c r="F3">
        <v>60</v>
      </c>
      <c r="G3">
        <v>55</v>
      </c>
      <c r="H3">
        <v>57</v>
      </c>
      <c r="I3">
        <v>85</v>
      </c>
      <c r="J3">
        <v>90</v>
      </c>
      <c r="K3">
        <v>25</v>
      </c>
      <c r="L3">
        <v>35</v>
      </c>
      <c r="M3">
        <v>30</v>
      </c>
      <c r="N3">
        <v>37</v>
      </c>
      <c r="O3">
        <v>20</v>
      </c>
      <c r="P3">
        <v>40</v>
      </c>
      <c r="AC3" s="55" t="s">
        <v>1</v>
      </c>
      <c r="AD3" s="55">
        <v>1</v>
      </c>
      <c r="AE3" s="55">
        <v>0</v>
      </c>
    </row>
    <row r="4" spans="1:31" x14ac:dyDescent="0.25">
      <c r="A4" t="s">
        <v>2</v>
      </c>
      <c r="B4">
        <v>0</v>
      </c>
      <c r="C4">
        <v>15</v>
      </c>
      <c r="D4">
        <v>999</v>
      </c>
      <c r="E4">
        <v>30</v>
      </c>
      <c r="F4">
        <v>50</v>
      </c>
      <c r="G4">
        <v>70</v>
      </c>
      <c r="H4">
        <v>55</v>
      </c>
      <c r="I4">
        <v>50</v>
      </c>
      <c r="J4">
        <v>65</v>
      </c>
      <c r="K4">
        <v>10</v>
      </c>
      <c r="L4">
        <v>25</v>
      </c>
      <c r="M4">
        <v>15</v>
      </c>
      <c r="N4">
        <v>24</v>
      </c>
      <c r="O4">
        <v>20</v>
      </c>
      <c r="P4">
        <v>90</v>
      </c>
      <c r="AC4" s="55" t="s">
        <v>2</v>
      </c>
      <c r="AD4" s="55">
        <v>2</v>
      </c>
      <c r="AE4" s="55">
        <v>4</v>
      </c>
    </row>
    <row r="5" spans="1:31" x14ac:dyDescent="0.25">
      <c r="A5" t="s">
        <v>3</v>
      </c>
      <c r="B5">
        <v>0</v>
      </c>
      <c r="C5">
        <v>35</v>
      </c>
      <c r="D5">
        <v>30</v>
      </c>
      <c r="E5">
        <v>999</v>
      </c>
      <c r="F5">
        <v>45</v>
      </c>
      <c r="G5">
        <v>60</v>
      </c>
      <c r="H5">
        <v>53</v>
      </c>
      <c r="I5">
        <v>55</v>
      </c>
      <c r="J5">
        <v>47</v>
      </c>
      <c r="K5">
        <v>12</v>
      </c>
      <c r="L5">
        <v>22</v>
      </c>
      <c r="M5">
        <v>20</v>
      </c>
      <c r="N5">
        <v>12</v>
      </c>
      <c r="O5">
        <v>10</v>
      </c>
      <c r="P5">
        <v>21</v>
      </c>
      <c r="AC5" s="55" t="s">
        <v>3</v>
      </c>
      <c r="AD5" s="55">
        <v>5</v>
      </c>
      <c r="AE5" s="55">
        <v>3</v>
      </c>
    </row>
    <row r="6" spans="1:31" x14ac:dyDescent="0.25">
      <c r="A6" t="s">
        <v>4</v>
      </c>
      <c r="B6">
        <v>0</v>
      </c>
      <c r="C6">
        <v>60</v>
      </c>
      <c r="D6">
        <v>50</v>
      </c>
      <c r="E6">
        <v>45</v>
      </c>
      <c r="F6">
        <v>999</v>
      </c>
      <c r="G6">
        <v>46</v>
      </c>
      <c r="H6">
        <v>15</v>
      </c>
      <c r="I6">
        <v>45</v>
      </c>
      <c r="J6">
        <v>75</v>
      </c>
      <c r="K6">
        <v>25</v>
      </c>
      <c r="L6">
        <v>11</v>
      </c>
      <c r="M6">
        <v>19</v>
      </c>
      <c r="N6">
        <v>15</v>
      </c>
      <c r="O6">
        <v>25</v>
      </c>
      <c r="P6">
        <v>25</v>
      </c>
      <c r="AC6" s="55" t="s">
        <v>4</v>
      </c>
      <c r="AD6" s="55">
        <v>4</v>
      </c>
      <c r="AE6" s="55">
        <v>10</v>
      </c>
    </row>
    <row r="7" spans="1:31" x14ac:dyDescent="0.25">
      <c r="A7" t="s">
        <v>5</v>
      </c>
      <c r="B7">
        <v>0</v>
      </c>
      <c r="C7">
        <v>55</v>
      </c>
      <c r="D7">
        <v>70</v>
      </c>
      <c r="E7">
        <v>60</v>
      </c>
      <c r="F7">
        <v>46</v>
      </c>
      <c r="G7">
        <v>999</v>
      </c>
      <c r="H7">
        <v>15</v>
      </c>
      <c r="I7">
        <v>15</v>
      </c>
      <c r="J7">
        <v>25</v>
      </c>
      <c r="K7">
        <v>45</v>
      </c>
      <c r="L7">
        <v>65</v>
      </c>
      <c r="M7">
        <v>53</v>
      </c>
      <c r="N7">
        <v>43</v>
      </c>
      <c r="O7">
        <v>63</v>
      </c>
      <c r="P7">
        <v>70</v>
      </c>
      <c r="AC7" s="55" t="s">
        <v>5</v>
      </c>
      <c r="AD7" s="55">
        <v>11</v>
      </c>
      <c r="AE7" s="55">
        <v>5</v>
      </c>
    </row>
    <row r="8" spans="1:31" x14ac:dyDescent="0.25">
      <c r="A8" t="s">
        <v>6</v>
      </c>
      <c r="B8">
        <v>0</v>
      </c>
      <c r="C8">
        <v>57</v>
      </c>
      <c r="D8">
        <v>55</v>
      </c>
      <c r="E8">
        <v>53</v>
      </c>
      <c r="F8">
        <v>15</v>
      </c>
      <c r="G8">
        <v>15</v>
      </c>
      <c r="H8">
        <v>999</v>
      </c>
      <c r="I8">
        <v>17</v>
      </c>
      <c r="J8">
        <v>25</v>
      </c>
      <c r="K8">
        <v>41</v>
      </c>
      <c r="L8">
        <v>25</v>
      </c>
      <c r="M8">
        <v>33</v>
      </c>
      <c r="N8">
        <v>27</v>
      </c>
      <c r="O8">
        <v>45</v>
      </c>
      <c r="P8">
        <v>30</v>
      </c>
      <c r="AC8" s="55" t="s">
        <v>6</v>
      </c>
      <c r="AD8" s="55">
        <v>8</v>
      </c>
      <c r="AE8" s="55">
        <v>7</v>
      </c>
    </row>
    <row r="9" spans="1:31" x14ac:dyDescent="0.25">
      <c r="A9" t="s">
        <v>7</v>
      </c>
      <c r="B9">
        <v>0</v>
      </c>
      <c r="C9">
        <v>85</v>
      </c>
      <c r="D9">
        <v>50</v>
      </c>
      <c r="E9">
        <v>55</v>
      </c>
      <c r="F9">
        <v>45</v>
      </c>
      <c r="G9">
        <v>15</v>
      </c>
      <c r="H9">
        <v>17</v>
      </c>
      <c r="I9">
        <v>999</v>
      </c>
      <c r="J9">
        <v>25</v>
      </c>
      <c r="K9">
        <v>40</v>
      </c>
      <c r="L9">
        <v>34</v>
      </c>
      <c r="M9">
        <v>32</v>
      </c>
      <c r="N9">
        <v>20</v>
      </c>
      <c r="O9">
        <v>30</v>
      </c>
      <c r="P9">
        <v>10</v>
      </c>
      <c r="AC9" s="55" t="s">
        <v>7</v>
      </c>
      <c r="AD9" s="55">
        <v>7</v>
      </c>
      <c r="AE9" s="55">
        <v>4</v>
      </c>
    </row>
    <row r="10" spans="1:31" x14ac:dyDescent="0.25">
      <c r="A10" t="s">
        <v>8</v>
      </c>
      <c r="B10">
        <v>0</v>
      </c>
      <c r="C10">
        <v>90</v>
      </c>
      <c r="D10">
        <v>65</v>
      </c>
      <c r="E10">
        <v>47</v>
      </c>
      <c r="F10">
        <v>75</v>
      </c>
      <c r="G10">
        <v>25</v>
      </c>
      <c r="H10">
        <v>25</v>
      </c>
      <c r="I10">
        <v>25</v>
      </c>
      <c r="J10">
        <v>999</v>
      </c>
      <c r="K10">
        <v>65</v>
      </c>
      <c r="L10">
        <v>70</v>
      </c>
      <c r="M10">
        <v>72</v>
      </c>
      <c r="N10">
        <v>61</v>
      </c>
      <c r="O10">
        <v>45</v>
      </c>
      <c r="P10">
        <v>13</v>
      </c>
      <c r="AC10" s="55" t="s">
        <v>8</v>
      </c>
      <c r="AD10" s="55">
        <v>9</v>
      </c>
      <c r="AE10" s="55">
        <v>1</v>
      </c>
    </row>
    <row r="11" spans="1:31" x14ac:dyDescent="0.25">
      <c r="A11" t="s">
        <v>9</v>
      </c>
      <c r="B11">
        <v>0</v>
      </c>
      <c r="C11">
        <v>25</v>
      </c>
      <c r="D11">
        <v>10</v>
      </c>
      <c r="E11">
        <v>12</v>
      </c>
      <c r="F11">
        <v>25</v>
      </c>
      <c r="G11">
        <v>45</v>
      </c>
      <c r="H11">
        <v>41</v>
      </c>
      <c r="I11">
        <v>40</v>
      </c>
      <c r="J11">
        <v>65</v>
      </c>
      <c r="K11">
        <v>999</v>
      </c>
      <c r="L11">
        <v>20</v>
      </c>
      <c r="M11">
        <v>8</v>
      </c>
      <c r="N11">
        <v>7</v>
      </c>
      <c r="O11">
        <v>15</v>
      </c>
      <c r="P11">
        <v>25</v>
      </c>
      <c r="AC11" s="55" t="s">
        <v>9</v>
      </c>
      <c r="AD11" s="55">
        <v>3</v>
      </c>
      <c r="AE11" s="55">
        <v>4</v>
      </c>
    </row>
    <row r="12" spans="1:31" x14ac:dyDescent="0.25">
      <c r="A12" t="s">
        <v>10</v>
      </c>
      <c r="B12">
        <v>0</v>
      </c>
      <c r="C12">
        <v>35</v>
      </c>
      <c r="D12">
        <v>25</v>
      </c>
      <c r="E12">
        <v>22</v>
      </c>
      <c r="F12">
        <v>11</v>
      </c>
      <c r="G12">
        <v>65</v>
      </c>
      <c r="H12">
        <v>25</v>
      </c>
      <c r="I12">
        <v>34</v>
      </c>
      <c r="J12">
        <v>70</v>
      </c>
      <c r="K12">
        <v>20</v>
      </c>
      <c r="L12">
        <v>999</v>
      </c>
      <c r="M12">
        <v>5</v>
      </c>
      <c r="N12">
        <v>12</v>
      </c>
      <c r="O12">
        <v>45</v>
      </c>
      <c r="P12">
        <v>65</v>
      </c>
      <c r="AC12" s="55" t="s">
        <v>10</v>
      </c>
      <c r="AD12" s="55">
        <v>2</v>
      </c>
      <c r="AE12" s="55">
        <v>8</v>
      </c>
    </row>
    <row r="13" spans="1:31" x14ac:dyDescent="0.25">
      <c r="A13" t="s">
        <v>11</v>
      </c>
      <c r="B13">
        <v>0</v>
      </c>
      <c r="C13">
        <v>30</v>
      </c>
      <c r="D13">
        <v>15</v>
      </c>
      <c r="E13">
        <v>20</v>
      </c>
      <c r="F13">
        <v>19</v>
      </c>
      <c r="G13">
        <v>53</v>
      </c>
      <c r="H13">
        <v>33</v>
      </c>
      <c r="I13">
        <v>32</v>
      </c>
      <c r="J13">
        <v>72</v>
      </c>
      <c r="K13">
        <v>8</v>
      </c>
      <c r="L13">
        <v>5</v>
      </c>
      <c r="M13">
        <v>999</v>
      </c>
      <c r="N13">
        <v>14</v>
      </c>
      <c r="O13">
        <v>34</v>
      </c>
      <c r="P13">
        <v>56</v>
      </c>
      <c r="AC13" s="55" t="s">
        <v>11</v>
      </c>
      <c r="AD13" s="55">
        <v>2</v>
      </c>
      <c r="AE13" s="55">
        <v>6</v>
      </c>
    </row>
    <row r="14" spans="1:31" x14ac:dyDescent="0.25">
      <c r="A14" t="s">
        <v>12</v>
      </c>
      <c r="B14">
        <v>0</v>
      </c>
      <c r="C14">
        <v>37</v>
      </c>
      <c r="D14">
        <v>24</v>
      </c>
      <c r="E14">
        <v>12</v>
      </c>
      <c r="F14">
        <v>15</v>
      </c>
      <c r="G14">
        <v>43</v>
      </c>
      <c r="H14">
        <v>27</v>
      </c>
      <c r="I14">
        <v>20</v>
      </c>
      <c r="J14">
        <v>61</v>
      </c>
      <c r="K14">
        <v>7</v>
      </c>
      <c r="L14">
        <v>12</v>
      </c>
      <c r="M14">
        <v>14</v>
      </c>
      <c r="N14">
        <v>999</v>
      </c>
      <c r="O14">
        <v>30</v>
      </c>
      <c r="P14">
        <v>40</v>
      </c>
      <c r="AC14" s="55" t="s">
        <v>12</v>
      </c>
      <c r="AD14" s="55">
        <v>4</v>
      </c>
      <c r="AE14" s="55">
        <v>5</v>
      </c>
    </row>
    <row r="15" spans="1:31" x14ac:dyDescent="0.25">
      <c r="A15" t="s">
        <v>13</v>
      </c>
      <c r="B15">
        <v>0</v>
      </c>
      <c r="C15">
        <v>20</v>
      </c>
      <c r="D15">
        <v>20</v>
      </c>
      <c r="E15">
        <v>10</v>
      </c>
      <c r="F15">
        <v>25</v>
      </c>
      <c r="G15">
        <v>63</v>
      </c>
      <c r="H15">
        <v>45</v>
      </c>
      <c r="I15">
        <v>30</v>
      </c>
      <c r="J15">
        <v>45</v>
      </c>
      <c r="K15">
        <v>15</v>
      </c>
      <c r="L15">
        <v>45</v>
      </c>
      <c r="M15">
        <v>34</v>
      </c>
      <c r="N15">
        <v>30</v>
      </c>
      <c r="O15">
        <v>999</v>
      </c>
      <c r="P15">
        <v>27</v>
      </c>
      <c r="AC15" s="55" t="s">
        <v>13</v>
      </c>
      <c r="AD15" s="55">
        <v>6</v>
      </c>
      <c r="AE15" s="55">
        <v>2</v>
      </c>
    </row>
    <row r="16" spans="1:31" x14ac:dyDescent="0.25">
      <c r="A16" t="s">
        <v>14</v>
      </c>
      <c r="B16">
        <v>0</v>
      </c>
      <c r="C16">
        <v>40</v>
      </c>
      <c r="D16">
        <v>90</v>
      </c>
      <c r="E16">
        <v>21</v>
      </c>
      <c r="F16">
        <v>25</v>
      </c>
      <c r="G16">
        <v>70</v>
      </c>
      <c r="H16">
        <v>30</v>
      </c>
      <c r="I16">
        <v>10</v>
      </c>
      <c r="J16">
        <v>13</v>
      </c>
      <c r="K16">
        <v>25</v>
      </c>
      <c r="L16">
        <v>65</v>
      </c>
      <c r="M16">
        <v>56</v>
      </c>
      <c r="N16">
        <v>40</v>
      </c>
      <c r="O16">
        <v>27</v>
      </c>
      <c r="P16">
        <v>999</v>
      </c>
      <c r="AC16" s="55" t="s">
        <v>14</v>
      </c>
      <c r="AD16" s="55">
        <v>9</v>
      </c>
      <c r="AE16" s="55">
        <v>4</v>
      </c>
    </row>
    <row r="17" spans="1:31" x14ac:dyDescent="0.25">
      <c r="AC17" s="55" t="s">
        <v>26</v>
      </c>
      <c r="AD17" s="55">
        <v>0</v>
      </c>
      <c r="AE17" s="55">
        <v>5</v>
      </c>
    </row>
    <row r="19" spans="1:31" x14ac:dyDescent="0.25">
      <c r="B19" s="57" t="s">
        <v>36</v>
      </c>
      <c r="C19" s="58"/>
      <c r="D19" s="63" t="s">
        <v>49</v>
      </c>
      <c r="E19" s="63"/>
      <c r="F19" s="63"/>
      <c r="H19" s="64" t="s">
        <v>35</v>
      </c>
      <c r="I19" s="64"/>
      <c r="L19" s="63" t="s">
        <v>44</v>
      </c>
      <c r="M19" s="63"/>
    </row>
    <row r="20" spans="1:31" x14ac:dyDescent="0.25">
      <c r="A20" s="26" t="s">
        <v>16</v>
      </c>
      <c r="B20" s="1">
        <v>0</v>
      </c>
      <c r="D20" s="21">
        <f>SUM(B20:B25)</f>
        <v>0</v>
      </c>
      <c r="E20" s="39" t="s">
        <v>15</v>
      </c>
      <c r="F20" s="44">
        <v>2</v>
      </c>
      <c r="H20" s="56" t="s">
        <v>27</v>
      </c>
      <c r="I20" s="22">
        <v>120</v>
      </c>
      <c r="L20" s="65" t="s">
        <v>46</v>
      </c>
      <c r="M20" s="66"/>
    </row>
    <row r="21" spans="1:31" x14ac:dyDescent="0.25">
      <c r="A21" s="26" t="s">
        <v>17</v>
      </c>
      <c r="B21" s="2">
        <v>0</v>
      </c>
      <c r="H21" s="56" t="s">
        <v>45</v>
      </c>
      <c r="I21" s="22">
        <v>15</v>
      </c>
      <c r="L21" s="67" t="s">
        <v>47</v>
      </c>
      <c r="M21" s="68"/>
    </row>
    <row r="22" spans="1:31" x14ac:dyDescent="0.25">
      <c r="A22" s="26" t="s">
        <v>18</v>
      </c>
      <c r="B22" s="2">
        <v>0</v>
      </c>
      <c r="D22" s="63" t="s">
        <v>50</v>
      </c>
      <c r="E22" s="63"/>
      <c r="F22" s="58"/>
      <c r="L22" s="69" t="s">
        <v>48</v>
      </c>
      <c r="M22" s="69"/>
    </row>
    <row r="23" spans="1:31" x14ac:dyDescent="0.25">
      <c r="A23" s="26" t="s">
        <v>19</v>
      </c>
      <c r="B23" s="2">
        <v>0</v>
      </c>
      <c r="D23" s="60" t="s">
        <v>22</v>
      </c>
      <c r="E23" s="60">
        <f>R58</f>
        <v>0</v>
      </c>
    </row>
    <row r="24" spans="1:31" x14ac:dyDescent="0.25">
      <c r="A24" s="26" t="s">
        <v>20</v>
      </c>
      <c r="B24" s="2">
        <v>0</v>
      </c>
    </row>
    <row r="25" spans="1:31" x14ac:dyDescent="0.25">
      <c r="A25" s="26" t="s">
        <v>21</v>
      </c>
      <c r="B25" s="3">
        <v>0</v>
      </c>
    </row>
    <row r="26" spans="1:31" x14ac:dyDescent="0.25">
      <c r="A26" s="26"/>
    </row>
    <row r="27" spans="1:31" x14ac:dyDescent="0.25">
      <c r="A27" s="26"/>
      <c r="B27" s="63" t="s">
        <v>37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</row>
    <row r="28" spans="1:31" x14ac:dyDescent="0.25">
      <c r="A28" s="26"/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R28" s="61" t="s">
        <v>38</v>
      </c>
      <c r="S28" s="61"/>
      <c r="T28" s="61"/>
      <c r="U28" s="61"/>
      <c r="V28" s="61"/>
      <c r="X28" s="61" t="s">
        <v>39</v>
      </c>
      <c r="Y28" s="61"/>
    </row>
    <row r="29" spans="1:31" x14ac:dyDescent="0.25">
      <c r="A29" s="26" t="s">
        <v>16</v>
      </c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7">
        <v>0</v>
      </c>
      <c r="R29" s="13">
        <f t="shared" ref="R29:R34" si="0">B20</f>
        <v>0</v>
      </c>
      <c r="S29" s="36" t="s">
        <v>28</v>
      </c>
      <c r="T29" s="36">
        <f t="shared" ref="T29:T34" si="1">SUM(B29:P29)</f>
        <v>0</v>
      </c>
      <c r="U29" s="36" t="s">
        <v>28</v>
      </c>
      <c r="V29" s="40">
        <f>B20*$I$21</f>
        <v>0</v>
      </c>
      <c r="X29" s="13">
        <f>R58</f>
        <v>0</v>
      </c>
      <c r="Y29" s="15" t="s">
        <v>34</v>
      </c>
    </row>
    <row r="30" spans="1:31" x14ac:dyDescent="0.25">
      <c r="A30" s="26" t="s">
        <v>17</v>
      </c>
      <c r="B30" s="8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9">
        <v>0</v>
      </c>
      <c r="R30" s="16">
        <f t="shared" si="0"/>
        <v>0</v>
      </c>
      <c r="S30" s="37" t="s">
        <v>28</v>
      </c>
      <c r="T30" s="37">
        <f t="shared" si="1"/>
        <v>0</v>
      </c>
      <c r="U30" s="37" t="s">
        <v>28</v>
      </c>
      <c r="V30" s="41">
        <f t="shared" ref="V30:V33" si="2">B21*$I$21</f>
        <v>0</v>
      </c>
      <c r="X30" s="16">
        <f>R80</f>
        <v>0</v>
      </c>
      <c r="Y30" s="17" t="s">
        <v>34</v>
      </c>
    </row>
    <row r="31" spans="1:31" x14ac:dyDescent="0.25">
      <c r="A31" s="26" t="s">
        <v>18</v>
      </c>
      <c r="B31" s="8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9">
        <v>0</v>
      </c>
      <c r="R31" s="16">
        <f t="shared" si="0"/>
        <v>0</v>
      </c>
      <c r="S31" s="37" t="s">
        <v>28</v>
      </c>
      <c r="T31" s="37">
        <f t="shared" si="1"/>
        <v>0</v>
      </c>
      <c r="U31" s="37" t="s">
        <v>28</v>
      </c>
      <c r="V31" s="41">
        <f t="shared" si="2"/>
        <v>0</v>
      </c>
      <c r="X31" s="16">
        <f>R102</f>
        <v>0</v>
      </c>
      <c r="Y31" s="17" t="s">
        <v>34</v>
      </c>
    </row>
    <row r="32" spans="1:31" x14ac:dyDescent="0.25">
      <c r="A32" s="26" t="s">
        <v>19</v>
      </c>
      <c r="B32" s="8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9">
        <v>0</v>
      </c>
      <c r="R32" s="16">
        <f t="shared" si="0"/>
        <v>0</v>
      </c>
      <c r="S32" s="37" t="s">
        <v>28</v>
      </c>
      <c r="T32" s="37">
        <f t="shared" si="1"/>
        <v>0</v>
      </c>
      <c r="U32" s="37" t="s">
        <v>28</v>
      </c>
      <c r="V32" s="41">
        <f t="shared" si="2"/>
        <v>0</v>
      </c>
      <c r="X32" s="16">
        <f>R124</f>
        <v>0</v>
      </c>
      <c r="Y32" s="17" t="s">
        <v>34</v>
      </c>
    </row>
    <row r="33" spans="1:34" x14ac:dyDescent="0.25">
      <c r="A33" s="26" t="s">
        <v>20</v>
      </c>
      <c r="B33" s="8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9">
        <v>0</v>
      </c>
      <c r="R33" s="16">
        <f t="shared" si="0"/>
        <v>0</v>
      </c>
      <c r="S33" s="37" t="s">
        <v>28</v>
      </c>
      <c r="T33" s="37">
        <f t="shared" si="1"/>
        <v>0</v>
      </c>
      <c r="U33" s="37" t="s">
        <v>28</v>
      </c>
      <c r="V33" s="41">
        <f t="shared" si="2"/>
        <v>0</v>
      </c>
      <c r="X33" s="16">
        <f>R146</f>
        <v>0</v>
      </c>
      <c r="Y33" s="17" t="s">
        <v>34</v>
      </c>
    </row>
    <row r="34" spans="1:34" x14ac:dyDescent="0.25">
      <c r="A34" s="26" t="s">
        <v>21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0</v>
      </c>
      <c r="R34" s="18">
        <f t="shared" si="0"/>
        <v>0</v>
      </c>
      <c r="S34" s="38" t="s">
        <v>28</v>
      </c>
      <c r="T34" s="38">
        <f t="shared" si="1"/>
        <v>0</v>
      </c>
      <c r="U34" s="38" t="s">
        <v>28</v>
      </c>
      <c r="V34" s="42">
        <f>B25*$I$21</f>
        <v>0</v>
      </c>
      <c r="X34" s="18">
        <f>R168</f>
        <v>0</v>
      </c>
      <c r="Y34" s="23"/>
    </row>
    <row r="35" spans="1:34" x14ac:dyDescent="0.25">
      <c r="A35" s="26"/>
      <c r="B35" s="62" t="s">
        <v>40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1:34" x14ac:dyDescent="0.25">
      <c r="A36" s="26"/>
      <c r="B36" s="27">
        <f t="shared" ref="B36:P36" si="3">SUM(B29:B34)</f>
        <v>0</v>
      </c>
      <c r="C36" s="28">
        <f t="shared" si="3"/>
        <v>0</v>
      </c>
      <c r="D36" s="28">
        <f t="shared" si="3"/>
        <v>0</v>
      </c>
      <c r="E36" s="28">
        <f t="shared" si="3"/>
        <v>0</v>
      </c>
      <c r="F36" s="28">
        <f t="shared" si="3"/>
        <v>0</v>
      </c>
      <c r="G36" s="28">
        <f t="shared" si="3"/>
        <v>0</v>
      </c>
      <c r="H36" s="28">
        <f t="shared" si="3"/>
        <v>0</v>
      </c>
      <c r="I36" s="28">
        <f t="shared" si="3"/>
        <v>0</v>
      </c>
      <c r="J36" s="28">
        <f t="shared" si="3"/>
        <v>0</v>
      </c>
      <c r="K36" s="28">
        <f t="shared" si="3"/>
        <v>0</v>
      </c>
      <c r="L36" s="28">
        <f t="shared" si="3"/>
        <v>0</v>
      </c>
      <c r="M36" s="28">
        <f t="shared" si="3"/>
        <v>0</v>
      </c>
      <c r="N36" s="28">
        <f t="shared" si="3"/>
        <v>0</v>
      </c>
      <c r="O36" s="28">
        <f t="shared" si="3"/>
        <v>0</v>
      </c>
      <c r="P36" s="29">
        <f t="shared" si="3"/>
        <v>0</v>
      </c>
    </row>
    <row r="37" spans="1:34" x14ac:dyDescent="0.25">
      <c r="A37" s="26"/>
      <c r="B37" s="30" t="s">
        <v>15</v>
      </c>
      <c r="C37" s="31" t="s">
        <v>15</v>
      </c>
      <c r="D37" s="31" t="s">
        <v>15</v>
      </c>
      <c r="E37" s="31" t="s">
        <v>15</v>
      </c>
      <c r="F37" s="31" t="s">
        <v>15</v>
      </c>
      <c r="G37" s="31" t="s">
        <v>15</v>
      </c>
      <c r="H37" s="31" t="s">
        <v>15</v>
      </c>
      <c r="I37" s="31" t="s">
        <v>15</v>
      </c>
      <c r="J37" s="31" t="s">
        <v>15</v>
      </c>
      <c r="K37" s="31" t="s">
        <v>15</v>
      </c>
      <c r="L37" s="31" t="s">
        <v>15</v>
      </c>
      <c r="M37" s="31" t="s">
        <v>15</v>
      </c>
      <c r="N37" s="31" t="s">
        <v>15</v>
      </c>
      <c r="O37" s="31" t="s">
        <v>15</v>
      </c>
      <c r="P37" s="32" t="s">
        <v>15</v>
      </c>
    </row>
    <row r="38" spans="1:34" x14ac:dyDescent="0.25">
      <c r="A38" s="26"/>
      <c r="B38" s="33">
        <f>D20</f>
        <v>0</v>
      </c>
      <c r="C38" s="34">
        <v>1</v>
      </c>
      <c r="D38" s="34">
        <v>1</v>
      </c>
      <c r="E38" s="34">
        <v>1</v>
      </c>
      <c r="F38" s="34">
        <v>1</v>
      </c>
      <c r="G38" s="34">
        <v>1</v>
      </c>
      <c r="H38" s="34">
        <v>1</v>
      </c>
      <c r="I38" s="34">
        <v>1</v>
      </c>
      <c r="J38" s="34">
        <v>1</v>
      </c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5">
        <v>1</v>
      </c>
    </row>
    <row r="39" spans="1:34" x14ac:dyDescent="0.25">
      <c r="A39" s="26"/>
    </row>
    <row r="40" spans="1:34" x14ac:dyDescent="0.25">
      <c r="A40" s="26"/>
    </row>
    <row r="41" spans="1:34" x14ac:dyDescent="0.25">
      <c r="A41" s="59" t="s">
        <v>23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R41" s="61" t="s">
        <v>41</v>
      </c>
      <c r="S41" s="61"/>
      <c r="T41" s="61"/>
      <c r="U41" s="54"/>
      <c r="V41" s="61" t="s">
        <v>43</v>
      </c>
      <c r="W41" s="61"/>
      <c r="X41" s="61"/>
      <c r="Y41" s="61"/>
      <c r="Z41" s="61"/>
      <c r="AA41" s="61"/>
    </row>
    <row r="42" spans="1:34" x14ac:dyDescent="0.25">
      <c r="A42" s="26" t="s">
        <v>0</v>
      </c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>
        <v>0</v>
      </c>
      <c r="R42" s="13">
        <f>SUM(B42:P42)</f>
        <v>0</v>
      </c>
      <c r="S42" s="36" t="s">
        <v>15</v>
      </c>
      <c r="T42" s="40">
        <f t="array" ref="T42:T56">TRANSPOSE($B$29:$P$29)</f>
        <v>0</v>
      </c>
      <c r="V42" s="13">
        <f>SUM(L46,F52)</f>
        <v>0</v>
      </c>
      <c r="W42" s="36" t="s">
        <v>28</v>
      </c>
      <c r="X42" s="40">
        <v>1</v>
      </c>
      <c r="Y42" s="13">
        <f>SUM(K45,E51)</f>
        <v>0</v>
      </c>
      <c r="Z42" s="36" t="s">
        <v>28</v>
      </c>
      <c r="AA42" s="40">
        <v>1</v>
      </c>
      <c r="AC42" s="55" t="str">
        <f t="shared" ref="AC42:AC56" si="4">A42</f>
        <v>Heathrow</v>
      </c>
      <c r="AD42" s="55" t="str">
        <f t="shared" ref="AD42:AD56" si="5">IFERROR(INDEX($A$42:$A$56, MATCH(1, B42:P42, 0)), "")</f>
        <v/>
      </c>
      <c r="AE42" s="55"/>
      <c r="AF42" s="55" t="s">
        <v>0</v>
      </c>
      <c r="AG42" s="55">
        <f t="shared" ref="AG42:AG57" si="6">VLOOKUP(AF42, $AC$2:$AE$17, 2,FALSE)</f>
        <v>0</v>
      </c>
      <c r="AH42" s="55">
        <f t="shared" ref="AH42:AH57" si="7">VLOOKUP(AF42, $AC$2:$AE$17, 3,FALSE)</f>
        <v>5</v>
      </c>
    </row>
    <row r="43" spans="1:34" x14ac:dyDescent="0.25">
      <c r="A43" s="26" t="s">
        <v>1</v>
      </c>
      <c r="B43" s="8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9">
        <v>0</v>
      </c>
      <c r="R43" s="16">
        <f t="shared" ref="R43:R56" si="8">SUM(B43:P43)</f>
        <v>0</v>
      </c>
      <c r="S43" s="37" t="s">
        <v>15</v>
      </c>
      <c r="T43" s="41">
        <v>0</v>
      </c>
      <c r="V43" s="16">
        <f>SUM(P50,I56,J49)</f>
        <v>0</v>
      </c>
      <c r="W43" s="37" t="s">
        <v>28</v>
      </c>
      <c r="X43" s="41">
        <v>2</v>
      </c>
      <c r="Y43" s="16">
        <f>SUM(I56,H49,G48,J47,P50)</f>
        <v>0</v>
      </c>
      <c r="Z43" s="37" t="s">
        <v>28</v>
      </c>
      <c r="AA43" s="41">
        <v>4</v>
      </c>
      <c r="AC43" s="55" t="str">
        <f t="shared" si="4"/>
        <v>Harrow</v>
      </c>
      <c r="AD43" s="55" t="str">
        <f t="shared" si="5"/>
        <v/>
      </c>
      <c r="AE43" s="55" t="str">
        <f t="shared" ref="AE43:AE56" si="9">IFERROR(INDEX($AD$43:$AD$56, MATCH(AE42, $AC$43:$AC$56, 0)), "")</f>
        <v/>
      </c>
      <c r="AF43" s="55" t="str">
        <f>IF(AD42&lt;&gt;"", AD42, "done")</f>
        <v>done</v>
      </c>
      <c r="AG43" s="55">
        <f t="shared" si="6"/>
        <v>0</v>
      </c>
      <c r="AH43" s="55">
        <f t="shared" si="7"/>
        <v>5</v>
      </c>
    </row>
    <row r="44" spans="1:34" x14ac:dyDescent="0.25">
      <c r="A44" s="26" t="s">
        <v>2</v>
      </c>
      <c r="B44" s="8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9">
        <v>0</v>
      </c>
      <c r="R44" s="16">
        <f t="shared" si="8"/>
        <v>0</v>
      </c>
      <c r="S44" s="37" t="s">
        <v>15</v>
      </c>
      <c r="T44" s="41">
        <v>0</v>
      </c>
      <c r="V44" s="16">
        <f>SUM(E55,O45)</f>
        <v>0</v>
      </c>
      <c r="W44" s="37" t="s">
        <v>28</v>
      </c>
      <c r="X44" s="41">
        <v>1</v>
      </c>
      <c r="Y44" s="16">
        <f>SUM(E54,O45,D55,K44,N51)</f>
        <v>0</v>
      </c>
      <c r="Z44" s="37" t="s">
        <v>28</v>
      </c>
      <c r="AA44" s="41">
        <v>4</v>
      </c>
      <c r="AC44" s="55" t="str">
        <f t="shared" si="4"/>
        <v>Ealing</v>
      </c>
      <c r="AD44" s="55" t="str">
        <f t="shared" si="5"/>
        <v/>
      </c>
      <c r="AE44" s="55" t="str">
        <f t="shared" si="9"/>
        <v/>
      </c>
      <c r="AF44" s="55" t="str">
        <f t="shared" ref="AF44:AF57" si="10">IFERROR(INDEX($AD$43:$AD$56, MATCH(AF43, $AC$43:$AC$56, 0)), "done")</f>
        <v>done</v>
      </c>
      <c r="AG44" s="55">
        <f t="shared" si="6"/>
        <v>0</v>
      </c>
      <c r="AH44" s="55">
        <f t="shared" si="7"/>
        <v>5</v>
      </c>
    </row>
    <row r="45" spans="1:34" x14ac:dyDescent="0.25">
      <c r="A45" s="26" t="s">
        <v>3</v>
      </c>
      <c r="B45" s="8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9">
        <v>0</v>
      </c>
      <c r="R45" s="16">
        <f t="shared" si="8"/>
        <v>0</v>
      </c>
      <c r="S45" s="37" t="s">
        <v>15</v>
      </c>
      <c r="T45" s="41">
        <v>0</v>
      </c>
      <c r="V45" s="16">
        <f>SUM(H46,F48)</f>
        <v>0</v>
      </c>
      <c r="W45" s="37" t="s">
        <v>28</v>
      </c>
      <c r="X45" s="41">
        <v>1</v>
      </c>
      <c r="Y45" s="16">
        <f>SUM(I48,G49,H47)</f>
        <v>0</v>
      </c>
      <c r="Z45" s="37" t="s">
        <v>28</v>
      </c>
      <c r="AA45" s="41">
        <v>2</v>
      </c>
      <c r="AC45" s="55" t="str">
        <f t="shared" si="4"/>
        <v>Holborn</v>
      </c>
      <c r="AD45" s="55" t="str">
        <f t="shared" si="5"/>
        <v/>
      </c>
      <c r="AE45" s="55" t="str">
        <f t="shared" si="9"/>
        <v/>
      </c>
      <c r="AF45" s="55" t="str">
        <f t="shared" si="10"/>
        <v>done</v>
      </c>
      <c r="AG45" s="55">
        <f t="shared" si="6"/>
        <v>0</v>
      </c>
      <c r="AH45" s="55">
        <f t="shared" si="7"/>
        <v>5</v>
      </c>
    </row>
    <row r="46" spans="1:34" x14ac:dyDescent="0.25">
      <c r="A46" s="26" t="s">
        <v>4</v>
      </c>
      <c r="B46" s="8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9">
        <v>0</v>
      </c>
      <c r="R46" s="16">
        <f t="shared" si="8"/>
        <v>0</v>
      </c>
      <c r="S46" s="37" t="s">
        <v>15</v>
      </c>
      <c r="T46" s="41">
        <v>0</v>
      </c>
      <c r="V46" s="16">
        <f>SUM(G48,H47)</f>
        <v>0</v>
      </c>
      <c r="W46" s="37" t="s">
        <v>28</v>
      </c>
      <c r="X46" s="41">
        <v>1</v>
      </c>
      <c r="Y46" s="16">
        <f>SUM(N52,L54)</f>
        <v>0</v>
      </c>
      <c r="Z46" s="37" t="s">
        <v>28</v>
      </c>
      <c r="AA46" s="41">
        <v>1</v>
      </c>
      <c r="AC46" s="55" t="str">
        <f t="shared" si="4"/>
        <v>Sutton</v>
      </c>
      <c r="AD46" s="55" t="str">
        <f t="shared" si="5"/>
        <v/>
      </c>
      <c r="AE46" s="55" t="str">
        <f t="shared" si="9"/>
        <v/>
      </c>
      <c r="AF46" s="55" t="str">
        <f t="shared" si="10"/>
        <v>done</v>
      </c>
      <c r="AG46" s="55">
        <f t="shared" si="6"/>
        <v>0</v>
      </c>
      <c r="AH46" s="55">
        <f t="shared" si="7"/>
        <v>5</v>
      </c>
    </row>
    <row r="47" spans="1:34" x14ac:dyDescent="0.25">
      <c r="A47" s="26" t="s">
        <v>5</v>
      </c>
      <c r="B47" s="8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9">
        <v>0</v>
      </c>
      <c r="R47" s="16">
        <f t="shared" si="8"/>
        <v>0</v>
      </c>
      <c r="S47" s="37" t="s">
        <v>15</v>
      </c>
      <c r="T47" s="41">
        <v>0</v>
      </c>
      <c r="V47" s="16">
        <f>SUM(M52,L53)</f>
        <v>0</v>
      </c>
      <c r="W47" s="37" t="s">
        <v>28</v>
      </c>
      <c r="X47" s="41">
        <v>1</v>
      </c>
      <c r="Y47" s="16">
        <f>SUM(F53,M46)</f>
        <v>0</v>
      </c>
      <c r="Z47" s="37" t="s">
        <v>28</v>
      </c>
      <c r="AA47" s="41">
        <v>1</v>
      </c>
      <c r="AC47" s="55" t="str">
        <f t="shared" si="4"/>
        <v>Dartford</v>
      </c>
      <c r="AD47" s="55" t="str">
        <f t="shared" si="5"/>
        <v/>
      </c>
      <c r="AE47" s="55" t="str">
        <f t="shared" si="9"/>
        <v/>
      </c>
      <c r="AF47" s="55" t="str">
        <f t="shared" si="10"/>
        <v>done</v>
      </c>
      <c r="AG47" s="55">
        <f t="shared" si="6"/>
        <v>0</v>
      </c>
      <c r="AH47" s="55">
        <f t="shared" si="7"/>
        <v>5</v>
      </c>
    </row>
    <row r="48" spans="1:34" x14ac:dyDescent="0.25">
      <c r="A48" s="26" t="s">
        <v>6</v>
      </c>
      <c r="B48" s="8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9">
        <v>0</v>
      </c>
      <c r="R48" s="16">
        <f t="shared" si="8"/>
        <v>0</v>
      </c>
      <c r="S48" s="37" t="s">
        <v>15</v>
      </c>
      <c r="T48" s="41">
        <v>0</v>
      </c>
      <c r="V48" s="16">
        <f>SUM(I47,G49)</f>
        <v>0</v>
      </c>
      <c r="W48" s="37" t="s">
        <v>28</v>
      </c>
      <c r="X48" s="41">
        <v>1</v>
      </c>
      <c r="Y48" s="16">
        <f>SUM(I48,P49,J56,H50)</f>
        <v>0</v>
      </c>
      <c r="Z48" s="37" t="s">
        <v>28</v>
      </c>
      <c r="AA48" s="41">
        <v>3</v>
      </c>
      <c r="AC48" s="55" t="str">
        <f t="shared" si="4"/>
        <v>Bromley</v>
      </c>
      <c r="AD48" s="55" t="str">
        <f t="shared" si="5"/>
        <v/>
      </c>
      <c r="AE48" s="55" t="str">
        <f t="shared" si="9"/>
        <v/>
      </c>
      <c r="AF48" s="55" t="str">
        <f t="shared" si="10"/>
        <v>done</v>
      </c>
      <c r="AG48" s="55">
        <f t="shared" si="6"/>
        <v>0</v>
      </c>
      <c r="AH48" s="55">
        <f t="shared" si="7"/>
        <v>5</v>
      </c>
    </row>
    <row r="49" spans="1:34" x14ac:dyDescent="0.25">
      <c r="A49" s="26" t="s">
        <v>7</v>
      </c>
      <c r="B49" s="8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9">
        <v>0</v>
      </c>
      <c r="R49" s="16">
        <f t="shared" si="8"/>
        <v>0</v>
      </c>
      <c r="S49" s="37" t="s">
        <v>15</v>
      </c>
      <c r="T49" s="41">
        <v>0</v>
      </c>
      <c r="V49" s="16">
        <f>SUM(K44,D51)</f>
        <v>0</v>
      </c>
      <c r="W49" s="37" t="s">
        <v>28</v>
      </c>
      <c r="X49" s="41">
        <v>1</v>
      </c>
      <c r="Y49" s="16">
        <f>SUM(N45,E54)</f>
        <v>0</v>
      </c>
      <c r="Z49" s="37" t="s">
        <v>28</v>
      </c>
      <c r="AA49" s="41">
        <v>1</v>
      </c>
      <c r="AC49" s="55" t="str">
        <f t="shared" si="4"/>
        <v>Greenwich</v>
      </c>
      <c r="AD49" s="55" t="str">
        <f t="shared" si="5"/>
        <v/>
      </c>
      <c r="AE49" s="55" t="str">
        <f t="shared" si="9"/>
        <v/>
      </c>
      <c r="AF49" s="55" t="str">
        <f t="shared" si="10"/>
        <v>done</v>
      </c>
      <c r="AG49" s="55">
        <f t="shared" si="6"/>
        <v>0</v>
      </c>
      <c r="AH49" s="55">
        <f t="shared" si="7"/>
        <v>5</v>
      </c>
    </row>
    <row r="50" spans="1:34" x14ac:dyDescent="0.25">
      <c r="A50" s="26" t="s">
        <v>8</v>
      </c>
      <c r="B50" s="8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9">
        <v>0</v>
      </c>
      <c r="R50" s="16">
        <f t="shared" si="8"/>
        <v>0</v>
      </c>
      <c r="S50" s="37" t="s">
        <v>15</v>
      </c>
      <c r="T50" s="41">
        <v>0</v>
      </c>
      <c r="V50" s="16">
        <f>SUM(I47,H49,G48)</f>
        <v>0</v>
      </c>
      <c r="W50" s="37" t="s">
        <v>28</v>
      </c>
      <c r="X50" s="41">
        <v>2</v>
      </c>
      <c r="Y50" s="16">
        <f>SUM(L54,M52,K53,N51)</f>
        <v>0</v>
      </c>
      <c r="Z50" s="37" t="s">
        <v>28</v>
      </c>
      <c r="AA50" s="41">
        <v>4</v>
      </c>
      <c r="AC50" s="55" t="str">
        <f t="shared" si="4"/>
        <v>Barking</v>
      </c>
      <c r="AD50" s="55" t="str">
        <f t="shared" si="5"/>
        <v/>
      </c>
      <c r="AE50" s="55" t="str">
        <f t="shared" si="9"/>
        <v/>
      </c>
      <c r="AF50" s="55" t="str">
        <f t="shared" si="10"/>
        <v>done</v>
      </c>
      <c r="AG50" s="55">
        <f t="shared" si="6"/>
        <v>0</v>
      </c>
      <c r="AH50" s="55">
        <f t="shared" si="7"/>
        <v>5</v>
      </c>
    </row>
    <row r="51" spans="1:34" x14ac:dyDescent="0.25">
      <c r="A51" s="26" t="s">
        <v>9</v>
      </c>
      <c r="B51" s="8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9">
        <v>0</v>
      </c>
      <c r="R51" s="16">
        <f t="shared" si="8"/>
        <v>0</v>
      </c>
      <c r="S51" s="37" t="s">
        <v>15</v>
      </c>
      <c r="T51" s="41">
        <v>0</v>
      </c>
      <c r="V51" s="16">
        <f>SUM(J56,P50)</f>
        <v>0</v>
      </c>
      <c r="W51" s="37" t="s">
        <v>28</v>
      </c>
      <c r="X51" s="41">
        <v>1</v>
      </c>
      <c r="Y51" s="16">
        <f>SUM(I50,N49,P54,J56)</f>
        <v>0</v>
      </c>
      <c r="Z51" s="37" t="s">
        <v>28</v>
      </c>
      <c r="AA51" s="41">
        <v>3</v>
      </c>
      <c r="AC51" s="55" t="str">
        <f t="shared" si="4"/>
        <v>Hammersmith</v>
      </c>
      <c r="AD51" s="55" t="str">
        <f t="shared" si="5"/>
        <v/>
      </c>
      <c r="AE51" s="55" t="str">
        <f t="shared" si="9"/>
        <v/>
      </c>
      <c r="AF51" s="55" t="str">
        <f t="shared" si="10"/>
        <v>done</v>
      </c>
      <c r="AG51" s="55">
        <f t="shared" si="6"/>
        <v>0</v>
      </c>
      <c r="AH51" s="55">
        <f t="shared" si="7"/>
        <v>5</v>
      </c>
    </row>
    <row r="52" spans="1:34" x14ac:dyDescent="0.25">
      <c r="A52" s="26" t="s">
        <v>10</v>
      </c>
      <c r="B52" s="8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9">
        <v>0</v>
      </c>
      <c r="R52" s="16">
        <f t="shared" si="8"/>
        <v>0</v>
      </c>
      <c r="S52" s="37" t="s">
        <v>15</v>
      </c>
      <c r="T52" s="41">
        <v>0</v>
      </c>
      <c r="V52" s="16">
        <f>SUM(I56,P49)</f>
        <v>0</v>
      </c>
      <c r="W52" s="37" t="s">
        <v>28</v>
      </c>
      <c r="X52" s="41">
        <v>1</v>
      </c>
      <c r="Y52" s="18">
        <f>SUM(O44,E55,K45,D51)</f>
        <v>0</v>
      </c>
      <c r="Z52" s="38" t="s">
        <v>28</v>
      </c>
      <c r="AA52" s="42">
        <v>3</v>
      </c>
      <c r="AC52" s="55" t="str">
        <f t="shared" si="4"/>
        <v>Kingston</v>
      </c>
      <c r="AD52" s="55" t="str">
        <f t="shared" si="5"/>
        <v/>
      </c>
      <c r="AE52" s="55" t="str">
        <f t="shared" si="9"/>
        <v/>
      </c>
      <c r="AF52" s="55" t="str">
        <f t="shared" si="10"/>
        <v>done</v>
      </c>
      <c r="AG52" s="55">
        <f t="shared" si="6"/>
        <v>0</v>
      </c>
      <c r="AH52" s="55">
        <f t="shared" si="7"/>
        <v>5</v>
      </c>
    </row>
    <row r="53" spans="1:34" x14ac:dyDescent="0.25">
      <c r="A53" s="26" t="s">
        <v>11</v>
      </c>
      <c r="B53" s="8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9">
        <v>0</v>
      </c>
      <c r="R53" s="16">
        <f t="shared" si="8"/>
        <v>0</v>
      </c>
      <c r="S53" s="37" t="s">
        <v>15</v>
      </c>
      <c r="T53" s="41">
        <v>0</v>
      </c>
      <c r="V53" s="16">
        <f>SUM(H47,J48,P50,I56,G49)</f>
        <v>0</v>
      </c>
      <c r="W53" s="37" t="s">
        <v>28</v>
      </c>
      <c r="X53" s="41">
        <v>4</v>
      </c>
      <c r="AC53" s="55" t="str">
        <f t="shared" si="4"/>
        <v>Richmond</v>
      </c>
      <c r="AD53" s="55" t="str">
        <f t="shared" si="5"/>
        <v/>
      </c>
      <c r="AE53" s="55" t="str">
        <f t="shared" si="9"/>
        <v/>
      </c>
      <c r="AF53" s="55" t="str">
        <f t="shared" si="10"/>
        <v>done</v>
      </c>
      <c r="AG53" s="55">
        <f t="shared" si="6"/>
        <v>0</v>
      </c>
      <c r="AH53" s="55">
        <f t="shared" si="7"/>
        <v>5</v>
      </c>
    </row>
    <row r="54" spans="1:34" x14ac:dyDescent="0.25">
      <c r="A54" s="26" t="s">
        <v>12</v>
      </c>
      <c r="B54" s="8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9">
        <v>0</v>
      </c>
      <c r="R54" s="16">
        <f t="shared" si="8"/>
        <v>0</v>
      </c>
      <c r="S54" s="37" t="s">
        <v>15</v>
      </c>
      <c r="T54" s="41">
        <v>0</v>
      </c>
      <c r="V54" s="16">
        <f>SUM(I47,P49,J56,H50,G48)</f>
        <v>0</v>
      </c>
      <c r="W54" s="37" t="s">
        <v>28</v>
      </c>
      <c r="X54" s="41">
        <v>4</v>
      </c>
      <c r="AC54" s="55" t="str">
        <f t="shared" si="4"/>
        <v>Battersea</v>
      </c>
      <c r="AD54" s="55" t="str">
        <f t="shared" si="5"/>
        <v/>
      </c>
      <c r="AE54" s="55" t="str">
        <f t="shared" si="9"/>
        <v/>
      </c>
      <c r="AF54" s="55" t="str">
        <f t="shared" si="10"/>
        <v>done</v>
      </c>
      <c r="AG54" s="55">
        <f t="shared" si="6"/>
        <v>0</v>
      </c>
      <c r="AH54" s="55">
        <f t="shared" si="7"/>
        <v>5</v>
      </c>
    </row>
    <row r="55" spans="1:34" x14ac:dyDescent="0.25">
      <c r="A55" s="26" t="s">
        <v>13</v>
      </c>
      <c r="B55" s="8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9">
        <v>0</v>
      </c>
      <c r="R55" s="16">
        <f t="shared" si="8"/>
        <v>0</v>
      </c>
      <c r="S55" s="37" t="s">
        <v>15</v>
      </c>
      <c r="T55" s="41">
        <v>0</v>
      </c>
      <c r="V55" s="16">
        <f>SUM(J56,G50,I47,P49)</f>
        <v>0</v>
      </c>
      <c r="W55" s="37" t="s">
        <v>28</v>
      </c>
      <c r="X55" s="41">
        <v>3</v>
      </c>
      <c r="AC55" s="55" t="str">
        <f t="shared" si="4"/>
        <v>Islington</v>
      </c>
      <c r="AD55" s="55" t="str">
        <f t="shared" si="5"/>
        <v/>
      </c>
      <c r="AE55" s="55" t="str">
        <f t="shared" si="9"/>
        <v/>
      </c>
      <c r="AF55" s="55" t="str">
        <f t="shared" si="10"/>
        <v>done</v>
      </c>
      <c r="AG55" s="55">
        <f t="shared" si="6"/>
        <v>0</v>
      </c>
      <c r="AH55" s="55">
        <f t="shared" si="7"/>
        <v>5</v>
      </c>
    </row>
    <row r="56" spans="1:34" x14ac:dyDescent="0.25">
      <c r="A56" s="26" t="s">
        <v>14</v>
      </c>
      <c r="B56" s="10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2">
        <v>0</v>
      </c>
      <c r="R56" s="18">
        <f t="shared" si="8"/>
        <v>0</v>
      </c>
      <c r="S56" s="38" t="s">
        <v>15</v>
      </c>
      <c r="T56" s="42">
        <v>0</v>
      </c>
      <c r="V56" s="16">
        <f>SUM(K55,N51,E54,O45)</f>
        <v>0</v>
      </c>
      <c r="W56" s="37" t="s">
        <v>28</v>
      </c>
      <c r="X56" s="41">
        <v>3</v>
      </c>
      <c r="AC56" s="55" t="str">
        <f t="shared" si="4"/>
        <v>Woolwich</v>
      </c>
      <c r="AD56" s="55" t="str">
        <f t="shared" si="5"/>
        <v/>
      </c>
      <c r="AE56" s="55" t="str">
        <f t="shared" si="9"/>
        <v/>
      </c>
      <c r="AF56" s="55" t="str">
        <f t="shared" si="10"/>
        <v>done</v>
      </c>
      <c r="AG56" s="55">
        <f t="shared" si="6"/>
        <v>0</v>
      </c>
      <c r="AH56" s="55">
        <f t="shared" si="7"/>
        <v>5</v>
      </c>
    </row>
    <row r="57" spans="1:34" x14ac:dyDescent="0.25">
      <c r="A57" s="26"/>
      <c r="B57" s="62" t="s">
        <v>42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R57" s="62" t="s">
        <v>27</v>
      </c>
      <c r="S57" s="62"/>
      <c r="T57" s="62"/>
      <c r="V57" s="16">
        <f>SUM(I56,G49,J47,P50)</f>
        <v>0</v>
      </c>
      <c r="W57" s="37" t="s">
        <v>28</v>
      </c>
      <c r="X57" s="41">
        <v>3</v>
      </c>
      <c r="AC57" s="55" t="str">
        <f>IF(SUM(T42:T56) &lt;&gt; COUNTA(AC42:AC56) - COUNTIF(AF42:AF57, "done"), "!POSSIBLE SUBTOUR!", "")</f>
        <v/>
      </c>
      <c r="AD57" s="55"/>
      <c r="AE57" s="55"/>
      <c r="AF57" s="55" t="str">
        <f t="shared" si="10"/>
        <v>done</v>
      </c>
      <c r="AG57" s="55">
        <f t="shared" si="6"/>
        <v>0</v>
      </c>
      <c r="AH57" s="55">
        <f t="shared" si="7"/>
        <v>5</v>
      </c>
    </row>
    <row r="58" spans="1:34" x14ac:dyDescent="0.25">
      <c r="A58" s="26"/>
      <c r="B58" s="45">
        <f t="shared" ref="B58:P58" si="11">SUM(B42:B56)</f>
        <v>0</v>
      </c>
      <c r="C58" s="46">
        <f t="shared" si="11"/>
        <v>0</v>
      </c>
      <c r="D58" s="46">
        <f t="shared" si="11"/>
        <v>0</v>
      </c>
      <c r="E58" s="46">
        <f t="shared" si="11"/>
        <v>0</v>
      </c>
      <c r="F58" s="46">
        <f t="shared" si="11"/>
        <v>0</v>
      </c>
      <c r="G58" s="46">
        <f t="shared" si="11"/>
        <v>0</v>
      </c>
      <c r="H58" s="46">
        <f t="shared" si="11"/>
        <v>0</v>
      </c>
      <c r="I58" s="46">
        <f t="shared" si="11"/>
        <v>0</v>
      </c>
      <c r="J58" s="46">
        <f t="shared" si="11"/>
        <v>0</v>
      </c>
      <c r="K58" s="46">
        <f t="shared" si="11"/>
        <v>0</v>
      </c>
      <c r="L58" s="46">
        <f t="shared" si="11"/>
        <v>0</v>
      </c>
      <c r="M58" s="46">
        <f t="shared" si="11"/>
        <v>0</v>
      </c>
      <c r="N58" s="46">
        <f t="shared" si="11"/>
        <v>0</v>
      </c>
      <c r="O58" s="46">
        <f t="shared" si="11"/>
        <v>0</v>
      </c>
      <c r="P58" s="47">
        <f t="shared" si="11"/>
        <v>0</v>
      </c>
      <c r="R58" s="21">
        <f>SUMPRODUCT(B42:P56, $B$2:$P$16)</f>
        <v>0</v>
      </c>
      <c r="S58" s="39" t="s">
        <v>28</v>
      </c>
      <c r="T58" s="44">
        <f>$I$20</f>
        <v>120</v>
      </c>
      <c r="V58" s="16">
        <f>SUM(E55,N45,K54,O51)</f>
        <v>0</v>
      </c>
      <c r="W58" s="37" t="s">
        <v>28</v>
      </c>
      <c r="X58" s="41">
        <v>3</v>
      </c>
    </row>
    <row r="59" spans="1:34" x14ac:dyDescent="0.25">
      <c r="A59" s="26"/>
      <c r="B59" s="48" t="s">
        <v>15</v>
      </c>
      <c r="C59" s="49" t="s">
        <v>15</v>
      </c>
      <c r="D59" s="49" t="s">
        <v>15</v>
      </c>
      <c r="E59" s="49" t="s">
        <v>15</v>
      </c>
      <c r="F59" s="49" t="s">
        <v>15</v>
      </c>
      <c r="G59" s="49" t="s">
        <v>15</v>
      </c>
      <c r="H59" s="49" t="s">
        <v>15</v>
      </c>
      <c r="I59" s="49" t="s">
        <v>15</v>
      </c>
      <c r="J59" s="49" t="s">
        <v>15</v>
      </c>
      <c r="K59" s="49" t="s">
        <v>15</v>
      </c>
      <c r="L59" s="49" t="s">
        <v>15</v>
      </c>
      <c r="M59" s="49" t="s">
        <v>15</v>
      </c>
      <c r="N59" s="49" t="s">
        <v>15</v>
      </c>
      <c r="O59" s="49" t="s">
        <v>15</v>
      </c>
      <c r="P59" s="50" t="s">
        <v>15</v>
      </c>
      <c r="S59" s="25"/>
      <c r="T59" s="43"/>
      <c r="V59" s="16">
        <f>SUM(K54,N51)</f>
        <v>0</v>
      </c>
      <c r="W59" s="37" t="s">
        <v>28</v>
      </c>
      <c r="X59" s="41">
        <v>1</v>
      </c>
    </row>
    <row r="60" spans="1:34" x14ac:dyDescent="0.25">
      <c r="A60" s="26"/>
      <c r="B60" s="51">
        <f t="shared" ref="B60:O60" si="12">B$29</f>
        <v>0</v>
      </c>
      <c r="C60" s="52">
        <f t="shared" si="12"/>
        <v>0</v>
      </c>
      <c r="D60" s="52">
        <f t="shared" si="12"/>
        <v>0</v>
      </c>
      <c r="E60" s="52">
        <f t="shared" si="12"/>
        <v>0</v>
      </c>
      <c r="F60" s="52">
        <f t="shared" si="12"/>
        <v>0</v>
      </c>
      <c r="G60" s="52">
        <f t="shared" si="12"/>
        <v>0</v>
      </c>
      <c r="H60" s="52">
        <f t="shared" si="12"/>
        <v>0</v>
      </c>
      <c r="I60" s="52">
        <f t="shared" si="12"/>
        <v>0</v>
      </c>
      <c r="J60" s="52">
        <f t="shared" si="12"/>
        <v>0</v>
      </c>
      <c r="K60" s="52">
        <f t="shared" si="12"/>
        <v>0</v>
      </c>
      <c r="L60" s="52">
        <f t="shared" si="12"/>
        <v>0</v>
      </c>
      <c r="M60" s="52">
        <f t="shared" si="12"/>
        <v>0</v>
      </c>
      <c r="N60" s="52">
        <f t="shared" si="12"/>
        <v>0</v>
      </c>
      <c r="O60" s="52">
        <f t="shared" si="12"/>
        <v>0</v>
      </c>
      <c r="P60" s="53">
        <f>P$29</f>
        <v>0</v>
      </c>
      <c r="S60" s="25"/>
      <c r="T60" s="43"/>
      <c r="V60" s="18">
        <f>SUM(G50,H47,I48,P49,J56)</f>
        <v>0</v>
      </c>
      <c r="W60" s="38" t="s">
        <v>28</v>
      </c>
      <c r="X60" s="42">
        <v>4</v>
      </c>
    </row>
    <row r="61" spans="1:34" x14ac:dyDescent="0.25">
      <c r="A61" s="26"/>
      <c r="S61" s="25"/>
      <c r="T61" s="43"/>
    </row>
    <row r="62" spans="1:34" x14ac:dyDescent="0.25">
      <c r="A62" s="26"/>
      <c r="S62" s="25"/>
      <c r="T62" s="43"/>
    </row>
    <row r="63" spans="1:34" x14ac:dyDescent="0.25">
      <c r="A63" s="59" t="s">
        <v>29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S63" s="25"/>
      <c r="T63" s="43"/>
      <c r="W63" s="25"/>
      <c r="X63" s="43"/>
    </row>
    <row r="64" spans="1:34" x14ac:dyDescent="0.25">
      <c r="A64" s="26" t="s">
        <v>0</v>
      </c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0</v>
      </c>
      <c r="R64" s="13">
        <f t="shared" ref="R64:R78" si="13">SUM(B64:P64)</f>
        <v>0</v>
      </c>
      <c r="S64" s="36" t="s">
        <v>15</v>
      </c>
      <c r="T64" s="40">
        <f t="array" ref="T64:T78">TRANSPOSE($B$30:$P$30)</f>
        <v>0</v>
      </c>
      <c r="V64" s="13">
        <f>SUM(L68,F74)</f>
        <v>0</v>
      </c>
      <c r="W64" s="36" t="s">
        <v>28</v>
      </c>
      <c r="X64" s="40">
        <v>1</v>
      </c>
      <c r="Y64" s="13">
        <f>SUM(K67,E73)</f>
        <v>0</v>
      </c>
      <c r="Z64" s="36" t="s">
        <v>28</v>
      </c>
      <c r="AA64" s="40">
        <v>1</v>
      </c>
      <c r="AC64" s="55" t="str">
        <f t="shared" ref="AC64:AC78" si="14">A64</f>
        <v>Heathrow</v>
      </c>
      <c r="AD64" s="55" t="str">
        <f t="shared" ref="AD64:AD78" si="15">IFERROR(INDEX($A$42:$A$56, MATCH(1, B64:P64, 0)), "")</f>
        <v/>
      </c>
      <c r="AE64" s="55"/>
      <c r="AF64" s="55" t="s">
        <v>0</v>
      </c>
      <c r="AG64" s="55">
        <f t="shared" ref="AG64:AG79" si="16">VLOOKUP(AF64, $AC$2:$AE$17, 2,FALSE)</f>
        <v>0</v>
      </c>
      <c r="AH64" s="55">
        <f t="shared" ref="AH64:AH79" si="17">VLOOKUP(AF64, $AC$2:$AE$17, 3,FALSE)</f>
        <v>5</v>
      </c>
    </row>
    <row r="65" spans="1:34" x14ac:dyDescent="0.25">
      <c r="A65" s="26" t="s">
        <v>1</v>
      </c>
      <c r="B65" s="8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9">
        <v>0</v>
      </c>
      <c r="R65" s="16">
        <f t="shared" si="13"/>
        <v>0</v>
      </c>
      <c r="S65" s="37" t="s">
        <v>15</v>
      </c>
      <c r="T65" s="41">
        <v>0</v>
      </c>
      <c r="V65" s="16">
        <f>SUM(P72,I78,J71)</f>
        <v>0</v>
      </c>
      <c r="W65" s="37" t="s">
        <v>28</v>
      </c>
      <c r="X65" s="41">
        <v>2</v>
      </c>
      <c r="Y65" s="16">
        <f>SUM(I78,H71,G70,J69,P72)</f>
        <v>0</v>
      </c>
      <c r="Z65" s="37" t="s">
        <v>28</v>
      </c>
      <c r="AA65" s="41">
        <v>4</v>
      </c>
      <c r="AC65" s="55" t="str">
        <f t="shared" si="14"/>
        <v>Harrow</v>
      </c>
      <c r="AD65" s="55" t="str">
        <f t="shared" si="15"/>
        <v/>
      </c>
      <c r="AE65" s="55" t="str">
        <f t="shared" ref="AE65:AE78" si="18">IFERROR(INDEX($AD$65:$AD$78, MATCH(AE64, $AC$65:$AC$78, 0)), "")</f>
        <v/>
      </c>
      <c r="AF65" s="55" t="str">
        <f>IF(AD64&lt;&gt;"", AD64, "done")</f>
        <v>done</v>
      </c>
      <c r="AG65" s="55">
        <f t="shared" si="16"/>
        <v>0</v>
      </c>
      <c r="AH65" s="55">
        <f t="shared" si="17"/>
        <v>5</v>
      </c>
    </row>
    <row r="66" spans="1:34" x14ac:dyDescent="0.25">
      <c r="A66" s="26" t="s">
        <v>2</v>
      </c>
      <c r="B66" s="8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9">
        <v>0</v>
      </c>
      <c r="R66" s="16">
        <f t="shared" si="13"/>
        <v>0</v>
      </c>
      <c r="S66" s="37" t="s">
        <v>15</v>
      </c>
      <c r="T66" s="41">
        <v>0</v>
      </c>
      <c r="V66" s="16">
        <f>SUM(E77,O67)</f>
        <v>0</v>
      </c>
      <c r="W66" s="37" t="s">
        <v>28</v>
      </c>
      <c r="X66" s="41">
        <v>1</v>
      </c>
      <c r="Y66" s="16">
        <f>SUM(E76,O67,D77,K66,N73)</f>
        <v>0</v>
      </c>
      <c r="Z66" s="37" t="s">
        <v>28</v>
      </c>
      <c r="AA66" s="41">
        <v>4</v>
      </c>
      <c r="AC66" s="55" t="str">
        <f t="shared" si="14"/>
        <v>Ealing</v>
      </c>
      <c r="AD66" s="55" t="str">
        <f t="shared" si="15"/>
        <v/>
      </c>
      <c r="AE66" s="55" t="str">
        <f t="shared" si="18"/>
        <v/>
      </c>
      <c r="AF66" s="55" t="str">
        <f t="shared" ref="AF66:AF79" si="19">IFERROR(INDEX($AD$65:$AD$78, MATCH(AF65, $AC$65:$AC$78, 0)), "done")</f>
        <v>done</v>
      </c>
      <c r="AG66" s="55">
        <f t="shared" si="16"/>
        <v>0</v>
      </c>
      <c r="AH66" s="55">
        <f t="shared" si="17"/>
        <v>5</v>
      </c>
    </row>
    <row r="67" spans="1:34" x14ac:dyDescent="0.25">
      <c r="A67" s="26" t="s">
        <v>3</v>
      </c>
      <c r="B67" s="8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9">
        <v>0</v>
      </c>
      <c r="R67" s="16">
        <f t="shared" si="13"/>
        <v>0</v>
      </c>
      <c r="S67" s="37" t="s">
        <v>15</v>
      </c>
      <c r="T67" s="41">
        <v>0</v>
      </c>
      <c r="V67" s="16">
        <f>SUM(H68,F70)</f>
        <v>0</v>
      </c>
      <c r="W67" s="37" t="s">
        <v>28</v>
      </c>
      <c r="X67" s="41">
        <v>1</v>
      </c>
      <c r="Y67" s="16">
        <f>SUM(I70,G71,H69)</f>
        <v>0</v>
      </c>
      <c r="Z67" s="37" t="s">
        <v>28</v>
      </c>
      <c r="AA67" s="41">
        <v>2</v>
      </c>
      <c r="AC67" s="55" t="str">
        <f t="shared" si="14"/>
        <v>Holborn</v>
      </c>
      <c r="AD67" s="55" t="str">
        <f t="shared" si="15"/>
        <v/>
      </c>
      <c r="AE67" s="55" t="str">
        <f t="shared" si="18"/>
        <v/>
      </c>
      <c r="AF67" s="55" t="str">
        <f t="shared" si="19"/>
        <v>done</v>
      </c>
      <c r="AG67" s="55">
        <f t="shared" si="16"/>
        <v>0</v>
      </c>
      <c r="AH67" s="55">
        <f t="shared" si="17"/>
        <v>5</v>
      </c>
    </row>
    <row r="68" spans="1:34" x14ac:dyDescent="0.25">
      <c r="A68" s="26" t="s">
        <v>4</v>
      </c>
      <c r="B68" s="8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9">
        <v>0</v>
      </c>
      <c r="R68" s="16">
        <f t="shared" si="13"/>
        <v>0</v>
      </c>
      <c r="S68" s="37" t="s">
        <v>15</v>
      </c>
      <c r="T68" s="41">
        <v>0</v>
      </c>
      <c r="V68" s="16">
        <f>SUM(G70,H69)</f>
        <v>0</v>
      </c>
      <c r="W68" s="37" t="s">
        <v>28</v>
      </c>
      <c r="X68" s="41">
        <v>1</v>
      </c>
      <c r="Y68" s="16">
        <f>SUM(N74,L76)</f>
        <v>0</v>
      </c>
      <c r="Z68" s="37" t="s">
        <v>28</v>
      </c>
      <c r="AA68" s="41">
        <v>1</v>
      </c>
      <c r="AC68" s="55" t="str">
        <f t="shared" si="14"/>
        <v>Sutton</v>
      </c>
      <c r="AD68" s="55" t="str">
        <f t="shared" si="15"/>
        <v/>
      </c>
      <c r="AE68" s="55" t="str">
        <f t="shared" si="18"/>
        <v/>
      </c>
      <c r="AF68" s="55" t="str">
        <f t="shared" si="19"/>
        <v>done</v>
      </c>
      <c r="AG68" s="55">
        <f t="shared" si="16"/>
        <v>0</v>
      </c>
      <c r="AH68" s="55">
        <f t="shared" si="17"/>
        <v>5</v>
      </c>
    </row>
    <row r="69" spans="1:34" x14ac:dyDescent="0.25">
      <c r="A69" s="26" t="s">
        <v>5</v>
      </c>
      <c r="B69" s="8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9">
        <v>0</v>
      </c>
      <c r="R69" s="16">
        <f t="shared" si="13"/>
        <v>0</v>
      </c>
      <c r="S69" s="37" t="s">
        <v>15</v>
      </c>
      <c r="T69" s="41">
        <v>0</v>
      </c>
      <c r="V69" s="16">
        <f>SUM(M74,L75)</f>
        <v>0</v>
      </c>
      <c r="W69" s="37" t="s">
        <v>28</v>
      </c>
      <c r="X69" s="41">
        <v>1</v>
      </c>
      <c r="Y69" s="16">
        <f>SUM(F75,M68)</f>
        <v>0</v>
      </c>
      <c r="Z69" s="37" t="s">
        <v>28</v>
      </c>
      <c r="AA69" s="41">
        <v>1</v>
      </c>
      <c r="AC69" s="55" t="str">
        <f t="shared" si="14"/>
        <v>Dartford</v>
      </c>
      <c r="AD69" s="55" t="str">
        <f t="shared" si="15"/>
        <v/>
      </c>
      <c r="AE69" s="55" t="str">
        <f t="shared" si="18"/>
        <v/>
      </c>
      <c r="AF69" s="55" t="str">
        <f t="shared" si="19"/>
        <v>done</v>
      </c>
      <c r="AG69" s="55">
        <f t="shared" si="16"/>
        <v>0</v>
      </c>
      <c r="AH69" s="55">
        <f t="shared" si="17"/>
        <v>5</v>
      </c>
    </row>
    <row r="70" spans="1:34" x14ac:dyDescent="0.25">
      <c r="A70" s="26" t="s">
        <v>6</v>
      </c>
      <c r="B70" s="8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9">
        <v>0</v>
      </c>
      <c r="R70" s="16">
        <f t="shared" si="13"/>
        <v>0</v>
      </c>
      <c r="S70" s="37" t="s">
        <v>15</v>
      </c>
      <c r="T70" s="41">
        <v>0</v>
      </c>
      <c r="V70" s="16">
        <f>SUM(I69,G71)</f>
        <v>0</v>
      </c>
      <c r="W70" s="37" t="s">
        <v>28</v>
      </c>
      <c r="X70" s="41">
        <v>1</v>
      </c>
      <c r="Y70" s="16">
        <f>SUM(I70,P71,J78,H72)</f>
        <v>0</v>
      </c>
      <c r="Z70" s="37" t="s">
        <v>28</v>
      </c>
      <c r="AA70" s="41">
        <v>3</v>
      </c>
      <c r="AC70" s="55" t="str">
        <f t="shared" si="14"/>
        <v>Bromley</v>
      </c>
      <c r="AD70" s="55" t="str">
        <f t="shared" si="15"/>
        <v/>
      </c>
      <c r="AE70" s="55" t="str">
        <f t="shared" si="18"/>
        <v/>
      </c>
      <c r="AF70" s="55" t="str">
        <f t="shared" si="19"/>
        <v>done</v>
      </c>
      <c r="AG70" s="55">
        <f t="shared" si="16"/>
        <v>0</v>
      </c>
      <c r="AH70" s="55">
        <f t="shared" si="17"/>
        <v>5</v>
      </c>
    </row>
    <row r="71" spans="1:34" x14ac:dyDescent="0.25">
      <c r="A71" s="26" t="s">
        <v>7</v>
      </c>
      <c r="B71" s="8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9">
        <v>0</v>
      </c>
      <c r="R71" s="16">
        <f t="shared" si="13"/>
        <v>0</v>
      </c>
      <c r="S71" s="37" t="s">
        <v>15</v>
      </c>
      <c r="T71" s="41">
        <v>0</v>
      </c>
      <c r="V71" s="16">
        <f>SUM(K66,D73)</f>
        <v>0</v>
      </c>
      <c r="W71" s="37" t="s">
        <v>28</v>
      </c>
      <c r="X71" s="41">
        <v>1</v>
      </c>
      <c r="Y71" s="16">
        <f>SUM(N67,E76)</f>
        <v>0</v>
      </c>
      <c r="Z71" s="37" t="s">
        <v>28</v>
      </c>
      <c r="AA71" s="41">
        <v>1</v>
      </c>
      <c r="AC71" s="55" t="str">
        <f t="shared" si="14"/>
        <v>Greenwich</v>
      </c>
      <c r="AD71" s="55" t="str">
        <f t="shared" si="15"/>
        <v/>
      </c>
      <c r="AE71" s="55" t="str">
        <f t="shared" si="18"/>
        <v/>
      </c>
      <c r="AF71" s="55" t="str">
        <f t="shared" si="19"/>
        <v>done</v>
      </c>
      <c r="AG71" s="55">
        <f t="shared" si="16"/>
        <v>0</v>
      </c>
      <c r="AH71" s="55">
        <f t="shared" si="17"/>
        <v>5</v>
      </c>
    </row>
    <row r="72" spans="1:34" x14ac:dyDescent="0.25">
      <c r="A72" s="26" t="s">
        <v>8</v>
      </c>
      <c r="B72" s="8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9">
        <v>0</v>
      </c>
      <c r="R72" s="16">
        <f t="shared" si="13"/>
        <v>0</v>
      </c>
      <c r="S72" s="37" t="s">
        <v>15</v>
      </c>
      <c r="T72" s="41">
        <v>0</v>
      </c>
      <c r="V72" s="16">
        <f>SUM(I69,H71,G70)</f>
        <v>0</v>
      </c>
      <c r="W72" s="37" t="s">
        <v>28</v>
      </c>
      <c r="X72" s="41">
        <v>2</v>
      </c>
      <c r="Y72" s="16">
        <f>SUM(L76,M74,K75,N73)</f>
        <v>0</v>
      </c>
      <c r="Z72" s="37" t="s">
        <v>28</v>
      </c>
      <c r="AA72" s="41">
        <v>4</v>
      </c>
      <c r="AC72" s="55" t="str">
        <f t="shared" si="14"/>
        <v>Barking</v>
      </c>
      <c r="AD72" s="55" t="str">
        <f t="shared" si="15"/>
        <v/>
      </c>
      <c r="AE72" s="55" t="str">
        <f t="shared" si="18"/>
        <v/>
      </c>
      <c r="AF72" s="55" t="str">
        <f t="shared" si="19"/>
        <v>done</v>
      </c>
      <c r="AG72" s="55">
        <f t="shared" si="16"/>
        <v>0</v>
      </c>
      <c r="AH72" s="55">
        <f t="shared" si="17"/>
        <v>5</v>
      </c>
    </row>
    <row r="73" spans="1:34" x14ac:dyDescent="0.25">
      <c r="A73" s="26" t="s">
        <v>9</v>
      </c>
      <c r="B73" s="8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9">
        <v>0</v>
      </c>
      <c r="R73" s="16">
        <f t="shared" si="13"/>
        <v>0</v>
      </c>
      <c r="S73" s="37" t="s">
        <v>15</v>
      </c>
      <c r="T73" s="41">
        <v>0</v>
      </c>
      <c r="V73" s="16">
        <f>SUM(J78,P72)</f>
        <v>0</v>
      </c>
      <c r="W73" s="37" t="s">
        <v>28</v>
      </c>
      <c r="X73" s="41">
        <v>1</v>
      </c>
      <c r="Y73" s="16">
        <f>SUM(I72,N71,P76,J78)</f>
        <v>0</v>
      </c>
      <c r="Z73" s="37" t="s">
        <v>28</v>
      </c>
      <c r="AA73" s="41">
        <v>3</v>
      </c>
      <c r="AC73" s="55" t="str">
        <f t="shared" si="14"/>
        <v>Hammersmith</v>
      </c>
      <c r="AD73" s="55" t="str">
        <f t="shared" si="15"/>
        <v/>
      </c>
      <c r="AE73" s="55" t="str">
        <f t="shared" si="18"/>
        <v/>
      </c>
      <c r="AF73" s="55" t="str">
        <f t="shared" si="19"/>
        <v>done</v>
      </c>
      <c r="AG73" s="55">
        <f t="shared" si="16"/>
        <v>0</v>
      </c>
      <c r="AH73" s="55">
        <f t="shared" si="17"/>
        <v>5</v>
      </c>
    </row>
    <row r="74" spans="1:34" x14ac:dyDescent="0.25">
      <c r="A74" s="26" t="s">
        <v>10</v>
      </c>
      <c r="B74" s="8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9">
        <v>0</v>
      </c>
      <c r="R74" s="16">
        <f t="shared" si="13"/>
        <v>0</v>
      </c>
      <c r="S74" s="37" t="s">
        <v>15</v>
      </c>
      <c r="T74" s="41">
        <v>0</v>
      </c>
      <c r="V74" s="16">
        <f>SUM(I78,P71)</f>
        <v>0</v>
      </c>
      <c r="W74" s="37" t="s">
        <v>28</v>
      </c>
      <c r="X74" s="41">
        <v>1</v>
      </c>
      <c r="Y74" s="18">
        <f>SUM(O66,E77,K67,D73)</f>
        <v>0</v>
      </c>
      <c r="Z74" s="38" t="s">
        <v>28</v>
      </c>
      <c r="AA74" s="42">
        <v>3</v>
      </c>
      <c r="AC74" s="55" t="str">
        <f t="shared" si="14"/>
        <v>Kingston</v>
      </c>
      <c r="AD74" s="55" t="str">
        <f t="shared" si="15"/>
        <v/>
      </c>
      <c r="AE74" s="55" t="str">
        <f t="shared" si="18"/>
        <v/>
      </c>
      <c r="AF74" s="55" t="str">
        <f t="shared" si="19"/>
        <v>done</v>
      </c>
      <c r="AG74" s="55">
        <f t="shared" si="16"/>
        <v>0</v>
      </c>
      <c r="AH74" s="55">
        <f t="shared" si="17"/>
        <v>5</v>
      </c>
    </row>
    <row r="75" spans="1:34" x14ac:dyDescent="0.25">
      <c r="A75" s="26" t="s">
        <v>11</v>
      </c>
      <c r="B75" s="8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9">
        <v>0</v>
      </c>
      <c r="R75" s="16">
        <f t="shared" si="13"/>
        <v>0</v>
      </c>
      <c r="S75" s="37" t="s">
        <v>15</v>
      </c>
      <c r="T75" s="41">
        <v>0</v>
      </c>
      <c r="V75" s="16">
        <f>SUM(H69,J70,P72,I78,G71)</f>
        <v>0</v>
      </c>
      <c r="W75" s="37" t="s">
        <v>28</v>
      </c>
      <c r="X75" s="41">
        <v>4</v>
      </c>
      <c r="AC75" s="55" t="str">
        <f t="shared" si="14"/>
        <v>Richmond</v>
      </c>
      <c r="AD75" s="55" t="str">
        <f t="shared" si="15"/>
        <v/>
      </c>
      <c r="AE75" s="55" t="str">
        <f t="shared" si="18"/>
        <v/>
      </c>
      <c r="AF75" s="55" t="str">
        <f t="shared" si="19"/>
        <v>done</v>
      </c>
      <c r="AG75" s="55">
        <f t="shared" si="16"/>
        <v>0</v>
      </c>
      <c r="AH75" s="55">
        <f t="shared" si="17"/>
        <v>5</v>
      </c>
    </row>
    <row r="76" spans="1:34" x14ac:dyDescent="0.25">
      <c r="A76" s="26" t="s">
        <v>12</v>
      </c>
      <c r="B76" s="8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9">
        <v>0</v>
      </c>
      <c r="R76" s="16">
        <f t="shared" si="13"/>
        <v>0</v>
      </c>
      <c r="S76" s="37" t="s">
        <v>15</v>
      </c>
      <c r="T76" s="41">
        <v>0</v>
      </c>
      <c r="V76" s="16">
        <f>SUM(I69,P71,J78,H72,G70)</f>
        <v>0</v>
      </c>
      <c r="W76" s="37" t="s">
        <v>28</v>
      </c>
      <c r="X76" s="41">
        <v>4</v>
      </c>
      <c r="AC76" s="55" t="str">
        <f t="shared" si="14"/>
        <v>Battersea</v>
      </c>
      <c r="AD76" s="55" t="str">
        <f t="shared" si="15"/>
        <v/>
      </c>
      <c r="AE76" s="55" t="str">
        <f t="shared" si="18"/>
        <v/>
      </c>
      <c r="AF76" s="55" t="str">
        <f t="shared" si="19"/>
        <v>done</v>
      </c>
      <c r="AG76" s="55">
        <f t="shared" si="16"/>
        <v>0</v>
      </c>
      <c r="AH76" s="55">
        <f t="shared" si="17"/>
        <v>5</v>
      </c>
    </row>
    <row r="77" spans="1:34" x14ac:dyDescent="0.25">
      <c r="A77" s="26" t="s">
        <v>13</v>
      </c>
      <c r="B77" s="8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9">
        <v>0</v>
      </c>
      <c r="R77" s="16">
        <f t="shared" si="13"/>
        <v>0</v>
      </c>
      <c r="S77" s="37" t="s">
        <v>15</v>
      </c>
      <c r="T77" s="41">
        <v>0</v>
      </c>
      <c r="V77" s="16">
        <f>SUM(J78,G72,I69,P71)</f>
        <v>0</v>
      </c>
      <c r="W77" s="37" t="s">
        <v>28</v>
      </c>
      <c r="X77" s="41">
        <v>3</v>
      </c>
      <c r="AC77" s="55" t="str">
        <f t="shared" si="14"/>
        <v>Islington</v>
      </c>
      <c r="AD77" s="55" t="str">
        <f t="shared" si="15"/>
        <v/>
      </c>
      <c r="AE77" s="55" t="str">
        <f t="shared" si="18"/>
        <v/>
      </c>
      <c r="AF77" s="55" t="str">
        <f t="shared" si="19"/>
        <v>done</v>
      </c>
      <c r="AG77" s="55">
        <f t="shared" si="16"/>
        <v>0</v>
      </c>
      <c r="AH77" s="55">
        <f t="shared" si="17"/>
        <v>5</v>
      </c>
    </row>
    <row r="78" spans="1:34" x14ac:dyDescent="0.25">
      <c r="A78" s="26" t="s">
        <v>14</v>
      </c>
      <c r="B78" s="10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2">
        <v>0</v>
      </c>
      <c r="R78" s="18">
        <f t="shared" si="13"/>
        <v>0</v>
      </c>
      <c r="S78" s="38" t="s">
        <v>15</v>
      </c>
      <c r="T78" s="42">
        <v>0</v>
      </c>
      <c r="V78" s="16">
        <f>SUM(K77,N73,E76,O67)</f>
        <v>0</v>
      </c>
      <c r="W78" s="37" t="s">
        <v>28</v>
      </c>
      <c r="X78" s="41">
        <v>3</v>
      </c>
      <c r="AC78" s="55" t="str">
        <f t="shared" si="14"/>
        <v>Woolwich</v>
      </c>
      <c r="AD78" s="55" t="str">
        <f t="shared" si="15"/>
        <v/>
      </c>
      <c r="AE78" s="55" t="str">
        <f t="shared" si="18"/>
        <v/>
      </c>
      <c r="AF78" s="55" t="str">
        <f t="shared" si="19"/>
        <v>done</v>
      </c>
      <c r="AG78" s="55">
        <f t="shared" si="16"/>
        <v>0</v>
      </c>
      <c r="AH78" s="55">
        <f t="shared" si="17"/>
        <v>5</v>
      </c>
    </row>
    <row r="79" spans="1:34" x14ac:dyDescent="0.25">
      <c r="A79" s="26"/>
      <c r="S79" s="25"/>
      <c r="T79" s="43"/>
      <c r="V79" s="16">
        <f>SUM(I78,G71,J69,P72)</f>
        <v>0</v>
      </c>
      <c r="W79" s="37" t="s">
        <v>28</v>
      </c>
      <c r="X79" s="41">
        <v>3</v>
      </c>
      <c r="AC79" s="55" t="str">
        <f>IF(SUM(T64:T78) &lt;&gt; COUNTA(AC64:AC78) - COUNTIF(AF64:AF79, "done"), "!POSSIBLE SUBTOUR!", "")</f>
        <v/>
      </c>
      <c r="AD79" s="55"/>
      <c r="AE79" s="55"/>
      <c r="AF79" s="55" t="str">
        <f t="shared" si="19"/>
        <v>done</v>
      </c>
      <c r="AG79" s="55">
        <f t="shared" si="16"/>
        <v>0</v>
      </c>
      <c r="AH79" s="55">
        <f t="shared" si="17"/>
        <v>5</v>
      </c>
    </row>
    <row r="80" spans="1:34" x14ac:dyDescent="0.25">
      <c r="A80" s="26"/>
      <c r="B80" s="13">
        <f t="shared" ref="B80:P80" si="20">SUM(B64:B78)</f>
        <v>0</v>
      </c>
      <c r="C80" s="14">
        <f t="shared" si="20"/>
        <v>0</v>
      </c>
      <c r="D80" s="14">
        <f t="shared" si="20"/>
        <v>0</v>
      </c>
      <c r="E80" s="14">
        <f t="shared" si="20"/>
        <v>0</v>
      </c>
      <c r="F80" s="14">
        <f t="shared" si="20"/>
        <v>0</v>
      </c>
      <c r="G80" s="14">
        <f t="shared" si="20"/>
        <v>0</v>
      </c>
      <c r="H80" s="14">
        <f t="shared" si="20"/>
        <v>0</v>
      </c>
      <c r="I80" s="14">
        <f t="shared" si="20"/>
        <v>0</v>
      </c>
      <c r="J80" s="14">
        <f t="shared" si="20"/>
        <v>0</v>
      </c>
      <c r="K80" s="14">
        <f t="shared" si="20"/>
        <v>0</v>
      </c>
      <c r="L80" s="14">
        <f t="shared" si="20"/>
        <v>0</v>
      </c>
      <c r="M80" s="14">
        <f t="shared" si="20"/>
        <v>0</v>
      </c>
      <c r="N80" s="14">
        <f t="shared" si="20"/>
        <v>0</v>
      </c>
      <c r="O80" s="14">
        <f t="shared" si="20"/>
        <v>0</v>
      </c>
      <c r="P80" s="15">
        <f t="shared" si="20"/>
        <v>0</v>
      </c>
      <c r="R80" s="21">
        <f>SUMPRODUCT(B64:P78, $B$2:$P$16)</f>
        <v>0</v>
      </c>
      <c r="S80" s="39" t="s">
        <v>28</v>
      </c>
      <c r="T80" s="44">
        <f>$I$20</f>
        <v>120</v>
      </c>
      <c r="V80" s="16">
        <f>SUM(E77,N67,K76,O73)</f>
        <v>0</v>
      </c>
      <c r="W80" s="37" t="s">
        <v>28</v>
      </c>
      <c r="X80" s="41">
        <v>3</v>
      </c>
    </row>
    <row r="81" spans="1:34" x14ac:dyDescent="0.25">
      <c r="A81" s="26"/>
      <c r="B81" s="48" t="s">
        <v>15</v>
      </c>
      <c r="C81" s="49" t="s">
        <v>15</v>
      </c>
      <c r="D81" s="49" t="s">
        <v>15</v>
      </c>
      <c r="E81" s="49" t="s">
        <v>15</v>
      </c>
      <c r="F81" s="49" t="s">
        <v>15</v>
      </c>
      <c r="G81" s="49" t="s">
        <v>15</v>
      </c>
      <c r="H81" s="49" t="s">
        <v>15</v>
      </c>
      <c r="I81" s="49" t="s">
        <v>15</v>
      </c>
      <c r="J81" s="49" t="s">
        <v>15</v>
      </c>
      <c r="K81" s="49" t="s">
        <v>15</v>
      </c>
      <c r="L81" s="49" t="s">
        <v>15</v>
      </c>
      <c r="M81" s="49" t="s">
        <v>15</v>
      </c>
      <c r="N81" s="49" t="s">
        <v>15</v>
      </c>
      <c r="O81" s="49" t="s">
        <v>15</v>
      </c>
      <c r="P81" s="50" t="s">
        <v>15</v>
      </c>
      <c r="S81" s="25"/>
      <c r="T81" s="43"/>
      <c r="V81" s="16">
        <f>SUM(K76,N73)</f>
        <v>0</v>
      </c>
      <c r="W81" s="37" t="s">
        <v>28</v>
      </c>
      <c r="X81" s="41">
        <v>1</v>
      </c>
    </row>
    <row r="82" spans="1:34" x14ac:dyDescent="0.25">
      <c r="A82" s="26"/>
      <c r="B82" s="18">
        <f t="shared" ref="B82:P82" si="21">B$30</f>
        <v>0</v>
      </c>
      <c r="C82" s="19">
        <f t="shared" si="21"/>
        <v>0</v>
      </c>
      <c r="D82" s="19">
        <f t="shared" si="21"/>
        <v>0</v>
      </c>
      <c r="E82" s="19">
        <f t="shared" si="21"/>
        <v>0</v>
      </c>
      <c r="F82" s="19">
        <f t="shared" si="21"/>
        <v>0</v>
      </c>
      <c r="G82" s="19">
        <f t="shared" si="21"/>
        <v>0</v>
      </c>
      <c r="H82" s="19">
        <f t="shared" si="21"/>
        <v>0</v>
      </c>
      <c r="I82" s="19">
        <f t="shared" si="21"/>
        <v>0</v>
      </c>
      <c r="J82" s="19">
        <f t="shared" si="21"/>
        <v>0</v>
      </c>
      <c r="K82" s="19">
        <f t="shared" si="21"/>
        <v>0</v>
      </c>
      <c r="L82" s="19">
        <f t="shared" si="21"/>
        <v>0</v>
      </c>
      <c r="M82" s="19">
        <f t="shared" si="21"/>
        <v>0</v>
      </c>
      <c r="N82" s="19">
        <f t="shared" si="21"/>
        <v>0</v>
      </c>
      <c r="O82" s="19">
        <f t="shared" si="21"/>
        <v>0</v>
      </c>
      <c r="P82" s="20">
        <f t="shared" si="21"/>
        <v>0</v>
      </c>
      <c r="S82" s="25"/>
      <c r="T82" s="43"/>
      <c r="V82" s="18">
        <f>SUM(G72,H69,I70,P71,J78)</f>
        <v>0</v>
      </c>
      <c r="W82" s="38" t="s">
        <v>28</v>
      </c>
      <c r="X82" s="42">
        <v>4</v>
      </c>
    </row>
    <row r="83" spans="1:34" x14ac:dyDescent="0.25">
      <c r="A83" s="26"/>
      <c r="S83" s="25"/>
      <c r="T83" s="43"/>
    </row>
    <row r="84" spans="1:34" x14ac:dyDescent="0.25">
      <c r="A84" s="26"/>
      <c r="S84" s="25"/>
      <c r="T84" s="43"/>
    </row>
    <row r="85" spans="1:34" x14ac:dyDescent="0.25">
      <c r="A85" s="59" t="s">
        <v>30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S85" s="25"/>
      <c r="T85" s="43"/>
      <c r="W85" s="25"/>
      <c r="X85" s="43"/>
    </row>
    <row r="86" spans="1:34" x14ac:dyDescent="0.25">
      <c r="A86" s="26" t="s">
        <v>0</v>
      </c>
      <c r="B86" s="5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0</v>
      </c>
      <c r="R86" s="13">
        <f t="shared" ref="R86:R100" si="22">SUM(B86:P86)</f>
        <v>0</v>
      </c>
      <c r="S86" s="36" t="s">
        <v>15</v>
      </c>
      <c r="T86" s="40">
        <f t="array" ref="T86:T100">TRANSPOSE($B$31:$P$31)</f>
        <v>0</v>
      </c>
      <c r="V86" s="13">
        <f>SUM(L90,F96)</f>
        <v>0</v>
      </c>
      <c r="W86" s="36" t="s">
        <v>28</v>
      </c>
      <c r="X86" s="40">
        <v>1</v>
      </c>
      <c r="Y86" s="13">
        <f>SUM(K89,E95)</f>
        <v>0</v>
      </c>
      <c r="Z86" s="36" t="s">
        <v>28</v>
      </c>
      <c r="AA86" s="40">
        <v>1</v>
      </c>
      <c r="AC86" s="55" t="str">
        <f t="shared" ref="AC86:AC100" si="23">A86</f>
        <v>Heathrow</v>
      </c>
      <c r="AD86" s="55" t="str">
        <f t="shared" ref="AD86:AD100" si="24">IFERROR(INDEX($A$42:$A$56, MATCH(1, B86:P86, 0)), "")</f>
        <v/>
      </c>
      <c r="AE86" s="55"/>
      <c r="AF86" s="55" t="s">
        <v>0</v>
      </c>
      <c r="AG86" s="55">
        <f t="shared" ref="AG86:AG101" si="25">VLOOKUP(AF86, $AC$2:$AE$17, 2,FALSE)</f>
        <v>0</v>
      </c>
      <c r="AH86" s="55">
        <f t="shared" ref="AH86:AH101" si="26">VLOOKUP(AF86, $AC$2:$AE$17, 3,FALSE)</f>
        <v>5</v>
      </c>
    </row>
    <row r="87" spans="1:34" x14ac:dyDescent="0.25">
      <c r="A87" s="26" t="s">
        <v>1</v>
      </c>
      <c r="B87" s="8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9">
        <v>0</v>
      </c>
      <c r="R87" s="16">
        <f t="shared" si="22"/>
        <v>0</v>
      </c>
      <c r="S87" s="37" t="s">
        <v>15</v>
      </c>
      <c r="T87" s="41">
        <v>0</v>
      </c>
      <c r="V87" s="16">
        <f>SUM(P94,I100,J93)</f>
        <v>0</v>
      </c>
      <c r="W87" s="37" t="s">
        <v>28</v>
      </c>
      <c r="X87" s="41">
        <v>2</v>
      </c>
      <c r="Y87" s="16">
        <f>SUM(I100,H93,G92,J91,P94)</f>
        <v>0</v>
      </c>
      <c r="Z87" s="37" t="s">
        <v>28</v>
      </c>
      <c r="AA87" s="41">
        <v>4</v>
      </c>
      <c r="AC87" s="55" t="str">
        <f t="shared" si="23"/>
        <v>Harrow</v>
      </c>
      <c r="AD87" s="55" t="str">
        <f t="shared" si="24"/>
        <v/>
      </c>
      <c r="AE87" s="55"/>
      <c r="AF87" s="55" t="str">
        <f>IF(AD86&lt;&gt;"", AD86, "done")</f>
        <v>done</v>
      </c>
      <c r="AG87" s="55">
        <f t="shared" si="25"/>
        <v>0</v>
      </c>
      <c r="AH87" s="55">
        <f t="shared" si="26"/>
        <v>5</v>
      </c>
    </row>
    <row r="88" spans="1:34" x14ac:dyDescent="0.25">
      <c r="A88" s="26" t="s">
        <v>2</v>
      </c>
      <c r="B88" s="8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9">
        <v>0</v>
      </c>
      <c r="R88" s="16">
        <f t="shared" si="22"/>
        <v>0</v>
      </c>
      <c r="S88" s="37" t="s">
        <v>15</v>
      </c>
      <c r="T88" s="41">
        <v>0</v>
      </c>
      <c r="V88" s="16">
        <f>SUM(E99,O89)</f>
        <v>0</v>
      </c>
      <c r="W88" s="37" t="s">
        <v>28</v>
      </c>
      <c r="X88" s="41">
        <v>1</v>
      </c>
      <c r="Y88" s="16">
        <f>SUM(E98,O89,D99,K88,N95)</f>
        <v>0</v>
      </c>
      <c r="Z88" s="37" t="s">
        <v>28</v>
      </c>
      <c r="AA88" s="41">
        <v>4</v>
      </c>
      <c r="AC88" s="55" t="str">
        <f t="shared" si="23"/>
        <v>Ealing</v>
      </c>
      <c r="AD88" s="55" t="str">
        <f t="shared" si="24"/>
        <v/>
      </c>
      <c r="AE88" s="55"/>
      <c r="AF88" s="55" t="str">
        <f t="shared" ref="AF88:AF101" si="27">IFERROR(INDEX($AD$87:$AD$100, MATCH(AF87, $AC$87:$AC$100, 0)), "done")</f>
        <v>done</v>
      </c>
      <c r="AG88" s="55">
        <f t="shared" si="25"/>
        <v>0</v>
      </c>
      <c r="AH88" s="55">
        <f t="shared" si="26"/>
        <v>5</v>
      </c>
    </row>
    <row r="89" spans="1:34" x14ac:dyDescent="0.25">
      <c r="A89" s="26" t="s">
        <v>3</v>
      </c>
      <c r="B89" s="8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9">
        <v>0</v>
      </c>
      <c r="R89" s="16">
        <f t="shared" si="22"/>
        <v>0</v>
      </c>
      <c r="S89" s="37" t="s">
        <v>15</v>
      </c>
      <c r="T89" s="41">
        <v>0</v>
      </c>
      <c r="V89" s="16">
        <f>SUM(H90,F92)</f>
        <v>0</v>
      </c>
      <c r="W89" s="37" t="s">
        <v>28</v>
      </c>
      <c r="X89" s="41">
        <v>1</v>
      </c>
      <c r="Y89" s="16">
        <f>SUM(I92,G93,H91)</f>
        <v>0</v>
      </c>
      <c r="Z89" s="37" t="s">
        <v>28</v>
      </c>
      <c r="AA89" s="41">
        <v>2</v>
      </c>
      <c r="AC89" s="55" t="str">
        <f t="shared" si="23"/>
        <v>Holborn</v>
      </c>
      <c r="AD89" s="55" t="str">
        <f t="shared" si="24"/>
        <v/>
      </c>
      <c r="AE89" s="55"/>
      <c r="AF89" s="55" t="str">
        <f t="shared" si="27"/>
        <v>done</v>
      </c>
      <c r="AG89" s="55">
        <f t="shared" si="25"/>
        <v>0</v>
      </c>
      <c r="AH89" s="55">
        <f t="shared" si="26"/>
        <v>5</v>
      </c>
    </row>
    <row r="90" spans="1:34" x14ac:dyDescent="0.25">
      <c r="A90" s="26" t="s">
        <v>4</v>
      </c>
      <c r="B90" s="8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9">
        <v>0</v>
      </c>
      <c r="R90" s="16">
        <f t="shared" si="22"/>
        <v>0</v>
      </c>
      <c r="S90" s="37" t="s">
        <v>15</v>
      </c>
      <c r="T90" s="41">
        <v>0</v>
      </c>
      <c r="V90" s="16">
        <f>SUM(G92,H91)</f>
        <v>0</v>
      </c>
      <c r="W90" s="37" t="s">
        <v>28</v>
      </c>
      <c r="X90" s="41">
        <v>1</v>
      </c>
      <c r="Y90" s="16">
        <f>SUM(N96,L98)</f>
        <v>0</v>
      </c>
      <c r="Z90" s="37" t="s">
        <v>28</v>
      </c>
      <c r="AA90" s="41">
        <v>1</v>
      </c>
      <c r="AC90" s="55" t="str">
        <f t="shared" si="23"/>
        <v>Sutton</v>
      </c>
      <c r="AD90" s="55" t="str">
        <f t="shared" si="24"/>
        <v/>
      </c>
      <c r="AE90" s="55"/>
      <c r="AF90" s="55" t="str">
        <f t="shared" si="27"/>
        <v>done</v>
      </c>
      <c r="AG90" s="55">
        <f t="shared" si="25"/>
        <v>0</v>
      </c>
      <c r="AH90" s="55">
        <f t="shared" si="26"/>
        <v>5</v>
      </c>
    </row>
    <row r="91" spans="1:34" x14ac:dyDescent="0.25">
      <c r="A91" s="26" t="s">
        <v>5</v>
      </c>
      <c r="B91" s="8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9">
        <v>0</v>
      </c>
      <c r="R91" s="16">
        <f t="shared" si="22"/>
        <v>0</v>
      </c>
      <c r="S91" s="37" t="s">
        <v>15</v>
      </c>
      <c r="T91" s="41">
        <v>0</v>
      </c>
      <c r="V91" s="16">
        <f>SUM(M96,L97)</f>
        <v>0</v>
      </c>
      <c r="W91" s="37" t="s">
        <v>28</v>
      </c>
      <c r="X91" s="41">
        <v>1</v>
      </c>
      <c r="Y91" s="16">
        <f>SUM(F97,M90)</f>
        <v>0</v>
      </c>
      <c r="Z91" s="37" t="s">
        <v>28</v>
      </c>
      <c r="AA91" s="41">
        <v>1</v>
      </c>
      <c r="AC91" s="55" t="str">
        <f t="shared" si="23"/>
        <v>Dartford</v>
      </c>
      <c r="AD91" s="55" t="str">
        <f t="shared" si="24"/>
        <v/>
      </c>
      <c r="AE91" s="55"/>
      <c r="AF91" s="55" t="str">
        <f t="shared" si="27"/>
        <v>done</v>
      </c>
      <c r="AG91" s="55">
        <f t="shared" si="25"/>
        <v>0</v>
      </c>
      <c r="AH91" s="55">
        <f t="shared" si="26"/>
        <v>5</v>
      </c>
    </row>
    <row r="92" spans="1:34" x14ac:dyDescent="0.25">
      <c r="A92" s="26" t="s">
        <v>6</v>
      </c>
      <c r="B92" s="8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9">
        <v>0</v>
      </c>
      <c r="R92" s="16">
        <f t="shared" si="22"/>
        <v>0</v>
      </c>
      <c r="S92" s="37" t="s">
        <v>15</v>
      </c>
      <c r="T92" s="41">
        <v>0</v>
      </c>
      <c r="V92" s="16">
        <f>SUM(I91,G93)</f>
        <v>0</v>
      </c>
      <c r="W92" s="37" t="s">
        <v>28</v>
      </c>
      <c r="X92" s="41">
        <v>1</v>
      </c>
      <c r="Y92" s="16">
        <f>SUM(I92,P93,J100,H94)</f>
        <v>0</v>
      </c>
      <c r="Z92" s="37" t="s">
        <v>28</v>
      </c>
      <c r="AA92" s="41">
        <v>3</v>
      </c>
      <c r="AC92" s="55" t="str">
        <f t="shared" si="23"/>
        <v>Bromley</v>
      </c>
      <c r="AD92" s="55" t="str">
        <f t="shared" si="24"/>
        <v/>
      </c>
      <c r="AE92" s="55"/>
      <c r="AF92" s="55" t="str">
        <f t="shared" si="27"/>
        <v>done</v>
      </c>
      <c r="AG92" s="55">
        <f t="shared" si="25"/>
        <v>0</v>
      </c>
      <c r="AH92" s="55">
        <f t="shared" si="26"/>
        <v>5</v>
      </c>
    </row>
    <row r="93" spans="1:34" x14ac:dyDescent="0.25">
      <c r="A93" s="26" t="s">
        <v>7</v>
      </c>
      <c r="B93" s="8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9">
        <v>0</v>
      </c>
      <c r="R93" s="16">
        <f t="shared" si="22"/>
        <v>0</v>
      </c>
      <c r="S93" s="37" t="s">
        <v>15</v>
      </c>
      <c r="T93" s="41">
        <v>0</v>
      </c>
      <c r="V93" s="16">
        <f>SUM(K88,D95)</f>
        <v>0</v>
      </c>
      <c r="W93" s="37" t="s">
        <v>28</v>
      </c>
      <c r="X93" s="41">
        <v>1</v>
      </c>
      <c r="Y93" s="16">
        <f>SUM(N89,E98)</f>
        <v>0</v>
      </c>
      <c r="Z93" s="37" t="s">
        <v>28</v>
      </c>
      <c r="AA93" s="41">
        <v>1</v>
      </c>
      <c r="AC93" s="55" t="str">
        <f t="shared" si="23"/>
        <v>Greenwich</v>
      </c>
      <c r="AD93" s="55" t="str">
        <f t="shared" si="24"/>
        <v/>
      </c>
      <c r="AE93" s="55"/>
      <c r="AF93" s="55" t="str">
        <f t="shared" si="27"/>
        <v>done</v>
      </c>
      <c r="AG93" s="55">
        <f t="shared" si="25"/>
        <v>0</v>
      </c>
      <c r="AH93" s="55">
        <f t="shared" si="26"/>
        <v>5</v>
      </c>
    </row>
    <row r="94" spans="1:34" x14ac:dyDescent="0.25">
      <c r="A94" s="26" t="s">
        <v>8</v>
      </c>
      <c r="B94" s="8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9">
        <v>0</v>
      </c>
      <c r="R94" s="16">
        <f t="shared" si="22"/>
        <v>0</v>
      </c>
      <c r="S94" s="37" t="s">
        <v>15</v>
      </c>
      <c r="T94" s="41">
        <v>0</v>
      </c>
      <c r="V94" s="16">
        <f>SUM(I91,H93,G92)</f>
        <v>0</v>
      </c>
      <c r="W94" s="37" t="s">
        <v>28</v>
      </c>
      <c r="X94" s="41">
        <v>2</v>
      </c>
      <c r="Y94" s="16">
        <f>SUM(L98,M96,K97,N95)</f>
        <v>0</v>
      </c>
      <c r="Z94" s="37" t="s">
        <v>28</v>
      </c>
      <c r="AA94" s="41">
        <v>4</v>
      </c>
      <c r="AC94" s="55" t="str">
        <f t="shared" si="23"/>
        <v>Barking</v>
      </c>
      <c r="AD94" s="55" t="str">
        <f t="shared" si="24"/>
        <v/>
      </c>
      <c r="AE94" s="55"/>
      <c r="AF94" s="55" t="str">
        <f t="shared" si="27"/>
        <v>done</v>
      </c>
      <c r="AG94" s="55">
        <f t="shared" si="25"/>
        <v>0</v>
      </c>
      <c r="AH94" s="55">
        <f t="shared" si="26"/>
        <v>5</v>
      </c>
    </row>
    <row r="95" spans="1:34" x14ac:dyDescent="0.25">
      <c r="A95" s="26" t="s">
        <v>9</v>
      </c>
      <c r="B95" s="8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9">
        <v>0</v>
      </c>
      <c r="R95" s="16">
        <f t="shared" si="22"/>
        <v>0</v>
      </c>
      <c r="S95" s="37" t="s">
        <v>15</v>
      </c>
      <c r="T95" s="41">
        <v>0</v>
      </c>
      <c r="V95" s="16">
        <f>SUM(J100,P94)</f>
        <v>0</v>
      </c>
      <c r="W95" s="37" t="s">
        <v>28</v>
      </c>
      <c r="X95" s="41">
        <v>1</v>
      </c>
      <c r="Y95" s="16">
        <f>SUM(I94,N93,P98,J100)</f>
        <v>0</v>
      </c>
      <c r="Z95" s="37" t="s">
        <v>28</v>
      </c>
      <c r="AA95" s="41">
        <v>3</v>
      </c>
      <c r="AC95" s="55" t="str">
        <f t="shared" si="23"/>
        <v>Hammersmith</v>
      </c>
      <c r="AD95" s="55" t="str">
        <f t="shared" si="24"/>
        <v/>
      </c>
      <c r="AE95" s="55"/>
      <c r="AF95" s="55" t="str">
        <f t="shared" si="27"/>
        <v>done</v>
      </c>
      <c r="AG95" s="55">
        <f t="shared" si="25"/>
        <v>0</v>
      </c>
      <c r="AH95" s="55">
        <f t="shared" si="26"/>
        <v>5</v>
      </c>
    </row>
    <row r="96" spans="1:34" x14ac:dyDescent="0.25">
      <c r="A96" s="26" t="s">
        <v>10</v>
      </c>
      <c r="B96" s="8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9">
        <v>0</v>
      </c>
      <c r="R96" s="16">
        <f t="shared" si="22"/>
        <v>0</v>
      </c>
      <c r="S96" s="37" t="s">
        <v>15</v>
      </c>
      <c r="T96" s="41">
        <v>0</v>
      </c>
      <c r="V96" s="16">
        <f>SUM(I100,P93)</f>
        <v>0</v>
      </c>
      <c r="W96" s="37" t="s">
        <v>28</v>
      </c>
      <c r="X96" s="41">
        <v>1</v>
      </c>
      <c r="Y96" s="18">
        <f>SUM(O88,E99,K89,D95)</f>
        <v>0</v>
      </c>
      <c r="Z96" s="38" t="s">
        <v>28</v>
      </c>
      <c r="AA96" s="42">
        <v>3</v>
      </c>
      <c r="AC96" s="55" t="str">
        <f t="shared" si="23"/>
        <v>Kingston</v>
      </c>
      <c r="AD96" s="55" t="str">
        <f t="shared" si="24"/>
        <v/>
      </c>
      <c r="AE96" s="55"/>
      <c r="AF96" s="55" t="str">
        <f t="shared" si="27"/>
        <v>done</v>
      </c>
      <c r="AG96" s="55">
        <f t="shared" si="25"/>
        <v>0</v>
      </c>
      <c r="AH96" s="55">
        <f t="shared" si="26"/>
        <v>5</v>
      </c>
    </row>
    <row r="97" spans="1:34" x14ac:dyDescent="0.25">
      <c r="A97" s="26" t="s">
        <v>11</v>
      </c>
      <c r="B97" s="8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9">
        <v>0</v>
      </c>
      <c r="R97" s="16">
        <f t="shared" si="22"/>
        <v>0</v>
      </c>
      <c r="S97" s="37" t="s">
        <v>15</v>
      </c>
      <c r="T97" s="41">
        <v>0</v>
      </c>
      <c r="V97" s="16">
        <f>SUM(H91,J92,P94,I100,G93)</f>
        <v>0</v>
      </c>
      <c r="W97" s="37" t="s">
        <v>28</v>
      </c>
      <c r="X97" s="41">
        <v>4</v>
      </c>
      <c r="AC97" s="55" t="str">
        <f t="shared" si="23"/>
        <v>Richmond</v>
      </c>
      <c r="AD97" s="55" t="str">
        <f t="shared" si="24"/>
        <v/>
      </c>
      <c r="AE97" s="55"/>
      <c r="AF97" s="55" t="str">
        <f t="shared" si="27"/>
        <v>done</v>
      </c>
      <c r="AG97" s="55">
        <f t="shared" si="25"/>
        <v>0</v>
      </c>
      <c r="AH97" s="55">
        <f t="shared" si="26"/>
        <v>5</v>
      </c>
    </row>
    <row r="98" spans="1:34" x14ac:dyDescent="0.25">
      <c r="A98" s="26" t="s">
        <v>12</v>
      </c>
      <c r="B98" s="8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9">
        <v>0</v>
      </c>
      <c r="R98" s="16">
        <f t="shared" si="22"/>
        <v>0</v>
      </c>
      <c r="S98" s="37" t="s">
        <v>15</v>
      </c>
      <c r="T98" s="41">
        <v>0</v>
      </c>
      <c r="V98" s="16">
        <f>SUM(I91,P93,J100,H94,G92)</f>
        <v>0</v>
      </c>
      <c r="W98" s="37" t="s">
        <v>28</v>
      </c>
      <c r="X98" s="41">
        <v>4</v>
      </c>
      <c r="AC98" s="55" t="str">
        <f t="shared" si="23"/>
        <v>Battersea</v>
      </c>
      <c r="AD98" s="55" t="str">
        <f t="shared" si="24"/>
        <v/>
      </c>
      <c r="AE98" s="55"/>
      <c r="AF98" s="55" t="str">
        <f t="shared" si="27"/>
        <v>done</v>
      </c>
      <c r="AG98" s="55">
        <f t="shared" si="25"/>
        <v>0</v>
      </c>
      <c r="AH98" s="55">
        <f t="shared" si="26"/>
        <v>5</v>
      </c>
    </row>
    <row r="99" spans="1:34" x14ac:dyDescent="0.25">
      <c r="A99" s="26" t="s">
        <v>13</v>
      </c>
      <c r="B99" s="8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9">
        <v>0</v>
      </c>
      <c r="R99" s="16">
        <f t="shared" si="22"/>
        <v>0</v>
      </c>
      <c r="S99" s="37" t="s">
        <v>15</v>
      </c>
      <c r="T99" s="41">
        <v>0</v>
      </c>
      <c r="V99" s="16">
        <f>SUM(J100,G94,I91,P93)</f>
        <v>0</v>
      </c>
      <c r="W99" s="37" t="s">
        <v>28</v>
      </c>
      <c r="X99" s="41">
        <v>3</v>
      </c>
      <c r="AC99" s="55" t="str">
        <f t="shared" si="23"/>
        <v>Islington</v>
      </c>
      <c r="AD99" s="55" t="str">
        <f t="shared" si="24"/>
        <v/>
      </c>
      <c r="AE99" s="55"/>
      <c r="AF99" s="55" t="str">
        <f t="shared" si="27"/>
        <v>done</v>
      </c>
      <c r="AG99" s="55">
        <f t="shared" si="25"/>
        <v>0</v>
      </c>
      <c r="AH99" s="55">
        <f t="shared" si="26"/>
        <v>5</v>
      </c>
    </row>
    <row r="100" spans="1:34" x14ac:dyDescent="0.25">
      <c r="A100" s="26" t="s">
        <v>14</v>
      </c>
      <c r="B100" s="10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0</v>
      </c>
      <c r="R100" s="18">
        <f t="shared" si="22"/>
        <v>0</v>
      </c>
      <c r="S100" s="38" t="s">
        <v>15</v>
      </c>
      <c r="T100" s="42">
        <v>0</v>
      </c>
      <c r="V100" s="16">
        <f>SUM(K99,N95,E98,O89)</f>
        <v>0</v>
      </c>
      <c r="W100" s="37" t="s">
        <v>28</v>
      </c>
      <c r="X100" s="41">
        <v>3</v>
      </c>
      <c r="AC100" s="55" t="str">
        <f t="shared" si="23"/>
        <v>Woolwich</v>
      </c>
      <c r="AD100" s="55" t="str">
        <f t="shared" si="24"/>
        <v/>
      </c>
      <c r="AE100" s="55"/>
      <c r="AF100" s="55" t="str">
        <f t="shared" si="27"/>
        <v>done</v>
      </c>
      <c r="AG100" s="55">
        <f t="shared" si="25"/>
        <v>0</v>
      </c>
      <c r="AH100" s="55">
        <f t="shared" si="26"/>
        <v>5</v>
      </c>
    </row>
    <row r="101" spans="1:34" x14ac:dyDescent="0.25">
      <c r="A101" s="26"/>
      <c r="S101" s="25"/>
      <c r="T101" s="43"/>
      <c r="V101" s="16">
        <f>SUM(I100,G93,J91,P94)</f>
        <v>0</v>
      </c>
      <c r="W101" s="37" t="s">
        <v>28</v>
      </c>
      <c r="X101" s="41">
        <v>3</v>
      </c>
      <c r="AC101" s="55" t="str">
        <f>IF(SUM(T86:T100) &lt;&gt; COUNTA(AC86:AC100) - COUNTIF(AF86:AF101, "done"), "!POSSIBLE SUBTOUR!", "")</f>
        <v/>
      </c>
      <c r="AD101" s="55"/>
      <c r="AE101" s="55"/>
      <c r="AF101" s="55" t="str">
        <f t="shared" si="27"/>
        <v>done</v>
      </c>
      <c r="AG101" s="55">
        <f t="shared" si="25"/>
        <v>0</v>
      </c>
      <c r="AH101" s="55">
        <f t="shared" si="26"/>
        <v>5</v>
      </c>
    </row>
    <row r="102" spans="1:34" x14ac:dyDescent="0.25">
      <c r="A102" s="26"/>
      <c r="B102" s="13">
        <f t="shared" ref="B102:P102" si="28">SUM(B86:B100)</f>
        <v>0</v>
      </c>
      <c r="C102" s="14">
        <f t="shared" si="28"/>
        <v>0</v>
      </c>
      <c r="D102" s="14">
        <f t="shared" si="28"/>
        <v>0</v>
      </c>
      <c r="E102" s="14">
        <f t="shared" si="28"/>
        <v>0</v>
      </c>
      <c r="F102" s="14">
        <f t="shared" si="28"/>
        <v>0</v>
      </c>
      <c r="G102" s="14">
        <f t="shared" si="28"/>
        <v>0</v>
      </c>
      <c r="H102" s="14">
        <f t="shared" si="28"/>
        <v>0</v>
      </c>
      <c r="I102" s="14">
        <f t="shared" si="28"/>
        <v>0</v>
      </c>
      <c r="J102" s="14">
        <f t="shared" si="28"/>
        <v>0</v>
      </c>
      <c r="K102" s="14">
        <f t="shared" si="28"/>
        <v>0</v>
      </c>
      <c r="L102" s="14">
        <f t="shared" si="28"/>
        <v>0</v>
      </c>
      <c r="M102" s="14">
        <f t="shared" si="28"/>
        <v>0</v>
      </c>
      <c r="N102" s="14">
        <f t="shared" si="28"/>
        <v>0</v>
      </c>
      <c r="O102" s="14">
        <f t="shared" si="28"/>
        <v>0</v>
      </c>
      <c r="P102" s="15">
        <f t="shared" si="28"/>
        <v>0</v>
      </c>
      <c r="R102" s="21">
        <f>SUMPRODUCT(B86:P100, $B$2:$P$16)</f>
        <v>0</v>
      </c>
      <c r="S102" s="39" t="s">
        <v>28</v>
      </c>
      <c r="T102" s="44">
        <f>$I$20</f>
        <v>120</v>
      </c>
      <c r="V102" s="16">
        <f>SUM(E99,N89,K98,O95)</f>
        <v>0</v>
      </c>
      <c r="W102" s="37" t="s">
        <v>28</v>
      </c>
      <c r="X102" s="41">
        <v>3</v>
      </c>
    </row>
    <row r="103" spans="1:34" x14ac:dyDescent="0.25">
      <c r="A103" s="26"/>
      <c r="B103" s="48" t="s">
        <v>15</v>
      </c>
      <c r="C103" s="49" t="s">
        <v>15</v>
      </c>
      <c r="D103" s="49" t="s">
        <v>15</v>
      </c>
      <c r="E103" s="49" t="s">
        <v>15</v>
      </c>
      <c r="F103" s="49" t="s">
        <v>15</v>
      </c>
      <c r="G103" s="49" t="s">
        <v>15</v>
      </c>
      <c r="H103" s="49" t="s">
        <v>15</v>
      </c>
      <c r="I103" s="49" t="s">
        <v>15</v>
      </c>
      <c r="J103" s="49" t="s">
        <v>15</v>
      </c>
      <c r="K103" s="49" t="s">
        <v>15</v>
      </c>
      <c r="L103" s="49" t="s">
        <v>15</v>
      </c>
      <c r="M103" s="49" t="s">
        <v>15</v>
      </c>
      <c r="N103" s="49" t="s">
        <v>15</v>
      </c>
      <c r="O103" s="49" t="s">
        <v>15</v>
      </c>
      <c r="P103" s="50" t="s">
        <v>15</v>
      </c>
      <c r="S103" s="25"/>
      <c r="T103" s="43"/>
      <c r="V103" s="16">
        <f>SUM(K98,N95)</f>
        <v>0</v>
      </c>
      <c r="W103" s="37" t="s">
        <v>28</v>
      </c>
      <c r="X103" s="41">
        <v>1</v>
      </c>
    </row>
    <row r="104" spans="1:34" x14ac:dyDescent="0.25">
      <c r="A104" s="26"/>
      <c r="B104" s="18">
        <f t="shared" ref="B104:P104" si="29">B$31</f>
        <v>0</v>
      </c>
      <c r="C104" s="19">
        <f t="shared" si="29"/>
        <v>0</v>
      </c>
      <c r="D104" s="19">
        <f t="shared" si="29"/>
        <v>0</v>
      </c>
      <c r="E104" s="19">
        <f t="shared" si="29"/>
        <v>0</v>
      </c>
      <c r="F104" s="19">
        <f t="shared" si="29"/>
        <v>0</v>
      </c>
      <c r="G104" s="19">
        <f t="shared" si="29"/>
        <v>0</v>
      </c>
      <c r="H104" s="19">
        <f t="shared" si="29"/>
        <v>0</v>
      </c>
      <c r="I104" s="19">
        <f t="shared" si="29"/>
        <v>0</v>
      </c>
      <c r="J104" s="19">
        <f t="shared" si="29"/>
        <v>0</v>
      </c>
      <c r="K104" s="19">
        <f t="shared" si="29"/>
        <v>0</v>
      </c>
      <c r="L104" s="19">
        <f t="shared" si="29"/>
        <v>0</v>
      </c>
      <c r="M104" s="19">
        <f t="shared" si="29"/>
        <v>0</v>
      </c>
      <c r="N104" s="19">
        <f t="shared" si="29"/>
        <v>0</v>
      </c>
      <c r="O104" s="19">
        <f t="shared" si="29"/>
        <v>0</v>
      </c>
      <c r="P104" s="20">
        <f t="shared" si="29"/>
        <v>0</v>
      </c>
      <c r="S104" s="25"/>
      <c r="T104" s="43"/>
      <c r="V104" s="18">
        <f>SUM(G94,H91,I92,P93,J100)</f>
        <v>0</v>
      </c>
      <c r="W104" s="38" t="s">
        <v>28</v>
      </c>
      <c r="X104" s="42">
        <v>4</v>
      </c>
    </row>
    <row r="105" spans="1:34" x14ac:dyDescent="0.25">
      <c r="A105" s="26"/>
      <c r="S105" s="25"/>
      <c r="T105" s="43"/>
    </row>
    <row r="106" spans="1:34" x14ac:dyDescent="0.25">
      <c r="A106" s="26"/>
      <c r="S106" s="25"/>
      <c r="T106" s="43"/>
    </row>
    <row r="107" spans="1:34" x14ac:dyDescent="0.25">
      <c r="A107" s="59" t="s">
        <v>31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S107" s="25"/>
      <c r="T107" s="43"/>
      <c r="W107" s="25"/>
      <c r="X107" s="43"/>
    </row>
    <row r="108" spans="1:34" x14ac:dyDescent="0.25">
      <c r="A108" s="26" t="s">
        <v>0</v>
      </c>
      <c r="B108" s="5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0</v>
      </c>
      <c r="R108" s="13">
        <f t="shared" ref="R108:R122" si="30">SUM(B108:P108)</f>
        <v>0</v>
      </c>
      <c r="S108" s="36" t="s">
        <v>15</v>
      </c>
      <c r="T108" s="40">
        <f t="array" ref="T108:T122">TRANSPOSE($B$32:$P$32)</f>
        <v>0</v>
      </c>
      <c r="V108" s="13">
        <f>SUM(L112,F118)</f>
        <v>0</v>
      </c>
      <c r="W108" s="36" t="s">
        <v>28</v>
      </c>
      <c r="X108" s="40">
        <v>1</v>
      </c>
      <c r="Y108" s="13">
        <f>SUM(K111,E117)</f>
        <v>0</v>
      </c>
      <c r="Z108" s="36" t="s">
        <v>28</v>
      </c>
      <c r="AA108" s="40">
        <v>1</v>
      </c>
      <c r="AC108" s="55" t="str">
        <f t="shared" ref="AC108:AC122" si="31">A108</f>
        <v>Heathrow</v>
      </c>
      <c r="AD108" s="55" t="str">
        <f t="shared" ref="AD108:AD122" si="32">IFERROR(INDEX($A$42:$A$56, MATCH(1, B108:P108, 0)), "")</f>
        <v/>
      </c>
      <c r="AE108" s="55"/>
      <c r="AF108" s="55" t="s">
        <v>0</v>
      </c>
      <c r="AG108" s="55">
        <f t="shared" ref="AG108:AG123" si="33">VLOOKUP(AF108, $AC$2:$AE$17, 2,FALSE)</f>
        <v>0</v>
      </c>
      <c r="AH108" s="55">
        <f t="shared" ref="AH108:AH123" si="34">VLOOKUP(AF108, $AC$2:$AE$17, 3,FALSE)</f>
        <v>5</v>
      </c>
    </row>
    <row r="109" spans="1:34" x14ac:dyDescent="0.25">
      <c r="A109" s="26" t="s">
        <v>1</v>
      </c>
      <c r="B109" s="8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9">
        <v>0</v>
      </c>
      <c r="R109" s="16">
        <f t="shared" si="30"/>
        <v>0</v>
      </c>
      <c r="S109" s="37" t="s">
        <v>15</v>
      </c>
      <c r="T109" s="41">
        <v>0</v>
      </c>
      <c r="V109" s="16">
        <f>SUM(P116,I122,J115)</f>
        <v>0</v>
      </c>
      <c r="W109" s="37" t="s">
        <v>28</v>
      </c>
      <c r="X109" s="41">
        <v>2</v>
      </c>
      <c r="Y109" s="16">
        <f>SUM(I122,H115,G114,J113,P116)</f>
        <v>0</v>
      </c>
      <c r="Z109" s="37" t="s">
        <v>28</v>
      </c>
      <c r="AA109" s="41">
        <v>4</v>
      </c>
      <c r="AC109" s="55" t="str">
        <f t="shared" si="31"/>
        <v>Harrow</v>
      </c>
      <c r="AD109" s="55" t="str">
        <f t="shared" si="32"/>
        <v/>
      </c>
      <c r="AE109" s="55"/>
      <c r="AF109" s="55" t="str">
        <f>IF(AD108&lt;&gt;"", AD108, "done")</f>
        <v>done</v>
      </c>
      <c r="AG109" s="55">
        <f t="shared" si="33"/>
        <v>0</v>
      </c>
      <c r="AH109" s="55">
        <f t="shared" si="34"/>
        <v>5</v>
      </c>
    </row>
    <row r="110" spans="1:34" x14ac:dyDescent="0.25">
      <c r="A110" s="26" t="s">
        <v>2</v>
      </c>
      <c r="B110" s="8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9">
        <v>0</v>
      </c>
      <c r="R110" s="16">
        <f t="shared" si="30"/>
        <v>0</v>
      </c>
      <c r="S110" s="37" t="s">
        <v>15</v>
      </c>
      <c r="T110" s="41">
        <v>0</v>
      </c>
      <c r="V110" s="16">
        <f>SUM(E121,O111)</f>
        <v>0</v>
      </c>
      <c r="W110" s="37" t="s">
        <v>28</v>
      </c>
      <c r="X110" s="41">
        <v>1</v>
      </c>
      <c r="Y110" s="16">
        <f>SUM(E120,O111,D121,K110,N117)</f>
        <v>0</v>
      </c>
      <c r="Z110" s="37" t="s">
        <v>28</v>
      </c>
      <c r="AA110" s="41">
        <v>4</v>
      </c>
      <c r="AC110" s="55" t="str">
        <f t="shared" si="31"/>
        <v>Ealing</v>
      </c>
      <c r="AD110" s="55" t="str">
        <f t="shared" si="32"/>
        <v/>
      </c>
      <c r="AE110" s="55"/>
      <c r="AF110" s="55" t="str">
        <f t="shared" ref="AF110:AF123" si="35">IFERROR(INDEX($AD$109:$AD$122, MATCH(AF109, $AC$109:$AC$122, 0)), "done")</f>
        <v>done</v>
      </c>
      <c r="AG110" s="55">
        <f t="shared" si="33"/>
        <v>0</v>
      </c>
      <c r="AH110" s="55">
        <f t="shared" si="34"/>
        <v>5</v>
      </c>
    </row>
    <row r="111" spans="1:34" x14ac:dyDescent="0.25">
      <c r="A111" s="26" t="s">
        <v>3</v>
      </c>
      <c r="B111" s="8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9">
        <v>0</v>
      </c>
      <c r="R111" s="16">
        <f t="shared" si="30"/>
        <v>0</v>
      </c>
      <c r="S111" s="37" t="s">
        <v>15</v>
      </c>
      <c r="T111" s="41">
        <v>0</v>
      </c>
      <c r="V111" s="16">
        <f>SUM(H112,F114)</f>
        <v>0</v>
      </c>
      <c r="W111" s="37" t="s">
        <v>28</v>
      </c>
      <c r="X111" s="41">
        <v>1</v>
      </c>
      <c r="Y111" s="16">
        <f>SUM(I114,G115,H113)</f>
        <v>0</v>
      </c>
      <c r="Z111" s="37" t="s">
        <v>28</v>
      </c>
      <c r="AA111" s="41">
        <v>2</v>
      </c>
      <c r="AC111" s="55" t="str">
        <f t="shared" si="31"/>
        <v>Holborn</v>
      </c>
      <c r="AD111" s="55" t="str">
        <f t="shared" si="32"/>
        <v/>
      </c>
      <c r="AE111" s="55"/>
      <c r="AF111" s="55" t="str">
        <f t="shared" si="35"/>
        <v>done</v>
      </c>
      <c r="AG111" s="55">
        <f t="shared" si="33"/>
        <v>0</v>
      </c>
      <c r="AH111" s="55">
        <f t="shared" si="34"/>
        <v>5</v>
      </c>
    </row>
    <row r="112" spans="1:34" x14ac:dyDescent="0.25">
      <c r="A112" s="26" t="s">
        <v>4</v>
      </c>
      <c r="B112" s="8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9">
        <v>0</v>
      </c>
      <c r="R112" s="16">
        <f t="shared" si="30"/>
        <v>0</v>
      </c>
      <c r="S112" s="37" t="s">
        <v>15</v>
      </c>
      <c r="T112" s="41">
        <v>0</v>
      </c>
      <c r="V112" s="16">
        <f>SUM(G114,H113)</f>
        <v>0</v>
      </c>
      <c r="W112" s="37" t="s">
        <v>28</v>
      </c>
      <c r="X112" s="41">
        <v>1</v>
      </c>
      <c r="Y112" s="16">
        <f>SUM(N118,L120)</f>
        <v>0</v>
      </c>
      <c r="Z112" s="37" t="s">
        <v>28</v>
      </c>
      <c r="AA112" s="41">
        <v>1</v>
      </c>
      <c r="AC112" s="55" t="str">
        <f t="shared" si="31"/>
        <v>Sutton</v>
      </c>
      <c r="AD112" s="55" t="str">
        <f t="shared" si="32"/>
        <v/>
      </c>
      <c r="AE112" s="55"/>
      <c r="AF112" s="55" t="str">
        <f t="shared" si="35"/>
        <v>done</v>
      </c>
      <c r="AG112" s="55">
        <f t="shared" si="33"/>
        <v>0</v>
      </c>
      <c r="AH112" s="55">
        <f t="shared" si="34"/>
        <v>5</v>
      </c>
    </row>
    <row r="113" spans="1:34" x14ac:dyDescent="0.25">
      <c r="A113" s="26" t="s">
        <v>5</v>
      </c>
      <c r="B113" s="8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9">
        <v>0</v>
      </c>
      <c r="R113" s="16">
        <f t="shared" si="30"/>
        <v>0</v>
      </c>
      <c r="S113" s="37" t="s">
        <v>15</v>
      </c>
      <c r="T113" s="41">
        <v>0</v>
      </c>
      <c r="V113" s="16">
        <f>SUM(M118,L119)</f>
        <v>0</v>
      </c>
      <c r="W113" s="37" t="s">
        <v>28</v>
      </c>
      <c r="X113" s="41">
        <v>1</v>
      </c>
      <c r="Y113" s="16">
        <f>SUM(F119,M112)</f>
        <v>0</v>
      </c>
      <c r="Z113" s="37" t="s">
        <v>28</v>
      </c>
      <c r="AA113" s="41">
        <v>1</v>
      </c>
      <c r="AC113" s="55" t="str">
        <f t="shared" si="31"/>
        <v>Dartford</v>
      </c>
      <c r="AD113" s="55" t="str">
        <f t="shared" si="32"/>
        <v/>
      </c>
      <c r="AE113" s="55"/>
      <c r="AF113" s="55" t="str">
        <f t="shared" si="35"/>
        <v>done</v>
      </c>
      <c r="AG113" s="55">
        <f t="shared" si="33"/>
        <v>0</v>
      </c>
      <c r="AH113" s="55">
        <f t="shared" si="34"/>
        <v>5</v>
      </c>
    </row>
    <row r="114" spans="1:34" x14ac:dyDescent="0.25">
      <c r="A114" s="26" t="s">
        <v>6</v>
      </c>
      <c r="B114" s="8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9">
        <v>0</v>
      </c>
      <c r="R114" s="16">
        <f t="shared" si="30"/>
        <v>0</v>
      </c>
      <c r="S114" s="37" t="s">
        <v>15</v>
      </c>
      <c r="T114" s="41">
        <v>0</v>
      </c>
      <c r="V114" s="16">
        <f>SUM(I113,G115)</f>
        <v>0</v>
      </c>
      <c r="W114" s="37" t="s">
        <v>28</v>
      </c>
      <c r="X114" s="41">
        <v>1</v>
      </c>
      <c r="Y114" s="16">
        <f>SUM(I114,P115,J122,H116)</f>
        <v>0</v>
      </c>
      <c r="Z114" s="37" t="s">
        <v>28</v>
      </c>
      <c r="AA114" s="41">
        <v>3</v>
      </c>
      <c r="AC114" s="55" t="str">
        <f t="shared" si="31"/>
        <v>Bromley</v>
      </c>
      <c r="AD114" s="55" t="str">
        <f t="shared" si="32"/>
        <v/>
      </c>
      <c r="AE114" s="55"/>
      <c r="AF114" s="55" t="str">
        <f t="shared" si="35"/>
        <v>done</v>
      </c>
      <c r="AG114" s="55">
        <f t="shared" si="33"/>
        <v>0</v>
      </c>
      <c r="AH114" s="55">
        <f t="shared" si="34"/>
        <v>5</v>
      </c>
    </row>
    <row r="115" spans="1:34" x14ac:dyDescent="0.25">
      <c r="A115" s="26" t="s">
        <v>7</v>
      </c>
      <c r="B115" s="8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9">
        <v>0</v>
      </c>
      <c r="R115" s="16">
        <f t="shared" si="30"/>
        <v>0</v>
      </c>
      <c r="S115" s="37" t="s">
        <v>15</v>
      </c>
      <c r="T115" s="41">
        <v>0</v>
      </c>
      <c r="V115" s="16">
        <f>SUM(K110,D117)</f>
        <v>0</v>
      </c>
      <c r="W115" s="37" t="s">
        <v>28</v>
      </c>
      <c r="X115" s="41">
        <v>1</v>
      </c>
      <c r="Y115" s="16">
        <f>SUM(N111,E120)</f>
        <v>0</v>
      </c>
      <c r="Z115" s="37" t="s">
        <v>28</v>
      </c>
      <c r="AA115" s="41">
        <v>1</v>
      </c>
      <c r="AC115" s="55" t="str">
        <f t="shared" si="31"/>
        <v>Greenwich</v>
      </c>
      <c r="AD115" s="55" t="str">
        <f t="shared" si="32"/>
        <v/>
      </c>
      <c r="AE115" s="55"/>
      <c r="AF115" s="55" t="str">
        <f t="shared" si="35"/>
        <v>done</v>
      </c>
      <c r="AG115" s="55">
        <f t="shared" si="33"/>
        <v>0</v>
      </c>
      <c r="AH115" s="55">
        <f t="shared" si="34"/>
        <v>5</v>
      </c>
    </row>
    <row r="116" spans="1:34" x14ac:dyDescent="0.25">
      <c r="A116" s="26" t="s">
        <v>8</v>
      </c>
      <c r="B116" s="8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9">
        <v>0</v>
      </c>
      <c r="R116" s="16">
        <f t="shared" si="30"/>
        <v>0</v>
      </c>
      <c r="S116" s="37" t="s">
        <v>15</v>
      </c>
      <c r="T116" s="41">
        <v>0</v>
      </c>
      <c r="V116" s="16">
        <f>SUM(I113,H115,G114)</f>
        <v>0</v>
      </c>
      <c r="W116" s="37" t="s">
        <v>28</v>
      </c>
      <c r="X116" s="41">
        <v>2</v>
      </c>
      <c r="Y116" s="16">
        <f>SUM(L120,M118,K119,N117)</f>
        <v>0</v>
      </c>
      <c r="Z116" s="37" t="s">
        <v>28</v>
      </c>
      <c r="AA116" s="41">
        <v>4</v>
      </c>
      <c r="AC116" s="55" t="str">
        <f t="shared" si="31"/>
        <v>Barking</v>
      </c>
      <c r="AD116" s="55" t="str">
        <f t="shared" si="32"/>
        <v/>
      </c>
      <c r="AE116" s="55"/>
      <c r="AF116" s="55" t="str">
        <f t="shared" si="35"/>
        <v>done</v>
      </c>
      <c r="AG116" s="55">
        <f t="shared" si="33"/>
        <v>0</v>
      </c>
      <c r="AH116" s="55">
        <f t="shared" si="34"/>
        <v>5</v>
      </c>
    </row>
    <row r="117" spans="1:34" x14ac:dyDescent="0.25">
      <c r="A117" s="26" t="s">
        <v>9</v>
      </c>
      <c r="B117" s="8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9">
        <v>0</v>
      </c>
      <c r="R117" s="16">
        <f t="shared" si="30"/>
        <v>0</v>
      </c>
      <c r="S117" s="37" t="s">
        <v>15</v>
      </c>
      <c r="T117" s="41">
        <v>0</v>
      </c>
      <c r="V117" s="16">
        <f>SUM(J122,P116)</f>
        <v>0</v>
      </c>
      <c r="W117" s="37" t="s">
        <v>28</v>
      </c>
      <c r="X117" s="41">
        <v>1</v>
      </c>
      <c r="Y117" s="16">
        <f>SUM(I116,N115,P120,J122)</f>
        <v>0</v>
      </c>
      <c r="Z117" s="37" t="s">
        <v>28</v>
      </c>
      <c r="AA117" s="41">
        <v>3</v>
      </c>
      <c r="AC117" s="55" t="str">
        <f t="shared" si="31"/>
        <v>Hammersmith</v>
      </c>
      <c r="AD117" s="55" t="str">
        <f t="shared" si="32"/>
        <v/>
      </c>
      <c r="AE117" s="55"/>
      <c r="AF117" s="55" t="str">
        <f t="shared" si="35"/>
        <v>done</v>
      </c>
      <c r="AG117" s="55">
        <f t="shared" si="33"/>
        <v>0</v>
      </c>
      <c r="AH117" s="55">
        <f t="shared" si="34"/>
        <v>5</v>
      </c>
    </row>
    <row r="118" spans="1:34" x14ac:dyDescent="0.25">
      <c r="A118" s="26" t="s">
        <v>10</v>
      </c>
      <c r="B118" s="8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9">
        <v>0</v>
      </c>
      <c r="R118" s="16">
        <f t="shared" si="30"/>
        <v>0</v>
      </c>
      <c r="S118" s="37" t="s">
        <v>15</v>
      </c>
      <c r="T118" s="41">
        <v>0</v>
      </c>
      <c r="V118" s="16">
        <f>SUM(I122,P115)</f>
        <v>0</v>
      </c>
      <c r="W118" s="37" t="s">
        <v>28</v>
      </c>
      <c r="X118" s="41">
        <v>1</v>
      </c>
      <c r="Y118" s="18">
        <f>SUM(O110,E121,K111,D117)</f>
        <v>0</v>
      </c>
      <c r="Z118" s="38" t="s">
        <v>28</v>
      </c>
      <c r="AA118" s="42">
        <v>3</v>
      </c>
      <c r="AC118" s="55" t="str">
        <f t="shared" si="31"/>
        <v>Kingston</v>
      </c>
      <c r="AD118" s="55" t="str">
        <f t="shared" si="32"/>
        <v/>
      </c>
      <c r="AE118" s="55"/>
      <c r="AF118" s="55" t="str">
        <f t="shared" si="35"/>
        <v>done</v>
      </c>
      <c r="AG118" s="55">
        <f t="shared" si="33"/>
        <v>0</v>
      </c>
      <c r="AH118" s="55">
        <f t="shared" si="34"/>
        <v>5</v>
      </c>
    </row>
    <row r="119" spans="1:34" x14ac:dyDescent="0.25">
      <c r="A119" s="26" t="s">
        <v>11</v>
      </c>
      <c r="B119" s="8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9">
        <v>0</v>
      </c>
      <c r="R119" s="16">
        <f t="shared" si="30"/>
        <v>0</v>
      </c>
      <c r="S119" s="37" t="s">
        <v>15</v>
      </c>
      <c r="T119" s="41">
        <v>0</v>
      </c>
      <c r="V119" s="16">
        <f>SUM(H113,J114,P116,I122,G115)</f>
        <v>0</v>
      </c>
      <c r="W119" s="37" t="s">
        <v>28</v>
      </c>
      <c r="X119" s="41">
        <v>4</v>
      </c>
      <c r="AC119" s="55" t="str">
        <f t="shared" si="31"/>
        <v>Richmond</v>
      </c>
      <c r="AD119" s="55" t="str">
        <f t="shared" si="32"/>
        <v/>
      </c>
      <c r="AE119" s="55"/>
      <c r="AF119" s="55" t="str">
        <f t="shared" si="35"/>
        <v>done</v>
      </c>
      <c r="AG119" s="55">
        <f t="shared" si="33"/>
        <v>0</v>
      </c>
      <c r="AH119" s="55">
        <f t="shared" si="34"/>
        <v>5</v>
      </c>
    </row>
    <row r="120" spans="1:34" x14ac:dyDescent="0.25">
      <c r="A120" s="26" t="s">
        <v>12</v>
      </c>
      <c r="B120" s="8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9">
        <v>0</v>
      </c>
      <c r="R120" s="16">
        <f t="shared" si="30"/>
        <v>0</v>
      </c>
      <c r="S120" s="37" t="s">
        <v>15</v>
      </c>
      <c r="T120" s="41">
        <v>0</v>
      </c>
      <c r="V120" s="16">
        <f>SUM(I113,P115,J122,H116,G114)</f>
        <v>0</v>
      </c>
      <c r="W120" s="37" t="s">
        <v>28</v>
      </c>
      <c r="X120" s="41">
        <v>4</v>
      </c>
      <c r="AC120" s="55" t="str">
        <f t="shared" si="31"/>
        <v>Battersea</v>
      </c>
      <c r="AD120" s="55" t="str">
        <f t="shared" si="32"/>
        <v/>
      </c>
      <c r="AE120" s="55"/>
      <c r="AF120" s="55" t="str">
        <f t="shared" si="35"/>
        <v>done</v>
      </c>
      <c r="AG120" s="55">
        <f t="shared" si="33"/>
        <v>0</v>
      </c>
      <c r="AH120" s="55">
        <f t="shared" si="34"/>
        <v>5</v>
      </c>
    </row>
    <row r="121" spans="1:34" x14ac:dyDescent="0.25">
      <c r="A121" s="26" t="s">
        <v>13</v>
      </c>
      <c r="B121" s="8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9">
        <v>0</v>
      </c>
      <c r="R121" s="16">
        <f t="shared" si="30"/>
        <v>0</v>
      </c>
      <c r="S121" s="37" t="s">
        <v>15</v>
      </c>
      <c r="T121" s="41">
        <v>0</v>
      </c>
      <c r="V121" s="16">
        <f>SUM(J122,G116,I113,P115)</f>
        <v>0</v>
      </c>
      <c r="W121" s="37" t="s">
        <v>28</v>
      </c>
      <c r="X121" s="41">
        <v>3</v>
      </c>
      <c r="AC121" s="55" t="str">
        <f t="shared" si="31"/>
        <v>Islington</v>
      </c>
      <c r="AD121" s="55" t="str">
        <f t="shared" si="32"/>
        <v/>
      </c>
      <c r="AE121" s="55"/>
      <c r="AF121" s="55" t="str">
        <f t="shared" si="35"/>
        <v>done</v>
      </c>
      <c r="AG121" s="55">
        <f t="shared" si="33"/>
        <v>0</v>
      </c>
      <c r="AH121" s="55">
        <f t="shared" si="34"/>
        <v>5</v>
      </c>
    </row>
    <row r="122" spans="1:34" x14ac:dyDescent="0.25">
      <c r="A122" s="26" t="s">
        <v>14</v>
      </c>
      <c r="B122" s="10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0</v>
      </c>
      <c r="R122" s="18">
        <f t="shared" si="30"/>
        <v>0</v>
      </c>
      <c r="S122" s="38" t="s">
        <v>15</v>
      </c>
      <c r="T122" s="42">
        <v>0</v>
      </c>
      <c r="V122" s="16">
        <f>SUM(K121,N117,E120,O111)</f>
        <v>0</v>
      </c>
      <c r="W122" s="37" t="s">
        <v>28</v>
      </c>
      <c r="X122" s="41">
        <v>3</v>
      </c>
      <c r="AC122" s="55" t="str">
        <f t="shared" si="31"/>
        <v>Woolwich</v>
      </c>
      <c r="AD122" s="55" t="str">
        <f t="shared" si="32"/>
        <v/>
      </c>
      <c r="AE122" s="55"/>
      <c r="AF122" s="55" t="str">
        <f t="shared" si="35"/>
        <v>done</v>
      </c>
      <c r="AG122" s="55">
        <f t="shared" si="33"/>
        <v>0</v>
      </c>
      <c r="AH122" s="55">
        <f t="shared" si="34"/>
        <v>5</v>
      </c>
    </row>
    <row r="123" spans="1:34" x14ac:dyDescent="0.25">
      <c r="A123" s="26"/>
      <c r="S123" s="25"/>
      <c r="T123" s="43"/>
      <c r="V123" s="16">
        <f>SUM(I122,G115,J113,P116)</f>
        <v>0</v>
      </c>
      <c r="W123" s="37" t="s">
        <v>28</v>
      </c>
      <c r="X123" s="41">
        <v>3</v>
      </c>
      <c r="AC123" s="55" t="str">
        <f>IF(SUM(T108:T122) &lt;&gt; COUNTA(AC108:AC122) - COUNTIF(AF108:AF123, "done"), "!POSSIBLE SUBTOUR!", "")</f>
        <v/>
      </c>
      <c r="AD123" s="55"/>
      <c r="AE123" s="55"/>
      <c r="AF123" s="55" t="str">
        <f t="shared" si="35"/>
        <v>done</v>
      </c>
      <c r="AG123" s="55">
        <f t="shared" si="33"/>
        <v>0</v>
      </c>
      <c r="AH123" s="55">
        <f t="shared" si="34"/>
        <v>5</v>
      </c>
    </row>
    <row r="124" spans="1:34" x14ac:dyDescent="0.25">
      <c r="A124" s="26"/>
      <c r="B124" s="13">
        <f t="shared" ref="B124:P124" si="36">SUM(B108:B122)</f>
        <v>0</v>
      </c>
      <c r="C124" s="14">
        <f t="shared" si="36"/>
        <v>0</v>
      </c>
      <c r="D124" s="14">
        <f t="shared" si="36"/>
        <v>0</v>
      </c>
      <c r="E124" s="14">
        <f t="shared" si="36"/>
        <v>0</v>
      </c>
      <c r="F124" s="14">
        <f t="shared" si="36"/>
        <v>0</v>
      </c>
      <c r="G124" s="14">
        <f t="shared" si="36"/>
        <v>0</v>
      </c>
      <c r="H124" s="14">
        <f t="shared" si="36"/>
        <v>0</v>
      </c>
      <c r="I124" s="14">
        <f t="shared" si="36"/>
        <v>0</v>
      </c>
      <c r="J124" s="14">
        <f t="shared" si="36"/>
        <v>0</v>
      </c>
      <c r="K124" s="14">
        <f t="shared" si="36"/>
        <v>0</v>
      </c>
      <c r="L124" s="14">
        <f t="shared" si="36"/>
        <v>0</v>
      </c>
      <c r="M124" s="14">
        <f t="shared" si="36"/>
        <v>0</v>
      </c>
      <c r="N124" s="14">
        <f t="shared" si="36"/>
        <v>0</v>
      </c>
      <c r="O124" s="14">
        <f t="shared" si="36"/>
        <v>0</v>
      </c>
      <c r="P124" s="15">
        <f t="shared" si="36"/>
        <v>0</v>
      </c>
      <c r="R124" s="21">
        <f>SUMPRODUCT(B108:P122, $B$2:$P$16)</f>
        <v>0</v>
      </c>
      <c r="S124" s="39" t="s">
        <v>28</v>
      </c>
      <c r="T124" s="44">
        <f>$I$20</f>
        <v>120</v>
      </c>
      <c r="V124" s="16">
        <f>SUM(E121,N111,K120,O117)</f>
        <v>0</v>
      </c>
      <c r="W124" s="37" t="s">
        <v>28</v>
      </c>
      <c r="X124" s="41">
        <v>3</v>
      </c>
    </row>
    <row r="125" spans="1:34" x14ac:dyDescent="0.25">
      <c r="A125" s="26"/>
      <c r="B125" s="48" t="s">
        <v>15</v>
      </c>
      <c r="C125" s="49" t="s">
        <v>15</v>
      </c>
      <c r="D125" s="49" t="s">
        <v>15</v>
      </c>
      <c r="E125" s="49" t="s">
        <v>15</v>
      </c>
      <c r="F125" s="49" t="s">
        <v>15</v>
      </c>
      <c r="G125" s="49" t="s">
        <v>15</v>
      </c>
      <c r="H125" s="49" t="s">
        <v>15</v>
      </c>
      <c r="I125" s="49" t="s">
        <v>15</v>
      </c>
      <c r="J125" s="49" t="s">
        <v>15</v>
      </c>
      <c r="K125" s="49" t="s">
        <v>15</v>
      </c>
      <c r="L125" s="49" t="s">
        <v>15</v>
      </c>
      <c r="M125" s="49" t="s">
        <v>15</v>
      </c>
      <c r="N125" s="49" t="s">
        <v>15</v>
      </c>
      <c r="O125" s="49" t="s">
        <v>15</v>
      </c>
      <c r="P125" s="50" t="s">
        <v>15</v>
      </c>
      <c r="S125" s="25"/>
      <c r="T125" s="43"/>
      <c r="V125" s="16">
        <f>SUM(K120,N117)</f>
        <v>0</v>
      </c>
      <c r="W125" s="37" t="s">
        <v>28</v>
      </c>
      <c r="X125" s="41">
        <v>1</v>
      </c>
    </row>
    <row r="126" spans="1:34" x14ac:dyDescent="0.25">
      <c r="A126" s="26"/>
      <c r="B126" s="18">
        <f t="shared" ref="B126:O126" si="37">B$32</f>
        <v>0</v>
      </c>
      <c r="C126" s="19">
        <f t="shared" si="37"/>
        <v>0</v>
      </c>
      <c r="D126" s="19">
        <f t="shared" si="37"/>
        <v>0</v>
      </c>
      <c r="E126" s="19">
        <f t="shared" si="37"/>
        <v>0</v>
      </c>
      <c r="F126" s="19">
        <f t="shared" si="37"/>
        <v>0</v>
      </c>
      <c r="G126" s="19">
        <f t="shared" si="37"/>
        <v>0</v>
      </c>
      <c r="H126" s="19">
        <f t="shared" si="37"/>
        <v>0</v>
      </c>
      <c r="I126" s="19">
        <f t="shared" si="37"/>
        <v>0</v>
      </c>
      <c r="J126" s="19">
        <f t="shared" si="37"/>
        <v>0</v>
      </c>
      <c r="K126" s="19">
        <f t="shared" si="37"/>
        <v>0</v>
      </c>
      <c r="L126" s="19">
        <f t="shared" si="37"/>
        <v>0</v>
      </c>
      <c r="M126" s="19">
        <f t="shared" si="37"/>
        <v>0</v>
      </c>
      <c r="N126" s="19">
        <f t="shared" si="37"/>
        <v>0</v>
      </c>
      <c r="O126" s="19">
        <f t="shared" si="37"/>
        <v>0</v>
      </c>
      <c r="P126" s="20">
        <f>P$32</f>
        <v>0</v>
      </c>
      <c r="S126" s="25"/>
      <c r="T126" s="43"/>
      <c r="V126" s="18">
        <f>SUM(G116,H113,I114,P115,J122)</f>
        <v>0</v>
      </c>
      <c r="W126" s="38" t="s">
        <v>28</v>
      </c>
      <c r="X126" s="42">
        <v>4</v>
      </c>
    </row>
    <row r="127" spans="1:34" x14ac:dyDescent="0.25">
      <c r="A127" s="26"/>
      <c r="S127" s="25"/>
      <c r="T127" s="43"/>
    </row>
    <row r="128" spans="1:34" x14ac:dyDescent="0.25">
      <c r="A128" s="26"/>
      <c r="S128" s="25"/>
      <c r="T128" s="43"/>
    </row>
    <row r="129" spans="1:34" x14ac:dyDescent="0.25">
      <c r="A129" s="59" t="s">
        <v>32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S129" s="25"/>
      <c r="T129" s="43"/>
      <c r="W129" s="25"/>
      <c r="X129" s="43"/>
    </row>
    <row r="130" spans="1:34" x14ac:dyDescent="0.25">
      <c r="A130" s="26" t="s">
        <v>0</v>
      </c>
      <c r="B130" s="5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7">
        <v>0</v>
      </c>
      <c r="R130" s="13">
        <f t="shared" ref="R130:R144" si="38">SUM(B130:P130)</f>
        <v>0</v>
      </c>
      <c r="S130" s="36" t="s">
        <v>15</v>
      </c>
      <c r="T130" s="40">
        <f t="array" ref="T130:T144">TRANSPOSE($B$33:$P$33)</f>
        <v>0</v>
      </c>
      <c r="V130" s="13">
        <f>SUM(L134,F140)</f>
        <v>0</v>
      </c>
      <c r="W130" s="36" t="s">
        <v>28</v>
      </c>
      <c r="X130" s="40">
        <v>1</v>
      </c>
      <c r="Y130" s="13">
        <f>SUM(K133,E139)</f>
        <v>0</v>
      </c>
      <c r="Z130" s="36" t="s">
        <v>28</v>
      </c>
      <c r="AA130" s="40">
        <v>1</v>
      </c>
      <c r="AC130" s="55" t="str">
        <f t="shared" ref="AC130:AC144" si="39">A130</f>
        <v>Heathrow</v>
      </c>
      <c r="AD130" s="55" t="str">
        <f t="shared" ref="AD130:AD144" si="40">IFERROR(INDEX($A$42:$A$56, MATCH(1, B130:P130, 0)), "")</f>
        <v/>
      </c>
      <c r="AE130" s="55"/>
      <c r="AF130" s="55" t="s">
        <v>0</v>
      </c>
      <c r="AG130" s="55">
        <f t="shared" ref="AG130:AG145" si="41">VLOOKUP(AF130, $AC$2:$AE$17, 2,FALSE)</f>
        <v>0</v>
      </c>
      <c r="AH130" s="55">
        <f t="shared" ref="AH130:AH145" si="42">VLOOKUP(AF130, $AC$2:$AE$17, 3,FALSE)</f>
        <v>5</v>
      </c>
    </row>
    <row r="131" spans="1:34" x14ac:dyDescent="0.25">
      <c r="A131" s="26" t="s">
        <v>1</v>
      </c>
      <c r="B131" s="8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9">
        <v>0</v>
      </c>
      <c r="R131" s="16">
        <f t="shared" si="38"/>
        <v>0</v>
      </c>
      <c r="S131" s="37" t="s">
        <v>15</v>
      </c>
      <c r="T131" s="41">
        <v>0</v>
      </c>
      <c r="V131" s="16">
        <f>SUM(P138,I144,J137)</f>
        <v>0</v>
      </c>
      <c r="W131" s="37" t="s">
        <v>28</v>
      </c>
      <c r="X131" s="41">
        <v>2</v>
      </c>
      <c r="Y131" s="16">
        <f>SUM(I144,H137,G136,J135,P138)</f>
        <v>0</v>
      </c>
      <c r="Z131" s="37" t="s">
        <v>28</v>
      </c>
      <c r="AA131" s="41">
        <v>4</v>
      </c>
      <c r="AC131" s="55" t="str">
        <f t="shared" si="39"/>
        <v>Harrow</v>
      </c>
      <c r="AD131" s="55" t="str">
        <f t="shared" si="40"/>
        <v/>
      </c>
      <c r="AE131" s="55"/>
      <c r="AF131" s="55" t="str">
        <f>IF(AD130&lt;&gt;"", AD130, "done")</f>
        <v>done</v>
      </c>
      <c r="AG131" s="55">
        <f t="shared" si="41"/>
        <v>0</v>
      </c>
      <c r="AH131" s="55">
        <f t="shared" si="42"/>
        <v>5</v>
      </c>
    </row>
    <row r="132" spans="1:34" x14ac:dyDescent="0.25">
      <c r="A132" s="26" t="s">
        <v>2</v>
      </c>
      <c r="B132" s="8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9">
        <v>0</v>
      </c>
      <c r="R132" s="16">
        <f t="shared" si="38"/>
        <v>0</v>
      </c>
      <c r="S132" s="37" t="s">
        <v>15</v>
      </c>
      <c r="T132" s="41">
        <v>0</v>
      </c>
      <c r="V132" s="16">
        <f>SUM(E143,O133)</f>
        <v>0</v>
      </c>
      <c r="W132" s="37" t="s">
        <v>28</v>
      </c>
      <c r="X132" s="41">
        <v>1</v>
      </c>
      <c r="Y132" s="16">
        <f>SUM(E142,O133,D143,K132,N139)</f>
        <v>0</v>
      </c>
      <c r="Z132" s="37" t="s">
        <v>28</v>
      </c>
      <c r="AA132" s="41">
        <v>4</v>
      </c>
      <c r="AC132" s="55" t="str">
        <f t="shared" si="39"/>
        <v>Ealing</v>
      </c>
      <c r="AD132" s="55" t="str">
        <f t="shared" si="40"/>
        <v/>
      </c>
      <c r="AE132" s="55"/>
      <c r="AF132" s="55" t="str">
        <f t="shared" ref="AF132:AF145" si="43">IFERROR(INDEX($AD$131:$AD$144, MATCH(AF131, $AC$131:$AC$144, 0)), "done")</f>
        <v>done</v>
      </c>
      <c r="AG132" s="55">
        <f t="shared" si="41"/>
        <v>0</v>
      </c>
      <c r="AH132" s="55">
        <f t="shared" si="42"/>
        <v>5</v>
      </c>
    </row>
    <row r="133" spans="1:34" x14ac:dyDescent="0.25">
      <c r="A133" s="26" t="s">
        <v>3</v>
      </c>
      <c r="B133" s="8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9">
        <v>0</v>
      </c>
      <c r="R133" s="16">
        <f t="shared" si="38"/>
        <v>0</v>
      </c>
      <c r="S133" s="37" t="s">
        <v>15</v>
      </c>
      <c r="T133" s="41">
        <v>0</v>
      </c>
      <c r="V133" s="16">
        <f>SUM(H134,F136)</f>
        <v>0</v>
      </c>
      <c r="W133" s="37" t="s">
        <v>28</v>
      </c>
      <c r="X133" s="41">
        <v>1</v>
      </c>
      <c r="Y133" s="16">
        <f>SUM(I136,G137,H135)</f>
        <v>0</v>
      </c>
      <c r="Z133" s="37" t="s">
        <v>28</v>
      </c>
      <c r="AA133" s="41">
        <v>2</v>
      </c>
      <c r="AC133" s="55" t="str">
        <f t="shared" si="39"/>
        <v>Holborn</v>
      </c>
      <c r="AD133" s="55" t="str">
        <f t="shared" si="40"/>
        <v/>
      </c>
      <c r="AE133" s="55"/>
      <c r="AF133" s="55" t="str">
        <f t="shared" si="43"/>
        <v>done</v>
      </c>
      <c r="AG133" s="55">
        <f t="shared" si="41"/>
        <v>0</v>
      </c>
      <c r="AH133" s="55">
        <f t="shared" si="42"/>
        <v>5</v>
      </c>
    </row>
    <row r="134" spans="1:34" x14ac:dyDescent="0.25">
      <c r="A134" s="26" t="s">
        <v>4</v>
      </c>
      <c r="B134" s="8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9">
        <v>0</v>
      </c>
      <c r="R134" s="16">
        <f t="shared" si="38"/>
        <v>0</v>
      </c>
      <c r="S134" s="37" t="s">
        <v>15</v>
      </c>
      <c r="T134" s="41">
        <v>0</v>
      </c>
      <c r="V134" s="16">
        <f>SUM(G136,H135)</f>
        <v>0</v>
      </c>
      <c r="W134" s="37" t="s">
        <v>28</v>
      </c>
      <c r="X134" s="41">
        <v>1</v>
      </c>
      <c r="Y134" s="16">
        <f>SUM(N140,L142)</f>
        <v>0</v>
      </c>
      <c r="Z134" s="37" t="s">
        <v>28</v>
      </c>
      <c r="AA134" s="41">
        <v>1</v>
      </c>
      <c r="AC134" s="55" t="str">
        <f t="shared" si="39"/>
        <v>Sutton</v>
      </c>
      <c r="AD134" s="55" t="str">
        <f t="shared" si="40"/>
        <v/>
      </c>
      <c r="AE134" s="55"/>
      <c r="AF134" s="55" t="str">
        <f t="shared" si="43"/>
        <v>done</v>
      </c>
      <c r="AG134" s="55">
        <f t="shared" si="41"/>
        <v>0</v>
      </c>
      <c r="AH134" s="55">
        <f t="shared" si="42"/>
        <v>5</v>
      </c>
    </row>
    <row r="135" spans="1:34" x14ac:dyDescent="0.25">
      <c r="A135" s="26" t="s">
        <v>5</v>
      </c>
      <c r="B135" s="8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9">
        <v>0</v>
      </c>
      <c r="R135" s="16">
        <f t="shared" si="38"/>
        <v>0</v>
      </c>
      <c r="S135" s="37" t="s">
        <v>15</v>
      </c>
      <c r="T135" s="41">
        <v>0</v>
      </c>
      <c r="V135" s="16">
        <f>SUM(M140,L141)</f>
        <v>0</v>
      </c>
      <c r="W135" s="37" t="s">
        <v>28</v>
      </c>
      <c r="X135" s="41">
        <v>1</v>
      </c>
      <c r="Y135" s="16">
        <f>SUM(F141,M134)</f>
        <v>0</v>
      </c>
      <c r="Z135" s="37" t="s">
        <v>28</v>
      </c>
      <c r="AA135" s="41">
        <v>1</v>
      </c>
      <c r="AC135" s="55" t="str">
        <f t="shared" si="39"/>
        <v>Dartford</v>
      </c>
      <c r="AD135" s="55" t="str">
        <f t="shared" si="40"/>
        <v/>
      </c>
      <c r="AE135" s="55"/>
      <c r="AF135" s="55" t="str">
        <f t="shared" si="43"/>
        <v>done</v>
      </c>
      <c r="AG135" s="55">
        <f t="shared" si="41"/>
        <v>0</v>
      </c>
      <c r="AH135" s="55">
        <f t="shared" si="42"/>
        <v>5</v>
      </c>
    </row>
    <row r="136" spans="1:34" x14ac:dyDescent="0.25">
      <c r="A136" s="26" t="s">
        <v>6</v>
      </c>
      <c r="B136" s="8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9">
        <v>0</v>
      </c>
      <c r="R136" s="16">
        <f t="shared" si="38"/>
        <v>0</v>
      </c>
      <c r="S136" s="37" t="s">
        <v>15</v>
      </c>
      <c r="T136" s="41">
        <v>0</v>
      </c>
      <c r="V136" s="16">
        <f>SUM(I135,G137)</f>
        <v>0</v>
      </c>
      <c r="W136" s="37" t="s">
        <v>28</v>
      </c>
      <c r="X136" s="41">
        <v>1</v>
      </c>
      <c r="Y136" s="16">
        <f>SUM(I136,P137,J144,H138)</f>
        <v>0</v>
      </c>
      <c r="Z136" s="37" t="s">
        <v>28</v>
      </c>
      <c r="AA136" s="41">
        <v>3</v>
      </c>
      <c r="AC136" s="55" t="str">
        <f t="shared" si="39"/>
        <v>Bromley</v>
      </c>
      <c r="AD136" s="55" t="str">
        <f t="shared" si="40"/>
        <v/>
      </c>
      <c r="AE136" s="55"/>
      <c r="AF136" s="55" t="str">
        <f t="shared" si="43"/>
        <v>done</v>
      </c>
      <c r="AG136" s="55">
        <f t="shared" si="41"/>
        <v>0</v>
      </c>
      <c r="AH136" s="55">
        <f t="shared" si="42"/>
        <v>5</v>
      </c>
    </row>
    <row r="137" spans="1:34" x14ac:dyDescent="0.25">
      <c r="A137" s="26" t="s">
        <v>7</v>
      </c>
      <c r="B137" s="8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9">
        <v>0</v>
      </c>
      <c r="R137" s="16">
        <f t="shared" si="38"/>
        <v>0</v>
      </c>
      <c r="S137" s="37" t="s">
        <v>15</v>
      </c>
      <c r="T137" s="41">
        <v>0</v>
      </c>
      <c r="V137" s="16">
        <f>SUM(K132,D139)</f>
        <v>0</v>
      </c>
      <c r="W137" s="37" t="s">
        <v>28</v>
      </c>
      <c r="X137" s="41">
        <v>1</v>
      </c>
      <c r="Y137" s="16">
        <f>SUM(N133,E142)</f>
        <v>0</v>
      </c>
      <c r="Z137" s="37" t="s">
        <v>28</v>
      </c>
      <c r="AA137" s="41">
        <v>1</v>
      </c>
      <c r="AC137" s="55" t="str">
        <f t="shared" si="39"/>
        <v>Greenwich</v>
      </c>
      <c r="AD137" s="55" t="str">
        <f t="shared" si="40"/>
        <v/>
      </c>
      <c r="AE137" s="55"/>
      <c r="AF137" s="55" t="str">
        <f t="shared" si="43"/>
        <v>done</v>
      </c>
      <c r="AG137" s="55">
        <f t="shared" si="41"/>
        <v>0</v>
      </c>
      <c r="AH137" s="55">
        <f t="shared" si="42"/>
        <v>5</v>
      </c>
    </row>
    <row r="138" spans="1:34" x14ac:dyDescent="0.25">
      <c r="A138" s="26" t="s">
        <v>8</v>
      </c>
      <c r="B138" s="8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9">
        <v>0</v>
      </c>
      <c r="R138" s="16">
        <f t="shared" si="38"/>
        <v>0</v>
      </c>
      <c r="S138" s="37" t="s">
        <v>15</v>
      </c>
      <c r="T138" s="41">
        <v>0</v>
      </c>
      <c r="V138" s="16">
        <f>SUM(I135,H137,G136)</f>
        <v>0</v>
      </c>
      <c r="W138" s="37" t="s">
        <v>28</v>
      </c>
      <c r="X138" s="41">
        <v>2</v>
      </c>
      <c r="Y138" s="16">
        <f>SUM(L142,M140,K141,N139)</f>
        <v>0</v>
      </c>
      <c r="Z138" s="37" t="s">
        <v>28</v>
      </c>
      <c r="AA138" s="41">
        <v>4</v>
      </c>
      <c r="AC138" s="55" t="str">
        <f t="shared" si="39"/>
        <v>Barking</v>
      </c>
      <c r="AD138" s="55" t="str">
        <f t="shared" si="40"/>
        <v/>
      </c>
      <c r="AE138" s="55"/>
      <c r="AF138" s="55" t="str">
        <f t="shared" si="43"/>
        <v>done</v>
      </c>
      <c r="AG138" s="55">
        <f t="shared" si="41"/>
        <v>0</v>
      </c>
      <c r="AH138" s="55">
        <f t="shared" si="42"/>
        <v>5</v>
      </c>
    </row>
    <row r="139" spans="1:34" x14ac:dyDescent="0.25">
      <c r="A139" s="26" t="s">
        <v>9</v>
      </c>
      <c r="B139" s="8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9">
        <v>0</v>
      </c>
      <c r="R139" s="16">
        <f t="shared" si="38"/>
        <v>0</v>
      </c>
      <c r="S139" s="37" t="s">
        <v>15</v>
      </c>
      <c r="T139" s="41">
        <v>0</v>
      </c>
      <c r="V139" s="16">
        <f>SUM(J144,P138)</f>
        <v>0</v>
      </c>
      <c r="W139" s="37" t="s">
        <v>28</v>
      </c>
      <c r="X139" s="41">
        <v>1</v>
      </c>
      <c r="Y139" s="16">
        <f>SUM(I138,N137,P142,J144)</f>
        <v>0</v>
      </c>
      <c r="Z139" s="37" t="s">
        <v>28</v>
      </c>
      <c r="AA139" s="41">
        <v>3</v>
      </c>
      <c r="AC139" s="55" t="str">
        <f t="shared" si="39"/>
        <v>Hammersmith</v>
      </c>
      <c r="AD139" s="55" t="str">
        <f t="shared" si="40"/>
        <v/>
      </c>
      <c r="AE139" s="55"/>
      <c r="AF139" s="55" t="str">
        <f t="shared" si="43"/>
        <v>done</v>
      </c>
      <c r="AG139" s="55">
        <f t="shared" si="41"/>
        <v>0</v>
      </c>
      <c r="AH139" s="55">
        <f t="shared" si="42"/>
        <v>5</v>
      </c>
    </row>
    <row r="140" spans="1:34" x14ac:dyDescent="0.25">
      <c r="A140" s="26" t="s">
        <v>10</v>
      </c>
      <c r="B140" s="8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9">
        <v>0</v>
      </c>
      <c r="R140" s="16">
        <f t="shared" si="38"/>
        <v>0</v>
      </c>
      <c r="S140" s="37" t="s">
        <v>15</v>
      </c>
      <c r="T140" s="41">
        <v>0</v>
      </c>
      <c r="V140" s="16">
        <f>SUM(I144,P137)</f>
        <v>0</v>
      </c>
      <c r="W140" s="37" t="s">
        <v>28</v>
      </c>
      <c r="X140" s="41">
        <v>1</v>
      </c>
      <c r="Y140" s="18">
        <f>SUM(O132,E143,K133,D139)</f>
        <v>0</v>
      </c>
      <c r="Z140" s="38" t="s">
        <v>28</v>
      </c>
      <c r="AA140" s="42">
        <v>3</v>
      </c>
      <c r="AC140" s="55" t="str">
        <f t="shared" si="39"/>
        <v>Kingston</v>
      </c>
      <c r="AD140" s="55" t="str">
        <f t="shared" si="40"/>
        <v/>
      </c>
      <c r="AE140" s="55"/>
      <c r="AF140" s="55" t="str">
        <f t="shared" si="43"/>
        <v>done</v>
      </c>
      <c r="AG140" s="55">
        <f t="shared" si="41"/>
        <v>0</v>
      </c>
      <c r="AH140" s="55">
        <f t="shared" si="42"/>
        <v>5</v>
      </c>
    </row>
    <row r="141" spans="1:34" x14ac:dyDescent="0.25">
      <c r="A141" s="26" t="s">
        <v>11</v>
      </c>
      <c r="B141" s="8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9">
        <v>0</v>
      </c>
      <c r="R141" s="16">
        <f t="shared" si="38"/>
        <v>0</v>
      </c>
      <c r="S141" s="37" t="s">
        <v>15</v>
      </c>
      <c r="T141" s="41">
        <v>0</v>
      </c>
      <c r="V141" s="16">
        <f>SUM(H135,J136,P138,I144,G137)</f>
        <v>0</v>
      </c>
      <c r="W141" s="37" t="s">
        <v>28</v>
      </c>
      <c r="X141" s="41">
        <v>4</v>
      </c>
      <c r="AC141" s="55" t="str">
        <f t="shared" si="39"/>
        <v>Richmond</v>
      </c>
      <c r="AD141" s="55" t="str">
        <f t="shared" si="40"/>
        <v/>
      </c>
      <c r="AE141" s="55"/>
      <c r="AF141" s="55" t="str">
        <f t="shared" si="43"/>
        <v>done</v>
      </c>
      <c r="AG141" s="55">
        <f t="shared" si="41"/>
        <v>0</v>
      </c>
      <c r="AH141" s="55">
        <f t="shared" si="42"/>
        <v>5</v>
      </c>
    </row>
    <row r="142" spans="1:34" x14ac:dyDescent="0.25">
      <c r="A142" s="26" t="s">
        <v>12</v>
      </c>
      <c r="B142" s="8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9">
        <v>0</v>
      </c>
      <c r="R142" s="16">
        <f t="shared" si="38"/>
        <v>0</v>
      </c>
      <c r="S142" s="37" t="s">
        <v>15</v>
      </c>
      <c r="T142" s="41">
        <v>0</v>
      </c>
      <c r="V142" s="16">
        <f>SUM(I135,P137,J144,H138,G136)</f>
        <v>0</v>
      </c>
      <c r="W142" s="37" t="s">
        <v>28</v>
      </c>
      <c r="X142" s="41">
        <v>4</v>
      </c>
      <c r="AC142" s="55" t="str">
        <f t="shared" si="39"/>
        <v>Battersea</v>
      </c>
      <c r="AD142" s="55" t="str">
        <f t="shared" si="40"/>
        <v/>
      </c>
      <c r="AE142" s="55"/>
      <c r="AF142" s="55" t="str">
        <f t="shared" si="43"/>
        <v>done</v>
      </c>
      <c r="AG142" s="55">
        <f t="shared" si="41"/>
        <v>0</v>
      </c>
      <c r="AH142" s="55">
        <f t="shared" si="42"/>
        <v>5</v>
      </c>
    </row>
    <row r="143" spans="1:34" x14ac:dyDescent="0.25">
      <c r="A143" s="26" t="s">
        <v>13</v>
      </c>
      <c r="B143" s="8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9">
        <v>0</v>
      </c>
      <c r="R143" s="16">
        <f t="shared" si="38"/>
        <v>0</v>
      </c>
      <c r="S143" s="37" t="s">
        <v>15</v>
      </c>
      <c r="T143" s="41">
        <v>0</v>
      </c>
      <c r="V143" s="16">
        <f>SUM(J144,G138,I135,P137)</f>
        <v>0</v>
      </c>
      <c r="W143" s="37" t="s">
        <v>28</v>
      </c>
      <c r="X143" s="41">
        <v>3</v>
      </c>
      <c r="AC143" s="55" t="str">
        <f t="shared" si="39"/>
        <v>Islington</v>
      </c>
      <c r="AD143" s="55" t="str">
        <f t="shared" si="40"/>
        <v/>
      </c>
      <c r="AE143" s="55"/>
      <c r="AF143" s="55" t="str">
        <f t="shared" si="43"/>
        <v>done</v>
      </c>
      <c r="AG143" s="55">
        <f t="shared" si="41"/>
        <v>0</v>
      </c>
      <c r="AH143" s="55">
        <f t="shared" si="42"/>
        <v>5</v>
      </c>
    </row>
    <row r="144" spans="1:34" x14ac:dyDescent="0.25">
      <c r="A144" s="26" t="s">
        <v>14</v>
      </c>
      <c r="B144" s="10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2">
        <v>0</v>
      </c>
      <c r="R144" s="18">
        <f t="shared" si="38"/>
        <v>0</v>
      </c>
      <c r="S144" s="38" t="s">
        <v>15</v>
      </c>
      <c r="T144" s="42">
        <v>0</v>
      </c>
      <c r="V144" s="16">
        <f>SUM(K143,N139,E142,O133)</f>
        <v>0</v>
      </c>
      <c r="W144" s="37" t="s">
        <v>28</v>
      </c>
      <c r="X144" s="41">
        <v>3</v>
      </c>
      <c r="AC144" s="55" t="str">
        <f t="shared" si="39"/>
        <v>Woolwich</v>
      </c>
      <c r="AD144" s="55" t="str">
        <f t="shared" si="40"/>
        <v/>
      </c>
      <c r="AE144" s="55"/>
      <c r="AF144" s="55" t="str">
        <f t="shared" si="43"/>
        <v>done</v>
      </c>
      <c r="AG144" s="55">
        <f t="shared" si="41"/>
        <v>0</v>
      </c>
      <c r="AH144" s="55">
        <f t="shared" si="42"/>
        <v>5</v>
      </c>
    </row>
    <row r="145" spans="1:34" x14ac:dyDescent="0.25">
      <c r="A145" s="26"/>
      <c r="S145" s="25"/>
      <c r="T145" s="43"/>
      <c r="V145" s="16">
        <f>SUM(I144,G137,J135,P138)</f>
        <v>0</v>
      </c>
      <c r="W145" s="37" t="s">
        <v>28</v>
      </c>
      <c r="X145" s="41">
        <v>3</v>
      </c>
      <c r="AC145" s="55" t="str">
        <f>IF(SUM(T130:T144) &lt;&gt; COUNTA(AC130:AC144) - COUNTIF(AF130:AF145, "done"), "!POSSIBLE SUBTOUR!", "")</f>
        <v/>
      </c>
      <c r="AD145" s="55"/>
      <c r="AE145" s="55"/>
      <c r="AF145" s="55" t="str">
        <f t="shared" si="43"/>
        <v>done</v>
      </c>
      <c r="AG145" s="55">
        <f t="shared" si="41"/>
        <v>0</v>
      </c>
      <c r="AH145" s="55">
        <f t="shared" si="42"/>
        <v>5</v>
      </c>
    </row>
    <row r="146" spans="1:34" x14ac:dyDescent="0.25">
      <c r="A146" s="26"/>
      <c r="B146" s="13">
        <f t="shared" ref="B146:P146" si="44">SUM(B130:B144)</f>
        <v>0</v>
      </c>
      <c r="C146" s="14">
        <f t="shared" si="44"/>
        <v>0</v>
      </c>
      <c r="D146" s="14">
        <f t="shared" si="44"/>
        <v>0</v>
      </c>
      <c r="E146" s="14">
        <f t="shared" si="44"/>
        <v>0</v>
      </c>
      <c r="F146" s="14">
        <f t="shared" si="44"/>
        <v>0</v>
      </c>
      <c r="G146" s="14">
        <f t="shared" si="44"/>
        <v>0</v>
      </c>
      <c r="H146" s="14">
        <f t="shared" si="44"/>
        <v>0</v>
      </c>
      <c r="I146" s="14">
        <f t="shared" si="44"/>
        <v>0</v>
      </c>
      <c r="J146" s="14">
        <f t="shared" si="44"/>
        <v>0</v>
      </c>
      <c r="K146" s="14">
        <f t="shared" si="44"/>
        <v>0</v>
      </c>
      <c r="L146" s="14">
        <f t="shared" si="44"/>
        <v>0</v>
      </c>
      <c r="M146" s="14">
        <f t="shared" si="44"/>
        <v>0</v>
      </c>
      <c r="N146" s="14">
        <f t="shared" si="44"/>
        <v>0</v>
      </c>
      <c r="O146" s="14">
        <f t="shared" si="44"/>
        <v>0</v>
      </c>
      <c r="P146" s="15">
        <f t="shared" si="44"/>
        <v>0</v>
      </c>
      <c r="R146" s="21">
        <f>SUMPRODUCT(B130:P144, $B$2:$P$16)</f>
        <v>0</v>
      </c>
      <c r="S146" s="39" t="s">
        <v>28</v>
      </c>
      <c r="T146" s="44">
        <f>$I$20</f>
        <v>120</v>
      </c>
      <c r="V146" s="16">
        <f>SUM(E143,N133,K142,O139)</f>
        <v>0</v>
      </c>
      <c r="W146" s="37" t="s">
        <v>28</v>
      </c>
      <c r="X146" s="41">
        <v>3</v>
      </c>
    </row>
    <row r="147" spans="1:34" x14ac:dyDescent="0.25">
      <c r="A147" s="26"/>
      <c r="B147" s="48" t="s">
        <v>15</v>
      </c>
      <c r="C147" s="49" t="s">
        <v>15</v>
      </c>
      <c r="D147" s="49" t="s">
        <v>15</v>
      </c>
      <c r="E147" s="49" t="s">
        <v>15</v>
      </c>
      <c r="F147" s="49" t="s">
        <v>15</v>
      </c>
      <c r="G147" s="49" t="s">
        <v>15</v>
      </c>
      <c r="H147" s="49" t="s">
        <v>15</v>
      </c>
      <c r="I147" s="49" t="s">
        <v>15</v>
      </c>
      <c r="J147" s="49" t="s">
        <v>15</v>
      </c>
      <c r="K147" s="49" t="s">
        <v>15</v>
      </c>
      <c r="L147" s="49" t="s">
        <v>15</v>
      </c>
      <c r="M147" s="49" t="s">
        <v>15</v>
      </c>
      <c r="N147" s="49" t="s">
        <v>15</v>
      </c>
      <c r="O147" s="49" t="s">
        <v>15</v>
      </c>
      <c r="P147" s="50" t="s">
        <v>15</v>
      </c>
      <c r="S147" s="25"/>
      <c r="T147" s="43"/>
      <c r="V147" s="16">
        <f>SUM(K142,N139)</f>
        <v>0</v>
      </c>
      <c r="W147" s="37" t="s">
        <v>28</v>
      </c>
      <c r="X147" s="41">
        <v>1</v>
      </c>
    </row>
    <row r="148" spans="1:34" x14ac:dyDescent="0.25">
      <c r="A148" s="26"/>
      <c r="B148" s="18">
        <f t="shared" ref="B148:P148" si="45">B$33</f>
        <v>0</v>
      </c>
      <c r="C148" s="19">
        <f t="shared" si="45"/>
        <v>0</v>
      </c>
      <c r="D148" s="19">
        <f t="shared" si="45"/>
        <v>0</v>
      </c>
      <c r="E148" s="19">
        <f t="shared" si="45"/>
        <v>0</v>
      </c>
      <c r="F148" s="19">
        <f t="shared" si="45"/>
        <v>0</v>
      </c>
      <c r="G148" s="19">
        <f t="shared" si="45"/>
        <v>0</v>
      </c>
      <c r="H148" s="19">
        <f t="shared" si="45"/>
        <v>0</v>
      </c>
      <c r="I148" s="19">
        <f t="shared" si="45"/>
        <v>0</v>
      </c>
      <c r="J148" s="19">
        <f t="shared" si="45"/>
        <v>0</v>
      </c>
      <c r="K148" s="19">
        <f t="shared" si="45"/>
        <v>0</v>
      </c>
      <c r="L148" s="19">
        <f t="shared" si="45"/>
        <v>0</v>
      </c>
      <c r="M148" s="19">
        <f t="shared" si="45"/>
        <v>0</v>
      </c>
      <c r="N148" s="19">
        <f t="shared" si="45"/>
        <v>0</v>
      </c>
      <c r="O148" s="19">
        <f t="shared" si="45"/>
        <v>0</v>
      </c>
      <c r="P148" s="20">
        <f t="shared" si="45"/>
        <v>0</v>
      </c>
      <c r="S148" s="25"/>
      <c r="T148" s="43"/>
      <c r="V148" s="18">
        <f>SUM(G138,H135,I136,P137,J144)</f>
        <v>0</v>
      </c>
      <c r="W148" s="38" t="s">
        <v>28</v>
      </c>
      <c r="X148" s="42">
        <v>4</v>
      </c>
    </row>
    <row r="149" spans="1:34" x14ac:dyDescent="0.25">
      <c r="A149" s="26"/>
      <c r="S149" s="25"/>
      <c r="T149" s="43"/>
    </row>
    <row r="150" spans="1:34" x14ac:dyDescent="0.25">
      <c r="A150" s="26"/>
      <c r="S150" s="25"/>
      <c r="T150" s="43"/>
    </row>
    <row r="151" spans="1:34" x14ac:dyDescent="0.25">
      <c r="A151" s="59" t="s">
        <v>33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  <c r="S151" s="25"/>
      <c r="T151" s="43"/>
      <c r="W151" s="25"/>
      <c r="X151" s="43"/>
    </row>
    <row r="152" spans="1:34" x14ac:dyDescent="0.25">
      <c r="A152" s="26" t="s">
        <v>0</v>
      </c>
      <c r="B152" s="5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7">
        <v>0</v>
      </c>
      <c r="R152" s="13">
        <f t="shared" ref="R152:R166" si="46">SUM(B152:P152)</f>
        <v>0</v>
      </c>
      <c r="S152" s="36" t="s">
        <v>15</v>
      </c>
      <c r="T152" s="40">
        <f t="array" ref="T152:T166">TRANSPOSE($B$34:$P$34)</f>
        <v>0</v>
      </c>
      <c r="V152" s="13">
        <f>SUM(L156,F162)</f>
        <v>0</v>
      </c>
      <c r="W152" s="36" t="s">
        <v>28</v>
      </c>
      <c r="X152" s="40">
        <v>1</v>
      </c>
      <c r="Y152" s="13">
        <f>SUM(K155,E161)</f>
        <v>0</v>
      </c>
      <c r="Z152" s="36" t="s">
        <v>28</v>
      </c>
      <c r="AA152" s="40">
        <v>1</v>
      </c>
      <c r="AC152" s="55" t="str">
        <f t="shared" ref="AC152:AC166" si="47">A152</f>
        <v>Heathrow</v>
      </c>
      <c r="AD152" s="55" t="str">
        <f t="shared" ref="AD152:AD166" si="48">IFERROR(INDEX($A$42:$A$56, MATCH(1, B152:P152, 0)), "")</f>
        <v/>
      </c>
      <c r="AE152" s="55"/>
      <c r="AF152" s="55" t="s">
        <v>0</v>
      </c>
      <c r="AG152" s="55">
        <f t="shared" ref="AG152:AG167" si="49">VLOOKUP(AF152, $AC$2:$AE$17, 2,FALSE)</f>
        <v>0</v>
      </c>
      <c r="AH152" s="55">
        <f t="shared" ref="AH152:AH167" si="50">VLOOKUP(AF152, $AC$2:$AE$17, 3,FALSE)</f>
        <v>5</v>
      </c>
    </row>
    <row r="153" spans="1:34" x14ac:dyDescent="0.25">
      <c r="A153" s="26" t="s">
        <v>1</v>
      </c>
      <c r="B153" s="8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9">
        <v>0</v>
      </c>
      <c r="R153" s="16">
        <f t="shared" si="46"/>
        <v>0</v>
      </c>
      <c r="S153" s="37" t="s">
        <v>15</v>
      </c>
      <c r="T153" s="41">
        <v>0</v>
      </c>
      <c r="V153" s="16">
        <f>SUM(P160,I166,J159)</f>
        <v>0</v>
      </c>
      <c r="W153" s="37" t="s">
        <v>28</v>
      </c>
      <c r="X153" s="41">
        <v>2</v>
      </c>
      <c r="Y153" s="16">
        <f>SUM(I166,H159,G158,J157,P160)</f>
        <v>0</v>
      </c>
      <c r="Z153" s="37" t="s">
        <v>28</v>
      </c>
      <c r="AA153" s="41">
        <v>4</v>
      </c>
      <c r="AC153" s="55" t="str">
        <f t="shared" si="47"/>
        <v>Harrow</v>
      </c>
      <c r="AD153" s="55" t="str">
        <f t="shared" si="48"/>
        <v/>
      </c>
      <c r="AE153" s="55"/>
      <c r="AF153" s="55" t="str">
        <f>IF(AD152&lt;&gt;"", AD152, "done")</f>
        <v>done</v>
      </c>
      <c r="AG153" s="55">
        <f t="shared" si="49"/>
        <v>0</v>
      </c>
      <c r="AH153" s="55">
        <f t="shared" si="50"/>
        <v>5</v>
      </c>
    </row>
    <row r="154" spans="1:34" x14ac:dyDescent="0.25">
      <c r="A154" s="26" t="s">
        <v>2</v>
      </c>
      <c r="B154" s="8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9">
        <v>0</v>
      </c>
      <c r="R154" s="16">
        <f t="shared" si="46"/>
        <v>0</v>
      </c>
      <c r="S154" s="37" t="s">
        <v>15</v>
      </c>
      <c r="T154" s="41">
        <v>0</v>
      </c>
      <c r="V154" s="16">
        <f>SUM(E165,O155)</f>
        <v>0</v>
      </c>
      <c r="W154" s="37" t="s">
        <v>28</v>
      </c>
      <c r="X154" s="41">
        <v>1</v>
      </c>
      <c r="Y154" s="16">
        <f>SUM(E164,O155,D165,K154,N161)</f>
        <v>0</v>
      </c>
      <c r="Z154" s="37" t="s">
        <v>28</v>
      </c>
      <c r="AA154" s="41">
        <v>4</v>
      </c>
      <c r="AC154" s="55" t="str">
        <f t="shared" si="47"/>
        <v>Ealing</v>
      </c>
      <c r="AD154" s="55" t="str">
        <f t="shared" si="48"/>
        <v/>
      </c>
      <c r="AE154" s="55"/>
      <c r="AF154" s="55" t="str">
        <f t="shared" ref="AF154:AF167" si="51">IFERROR(INDEX($AD$153:$AD$166, MATCH(AF153,$AC$153:$AC$166, 0)), "done")</f>
        <v>done</v>
      </c>
      <c r="AG154" s="55">
        <f t="shared" si="49"/>
        <v>0</v>
      </c>
      <c r="AH154" s="55">
        <f t="shared" si="50"/>
        <v>5</v>
      </c>
    </row>
    <row r="155" spans="1:34" x14ac:dyDescent="0.25">
      <c r="A155" s="26" t="s">
        <v>3</v>
      </c>
      <c r="B155" s="8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9">
        <v>0</v>
      </c>
      <c r="R155" s="16">
        <f t="shared" si="46"/>
        <v>0</v>
      </c>
      <c r="S155" s="37" t="s">
        <v>15</v>
      </c>
      <c r="T155" s="41">
        <v>0</v>
      </c>
      <c r="V155" s="16">
        <f>SUM(H156,F158)</f>
        <v>0</v>
      </c>
      <c r="W155" s="37" t="s">
        <v>28</v>
      </c>
      <c r="X155" s="41">
        <v>1</v>
      </c>
      <c r="Y155" s="16">
        <f>SUM(I158,G159,H157)</f>
        <v>0</v>
      </c>
      <c r="Z155" s="37" t="s">
        <v>28</v>
      </c>
      <c r="AA155" s="41">
        <v>2</v>
      </c>
      <c r="AC155" s="55" t="str">
        <f t="shared" si="47"/>
        <v>Holborn</v>
      </c>
      <c r="AD155" s="55" t="str">
        <f t="shared" si="48"/>
        <v/>
      </c>
      <c r="AE155" s="55"/>
      <c r="AF155" s="55" t="str">
        <f t="shared" si="51"/>
        <v>done</v>
      </c>
      <c r="AG155" s="55">
        <f t="shared" si="49"/>
        <v>0</v>
      </c>
      <c r="AH155" s="55">
        <f t="shared" si="50"/>
        <v>5</v>
      </c>
    </row>
    <row r="156" spans="1:34" x14ac:dyDescent="0.25">
      <c r="A156" s="26" t="s">
        <v>4</v>
      </c>
      <c r="B156" s="8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9">
        <v>0</v>
      </c>
      <c r="R156" s="16">
        <f t="shared" si="46"/>
        <v>0</v>
      </c>
      <c r="S156" s="37" t="s">
        <v>15</v>
      </c>
      <c r="T156" s="41">
        <v>0</v>
      </c>
      <c r="V156" s="16">
        <f>SUM(G158,H157)</f>
        <v>0</v>
      </c>
      <c r="W156" s="37" t="s">
        <v>28</v>
      </c>
      <c r="X156" s="41">
        <v>1</v>
      </c>
      <c r="Y156" s="16">
        <f>SUM(N162,L164)</f>
        <v>0</v>
      </c>
      <c r="Z156" s="37" t="s">
        <v>28</v>
      </c>
      <c r="AA156" s="41">
        <v>1</v>
      </c>
      <c r="AC156" s="55" t="str">
        <f t="shared" si="47"/>
        <v>Sutton</v>
      </c>
      <c r="AD156" s="55" t="str">
        <f t="shared" si="48"/>
        <v/>
      </c>
      <c r="AE156" s="55"/>
      <c r="AF156" s="55" t="str">
        <f t="shared" si="51"/>
        <v>done</v>
      </c>
      <c r="AG156" s="55">
        <f t="shared" si="49"/>
        <v>0</v>
      </c>
      <c r="AH156" s="55">
        <f t="shared" si="50"/>
        <v>5</v>
      </c>
    </row>
    <row r="157" spans="1:34" x14ac:dyDescent="0.25">
      <c r="A157" s="26" t="s">
        <v>5</v>
      </c>
      <c r="B157" s="8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9">
        <v>0</v>
      </c>
      <c r="R157" s="16">
        <f t="shared" si="46"/>
        <v>0</v>
      </c>
      <c r="S157" s="37" t="s">
        <v>15</v>
      </c>
      <c r="T157" s="41">
        <v>0</v>
      </c>
      <c r="V157" s="16">
        <f>SUM(M162,L163)</f>
        <v>0</v>
      </c>
      <c r="W157" s="37" t="s">
        <v>28</v>
      </c>
      <c r="X157" s="41">
        <v>1</v>
      </c>
      <c r="Y157" s="16">
        <f>SUM(F163,M156)</f>
        <v>0</v>
      </c>
      <c r="Z157" s="37" t="s">
        <v>28</v>
      </c>
      <c r="AA157" s="41">
        <v>1</v>
      </c>
      <c r="AC157" s="55" t="str">
        <f t="shared" si="47"/>
        <v>Dartford</v>
      </c>
      <c r="AD157" s="55" t="str">
        <f t="shared" si="48"/>
        <v/>
      </c>
      <c r="AE157" s="55"/>
      <c r="AF157" s="55" t="str">
        <f t="shared" si="51"/>
        <v>done</v>
      </c>
      <c r="AG157" s="55">
        <f t="shared" si="49"/>
        <v>0</v>
      </c>
      <c r="AH157" s="55">
        <f t="shared" si="50"/>
        <v>5</v>
      </c>
    </row>
    <row r="158" spans="1:34" x14ac:dyDescent="0.25">
      <c r="A158" s="26" t="s">
        <v>6</v>
      </c>
      <c r="B158" s="8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9">
        <v>0</v>
      </c>
      <c r="R158" s="16">
        <f t="shared" si="46"/>
        <v>0</v>
      </c>
      <c r="S158" s="37" t="s">
        <v>15</v>
      </c>
      <c r="T158" s="41">
        <v>0</v>
      </c>
      <c r="V158" s="16">
        <f>SUM(I157,G159)</f>
        <v>0</v>
      </c>
      <c r="W158" s="37" t="s">
        <v>28</v>
      </c>
      <c r="X158" s="41">
        <v>1</v>
      </c>
      <c r="Y158" s="16">
        <f>SUM(I158,P159,J166,H160)</f>
        <v>0</v>
      </c>
      <c r="Z158" s="37" t="s">
        <v>28</v>
      </c>
      <c r="AA158" s="41">
        <v>3</v>
      </c>
      <c r="AC158" s="55" t="str">
        <f t="shared" si="47"/>
        <v>Bromley</v>
      </c>
      <c r="AD158" s="55" t="str">
        <f t="shared" si="48"/>
        <v/>
      </c>
      <c r="AE158" s="55"/>
      <c r="AF158" s="55" t="str">
        <f t="shared" si="51"/>
        <v>done</v>
      </c>
      <c r="AG158" s="55">
        <f t="shared" si="49"/>
        <v>0</v>
      </c>
      <c r="AH158" s="55">
        <f t="shared" si="50"/>
        <v>5</v>
      </c>
    </row>
    <row r="159" spans="1:34" x14ac:dyDescent="0.25">
      <c r="A159" s="26" t="s">
        <v>7</v>
      </c>
      <c r="B159" s="8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9">
        <v>0</v>
      </c>
      <c r="R159" s="16">
        <f t="shared" si="46"/>
        <v>0</v>
      </c>
      <c r="S159" s="37" t="s">
        <v>15</v>
      </c>
      <c r="T159" s="41">
        <v>0</v>
      </c>
      <c r="V159" s="16">
        <f>SUM(K154,D161)</f>
        <v>0</v>
      </c>
      <c r="W159" s="37" t="s">
        <v>28</v>
      </c>
      <c r="X159" s="41">
        <v>1</v>
      </c>
      <c r="Y159" s="16">
        <f>SUM(N155,E164)</f>
        <v>0</v>
      </c>
      <c r="Z159" s="37" t="s">
        <v>28</v>
      </c>
      <c r="AA159" s="41">
        <v>1</v>
      </c>
      <c r="AC159" s="55" t="str">
        <f t="shared" si="47"/>
        <v>Greenwich</v>
      </c>
      <c r="AD159" s="55" t="str">
        <f t="shared" si="48"/>
        <v/>
      </c>
      <c r="AE159" s="55"/>
      <c r="AF159" s="55" t="str">
        <f t="shared" si="51"/>
        <v>done</v>
      </c>
      <c r="AG159" s="55">
        <f t="shared" si="49"/>
        <v>0</v>
      </c>
      <c r="AH159" s="55">
        <f t="shared" si="50"/>
        <v>5</v>
      </c>
    </row>
    <row r="160" spans="1:34" x14ac:dyDescent="0.25">
      <c r="A160" s="26" t="s">
        <v>8</v>
      </c>
      <c r="B160" s="8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9">
        <v>0</v>
      </c>
      <c r="R160" s="16">
        <f t="shared" si="46"/>
        <v>0</v>
      </c>
      <c r="S160" s="37" t="s">
        <v>15</v>
      </c>
      <c r="T160" s="41">
        <v>0</v>
      </c>
      <c r="V160" s="16">
        <f>SUM(I157,H159,G158)</f>
        <v>0</v>
      </c>
      <c r="W160" s="37" t="s">
        <v>28</v>
      </c>
      <c r="X160" s="41">
        <v>2</v>
      </c>
      <c r="Y160" s="16">
        <f>SUM(L164,M162,K163,N161)</f>
        <v>0</v>
      </c>
      <c r="Z160" s="37" t="s">
        <v>28</v>
      </c>
      <c r="AA160" s="41">
        <v>4</v>
      </c>
      <c r="AC160" s="55" t="str">
        <f t="shared" si="47"/>
        <v>Barking</v>
      </c>
      <c r="AD160" s="55" t="str">
        <f t="shared" si="48"/>
        <v/>
      </c>
      <c r="AE160" s="55"/>
      <c r="AF160" s="55" t="str">
        <f t="shared" si="51"/>
        <v>done</v>
      </c>
      <c r="AG160" s="55">
        <f t="shared" si="49"/>
        <v>0</v>
      </c>
      <c r="AH160" s="55">
        <f t="shared" si="50"/>
        <v>5</v>
      </c>
    </row>
    <row r="161" spans="1:34" x14ac:dyDescent="0.25">
      <c r="A161" s="26" t="s">
        <v>9</v>
      </c>
      <c r="B161" s="8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9">
        <v>0</v>
      </c>
      <c r="R161" s="16">
        <f t="shared" si="46"/>
        <v>0</v>
      </c>
      <c r="S161" s="37" t="s">
        <v>15</v>
      </c>
      <c r="T161" s="41">
        <v>0</v>
      </c>
      <c r="V161" s="16">
        <f>SUM(J166,P160)</f>
        <v>0</v>
      </c>
      <c r="W161" s="37" t="s">
        <v>28</v>
      </c>
      <c r="X161" s="41">
        <v>1</v>
      </c>
      <c r="Y161" s="16">
        <f>SUM(I160,N159,P164,J166)</f>
        <v>0</v>
      </c>
      <c r="Z161" s="37" t="s">
        <v>28</v>
      </c>
      <c r="AA161" s="41">
        <v>3</v>
      </c>
      <c r="AC161" s="55" t="str">
        <f t="shared" si="47"/>
        <v>Hammersmith</v>
      </c>
      <c r="AD161" s="55" t="str">
        <f t="shared" si="48"/>
        <v/>
      </c>
      <c r="AE161" s="55"/>
      <c r="AF161" s="55" t="str">
        <f t="shared" si="51"/>
        <v>done</v>
      </c>
      <c r="AG161" s="55">
        <f t="shared" si="49"/>
        <v>0</v>
      </c>
      <c r="AH161" s="55">
        <f t="shared" si="50"/>
        <v>5</v>
      </c>
    </row>
    <row r="162" spans="1:34" x14ac:dyDescent="0.25">
      <c r="A162" s="26" t="s">
        <v>10</v>
      </c>
      <c r="B162" s="8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9">
        <v>0</v>
      </c>
      <c r="R162" s="16">
        <f t="shared" si="46"/>
        <v>0</v>
      </c>
      <c r="S162" s="37" t="s">
        <v>15</v>
      </c>
      <c r="T162" s="41">
        <v>0</v>
      </c>
      <c r="V162" s="16">
        <f>SUM(I166,P159)</f>
        <v>0</v>
      </c>
      <c r="W162" s="37" t="s">
        <v>28</v>
      </c>
      <c r="X162" s="41">
        <v>1</v>
      </c>
      <c r="Y162" s="18">
        <f>SUM(O154,E165,K155,D161)</f>
        <v>0</v>
      </c>
      <c r="Z162" s="38" t="s">
        <v>28</v>
      </c>
      <c r="AA162" s="42">
        <v>3</v>
      </c>
      <c r="AC162" s="55" t="str">
        <f t="shared" si="47"/>
        <v>Kingston</v>
      </c>
      <c r="AD162" s="55" t="str">
        <f t="shared" si="48"/>
        <v/>
      </c>
      <c r="AE162" s="55"/>
      <c r="AF162" s="55" t="str">
        <f t="shared" si="51"/>
        <v>done</v>
      </c>
      <c r="AG162" s="55">
        <f t="shared" si="49"/>
        <v>0</v>
      </c>
      <c r="AH162" s="55">
        <f t="shared" si="50"/>
        <v>5</v>
      </c>
    </row>
    <row r="163" spans="1:34" x14ac:dyDescent="0.25">
      <c r="A163" s="26" t="s">
        <v>11</v>
      </c>
      <c r="B163" s="8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9">
        <v>0</v>
      </c>
      <c r="R163" s="16">
        <f t="shared" si="46"/>
        <v>0</v>
      </c>
      <c r="S163" s="37" t="s">
        <v>15</v>
      </c>
      <c r="T163" s="41">
        <v>0</v>
      </c>
      <c r="V163" s="16">
        <f>SUM(H157,J158,P160,I166,G159)</f>
        <v>0</v>
      </c>
      <c r="W163" s="37" t="s">
        <v>28</v>
      </c>
      <c r="X163" s="41">
        <v>4</v>
      </c>
      <c r="AC163" s="55" t="str">
        <f t="shared" si="47"/>
        <v>Richmond</v>
      </c>
      <c r="AD163" s="55" t="str">
        <f t="shared" si="48"/>
        <v/>
      </c>
      <c r="AE163" s="55"/>
      <c r="AF163" s="55" t="str">
        <f t="shared" si="51"/>
        <v>done</v>
      </c>
      <c r="AG163" s="55">
        <f t="shared" si="49"/>
        <v>0</v>
      </c>
      <c r="AH163" s="55">
        <f t="shared" si="50"/>
        <v>5</v>
      </c>
    </row>
    <row r="164" spans="1:34" x14ac:dyDescent="0.25">
      <c r="A164" s="26" t="s">
        <v>12</v>
      </c>
      <c r="B164" s="8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9">
        <v>0</v>
      </c>
      <c r="R164" s="16">
        <f t="shared" si="46"/>
        <v>0</v>
      </c>
      <c r="S164" s="37" t="s">
        <v>15</v>
      </c>
      <c r="T164" s="41">
        <v>0</v>
      </c>
      <c r="V164" s="16">
        <f>SUM(I157,P159,J166,H160,G158)</f>
        <v>0</v>
      </c>
      <c r="W164" s="37" t="s">
        <v>28</v>
      </c>
      <c r="X164" s="41">
        <v>4</v>
      </c>
      <c r="AC164" s="55" t="str">
        <f t="shared" si="47"/>
        <v>Battersea</v>
      </c>
      <c r="AD164" s="55" t="str">
        <f t="shared" si="48"/>
        <v/>
      </c>
      <c r="AE164" s="55"/>
      <c r="AF164" s="55" t="str">
        <f t="shared" si="51"/>
        <v>done</v>
      </c>
      <c r="AG164" s="55">
        <f t="shared" si="49"/>
        <v>0</v>
      </c>
      <c r="AH164" s="55">
        <f t="shared" si="50"/>
        <v>5</v>
      </c>
    </row>
    <row r="165" spans="1:34" x14ac:dyDescent="0.25">
      <c r="A165" s="26" t="s">
        <v>13</v>
      </c>
      <c r="B165" s="8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9">
        <v>0</v>
      </c>
      <c r="R165" s="16">
        <f t="shared" si="46"/>
        <v>0</v>
      </c>
      <c r="S165" s="37" t="s">
        <v>15</v>
      </c>
      <c r="T165" s="41">
        <v>0</v>
      </c>
      <c r="V165" s="16">
        <f>SUM(J166,G160,I157,P159)</f>
        <v>0</v>
      </c>
      <c r="W165" s="37" t="s">
        <v>28</v>
      </c>
      <c r="X165" s="41">
        <v>3</v>
      </c>
      <c r="AC165" s="55" t="str">
        <f t="shared" si="47"/>
        <v>Islington</v>
      </c>
      <c r="AD165" s="55" t="str">
        <f t="shared" si="48"/>
        <v/>
      </c>
      <c r="AE165" s="55"/>
      <c r="AF165" s="55" t="str">
        <f t="shared" si="51"/>
        <v>done</v>
      </c>
      <c r="AG165" s="55">
        <f t="shared" si="49"/>
        <v>0</v>
      </c>
      <c r="AH165" s="55">
        <f t="shared" si="50"/>
        <v>5</v>
      </c>
    </row>
    <row r="166" spans="1:34" x14ac:dyDescent="0.25">
      <c r="A166" s="26" t="s">
        <v>14</v>
      </c>
      <c r="B166" s="10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0</v>
      </c>
      <c r="R166" s="18">
        <f t="shared" si="46"/>
        <v>0</v>
      </c>
      <c r="S166" s="38" t="s">
        <v>15</v>
      </c>
      <c r="T166" s="42">
        <v>0</v>
      </c>
      <c r="V166" s="16">
        <f>SUM(K165,N161,E164,O155)</f>
        <v>0</v>
      </c>
      <c r="W166" s="37" t="s">
        <v>28</v>
      </c>
      <c r="X166" s="41">
        <v>3</v>
      </c>
      <c r="AC166" s="55" t="str">
        <f t="shared" si="47"/>
        <v>Woolwich</v>
      </c>
      <c r="AD166" s="55" t="str">
        <f t="shared" si="48"/>
        <v/>
      </c>
      <c r="AE166" s="55"/>
      <c r="AF166" s="55" t="str">
        <f t="shared" si="51"/>
        <v>done</v>
      </c>
      <c r="AG166" s="55">
        <f t="shared" si="49"/>
        <v>0</v>
      </c>
      <c r="AH166" s="55">
        <f t="shared" si="50"/>
        <v>5</v>
      </c>
    </row>
    <row r="167" spans="1:34" x14ac:dyDescent="0.25">
      <c r="S167" s="25"/>
      <c r="T167" s="43"/>
      <c r="V167" s="16">
        <f>SUM(I166,G159,J157,P160)</f>
        <v>0</v>
      </c>
      <c r="W167" s="37" t="s">
        <v>28</v>
      </c>
      <c r="X167" s="41">
        <v>3</v>
      </c>
      <c r="AC167" s="55" t="str">
        <f>IF(SUM(T152:T166) &lt;&gt; COUNTA(AC152:AC166) - COUNTIF(AF152:AF167, "done"), "!POSSIBLE SUBTOUR!", "")</f>
        <v/>
      </c>
      <c r="AD167" s="55"/>
      <c r="AE167" s="55"/>
      <c r="AF167" s="55" t="str">
        <f t="shared" si="51"/>
        <v>done</v>
      </c>
      <c r="AG167" s="55">
        <f t="shared" si="49"/>
        <v>0</v>
      </c>
      <c r="AH167" s="55">
        <f t="shared" si="50"/>
        <v>5</v>
      </c>
    </row>
    <row r="168" spans="1:34" x14ac:dyDescent="0.25">
      <c r="B168" s="13">
        <f t="shared" ref="B168:P168" si="52">SUM(B152:B166)</f>
        <v>0</v>
      </c>
      <c r="C168" s="14">
        <f t="shared" si="52"/>
        <v>0</v>
      </c>
      <c r="D168" s="14">
        <f t="shared" si="52"/>
        <v>0</v>
      </c>
      <c r="E168" s="14">
        <f t="shared" si="52"/>
        <v>0</v>
      </c>
      <c r="F168" s="14">
        <f t="shared" si="52"/>
        <v>0</v>
      </c>
      <c r="G168" s="14">
        <f t="shared" si="52"/>
        <v>0</v>
      </c>
      <c r="H168" s="14">
        <f t="shared" si="52"/>
        <v>0</v>
      </c>
      <c r="I168" s="14">
        <f t="shared" si="52"/>
        <v>0</v>
      </c>
      <c r="J168" s="14">
        <f t="shared" si="52"/>
        <v>0</v>
      </c>
      <c r="K168" s="14">
        <f t="shared" si="52"/>
        <v>0</v>
      </c>
      <c r="L168" s="14">
        <f t="shared" si="52"/>
        <v>0</v>
      </c>
      <c r="M168" s="14">
        <f t="shared" si="52"/>
        <v>0</v>
      </c>
      <c r="N168" s="14">
        <f t="shared" si="52"/>
        <v>0</v>
      </c>
      <c r="O168" s="14">
        <f t="shared" si="52"/>
        <v>0</v>
      </c>
      <c r="P168" s="15">
        <f t="shared" si="52"/>
        <v>0</v>
      </c>
      <c r="R168" s="21">
        <f>SUMPRODUCT(B152:P166, $B$2:$P$16)</f>
        <v>0</v>
      </c>
      <c r="S168" s="39" t="s">
        <v>28</v>
      </c>
      <c r="T168" s="44">
        <f>$I$20</f>
        <v>120</v>
      </c>
      <c r="V168" s="16">
        <f>SUM(E165,N155,K164,O161)</f>
        <v>0</v>
      </c>
      <c r="W168" s="37" t="s">
        <v>28</v>
      </c>
      <c r="X168" s="41">
        <v>3</v>
      </c>
    </row>
    <row r="169" spans="1:34" x14ac:dyDescent="0.25">
      <c r="B169" s="48" t="s">
        <v>15</v>
      </c>
      <c r="C169" s="49" t="s">
        <v>15</v>
      </c>
      <c r="D169" s="49" t="s">
        <v>15</v>
      </c>
      <c r="E169" s="49" t="s">
        <v>15</v>
      </c>
      <c r="F169" s="49" t="s">
        <v>15</v>
      </c>
      <c r="G169" s="49" t="s">
        <v>15</v>
      </c>
      <c r="H169" s="49" t="s">
        <v>15</v>
      </c>
      <c r="I169" s="49" t="s">
        <v>15</v>
      </c>
      <c r="J169" s="49" t="s">
        <v>15</v>
      </c>
      <c r="K169" s="49" t="s">
        <v>15</v>
      </c>
      <c r="L169" s="49" t="s">
        <v>15</v>
      </c>
      <c r="M169" s="49" t="s">
        <v>15</v>
      </c>
      <c r="N169" s="49" t="s">
        <v>15</v>
      </c>
      <c r="O169" s="49" t="s">
        <v>15</v>
      </c>
      <c r="P169" s="50" t="s">
        <v>15</v>
      </c>
      <c r="V169" s="16">
        <f>SUM(K164,N161)</f>
        <v>0</v>
      </c>
      <c r="W169" s="37" t="s">
        <v>28</v>
      </c>
      <c r="X169" s="41">
        <v>1</v>
      </c>
    </row>
    <row r="170" spans="1:34" x14ac:dyDescent="0.25">
      <c r="B170" s="18">
        <f t="shared" ref="B170:P170" si="53">B$34</f>
        <v>0</v>
      </c>
      <c r="C170" s="19">
        <f t="shared" si="53"/>
        <v>0</v>
      </c>
      <c r="D170" s="19">
        <f t="shared" si="53"/>
        <v>0</v>
      </c>
      <c r="E170" s="19">
        <f t="shared" si="53"/>
        <v>0</v>
      </c>
      <c r="F170" s="19">
        <f t="shared" si="53"/>
        <v>0</v>
      </c>
      <c r="G170" s="19">
        <f t="shared" si="53"/>
        <v>0</v>
      </c>
      <c r="H170" s="19">
        <f t="shared" si="53"/>
        <v>0</v>
      </c>
      <c r="I170" s="19">
        <f t="shared" si="53"/>
        <v>0</v>
      </c>
      <c r="J170" s="19">
        <f t="shared" si="53"/>
        <v>0</v>
      </c>
      <c r="K170" s="19">
        <f t="shared" si="53"/>
        <v>0</v>
      </c>
      <c r="L170" s="19">
        <f t="shared" si="53"/>
        <v>0</v>
      </c>
      <c r="M170" s="19">
        <f t="shared" si="53"/>
        <v>0</v>
      </c>
      <c r="N170" s="19">
        <f t="shared" si="53"/>
        <v>0</v>
      </c>
      <c r="O170" s="19">
        <f t="shared" si="53"/>
        <v>0</v>
      </c>
      <c r="P170" s="20">
        <f t="shared" si="53"/>
        <v>0</v>
      </c>
      <c r="V170" s="18">
        <f>SUM(G160,H157,I158,P159,J166)</f>
        <v>0</v>
      </c>
      <c r="W170" s="38" t="s">
        <v>28</v>
      </c>
      <c r="X170" s="42">
        <v>4</v>
      </c>
    </row>
    <row r="173" spans="1:34" x14ac:dyDescent="0.25">
      <c r="W173" s="25"/>
      <c r="X173" s="43"/>
    </row>
  </sheetData>
  <mergeCells count="15">
    <mergeCell ref="X28:Y28"/>
    <mergeCell ref="B35:P35"/>
    <mergeCell ref="R41:T41"/>
    <mergeCell ref="H19:I19"/>
    <mergeCell ref="L19:M19"/>
    <mergeCell ref="L20:M20"/>
    <mergeCell ref="L21:M21"/>
    <mergeCell ref="L22:M22"/>
    <mergeCell ref="V41:AA41"/>
    <mergeCell ref="B57:P57"/>
    <mergeCell ref="R57:T57"/>
    <mergeCell ref="D19:F19"/>
    <mergeCell ref="D22:E22"/>
    <mergeCell ref="B27:P27"/>
    <mergeCell ref="R28:V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min vans</vt:lpstr>
      <vt:lpstr>min time</vt:lpstr>
      <vt:lpstr>'min time'!dv</vt:lpstr>
      <vt:lpstr>'min vans'!dv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Barnabas Forgo</dc:creator>
  <cp:lastModifiedBy>Barnabas Forgo</cp:lastModifiedBy>
  <dcterms:created xsi:type="dcterms:W3CDTF">2017-12-10T12:26:00Z</dcterms:created>
  <dcterms:modified xsi:type="dcterms:W3CDTF">2017-12-13T19:38:35Z</dcterms:modified>
</cp:coreProperties>
</file>