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i\Jackie_Stuff\Protocol Paper, 2021\"/>
    </mc:Choice>
  </mc:AlternateContent>
  <xr:revisionPtr revIDLastSave="0" documentId="13_ncr:1_{6C8F9708-9756-4617-AC85-05E974594998}" xr6:coauthVersionLast="47" xr6:coauthVersionMax="47" xr10:uidLastSave="{00000000-0000-0000-0000-000000000000}"/>
  <bookViews>
    <workbookView xWindow="15045" yWindow="-16320" windowWidth="29040" windowHeight="15225" xr2:uid="{00000000-000D-0000-FFFF-FFFF00000000}"/>
  </bookViews>
  <sheets>
    <sheet name="Sheet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20" i="1"/>
  <c r="F7" i="1"/>
  <c r="F33" i="1"/>
  <c r="F34" i="1"/>
  <c r="G34" i="1"/>
  <c r="F21" i="1"/>
  <c r="F22" i="1"/>
  <c r="F23" i="1"/>
  <c r="F24" i="1"/>
  <c r="F25" i="1"/>
  <c r="F9" i="1"/>
  <c r="F11" i="1"/>
  <c r="F8" i="1"/>
  <c r="F12" i="1"/>
  <c r="F10" i="1"/>
  <c r="G23" i="1" l="1"/>
  <c r="G21" i="1"/>
  <c r="G24" i="1"/>
  <c r="G25" i="1"/>
  <c r="G22" i="1"/>
  <c r="G10" i="1"/>
  <c r="G9" i="1"/>
  <c r="G11" i="1"/>
  <c r="G12" i="1"/>
</calcChain>
</file>

<file path=xl/sharedStrings.xml><?xml version="1.0" encoding="utf-8"?>
<sst xmlns="http://schemas.openxmlformats.org/spreadsheetml/2006/main" count="54" uniqueCount="25">
  <si>
    <t>IgG concentration calculator</t>
  </si>
  <si>
    <t>Instructions:</t>
  </si>
  <si>
    <t>(0) Acquire absorbance measurements from your conjugate solution using a spectrophotometer.</t>
  </si>
  <si>
    <t>dilution =</t>
  </si>
  <si>
    <t xml:space="preserve"> </t>
  </si>
  <si>
    <t>Input</t>
  </si>
  <si>
    <t>Output</t>
  </si>
  <si>
    <t>component</t>
  </si>
  <si>
    <t>wavelength</t>
  </si>
  <si>
    <t>peak absorbance</t>
  </si>
  <si>
    <t>concentration (uM)</t>
  </si>
  <si>
    <t>ratios</t>
  </si>
  <si>
    <t>(1) Here, find the correct calculator associated with your labeled molecule (IgG, IgY or WGA).</t>
  </si>
  <si>
    <t>Antibody</t>
  </si>
  <si>
    <t>Alexa 405</t>
  </si>
  <si>
    <t>Atto488</t>
    <phoneticPr fontId="2" type="noConversion"/>
  </si>
  <si>
    <t>(2) Input each peak absorbance for the dyes and proteins measured (demonstrative inputs are shown for an IgG/Alexa 647/Alexa 405 conjugation).</t>
  </si>
  <si>
    <t>Cy3B</t>
    <phoneticPr fontId="2" type="noConversion"/>
  </si>
  <si>
    <t>Alexa 647</t>
  </si>
  <si>
    <t>DyLight749P1</t>
    <phoneticPr fontId="2" type="noConversion"/>
  </si>
  <si>
    <t>IgY concentration calculator</t>
  </si>
  <si>
    <t>(3) The calculator output shows conjugate concentrations and ratios of dyes per antibody. The example shows acceptable molecular ratios for STORM imaging (3.72 : 1.93 : 1; reporter dye : activator dye : IgG).</t>
  </si>
  <si>
    <t>*Edit "Input" cells only. "Output" fields contain equations critical to the function of the calculator.</t>
  </si>
  <si>
    <t>WGA concentration calculator</t>
  </si>
  <si>
    <t>WGA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</si>
</sst>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444444"/>
      <name val="Arial"/>
    </font>
    <font>
      <b/>
      <sz val="10"/>
      <color rgb="FF444444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49" fontId="0" fillId="0" borderId="0" xfId="0" applyNumberFormat="1"/>
    <xf numFmtId="49" fontId="3" fillId="0" borderId="0" xfId="0" applyNumberFormat="1" applyFont="1" applyAlignment="1">
      <alignment horizontal="center"/>
    </xf>
    <xf numFmtId="49" fontId="1" fillId="0" borderId="0" xfId="0" applyNumberFormat="1" applyFont="1" applyBorder="1"/>
    <xf numFmtId="49" fontId="0" fillId="0" borderId="0" xfId="0" applyNumberFormat="1" applyBorder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2" fontId="0" fillId="0" borderId="0" xfId="0" applyNumberFormat="1"/>
    <xf numFmtId="0" fontId="0" fillId="2" borderId="3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2" fontId="0" fillId="3" borderId="3" xfId="0" applyNumberFormat="1" applyFill="1" applyBorder="1" applyAlignment="1">
      <alignment horizontal="left" vertical="center"/>
    </xf>
    <xf numFmtId="2" fontId="0" fillId="3" borderId="4" xfId="0" applyNumberForma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0" fillId="0" borderId="0" xfId="0" applyAlignment="1"/>
    <xf numFmtId="0" fontId="0" fillId="0" borderId="0" xfId="0" applyBorder="1" applyAlignment="1"/>
    <xf numFmtId="0" fontId="1" fillId="6" borderId="5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49" fontId="4" fillId="0" borderId="0" xfId="0" applyNumberFormat="1" applyFont="1" applyAlignment="1">
      <alignment horizontal="left" vertical="top" wrapText="1" indent="1"/>
    </xf>
    <xf numFmtId="0" fontId="4" fillId="0" borderId="0" xfId="0" applyFont="1" applyAlignment="1">
      <alignment horizontal="left" vertical="top" wrapText="1" indent="1"/>
    </xf>
    <xf numFmtId="0" fontId="5" fillId="0" borderId="0" xfId="0" applyFont="1" applyAlignment="1">
      <alignment horizontal="left" vertical="top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workbookViewId="0">
      <selection activeCell="N20" sqref="N20"/>
    </sheetView>
  </sheetViews>
  <sheetFormatPr defaultColWidth="8.85546875" defaultRowHeight="12.4"/>
  <cols>
    <col min="1" max="1" width="10" customWidth="1"/>
    <col min="3" max="3" width="14.42578125" style="4" customWidth="1"/>
    <col min="4" max="4" width="12.7109375" customWidth="1"/>
    <col min="5" max="5" width="15.42578125" customWidth="1"/>
    <col min="6" max="6" width="18.85546875" customWidth="1"/>
    <col min="7" max="7" width="16.42578125" customWidth="1"/>
    <col min="8" max="8" width="15" customWidth="1"/>
  </cols>
  <sheetData>
    <row r="1" spans="1:13" ht="12.75"/>
    <row r="2" spans="1:13" ht="12.75">
      <c r="B2" s="27" t="s">
        <v>0</v>
      </c>
      <c r="C2" s="28"/>
      <c r="D2" s="29"/>
      <c r="E2" s="3"/>
      <c r="I2" s="26" t="s">
        <v>1</v>
      </c>
      <c r="J2" s="26"/>
      <c r="K2" s="26"/>
      <c r="L2" s="26"/>
      <c r="M2" s="26"/>
    </row>
    <row r="3" spans="1:13" ht="12.75" customHeight="1">
      <c r="I3" s="24" t="s">
        <v>2</v>
      </c>
      <c r="J3" s="24"/>
      <c r="K3" s="24"/>
      <c r="L3" s="24"/>
      <c r="M3" s="24"/>
    </row>
    <row r="4" spans="1:13" ht="12.4" customHeight="1">
      <c r="B4" s="1"/>
      <c r="C4" s="9" t="s">
        <v>3</v>
      </c>
      <c r="D4" s="8">
        <v>1</v>
      </c>
      <c r="G4" s="1"/>
      <c r="I4" s="24"/>
      <c r="J4" s="24"/>
      <c r="K4" s="24"/>
      <c r="L4" s="24"/>
      <c r="M4" s="24"/>
    </row>
    <row r="5" spans="1:13" ht="12.4" customHeight="1">
      <c r="B5" t="s">
        <v>4</v>
      </c>
      <c r="E5" s="17" t="s">
        <v>5</v>
      </c>
      <c r="F5" s="17" t="s">
        <v>6</v>
      </c>
      <c r="G5" s="17" t="s">
        <v>6</v>
      </c>
      <c r="I5" s="24"/>
      <c r="J5" s="24"/>
      <c r="K5" s="24"/>
      <c r="L5" s="24"/>
      <c r="M5" s="24"/>
    </row>
    <row r="6" spans="1:13" ht="12.4" customHeight="1">
      <c r="C6" s="10" t="s">
        <v>7</v>
      </c>
      <c r="D6" s="8" t="s">
        <v>8</v>
      </c>
      <c r="E6" s="18" t="s">
        <v>9</v>
      </c>
      <c r="F6" s="13" t="s">
        <v>10</v>
      </c>
      <c r="G6" s="13" t="s">
        <v>11</v>
      </c>
      <c r="I6" s="25" t="s">
        <v>12</v>
      </c>
      <c r="J6" s="25"/>
      <c r="K6" s="25"/>
      <c r="L6" s="25"/>
      <c r="M6" s="25"/>
    </row>
    <row r="7" spans="1:13" ht="12.4" customHeight="1">
      <c r="C7" s="9" t="s">
        <v>13</v>
      </c>
      <c r="D7" s="8">
        <v>280</v>
      </c>
      <c r="E7" s="12">
        <v>0.56000000000000005</v>
      </c>
      <c r="F7" s="14">
        <f>(D4*1000000*(E7-(0.7*E8)-(0.1*E9)-(0.08*E10)-(0.03*E11)-(0.03*E12)))/(210000)</f>
        <v>1.9819047619047623</v>
      </c>
      <c r="G7" s="14">
        <v>1</v>
      </c>
      <c r="I7" s="25"/>
      <c r="J7" s="25"/>
      <c r="K7" s="25"/>
      <c r="L7" s="25"/>
      <c r="M7" s="25"/>
    </row>
    <row r="8" spans="1:13" ht="12.4" customHeight="1">
      <c r="C8" s="9" t="s">
        <v>14</v>
      </c>
      <c r="D8" s="8">
        <v>401</v>
      </c>
      <c r="E8" s="12">
        <v>0.13</v>
      </c>
      <c r="F8" s="14">
        <f>E8*D4*1000000/34000</f>
        <v>3.8235294117647061</v>
      </c>
      <c r="G8" s="14">
        <f>F8/F7</f>
        <v>1.9292195494247673</v>
      </c>
      <c r="I8" s="25"/>
      <c r="J8" s="25"/>
      <c r="K8" s="25"/>
      <c r="L8" s="25"/>
      <c r="M8" s="25"/>
    </row>
    <row r="9" spans="1:13" ht="12.4" customHeight="1">
      <c r="C9" s="9" t="s">
        <v>15</v>
      </c>
      <c r="D9" s="8">
        <v>488</v>
      </c>
      <c r="E9" s="12"/>
      <c r="F9" s="14">
        <f>E9*D4*1000000/90000</f>
        <v>0</v>
      </c>
      <c r="G9" s="14">
        <f>F9/F7</f>
        <v>0</v>
      </c>
      <c r="I9" s="25" t="s">
        <v>16</v>
      </c>
      <c r="J9" s="25"/>
      <c r="K9" s="25"/>
      <c r="L9" s="25"/>
      <c r="M9" s="25"/>
    </row>
    <row r="10" spans="1:13" ht="12.75">
      <c r="C10" s="9" t="s">
        <v>17</v>
      </c>
      <c r="D10" s="8">
        <v>559</v>
      </c>
      <c r="E10" s="12"/>
      <c r="F10" s="14">
        <f>E10*D4*1000000/130000</f>
        <v>0</v>
      </c>
      <c r="G10" s="14">
        <f>F10/F7</f>
        <v>0</v>
      </c>
      <c r="I10" s="25"/>
      <c r="J10" s="25"/>
      <c r="K10" s="25"/>
      <c r="L10" s="25"/>
      <c r="M10" s="25"/>
    </row>
    <row r="11" spans="1:13" ht="12.4" customHeight="1">
      <c r="C11" s="9" t="s">
        <v>18</v>
      </c>
      <c r="D11" s="8">
        <v>650</v>
      </c>
      <c r="E11" s="12">
        <v>1.76</v>
      </c>
      <c r="F11" s="14">
        <f>E11*D4*1000000/239000</f>
        <v>7.3640167364016733</v>
      </c>
      <c r="G11" s="14">
        <f>F11/F7</f>
        <v>3.7156259361949808</v>
      </c>
      <c r="I11" s="25"/>
      <c r="J11" s="25"/>
      <c r="K11" s="25"/>
      <c r="L11" s="25"/>
      <c r="M11" s="25"/>
    </row>
    <row r="12" spans="1:13" ht="12.75">
      <c r="C12" s="10" t="s">
        <v>19</v>
      </c>
      <c r="D12" s="8">
        <v>780</v>
      </c>
      <c r="E12" s="12"/>
      <c r="F12" s="14">
        <f>E12*D4*1000000/240000</f>
        <v>0</v>
      </c>
      <c r="G12" s="14">
        <f>F12/F7</f>
        <v>0</v>
      </c>
      <c r="I12" s="25"/>
      <c r="J12" s="25"/>
      <c r="K12" s="25"/>
      <c r="L12" s="25"/>
      <c r="M12" s="25"/>
    </row>
    <row r="13" spans="1:13" ht="12.4" customHeight="1">
      <c r="I13" s="25"/>
      <c r="J13" s="25"/>
      <c r="K13" s="25"/>
      <c r="L13" s="25"/>
      <c r="M13" s="25"/>
    </row>
    <row r="14" spans="1:13" ht="12.75">
      <c r="I14" s="25"/>
      <c r="J14" s="25"/>
      <c r="K14" s="25"/>
      <c r="L14" s="25"/>
      <c r="M14" s="25"/>
    </row>
    <row r="15" spans="1:13" ht="12.75" customHeight="1">
      <c r="A15" s="19"/>
      <c r="B15" s="30" t="s">
        <v>20</v>
      </c>
      <c r="C15" s="31"/>
      <c r="D15" s="32"/>
      <c r="E15" s="20"/>
      <c r="F15" s="19"/>
      <c r="G15" s="19"/>
      <c r="H15" s="19"/>
      <c r="I15" s="25" t="s">
        <v>21</v>
      </c>
      <c r="J15" s="25"/>
      <c r="K15" s="25"/>
      <c r="L15" s="25"/>
      <c r="M15" s="25"/>
    </row>
    <row r="16" spans="1:13" ht="12.75">
      <c r="I16" s="25"/>
      <c r="J16" s="25"/>
      <c r="K16" s="25"/>
      <c r="L16" s="25"/>
      <c r="M16" s="25"/>
    </row>
    <row r="17" spans="2:13" ht="12.75">
      <c r="B17" s="1"/>
      <c r="C17" s="9" t="s">
        <v>3</v>
      </c>
      <c r="D17" s="8">
        <v>1</v>
      </c>
      <c r="G17" s="1"/>
      <c r="I17" s="25"/>
      <c r="J17" s="25"/>
      <c r="K17" s="25"/>
      <c r="L17" s="25"/>
      <c r="M17" s="25"/>
    </row>
    <row r="18" spans="2:13" ht="12.4" customHeight="1">
      <c r="B18" t="s">
        <v>4</v>
      </c>
      <c r="E18" s="17" t="s">
        <v>5</v>
      </c>
      <c r="F18" s="17" t="s">
        <v>6</v>
      </c>
      <c r="G18" s="17" t="s">
        <v>6</v>
      </c>
      <c r="I18" s="25"/>
      <c r="J18" s="25"/>
      <c r="K18" s="25"/>
      <c r="L18" s="25"/>
      <c r="M18" s="25"/>
    </row>
    <row r="19" spans="2:13" ht="12.75" customHeight="1">
      <c r="C19" s="10" t="s">
        <v>7</v>
      </c>
      <c r="D19" s="8" t="s">
        <v>8</v>
      </c>
      <c r="E19" s="18" t="s">
        <v>9</v>
      </c>
      <c r="F19" s="13" t="s">
        <v>10</v>
      </c>
      <c r="G19" s="13" t="s">
        <v>11</v>
      </c>
      <c r="I19" s="25"/>
      <c r="J19" s="25"/>
      <c r="K19" s="25"/>
      <c r="L19" s="25"/>
      <c r="M19" s="25"/>
    </row>
    <row r="20" spans="2:13" ht="12.75">
      <c r="C20" s="10" t="s">
        <v>13</v>
      </c>
      <c r="D20" s="8">
        <v>280</v>
      </c>
      <c r="E20" s="12"/>
      <c r="F20" s="14">
        <f>(D17*1000000*(E20-(0.7*E21)-(0.1*E22)-(0.08*E23)-(0.03*E24)-(0.03*E25)))/(209125)</f>
        <v>0</v>
      </c>
      <c r="G20" s="14">
        <v>1</v>
      </c>
      <c r="I20" s="25"/>
      <c r="J20" s="25"/>
      <c r="K20" s="25"/>
      <c r="L20" s="25"/>
      <c r="M20" s="25"/>
    </row>
    <row r="21" spans="2:13" ht="15" customHeight="1">
      <c r="C21" s="9" t="s">
        <v>14</v>
      </c>
      <c r="D21" s="8">
        <v>401</v>
      </c>
      <c r="E21" s="12"/>
      <c r="F21" s="14">
        <f>E21*D17*1000000/34000</f>
        <v>0</v>
      </c>
      <c r="G21" s="14" t="e">
        <f>F21/F20</f>
        <v>#DIV/0!</v>
      </c>
      <c r="I21" s="25" t="s">
        <v>22</v>
      </c>
      <c r="J21" s="25"/>
      <c r="K21" s="25"/>
      <c r="L21" s="25"/>
      <c r="M21" s="25"/>
    </row>
    <row r="22" spans="2:13" ht="12.4" customHeight="1">
      <c r="C22" s="9" t="s">
        <v>15</v>
      </c>
      <c r="D22" s="8">
        <v>500</v>
      </c>
      <c r="E22" s="12"/>
      <c r="F22" s="14">
        <f>E22*D17*1000000/90000</f>
        <v>0</v>
      </c>
      <c r="G22" s="14" t="e">
        <f>F22/F20</f>
        <v>#DIV/0!</v>
      </c>
      <c r="I22" s="25"/>
      <c r="J22" s="25"/>
      <c r="K22" s="25"/>
      <c r="L22" s="25"/>
      <c r="M22" s="25"/>
    </row>
    <row r="23" spans="2:13" ht="12.75">
      <c r="C23" s="9" t="s">
        <v>17</v>
      </c>
      <c r="D23" s="8">
        <v>559</v>
      </c>
      <c r="E23" s="12"/>
      <c r="F23" s="14">
        <f>E23*D17*1000000/130000</f>
        <v>0</v>
      </c>
      <c r="G23" s="14" t="e">
        <f>F23/F20</f>
        <v>#DIV/0!</v>
      </c>
      <c r="I23" s="19"/>
      <c r="J23" s="19"/>
      <c r="K23" s="19"/>
      <c r="L23" s="19"/>
      <c r="M23" s="19"/>
    </row>
    <row r="24" spans="2:13" ht="12.75">
      <c r="C24" s="9" t="s">
        <v>18</v>
      </c>
      <c r="D24" s="8">
        <v>650</v>
      </c>
      <c r="E24" s="12"/>
      <c r="F24" s="14">
        <f>E24*D17*1000000/239000</f>
        <v>0</v>
      </c>
      <c r="G24" s="14" t="e">
        <f>F24/F20</f>
        <v>#DIV/0!</v>
      </c>
    </row>
    <row r="25" spans="2:13" ht="12.75">
      <c r="C25" s="10" t="s">
        <v>19</v>
      </c>
      <c r="D25" s="8">
        <v>780</v>
      </c>
      <c r="E25" s="12"/>
      <c r="F25" s="14">
        <f>E25*D17*1000000/240000</f>
        <v>0</v>
      </c>
      <c r="G25" s="14" t="e">
        <f>F25/F20</f>
        <v>#DIV/0!</v>
      </c>
    </row>
    <row r="26" spans="2:13">
      <c r="C26" s="5"/>
      <c r="D26" s="1"/>
    </row>
    <row r="27" spans="2:13" ht="12.75">
      <c r="C27" s="5"/>
      <c r="D27" s="1"/>
    </row>
    <row r="28" spans="2:13" ht="12.75">
      <c r="B28" s="21" t="s">
        <v>23</v>
      </c>
      <c r="C28" s="22"/>
      <c r="D28" s="23"/>
      <c r="E28" s="3"/>
    </row>
    <row r="29" spans="2:13" ht="12.75"/>
    <row r="30" spans="2:13">
      <c r="B30" s="1"/>
      <c r="C30" s="9" t="s">
        <v>3</v>
      </c>
      <c r="D30" s="8">
        <v>0.1</v>
      </c>
      <c r="G30" s="16"/>
    </row>
    <row r="31" spans="2:13">
      <c r="B31" t="s">
        <v>4</v>
      </c>
      <c r="E31" s="17" t="s">
        <v>5</v>
      </c>
      <c r="F31" s="17" t="s">
        <v>6</v>
      </c>
      <c r="G31" s="17" t="s">
        <v>6</v>
      </c>
    </row>
    <row r="32" spans="2:13">
      <c r="C32" s="10" t="s">
        <v>7</v>
      </c>
      <c r="D32" s="8" t="s">
        <v>8</v>
      </c>
      <c r="E32" s="18" t="s">
        <v>9</v>
      </c>
      <c r="F32" s="13" t="s">
        <v>10</v>
      </c>
      <c r="G32" s="13" t="s">
        <v>11</v>
      </c>
    </row>
    <row r="33" spans="2:7">
      <c r="C33" s="10" t="s">
        <v>24</v>
      </c>
      <c r="D33" s="8">
        <v>280</v>
      </c>
      <c r="E33" s="12"/>
      <c r="F33" s="14">
        <f>(D30*1000000*(E33-(0.08*E34)))/(109000)</f>
        <v>0</v>
      </c>
      <c r="G33" s="14">
        <v>1</v>
      </c>
    </row>
    <row r="34" spans="2:7">
      <c r="C34" s="9" t="s">
        <v>17</v>
      </c>
      <c r="D34" s="8">
        <v>559</v>
      </c>
      <c r="E34" s="12"/>
      <c r="F34" s="14">
        <f>E34*D30*1000000/130000</f>
        <v>0</v>
      </c>
      <c r="G34" s="15" t="e">
        <f>F34/F33</f>
        <v>#DIV/0!</v>
      </c>
    </row>
    <row r="35" spans="2:7">
      <c r="F35" s="11"/>
    </row>
    <row r="37" spans="2:7">
      <c r="B37" s="2"/>
      <c r="C37" s="6"/>
      <c r="D37" s="2"/>
      <c r="E37" s="2"/>
      <c r="F37" s="3"/>
      <c r="G37" s="3"/>
    </row>
    <row r="38" spans="2:7">
      <c r="B38" s="3"/>
      <c r="C38" s="7"/>
      <c r="D38" s="3"/>
      <c r="E38" s="3"/>
      <c r="F38" s="3"/>
      <c r="G38" s="3"/>
    </row>
    <row r="39" spans="2:7">
      <c r="B39" s="3"/>
      <c r="C39" s="7"/>
      <c r="D39" s="3"/>
      <c r="E39" s="3"/>
      <c r="F39" s="3"/>
      <c r="G39" s="3"/>
    </row>
    <row r="40" spans="2:7">
      <c r="B40" s="3"/>
      <c r="C40" s="7"/>
      <c r="D40" s="3"/>
      <c r="E40" s="3"/>
      <c r="F40" s="3"/>
      <c r="G40" s="3"/>
    </row>
    <row r="41" spans="2:7">
      <c r="B41" s="3"/>
      <c r="C41" s="7"/>
      <c r="D41" s="3"/>
      <c r="E41" s="3"/>
      <c r="F41" s="3"/>
      <c r="G41" s="3"/>
    </row>
    <row r="42" spans="2:7">
      <c r="B42" s="3"/>
      <c r="C42" s="7"/>
      <c r="D42" s="3"/>
      <c r="E42" s="3"/>
      <c r="F42" s="3"/>
      <c r="G42" s="3"/>
    </row>
    <row r="43" spans="2:7">
      <c r="B43" s="3"/>
      <c r="C43" s="7"/>
      <c r="D43" s="3"/>
      <c r="E43" s="3"/>
      <c r="F43" s="3"/>
      <c r="G43" s="3"/>
    </row>
    <row r="44" spans="2:7">
      <c r="B44" s="3"/>
      <c r="C44" s="7"/>
      <c r="D44" s="3"/>
      <c r="E44" s="3"/>
      <c r="F44" s="3"/>
      <c r="G44" s="3"/>
    </row>
    <row r="45" spans="2:7">
      <c r="B45" s="3"/>
      <c r="C45" s="7"/>
      <c r="D45" s="3"/>
      <c r="E45" s="3"/>
      <c r="F45" s="3"/>
      <c r="G45" s="3"/>
    </row>
    <row r="46" spans="2:7">
      <c r="B46" s="3"/>
      <c r="C46" s="7"/>
      <c r="D46" s="3"/>
      <c r="E46" s="3"/>
      <c r="F46" s="3"/>
      <c r="G46" s="3"/>
    </row>
    <row r="47" spans="2:7">
      <c r="B47" s="3"/>
      <c r="C47" s="7"/>
      <c r="D47" s="3"/>
      <c r="E47" s="3"/>
      <c r="F47" s="3"/>
      <c r="G47" s="3"/>
    </row>
    <row r="48" spans="2:7">
      <c r="B48" s="3"/>
      <c r="C48" s="7"/>
      <c r="D48" s="3"/>
      <c r="E48" s="3"/>
      <c r="F48" s="3"/>
      <c r="G48" s="3"/>
    </row>
    <row r="49" spans="2:8">
      <c r="B49" s="3"/>
      <c r="C49" s="7"/>
      <c r="D49" s="3"/>
      <c r="E49" s="3"/>
      <c r="F49" s="3"/>
      <c r="G49" s="3"/>
      <c r="H49" t="s">
        <v>4</v>
      </c>
    </row>
  </sheetData>
  <mergeCells count="9">
    <mergeCell ref="I2:M2"/>
    <mergeCell ref="B2:D2"/>
    <mergeCell ref="B15:D15"/>
    <mergeCell ref="B28:D28"/>
    <mergeCell ref="I3:M5"/>
    <mergeCell ref="I6:M8"/>
    <mergeCell ref="I9:M14"/>
    <mergeCell ref="I15:M20"/>
    <mergeCell ref="I21:M22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Harvard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Bates</dc:creator>
  <cp:keywords/>
  <dc:description/>
  <cp:lastModifiedBy>Jacqueline Minehart</cp:lastModifiedBy>
  <cp:revision/>
  <dcterms:created xsi:type="dcterms:W3CDTF">2007-05-19T06:05:11Z</dcterms:created>
  <dcterms:modified xsi:type="dcterms:W3CDTF">2021-07-13T16:54:27Z</dcterms:modified>
  <cp:category/>
  <cp:contentStatus/>
</cp:coreProperties>
</file>