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c59b41493f3c107b/Desktop/UBC/MSc/Planetscope literature review/reference lists/"/>
    </mc:Choice>
  </mc:AlternateContent>
  <xr:revisionPtr revIDLastSave="345" documentId="8_{B70F5FE1-58CA-43EC-BAFD-5AC7B2653073}" xr6:coauthVersionLast="47" xr6:coauthVersionMax="47" xr10:uidLastSave="{981D1363-F89C-4870-9AF4-BE72B5A55DDF}"/>
  <bookViews>
    <workbookView xWindow="-108" yWindow="-108" windowWidth="23256" windowHeight="13896" xr2:uid="{00000000-000D-0000-FFFF-FFFF00000000}"/>
  </bookViews>
  <sheets>
    <sheet name="main table" sheetId="23" r:id="rId1"/>
    <sheet name="algorithms" sheetId="24" r:id="rId2"/>
    <sheet name="Sheet6" sheetId="22" r:id="rId3"/>
    <sheet name="vegetation_indices_CLEANED" sheetId="16" r:id="rId4"/>
    <sheet name="Attribute key" sheetId="2" r:id="rId5"/>
    <sheet name="Application_key" sheetId="14" r:id="rId6"/>
    <sheet name="sheet2" sheetId="5" state="hidden" r:id="rId7"/>
  </sheets>
  <definedNames>
    <definedName name="_xlnm._FilterDatabase" localSheetId="1" hidden="1">algorithms!$A$1:$D$44</definedName>
    <definedName name="_xlnm._FilterDatabase" localSheetId="0" hidden="1">'main table'!$A$1:$HJ$183</definedName>
    <definedName name="_xlnm._FilterDatabase" localSheetId="3" hidden="1">vegetation_indices_CLEANED!$A$1:$D$91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25" i="23" l="1"/>
  <c r="CY4" i="23"/>
  <c r="CY141" i="23"/>
  <c r="CY94" i="23"/>
  <c r="DA115" i="23"/>
  <c r="DA169" i="23"/>
  <c r="DL162" i="23"/>
  <c r="DB162" i="23"/>
  <c r="DA163" i="23"/>
  <c r="DB163" i="23"/>
  <c r="DL163" i="23"/>
  <c r="GB5" i="23"/>
  <c r="GC5" i="23"/>
  <c r="GD5" i="23"/>
  <c r="GE5" i="23"/>
  <c r="GF5" i="23"/>
  <c r="GG5" i="23"/>
  <c r="GH5" i="23"/>
  <c r="GI5" i="23"/>
  <c r="GJ5" i="23"/>
  <c r="GK5" i="23"/>
  <c r="GL5" i="23"/>
  <c r="GM5" i="23"/>
  <c r="GN5" i="23"/>
  <c r="GO5" i="23"/>
  <c r="GP5" i="23"/>
  <c r="GQ5" i="23"/>
  <c r="GR5" i="23"/>
  <c r="GS5" i="23"/>
  <c r="GT5" i="23"/>
  <c r="GU5" i="23"/>
  <c r="GV5" i="23"/>
  <c r="GW5" i="23"/>
  <c r="GX5" i="23"/>
  <c r="GY5" i="23"/>
  <c r="GZ5" i="23"/>
  <c r="HA5" i="23"/>
  <c r="HB5" i="23"/>
  <c r="HC5" i="23"/>
  <c r="HD5" i="23"/>
  <c r="HE5" i="23"/>
  <c r="HF5" i="23"/>
  <c r="HG5" i="23"/>
  <c r="HH5" i="23"/>
  <c r="HI5" i="23"/>
  <c r="HJ5" i="23"/>
  <c r="GB6" i="23"/>
  <c r="GC6" i="23"/>
  <c r="GD6" i="23"/>
  <c r="GE6" i="23"/>
  <c r="GF6" i="23"/>
  <c r="GG6" i="23"/>
  <c r="GH6" i="23"/>
  <c r="GI6" i="23"/>
  <c r="GJ6" i="23"/>
  <c r="GK6" i="23"/>
  <c r="GL6" i="23"/>
  <c r="GM6" i="23"/>
  <c r="GN6" i="23"/>
  <c r="GO6" i="23"/>
  <c r="GP6" i="23"/>
  <c r="GQ6" i="23"/>
  <c r="GR6" i="23"/>
  <c r="GS6" i="23"/>
  <c r="GT6" i="23"/>
  <c r="GU6" i="23"/>
  <c r="GV6" i="23"/>
  <c r="GW6" i="23"/>
  <c r="GX6" i="23"/>
  <c r="GY6" i="23"/>
  <c r="GZ6" i="23"/>
  <c r="HA6" i="23"/>
  <c r="HB6" i="23"/>
  <c r="HC6" i="23"/>
  <c r="HD6" i="23"/>
  <c r="HE6" i="23"/>
  <c r="HF6" i="23"/>
  <c r="HG6" i="23"/>
  <c r="HH6" i="23"/>
  <c r="HI6" i="23"/>
  <c r="HJ6" i="23"/>
  <c r="GB7" i="23"/>
  <c r="GC7" i="23"/>
  <c r="GD7" i="23"/>
  <c r="GE7" i="23"/>
  <c r="GF7" i="23"/>
  <c r="GG7" i="23"/>
  <c r="GH7" i="23"/>
  <c r="GI7" i="23"/>
  <c r="GJ7" i="23"/>
  <c r="GK7" i="23"/>
  <c r="GL7" i="23"/>
  <c r="GM7" i="23"/>
  <c r="GN7" i="23"/>
  <c r="GO7" i="23"/>
  <c r="GP7" i="23"/>
  <c r="GQ7" i="23"/>
  <c r="GR7" i="23"/>
  <c r="GS7" i="23"/>
  <c r="GT7" i="23"/>
  <c r="GU7" i="23"/>
  <c r="GV7" i="23"/>
  <c r="GW7" i="23"/>
  <c r="GX7" i="23"/>
  <c r="GY7" i="23"/>
  <c r="GZ7" i="23"/>
  <c r="HA7" i="23"/>
  <c r="HB7" i="23"/>
  <c r="HC7" i="23"/>
  <c r="HD7" i="23"/>
  <c r="HE7" i="23"/>
  <c r="HF7" i="23"/>
  <c r="HG7" i="23"/>
  <c r="HH7" i="23"/>
  <c r="HI7" i="23"/>
  <c r="HJ7" i="23"/>
  <c r="GB8" i="23"/>
  <c r="GC8" i="23"/>
  <c r="GD8" i="23"/>
  <c r="GE8" i="23"/>
  <c r="GF8" i="23"/>
  <c r="GG8" i="23"/>
  <c r="GH8" i="23"/>
  <c r="GI8" i="23"/>
  <c r="GJ8" i="23"/>
  <c r="GK8" i="23"/>
  <c r="GL8" i="23"/>
  <c r="GM8" i="23"/>
  <c r="GN8" i="23"/>
  <c r="GO8" i="23"/>
  <c r="GP8" i="23"/>
  <c r="GQ8" i="23"/>
  <c r="GR8" i="23"/>
  <c r="GS8" i="23"/>
  <c r="GT8" i="23"/>
  <c r="GU8" i="23"/>
  <c r="GV8" i="23"/>
  <c r="GW8" i="23"/>
  <c r="GX8" i="23"/>
  <c r="GY8" i="23"/>
  <c r="GZ8" i="23"/>
  <c r="HA8" i="23"/>
  <c r="HB8" i="23"/>
  <c r="HC8" i="23"/>
  <c r="HD8" i="23"/>
  <c r="HE8" i="23"/>
  <c r="HF8" i="23"/>
  <c r="HG8" i="23"/>
  <c r="HH8" i="23"/>
  <c r="HI8" i="23"/>
  <c r="HJ8" i="23"/>
  <c r="GB9" i="23"/>
  <c r="GC9" i="23"/>
  <c r="GD9" i="23"/>
  <c r="GE9" i="23"/>
  <c r="GF9" i="23"/>
  <c r="GG9" i="23"/>
  <c r="GH9" i="23"/>
  <c r="GI9" i="23"/>
  <c r="GJ9" i="23"/>
  <c r="GK9" i="23"/>
  <c r="GL9" i="23"/>
  <c r="GM9" i="23"/>
  <c r="GN9" i="23"/>
  <c r="GO9" i="23"/>
  <c r="GP9" i="23"/>
  <c r="GQ9" i="23"/>
  <c r="GR9" i="23"/>
  <c r="GS9" i="23"/>
  <c r="GT9" i="23"/>
  <c r="GU9" i="23"/>
  <c r="GV9" i="23"/>
  <c r="GW9" i="23"/>
  <c r="GX9" i="23"/>
  <c r="GY9" i="23"/>
  <c r="GZ9" i="23"/>
  <c r="HA9" i="23"/>
  <c r="HB9" i="23"/>
  <c r="HC9" i="23"/>
  <c r="HD9" i="23"/>
  <c r="HE9" i="23"/>
  <c r="HF9" i="23"/>
  <c r="HG9" i="23"/>
  <c r="HH9" i="23"/>
  <c r="HI9" i="23"/>
  <c r="HJ9" i="23"/>
  <c r="GB10" i="23"/>
  <c r="GC10" i="23"/>
  <c r="GD10" i="23"/>
  <c r="GE10" i="23"/>
  <c r="GF10" i="23"/>
  <c r="GG10" i="23"/>
  <c r="GH10" i="23"/>
  <c r="GI10" i="23"/>
  <c r="GJ10" i="23"/>
  <c r="GK10" i="23"/>
  <c r="GL10" i="23"/>
  <c r="GM10" i="23"/>
  <c r="GN10" i="23"/>
  <c r="GO10" i="23"/>
  <c r="GP10" i="23"/>
  <c r="GQ10" i="23"/>
  <c r="GR10" i="23"/>
  <c r="GS10" i="23"/>
  <c r="GT10" i="23"/>
  <c r="GU10" i="23"/>
  <c r="GV10" i="23"/>
  <c r="GW10" i="23"/>
  <c r="GX10" i="23"/>
  <c r="GY10" i="23"/>
  <c r="GZ10" i="23"/>
  <c r="HA10" i="23"/>
  <c r="HB10" i="23"/>
  <c r="HC10" i="23"/>
  <c r="HD10" i="23"/>
  <c r="HE10" i="23"/>
  <c r="HF10" i="23"/>
  <c r="HG10" i="23"/>
  <c r="HH10" i="23"/>
  <c r="HI10" i="23"/>
  <c r="HJ10" i="23"/>
  <c r="GB11" i="23"/>
  <c r="GC11" i="23"/>
  <c r="GD11" i="23"/>
  <c r="GE11" i="23"/>
  <c r="GF11" i="23"/>
  <c r="GG11" i="23"/>
  <c r="GH11" i="23"/>
  <c r="GI11" i="23"/>
  <c r="GJ11" i="23"/>
  <c r="GK11" i="23"/>
  <c r="GL11" i="23"/>
  <c r="GM11" i="23"/>
  <c r="GN11" i="23"/>
  <c r="GO11" i="23"/>
  <c r="GP11" i="23"/>
  <c r="GQ11" i="23"/>
  <c r="GR11" i="23"/>
  <c r="GS11" i="23"/>
  <c r="GT11" i="23"/>
  <c r="GU11" i="23"/>
  <c r="GV11" i="23"/>
  <c r="GW11" i="23"/>
  <c r="GX11" i="23"/>
  <c r="GY11" i="23"/>
  <c r="GZ11" i="23"/>
  <c r="HA11" i="23"/>
  <c r="HB11" i="23"/>
  <c r="HC11" i="23"/>
  <c r="HD11" i="23"/>
  <c r="HE11" i="23"/>
  <c r="HF11" i="23"/>
  <c r="HG11" i="23"/>
  <c r="HH11" i="23"/>
  <c r="HI11" i="23"/>
  <c r="HJ11" i="23"/>
  <c r="GB12" i="23"/>
  <c r="GC12" i="23"/>
  <c r="GD12" i="23"/>
  <c r="GE12" i="23"/>
  <c r="GF12" i="23"/>
  <c r="GG12" i="23"/>
  <c r="GH12" i="23"/>
  <c r="GI12" i="23"/>
  <c r="GJ12" i="23"/>
  <c r="GK12" i="23"/>
  <c r="GL12" i="23"/>
  <c r="GM12" i="23"/>
  <c r="GN12" i="23"/>
  <c r="GO12" i="23"/>
  <c r="GP12" i="23"/>
  <c r="GQ12" i="23"/>
  <c r="GR12" i="23"/>
  <c r="GS12" i="23"/>
  <c r="GT12" i="23"/>
  <c r="GU12" i="23"/>
  <c r="GV12" i="23"/>
  <c r="GW12" i="23"/>
  <c r="GX12" i="23"/>
  <c r="GY12" i="23"/>
  <c r="GZ12" i="23"/>
  <c r="HA12" i="23"/>
  <c r="HB12" i="23"/>
  <c r="HC12" i="23"/>
  <c r="HD12" i="23"/>
  <c r="HE12" i="23"/>
  <c r="HF12" i="23"/>
  <c r="HG12" i="23"/>
  <c r="HH12" i="23"/>
  <c r="HI12" i="23"/>
  <c r="HJ12" i="23"/>
  <c r="GB13" i="23"/>
  <c r="GC13" i="23"/>
  <c r="GD13" i="23"/>
  <c r="GE13" i="23"/>
  <c r="GF13" i="23"/>
  <c r="GG13" i="23"/>
  <c r="GH13" i="23"/>
  <c r="GI13" i="23"/>
  <c r="GJ13" i="23"/>
  <c r="GK13" i="23"/>
  <c r="GL13" i="23"/>
  <c r="GM13" i="23"/>
  <c r="GN13" i="23"/>
  <c r="GO13" i="23"/>
  <c r="GP13" i="23"/>
  <c r="GQ13" i="23"/>
  <c r="GR13" i="23"/>
  <c r="GS13" i="23"/>
  <c r="GT13" i="23"/>
  <c r="GU13" i="23"/>
  <c r="GV13" i="23"/>
  <c r="GW13" i="23"/>
  <c r="GX13" i="23"/>
  <c r="GY13" i="23"/>
  <c r="GZ13" i="23"/>
  <c r="HA13" i="23"/>
  <c r="HB13" i="23"/>
  <c r="HC13" i="23"/>
  <c r="HD13" i="23"/>
  <c r="HE13" i="23"/>
  <c r="HF13" i="23"/>
  <c r="HG13" i="23"/>
  <c r="HH13" i="23"/>
  <c r="HI13" i="23"/>
  <c r="HJ13" i="23"/>
  <c r="GB14" i="23"/>
  <c r="GC14" i="23"/>
  <c r="GD14" i="23"/>
  <c r="GE14" i="23"/>
  <c r="GF14" i="23"/>
  <c r="GG14" i="23"/>
  <c r="GH14" i="23"/>
  <c r="GI14" i="23"/>
  <c r="GJ14" i="23"/>
  <c r="GK14" i="23"/>
  <c r="GL14" i="23"/>
  <c r="GM14" i="23"/>
  <c r="GN14" i="23"/>
  <c r="GO14" i="23"/>
  <c r="GP14" i="23"/>
  <c r="GQ14" i="23"/>
  <c r="GR14" i="23"/>
  <c r="GS14" i="23"/>
  <c r="GT14" i="23"/>
  <c r="GU14" i="23"/>
  <c r="GV14" i="23"/>
  <c r="GW14" i="23"/>
  <c r="GX14" i="23"/>
  <c r="GY14" i="23"/>
  <c r="GZ14" i="23"/>
  <c r="HA14" i="23"/>
  <c r="HB14" i="23"/>
  <c r="HC14" i="23"/>
  <c r="HD14" i="23"/>
  <c r="HE14" i="23"/>
  <c r="HF14" i="23"/>
  <c r="HG14" i="23"/>
  <c r="HH14" i="23"/>
  <c r="HI14" i="23"/>
  <c r="HJ14" i="23"/>
  <c r="GB15" i="23"/>
  <c r="GC15" i="23"/>
  <c r="GD15" i="23"/>
  <c r="GE15" i="23"/>
  <c r="GF15" i="23"/>
  <c r="GG15" i="23"/>
  <c r="GH15" i="23"/>
  <c r="GI15" i="23"/>
  <c r="GJ15" i="23"/>
  <c r="GK15" i="23"/>
  <c r="GL15" i="23"/>
  <c r="GM15" i="23"/>
  <c r="GN15" i="23"/>
  <c r="GO15" i="23"/>
  <c r="GP15" i="23"/>
  <c r="GQ15" i="23"/>
  <c r="GR15" i="23"/>
  <c r="GS15" i="23"/>
  <c r="GT15" i="23"/>
  <c r="GU15" i="23"/>
  <c r="GV15" i="23"/>
  <c r="GW15" i="23"/>
  <c r="GX15" i="23"/>
  <c r="GY15" i="23"/>
  <c r="GZ15" i="23"/>
  <c r="HA15" i="23"/>
  <c r="HB15" i="23"/>
  <c r="HC15" i="23"/>
  <c r="HD15" i="23"/>
  <c r="HE15" i="23"/>
  <c r="HF15" i="23"/>
  <c r="HG15" i="23"/>
  <c r="HH15" i="23"/>
  <c r="HI15" i="23"/>
  <c r="HJ15" i="23"/>
  <c r="GB16" i="23"/>
  <c r="GC16" i="23"/>
  <c r="GD16" i="23"/>
  <c r="GE16" i="23"/>
  <c r="GF16" i="23"/>
  <c r="GG16" i="23"/>
  <c r="GH16" i="23"/>
  <c r="GI16" i="23"/>
  <c r="GJ16" i="23"/>
  <c r="GK16" i="23"/>
  <c r="GL16" i="23"/>
  <c r="GM16" i="23"/>
  <c r="GN16" i="23"/>
  <c r="GO16" i="23"/>
  <c r="GP16" i="23"/>
  <c r="GQ16" i="23"/>
  <c r="GR16" i="23"/>
  <c r="GS16" i="23"/>
  <c r="GT16" i="23"/>
  <c r="GU16" i="23"/>
  <c r="GV16" i="23"/>
  <c r="GW16" i="23"/>
  <c r="GX16" i="23"/>
  <c r="GY16" i="23"/>
  <c r="GZ16" i="23"/>
  <c r="HA16" i="23"/>
  <c r="HB16" i="23"/>
  <c r="HC16" i="23"/>
  <c r="HD16" i="23"/>
  <c r="HE16" i="23"/>
  <c r="HF16" i="23"/>
  <c r="HG16" i="23"/>
  <c r="HH16" i="23"/>
  <c r="HI16" i="23"/>
  <c r="HJ16" i="23"/>
  <c r="GB17" i="23"/>
  <c r="GC17" i="23"/>
  <c r="GD17" i="23"/>
  <c r="GE17" i="23"/>
  <c r="GF17" i="23"/>
  <c r="GG17" i="23"/>
  <c r="GH17" i="23"/>
  <c r="GI17" i="23"/>
  <c r="GJ17" i="23"/>
  <c r="GK17" i="23"/>
  <c r="GL17" i="23"/>
  <c r="GM17" i="23"/>
  <c r="GN17" i="23"/>
  <c r="GO17" i="23"/>
  <c r="GP17" i="23"/>
  <c r="GQ17" i="23"/>
  <c r="GR17" i="23"/>
  <c r="GS17" i="23"/>
  <c r="GT17" i="23"/>
  <c r="GU17" i="23"/>
  <c r="GV17" i="23"/>
  <c r="GW17" i="23"/>
  <c r="GX17" i="23"/>
  <c r="GY17" i="23"/>
  <c r="GZ17" i="23"/>
  <c r="HA17" i="23"/>
  <c r="HB17" i="23"/>
  <c r="HC17" i="23"/>
  <c r="HD17" i="23"/>
  <c r="HE17" i="23"/>
  <c r="HF17" i="23"/>
  <c r="HG17" i="23"/>
  <c r="HH17" i="23"/>
  <c r="HI17" i="23"/>
  <c r="HJ17" i="23"/>
  <c r="GB18" i="23"/>
  <c r="GC18" i="23"/>
  <c r="GD18" i="23"/>
  <c r="GE18" i="23"/>
  <c r="GF18" i="23"/>
  <c r="GG18" i="23"/>
  <c r="GH18" i="23"/>
  <c r="GI18" i="23"/>
  <c r="GJ18" i="23"/>
  <c r="GK18" i="23"/>
  <c r="GL18" i="23"/>
  <c r="GM18" i="23"/>
  <c r="GN18" i="23"/>
  <c r="GO18" i="23"/>
  <c r="GP18" i="23"/>
  <c r="GQ18" i="23"/>
  <c r="GR18" i="23"/>
  <c r="GS18" i="23"/>
  <c r="GT18" i="23"/>
  <c r="GU18" i="23"/>
  <c r="GV18" i="23"/>
  <c r="GW18" i="23"/>
  <c r="GX18" i="23"/>
  <c r="GY18" i="23"/>
  <c r="GZ18" i="23"/>
  <c r="HA18" i="23"/>
  <c r="HB18" i="23"/>
  <c r="HC18" i="23"/>
  <c r="HD18" i="23"/>
  <c r="HE18" i="23"/>
  <c r="HF18" i="23"/>
  <c r="HG18" i="23"/>
  <c r="HH18" i="23"/>
  <c r="HI18" i="23"/>
  <c r="HJ18" i="23"/>
  <c r="GB19" i="23"/>
  <c r="GC19" i="23"/>
  <c r="GD19" i="23"/>
  <c r="GE19" i="23"/>
  <c r="GF19" i="23"/>
  <c r="GG19" i="23"/>
  <c r="GH19" i="23"/>
  <c r="GI19" i="23"/>
  <c r="GJ19" i="23"/>
  <c r="GK19" i="23"/>
  <c r="GL19" i="23"/>
  <c r="GM19" i="23"/>
  <c r="GN19" i="23"/>
  <c r="GO19" i="23"/>
  <c r="GP19" i="23"/>
  <c r="GQ19" i="23"/>
  <c r="GR19" i="23"/>
  <c r="GS19" i="23"/>
  <c r="GT19" i="23"/>
  <c r="GU19" i="23"/>
  <c r="GV19" i="23"/>
  <c r="GW19" i="23"/>
  <c r="GX19" i="23"/>
  <c r="GY19" i="23"/>
  <c r="GZ19" i="23"/>
  <c r="HA19" i="23"/>
  <c r="HB19" i="23"/>
  <c r="HC19" i="23"/>
  <c r="HD19" i="23"/>
  <c r="HE19" i="23"/>
  <c r="HF19" i="23"/>
  <c r="HG19" i="23"/>
  <c r="HH19" i="23"/>
  <c r="HI19" i="23"/>
  <c r="HJ19" i="23"/>
  <c r="GB20" i="23"/>
  <c r="GC20" i="23"/>
  <c r="GD20" i="23"/>
  <c r="GE20" i="23"/>
  <c r="GF20" i="23"/>
  <c r="GG20" i="23"/>
  <c r="GH20" i="23"/>
  <c r="GI20" i="23"/>
  <c r="GJ20" i="23"/>
  <c r="GK20" i="23"/>
  <c r="GL20" i="23"/>
  <c r="GM20" i="23"/>
  <c r="GN20" i="23"/>
  <c r="GO20" i="23"/>
  <c r="GP20" i="23"/>
  <c r="GQ20" i="23"/>
  <c r="GR20" i="23"/>
  <c r="GS20" i="23"/>
  <c r="GT20" i="23"/>
  <c r="GU20" i="23"/>
  <c r="GV20" i="23"/>
  <c r="GW20" i="23"/>
  <c r="GX20" i="23"/>
  <c r="GY20" i="23"/>
  <c r="GZ20" i="23"/>
  <c r="HA20" i="23"/>
  <c r="HB20" i="23"/>
  <c r="HC20" i="23"/>
  <c r="HD20" i="23"/>
  <c r="HE20" i="23"/>
  <c r="HF20" i="23"/>
  <c r="HG20" i="23"/>
  <c r="HH20" i="23"/>
  <c r="HI20" i="23"/>
  <c r="HJ20" i="23"/>
  <c r="GB21" i="23"/>
  <c r="GC21" i="23"/>
  <c r="GD21" i="23"/>
  <c r="GE21" i="23"/>
  <c r="GF21" i="23"/>
  <c r="GG21" i="23"/>
  <c r="GH21" i="23"/>
  <c r="GI21" i="23"/>
  <c r="GJ21" i="23"/>
  <c r="GK21" i="23"/>
  <c r="GL21" i="23"/>
  <c r="GM21" i="23"/>
  <c r="GN21" i="23"/>
  <c r="GO21" i="23"/>
  <c r="GP21" i="23"/>
  <c r="GQ21" i="23"/>
  <c r="GR21" i="23"/>
  <c r="GS21" i="23"/>
  <c r="GT21" i="23"/>
  <c r="GU21" i="23"/>
  <c r="GV21" i="23"/>
  <c r="GW21" i="23"/>
  <c r="GX21" i="23"/>
  <c r="GY21" i="23"/>
  <c r="GZ21" i="23"/>
  <c r="HA21" i="23"/>
  <c r="HB21" i="23"/>
  <c r="HC21" i="23"/>
  <c r="HD21" i="23"/>
  <c r="HE21" i="23"/>
  <c r="HF21" i="23"/>
  <c r="HG21" i="23"/>
  <c r="HH21" i="23"/>
  <c r="HI21" i="23"/>
  <c r="HJ21" i="23"/>
  <c r="GB22" i="23"/>
  <c r="GC22" i="23"/>
  <c r="GD22" i="23"/>
  <c r="GE22" i="23"/>
  <c r="GF22" i="23"/>
  <c r="GG22" i="23"/>
  <c r="GH22" i="23"/>
  <c r="GI22" i="23"/>
  <c r="GJ22" i="23"/>
  <c r="GK22" i="23"/>
  <c r="GL22" i="23"/>
  <c r="GM22" i="23"/>
  <c r="GN22" i="23"/>
  <c r="GO22" i="23"/>
  <c r="GP22" i="23"/>
  <c r="GQ22" i="23"/>
  <c r="GR22" i="23"/>
  <c r="GS22" i="23"/>
  <c r="GT22" i="23"/>
  <c r="GU22" i="23"/>
  <c r="GV22" i="23"/>
  <c r="GW22" i="23"/>
  <c r="GX22" i="23"/>
  <c r="GY22" i="23"/>
  <c r="GZ22" i="23"/>
  <c r="HA22" i="23"/>
  <c r="HB22" i="23"/>
  <c r="HC22" i="23"/>
  <c r="HD22" i="23"/>
  <c r="HE22" i="23"/>
  <c r="HF22" i="23"/>
  <c r="HG22" i="23"/>
  <c r="HH22" i="23"/>
  <c r="HI22" i="23"/>
  <c r="HJ22" i="23"/>
  <c r="GB23" i="23"/>
  <c r="GC23" i="23"/>
  <c r="GD23" i="23"/>
  <c r="GE23" i="23"/>
  <c r="GF23" i="23"/>
  <c r="GG23" i="23"/>
  <c r="GH23" i="23"/>
  <c r="GI23" i="23"/>
  <c r="GJ23" i="23"/>
  <c r="GK23" i="23"/>
  <c r="GL23" i="23"/>
  <c r="GM23" i="23"/>
  <c r="GN23" i="23"/>
  <c r="GO23" i="23"/>
  <c r="GP23" i="23"/>
  <c r="GQ23" i="23"/>
  <c r="GR23" i="23"/>
  <c r="GS23" i="23"/>
  <c r="GT23" i="23"/>
  <c r="GU23" i="23"/>
  <c r="GV23" i="23"/>
  <c r="GW23" i="23"/>
  <c r="GX23" i="23"/>
  <c r="GY23" i="23"/>
  <c r="GZ23" i="23"/>
  <c r="HA23" i="23"/>
  <c r="HB23" i="23"/>
  <c r="HC23" i="23"/>
  <c r="HD23" i="23"/>
  <c r="HE23" i="23"/>
  <c r="HF23" i="23"/>
  <c r="HG23" i="23"/>
  <c r="HH23" i="23"/>
  <c r="HI23" i="23"/>
  <c r="HJ23" i="23"/>
  <c r="GB25" i="23"/>
  <c r="GC25" i="23"/>
  <c r="GD25" i="23"/>
  <c r="GE25" i="23"/>
  <c r="GF25" i="23"/>
  <c r="GG25" i="23"/>
  <c r="GH25" i="23"/>
  <c r="GI25" i="23"/>
  <c r="GJ25" i="23"/>
  <c r="GK25" i="23"/>
  <c r="GL25" i="23"/>
  <c r="GM25" i="23"/>
  <c r="GN25" i="23"/>
  <c r="GO25" i="23"/>
  <c r="GP25" i="23"/>
  <c r="GQ25" i="23"/>
  <c r="GR25" i="23"/>
  <c r="GS25" i="23"/>
  <c r="GT25" i="23"/>
  <c r="GU25" i="23"/>
  <c r="GV25" i="23"/>
  <c r="GW25" i="23"/>
  <c r="GX25" i="23"/>
  <c r="GY25" i="23"/>
  <c r="GZ25" i="23"/>
  <c r="HA25" i="23"/>
  <c r="HB25" i="23"/>
  <c r="HC25" i="23"/>
  <c r="HD25" i="23"/>
  <c r="HE25" i="23"/>
  <c r="HF25" i="23"/>
  <c r="HG25" i="23"/>
  <c r="HH25" i="23"/>
  <c r="HI25" i="23"/>
  <c r="HJ25" i="23"/>
  <c r="GB24" i="23"/>
  <c r="GC24" i="23"/>
  <c r="GD24" i="23"/>
  <c r="GE24" i="23"/>
  <c r="GF24" i="23"/>
  <c r="GG24" i="23"/>
  <c r="GH24" i="23"/>
  <c r="GI24" i="23"/>
  <c r="GJ24" i="23"/>
  <c r="GK24" i="23"/>
  <c r="GL24" i="23"/>
  <c r="GM24" i="23"/>
  <c r="GN24" i="23"/>
  <c r="GO24" i="23"/>
  <c r="GP24" i="23"/>
  <c r="GQ24" i="23"/>
  <c r="GR24" i="23"/>
  <c r="GS24" i="23"/>
  <c r="GT24" i="23"/>
  <c r="GU24" i="23"/>
  <c r="GV24" i="23"/>
  <c r="GW24" i="23"/>
  <c r="GX24" i="23"/>
  <c r="GY24" i="23"/>
  <c r="GZ24" i="23"/>
  <c r="HA24" i="23"/>
  <c r="HB24" i="23"/>
  <c r="HC24" i="23"/>
  <c r="HD24" i="23"/>
  <c r="HE24" i="23"/>
  <c r="HF24" i="23"/>
  <c r="HG24" i="23"/>
  <c r="HH24" i="23"/>
  <c r="HI24" i="23"/>
  <c r="HJ24" i="23"/>
  <c r="GB26" i="23"/>
  <c r="GC26" i="23"/>
  <c r="GD26" i="23"/>
  <c r="GE26" i="23"/>
  <c r="GF26" i="23"/>
  <c r="GG26" i="23"/>
  <c r="GH26" i="23"/>
  <c r="GI26" i="23"/>
  <c r="GJ26" i="23"/>
  <c r="GK26" i="23"/>
  <c r="GL26" i="23"/>
  <c r="GM26" i="23"/>
  <c r="GN26" i="23"/>
  <c r="GO26" i="23"/>
  <c r="GP26" i="23"/>
  <c r="GQ26" i="23"/>
  <c r="GR26" i="23"/>
  <c r="GS26" i="23"/>
  <c r="GT26" i="23"/>
  <c r="GU26" i="23"/>
  <c r="GV26" i="23"/>
  <c r="GW26" i="23"/>
  <c r="GX26" i="23"/>
  <c r="GY26" i="23"/>
  <c r="GZ26" i="23"/>
  <c r="HA26" i="23"/>
  <c r="HB26" i="23"/>
  <c r="HC26" i="23"/>
  <c r="HD26" i="23"/>
  <c r="HE26" i="23"/>
  <c r="HF26" i="23"/>
  <c r="HG26" i="23"/>
  <c r="HH26" i="23"/>
  <c r="HI26" i="23"/>
  <c r="HJ26" i="23"/>
  <c r="GB27" i="23"/>
  <c r="GC27" i="23"/>
  <c r="GD27" i="23"/>
  <c r="GE27" i="23"/>
  <c r="GF27" i="23"/>
  <c r="GG27" i="23"/>
  <c r="GH27" i="23"/>
  <c r="GI27" i="23"/>
  <c r="GJ27" i="23"/>
  <c r="GK27" i="23"/>
  <c r="GL27" i="23"/>
  <c r="GM27" i="23"/>
  <c r="GN27" i="23"/>
  <c r="GO27" i="23"/>
  <c r="GP27" i="23"/>
  <c r="GQ27" i="23"/>
  <c r="GR27" i="23"/>
  <c r="GS27" i="23"/>
  <c r="GT27" i="23"/>
  <c r="GU27" i="23"/>
  <c r="GV27" i="23"/>
  <c r="GW27" i="23"/>
  <c r="GX27" i="23"/>
  <c r="GY27" i="23"/>
  <c r="GZ27" i="23"/>
  <c r="HA27" i="23"/>
  <c r="HB27" i="23"/>
  <c r="HC27" i="23"/>
  <c r="HD27" i="23"/>
  <c r="HE27" i="23"/>
  <c r="HF27" i="23"/>
  <c r="HG27" i="23"/>
  <c r="HH27" i="23"/>
  <c r="HI27" i="23"/>
  <c r="HJ27" i="23"/>
  <c r="GB28" i="23"/>
  <c r="GC28" i="23"/>
  <c r="GD28" i="23"/>
  <c r="GE28" i="23"/>
  <c r="GF28" i="23"/>
  <c r="GG28" i="23"/>
  <c r="GH28" i="23"/>
  <c r="GI28" i="23"/>
  <c r="GJ28" i="23"/>
  <c r="GK28" i="23"/>
  <c r="GL28" i="23"/>
  <c r="GM28" i="23"/>
  <c r="GN28" i="23"/>
  <c r="GO28" i="23"/>
  <c r="GP28" i="23"/>
  <c r="GQ28" i="23"/>
  <c r="GR28" i="23"/>
  <c r="GS28" i="23"/>
  <c r="GT28" i="23"/>
  <c r="GU28" i="23"/>
  <c r="GV28" i="23"/>
  <c r="GW28" i="23"/>
  <c r="GX28" i="23"/>
  <c r="GY28" i="23"/>
  <c r="GZ28" i="23"/>
  <c r="HA28" i="23"/>
  <c r="HB28" i="23"/>
  <c r="HC28" i="23"/>
  <c r="HD28" i="23"/>
  <c r="HE28" i="23"/>
  <c r="HF28" i="23"/>
  <c r="HG28" i="23"/>
  <c r="HH28" i="23"/>
  <c r="HI28" i="23"/>
  <c r="HJ28" i="23"/>
  <c r="GB29" i="23"/>
  <c r="GC29" i="23"/>
  <c r="GD29" i="23"/>
  <c r="GE29" i="23"/>
  <c r="GF29" i="23"/>
  <c r="GG29" i="23"/>
  <c r="GH29" i="23"/>
  <c r="GI29" i="23"/>
  <c r="GJ29" i="23"/>
  <c r="GK29" i="23"/>
  <c r="GL29" i="23"/>
  <c r="GM29" i="23"/>
  <c r="GN29" i="23"/>
  <c r="GO29" i="23"/>
  <c r="GP29" i="23"/>
  <c r="GQ29" i="23"/>
  <c r="GR29" i="23"/>
  <c r="GS29" i="23"/>
  <c r="GT29" i="23"/>
  <c r="GU29" i="23"/>
  <c r="GV29" i="23"/>
  <c r="GW29" i="23"/>
  <c r="GX29" i="23"/>
  <c r="GY29" i="23"/>
  <c r="GZ29" i="23"/>
  <c r="HA29" i="23"/>
  <c r="HB29" i="23"/>
  <c r="HC29" i="23"/>
  <c r="HD29" i="23"/>
  <c r="HE29" i="23"/>
  <c r="HF29" i="23"/>
  <c r="HG29" i="23"/>
  <c r="HH29" i="23"/>
  <c r="HI29" i="23"/>
  <c r="HJ29" i="23"/>
  <c r="GB30" i="23"/>
  <c r="GC30" i="23"/>
  <c r="GD30" i="23"/>
  <c r="GE30" i="23"/>
  <c r="GF30" i="23"/>
  <c r="GG30" i="23"/>
  <c r="GH30" i="23"/>
  <c r="GI30" i="23"/>
  <c r="GJ30" i="23"/>
  <c r="GK30" i="23"/>
  <c r="GL30" i="23"/>
  <c r="GM30" i="23"/>
  <c r="GN30" i="23"/>
  <c r="GO30" i="23"/>
  <c r="GP30" i="23"/>
  <c r="GQ30" i="23"/>
  <c r="GR30" i="23"/>
  <c r="GS30" i="23"/>
  <c r="GT30" i="23"/>
  <c r="GU30" i="23"/>
  <c r="GV30" i="23"/>
  <c r="GW30" i="23"/>
  <c r="GX30" i="23"/>
  <c r="GY30" i="23"/>
  <c r="GZ30" i="23"/>
  <c r="HA30" i="23"/>
  <c r="HB30" i="23"/>
  <c r="HC30" i="23"/>
  <c r="HD30" i="23"/>
  <c r="HE30" i="23"/>
  <c r="HF30" i="23"/>
  <c r="HG30" i="23"/>
  <c r="HH30" i="23"/>
  <c r="HI30" i="23"/>
  <c r="HJ30" i="23"/>
  <c r="GB31" i="23"/>
  <c r="GC31" i="23"/>
  <c r="GD31" i="23"/>
  <c r="GE31" i="23"/>
  <c r="GF31" i="23"/>
  <c r="GG31" i="23"/>
  <c r="GH31" i="23"/>
  <c r="GI31" i="23"/>
  <c r="GJ31" i="23"/>
  <c r="GK31" i="23"/>
  <c r="GL31" i="23"/>
  <c r="GM31" i="23"/>
  <c r="GN31" i="23"/>
  <c r="GO31" i="23"/>
  <c r="GP31" i="23"/>
  <c r="GQ31" i="23"/>
  <c r="GR31" i="23"/>
  <c r="GS31" i="23"/>
  <c r="GT31" i="23"/>
  <c r="GU31" i="23"/>
  <c r="GV31" i="23"/>
  <c r="GW31" i="23"/>
  <c r="GX31" i="23"/>
  <c r="GY31" i="23"/>
  <c r="GZ31" i="23"/>
  <c r="HA31" i="23"/>
  <c r="HB31" i="23"/>
  <c r="HC31" i="23"/>
  <c r="HD31" i="23"/>
  <c r="HE31" i="23"/>
  <c r="HF31" i="23"/>
  <c r="HG31" i="23"/>
  <c r="HH31" i="23"/>
  <c r="HI31" i="23"/>
  <c r="HJ31" i="23"/>
  <c r="GB32" i="23"/>
  <c r="GC32" i="23"/>
  <c r="GD32" i="23"/>
  <c r="GE32" i="23"/>
  <c r="GF32" i="23"/>
  <c r="GG32" i="23"/>
  <c r="GH32" i="23"/>
  <c r="GI32" i="23"/>
  <c r="GJ32" i="23"/>
  <c r="GK32" i="23"/>
  <c r="GL32" i="23"/>
  <c r="GM32" i="23"/>
  <c r="GN32" i="23"/>
  <c r="GO32" i="23"/>
  <c r="GP32" i="23"/>
  <c r="GQ32" i="23"/>
  <c r="GR32" i="23"/>
  <c r="GS32" i="23"/>
  <c r="GT32" i="23"/>
  <c r="GU32" i="23"/>
  <c r="GV32" i="23"/>
  <c r="GW32" i="23"/>
  <c r="GX32" i="23"/>
  <c r="GY32" i="23"/>
  <c r="GZ32" i="23"/>
  <c r="HA32" i="23"/>
  <c r="HB32" i="23"/>
  <c r="HC32" i="23"/>
  <c r="HD32" i="23"/>
  <c r="HE32" i="23"/>
  <c r="HF32" i="23"/>
  <c r="HG32" i="23"/>
  <c r="HH32" i="23"/>
  <c r="HI32" i="23"/>
  <c r="HJ32" i="23"/>
  <c r="GB33" i="23"/>
  <c r="GC33" i="23"/>
  <c r="GD33" i="23"/>
  <c r="GE33" i="23"/>
  <c r="GF33" i="23"/>
  <c r="GG33" i="23"/>
  <c r="GH33" i="23"/>
  <c r="GI33" i="23"/>
  <c r="GJ33" i="23"/>
  <c r="GK33" i="23"/>
  <c r="GL33" i="23"/>
  <c r="GM33" i="23"/>
  <c r="GN33" i="23"/>
  <c r="GO33" i="23"/>
  <c r="GP33" i="23"/>
  <c r="GQ33" i="23"/>
  <c r="GR33" i="23"/>
  <c r="GS33" i="23"/>
  <c r="GT33" i="23"/>
  <c r="GU33" i="23"/>
  <c r="GV33" i="23"/>
  <c r="GW33" i="23"/>
  <c r="GX33" i="23"/>
  <c r="GY33" i="23"/>
  <c r="GZ33" i="23"/>
  <c r="HA33" i="23"/>
  <c r="HB33" i="23"/>
  <c r="HC33" i="23"/>
  <c r="HD33" i="23"/>
  <c r="HE33" i="23"/>
  <c r="HF33" i="23"/>
  <c r="HG33" i="23"/>
  <c r="HH33" i="23"/>
  <c r="HI33" i="23"/>
  <c r="HJ33" i="23"/>
  <c r="GB34" i="23"/>
  <c r="GC34" i="23"/>
  <c r="GD34" i="23"/>
  <c r="GE34" i="23"/>
  <c r="GF34" i="23"/>
  <c r="GG34" i="23"/>
  <c r="GH34" i="23"/>
  <c r="GI34" i="23"/>
  <c r="GJ34" i="23"/>
  <c r="GK34" i="23"/>
  <c r="GL34" i="23"/>
  <c r="GM34" i="23"/>
  <c r="GN34" i="23"/>
  <c r="GO34" i="23"/>
  <c r="GP34" i="23"/>
  <c r="GQ34" i="23"/>
  <c r="GR34" i="23"/>
  <c r="GS34" i="23"/>
  <c r="GT34" i="23"/>
  <c r="GU34" i="23"/>
  <c r="GV34" i="23"/>
  <c r="GW34" i="23"/>
  <c r="GX34" i="23"/>
  <c r="GY34" i="23"/>
  <c r="GZ34" i="23"/>
  <c r="HA34" i="23"/>
  <c r="HB34" i="23"/>
  <c r="HC34" i="23"/>
  <c r="HD34" i="23"/>
  <c r="HE34" i="23"/>
  <c r="HF34" i="23"/>
  <c r="HG34" i="23"/>
  <c r="HH34" i="23"/>
  <c r="HI34" i="23"/>
  <c r="HJ34" i="23"/>
  <c r="GB35" i="23"/>
  <c r="GC35" i="23"/>
  <c r="GD35" i="23"/>
  <c r="GE35" i="23"/>
  <c r="GF35" i="23"/>
  <c r="GG35" i="23"/>
  <c r="GH35" i="23"/>
  <c r="GI35" i="23"/>
  <c r="GJ35" i="23"/>
  <c r="GK35" i="23"/>
  <c r="GL35" i="23"/>
  <c r="GM35" i="23"/>
  <c r="GN35" i="23"/>
  <c r="GO35" i="23"/>
  <c r="GP35" i="23"/>
  <c r="GQ35" i="23"/>
  <c r="GR35" i="23"/>
  <c r="GS35" i="23"/>
  <c r="GT35" i="23"/>
  <c r="GU35" i="23"/>
  <c r="GV35" i="23"/>
  <c r="GW35" i="23"/>
  <c r="GX35" i="23"/>
  <c r="GY35" i="23"/>
  <c r="GZ35" i="23"/>
  <c r="HA35" i="23"/>
  <c r="HB35" i="23"/>
  <c r="HC35" i="23"/>
  <c r="HD35" i="23"/>
  <c r="HE35" i="23"/>
  <c r="HF35" i="23"/>
  <c r="HG35" i="23"/>
  <c r="HH35" i="23"/>
  <c r="HI35" i="23"/>
  <c r="HJ35" i="23"/>
  <c r="GB36" i="23"/>
  <c r="GC36" i="23"/>
  <c r="GD36" i="23"/>
  <c r="GE36" i="23"/>
  <c r="GF36" i="23"/>
  <c r="GG36" i="23"/>
  <c r="GH36" i="23"/>
  <c r="GI36" i="23"/>
  <c r="GJ36" i="23"/>
  <c r="GK36" i="23"/>
  <c r="GL36" i="23"/>
  <c r="GM36" i="23"/>
  <c r="GN36" i="23"/>
  <c r="GO36" i="23"/>
  <c r="GP36" i="23"/>
  <c r="GQ36" i="23"/>
  <c r="GR36" i="23"/>
  <c r="GS36" i="23"/>
  <c r="GT36" i="23"/>
  <c r="GU36" i="23"/>
  <c r="GV36" i="23"/>
  <c r="GW36" i="23"/>
  <c r="GX36" i="23"/>
  <c r="GY36" i="23"/>
  <c r="GZ36" i="23"/>
  <c r="HA36" i="23"/>
  <c r="HB36" i="23"/>
  <c r="HC36" i="23"/>
  <c r="HD36" i="23"/>
  <c r="HE36" i="23"/>
  <c r="HF36" i="23"/>
  <c r="HG36" i="23"/>
  <c r="HH36" i="23"/>
  <c r="HI36" i="23"/>
  <c r="HJ36" i="23"/>
  <c r="GB37" i="23"/>
  <c r="GC37" i="23"/>
  <c r="GD37" i="23"/>
  <c r="GE37" i="23"/>
  <c r="GF37" i="23"/>
  <c r="GG37" i="23"/>
  <c r="GH37" i="23"/>
  <c r="GI37" i="23"/>
  <c r="GJ37" i="23"/>
  <c r="GK37" i="23"/>
  <c r="GL37" i="23"/>
  <c r="GM37" i="23"/>
  <c r="GN37" i="23"/>
  <c r="GO37" i="23"/>
  <c r="GP37" i="23"/>
  <c r="GQ37" i="23"/>
  <c r="GR37" i="23"/>
  <c r="GS37" i="23"/>
  <c r="GT37" i="23"/>
  <c r="GU37" i="23"/>
  <c r="GV37" i="23"/>
  <c r="GW37" i="23"/>
  <c r="GX37" i="23"/>
  <c r="GY37" i="23"/>
  <c r="GZ37" i="23"/>
  <c r="HA37" i="23"/>
  <c r="HB37" i="23"/>
  <c r="HC37" i="23"/>
  <c r="HD37" i="23"/>
  <c r="HE37" i="23"/>
  <c r="HF37" i="23"/>
  <c r="HG37" i="23"/>
  <c r="HH37" i="23"/>
  <c r="HI37" i="23"/>
  <c r="HJ37" i="23"/>
  <c r="GB38" i="23"/>
  <c r="GC38" i="23"/>
  <c r="GD38" i="23"/>
  <c r="GE38" i="23"/>
  <c r="GF38" i="23"/>
  <c r="GG38" i="23"/>
  <c r="GH38" i="23"/>
  <c r="GI38" i="23"/>
  <c r="GJ38" i="23"/>
  <c r="GK38" i="23"/>
  <c r="GL38" i="23"/>
  <c r="GM38" i="23"/>
  <c r="GN38" i="23"/>
  <c r="GO38" i="23"/>
  <c r="GP38" i="23"/>
  <c r="GQ38" i="23"/>
  <c r="GR38" i="23"/>
  <c r="GS38" i="23"/>
  <c r="GT38" i="23"/>
  <c r="GU38" i="23"/>
  <c r="GV38" i="23"/>
  <c r="GW38" i="23"/>
  <c r="GX38" i="23"/>
  <c r="GY38" i="23"/>
  <c r="GZ38" i="23"/>
  <c r="HA38" i="23"/>
  <c r="HB38" i="23"/>
  <c r="HC38" i="23"/>
  <c r="HD38" i="23"/>
  <c r="HE38" i="23"/>
  <c r="HF38" i="23"/>
  <c r="HG38" i="23"/>
  <c r="HH38" i="23"/>
  <c r="HI38" i="23"/>
  <c r="HJ38" i="23"/>
  <c r="GB39" i="23"/>
  <c r="GC39" i="23"/>
  <c r="GD39" i="23"/>
  <c r="GE39" i="23"/>
  <c r="GF39" i="23"/>
  <c r="GG39" i="23"/>
  <c r="GH39" i="23"/>
  <c r="GI39" i="23"/>
  <c r="GJ39" i="23"/>
  <c r="GK39" i="23"/>
  <c r="GL39" i="23"/>
  <c r="GM39" i="23"/>
  <c r="GN39" i="23"/>
  <c r="GO39" i="23"/>
  <c r="GP39" i="23"/>
  <c r="GQ39" i="23"/>
  <c r="GR39" i="23"/>
  <c r="GS39" i="23"/>
  <c r="GT39" i="23"/>
  <c r="GU39" i="23"/>
  <c r="GV39" i="23"/>
  <c r="GW39" i="23"/>
  <c r="GX39" i="23"/>
  <c r="GY39" i="23"/>
  <c r="GZ39" i="23"/>
  <c r="HA39" i="23"/>
  <c r="HB39" i="23"/>
  <c r="HC39" i="23"/>
  <c r="HD39" i="23"/>
  <c r="HE39" i="23"/>
  <c r="HF39" i="23"/>
  <c r="HG39" i="23"/>
  <c r="HH39" i="23"/>
  <c r="HI39" i="23"/>
  <c r="HJ39" i="23"/>
  <c r="GB40" i="23"/>
  <c r="GC40" i="23"/>
  <c r="GD40" i="23"/>
  <c r="GE40" i="23"/>
  <c r="GF40" i="23"/>
  <c r="GG40" i="23"/>
  <c r="GH40" i="23"/>
  <c r="GI40" i="23"/>
  <c r="GJ40" i="23"/>
  <c r="GK40" i="23"/>
  <c r="GL40" i="23"/>
  <c r="GM40" i="23"/>
  <c r="GN40" i="23"/>
  <c r="GO40" i="23"/>
  <c r="GP40" i="23"/>
  <c r="GQ40" i="23"/>
  <c r="GR40" i="23"/>
  <c r="GS40" i="23"/>
  <c r="GT40" i="23"/>
  <c r="GU40" i="23"/>
  <c r="GV40" i="23"/>
  <c r="GW40" i="23"/>
  <c r="GX40" i="23"/>
  <c r="GY40" i="23"/>
  <c r="GZ40" i="23"/>
  <c r="HA40" i="23"/>
  <c r="HB40" i="23"/>
  <c r="HC40" i="23"/>
  <c r="HD40" i="23"/>
  <c r="HE40" i="23"/>
  <c r="HF40" i="23"/>
  <c r="HG40" i="23"/>
  <c r="HH40" i="23"/>
  <c r="HI40" i="23"/>
  <c r="HJ40" i="23"/>
  <c r="GB41" i="23"/>
  <c r="GC41" i="23"/>
  <c r="GD41" i="23"/>
  <c r="GE41" i="23"/>
  <c r="GF41" i="23"/>
  <c r="GG41" i="23"/>
  <c r="GH41" i="23"/>
  <c r="GI41" i="23"/>
  <c r="GJ41" i="23"/>
  <c r="GK41" i="23"/>
  <c r="GL41" i="23"/>
  <c r="GM41" i="23"/>
  <c r="GN41" i="23"/>
  <c r="GO41" i="23"/>
  <c r="GP41" i="23"/>
  <c r="GQ41" i="23"/>
  <c r="GR41" i="23"/>
  <c r="GS41" i="23"/>
  <c r="GT41" i="23"/>
  <c r="GU41" i="23"/>
  <c r="GV41" i="23"/>
  <c r="GW41" i="23"/>
  <c r="GX41" i="23"/>
  <c r="GY41" i="23"/>
  <c r="GZ41" i="23"/>
  <c r="HA41" i="23"/>
  <c r="HB41" i="23"/>
  <c r="HC41" i="23"/>
  <c r="HD41" i="23"/>
  <c r="HE41" i="23"/>
  <c r="HF41" i="23"/>
  <c r="HG41" i="23"/>
  <c r="HH41" i="23"/>
  <c r="HI41" i="23"/>
  <c r="HJ41" i="23"/>
  <c r="GB42" i="23"/>
  <c r="GC42" i="23"/>
  <c r="GD42" i="23"/>
  <c r="GE42" i="23"/>
  <c r="GF42" i="23"/>
  <c r="GG42" i="23"/>
  <c r="GH42" i="23"/>
  <c r="GI42" i="23"/>
  <c r="GJ42" i="23"/>
  <c r="GK42" i="23"/>
  <c r="GL42" i="23"/>
  <c r="GM42" i="23"/>
  <c r="GN42" i="23"/>
  <c r="GO42" i="23"/>
  <c r="GP42" i="23"/>
  <c r="GQ42" i="23"/>
  <c r="GR42" i="23"/>
  <c r="GS42" i="23"/>
  <c r="GT42" i="23"/>
  <c r="GU42" i="23"/>
  <c r="GV42" i="23"/>
  <c r="GW42" i="23"/>
  <c r="GX42" i="23"/>
  <c r="GY42" i="23"/>
  <c r="GZ42" i="23"/>
  <c r="HA42" i="23"/>
  <c r="HB42" i="23"/>
  <c r="HC42" i="23"/>
  <c r="HD42" i="23"/>
  <c r="HE42" i="23"/>
  <c r="HF42" i="23"/>
  <c r="HG42" i="23"/>
  <c r="HH42" i="23"/>
  <c r="HI42" i="23"/>
  <c r="HJ42" i="23"/>
  <c r="GB43" i="23"/>
  <c r="GC43" i="23"/>
  <c r="GD43" i="23"/>
  <c r="GE43" i="23"/>
  <c r="GF43" i="23"/>
  <c r="GG43" i="23"/>
  <c r="GH43" i="23"/>
  <c r="GI43" i="23"/>
  <c r="GJ43" i="23"/>
  <c r="GK43" i="23"/>
  <c r="GL43" i="23"/>
  <c r="GM43" i="23"/>
  <c r="GN43" i="23"/>
  <c r="GO43" i="23"/>
  <c r="GP43" i="23"/>
  <c r="GQ43" i="23"/>
  <c r="GR43" i="23"/>
  <c r="GS43" i="23"/>
  <c r="GT43" i="23"/>
  <c r="GU43" i="23"/>
  <c r="GV43" i="23"/>
  <c r="GW43" i="23"/>
  <c r="GX43" i="23"/>
  <c r="GY43" i="23"/>
  <c r="GZ43" i="23"/>
  <c r="HA43" i="23"/>
  <c r="HB43" i="23"/>
  <c r="HC43" i="23"/>
  <c r="HD43" i="23"/>
  <c r="HE43" i="23"/>
  <c r="HF43" i="23"/>
  <c r="HG43" i="23"/>
  <c r="HH43" i="23"/>
  <c r="HI43" i="23"/>
  <c r="HJ43" i="23"/>
  <c r="GB44" i="23"/>
  <c r="GC44" i="23"/>
  <c r="GD44" i="23"/>
  <c r="GE44" i="23"/>
  <c r="GF44" i="23"/>
  <c r="GG44" i="23"/>
  <c r="GH44" i="23"/>
  <c r="GI44" i="23"/>
  <c r="GJ44" i="23"/>
  <c r="GK44" i="23"/>
  <c r="GL44" i="23"/>
  <c r="GM44" i="23"/>
  <c r="GN44" i="23"/>
  <c r="GO44" i="23"/>
  <c r="GP44" i="23"/>
  <c r="GQ44" i="23"/>
  <c r="GR44" i="23"/>
  <c r="GS44" i="23"/>
  <c r="GT44" i="23"/>
  <c r="GU44" i="23"/>
  <c r="GV44" i="23"/>
  <c r="GW44" i="23"/>
  <c r="GX44" i="23"/>
  <c r="GY44" i="23"/>
  <c r="GZ44" i="23"/>
  <c r="HA44" i="23"/>
  <c r="HB44" i="23"/>
  <c r="HC44" i="23"/>
  <c r="HD44" i="23"/>
  <c r="HE44" i="23"/>
  <c r="HF44" i="23"/>
  <c r="HG44" i="23"/>
  <c r="HH44" i="23"/>
  <c r="HI44" i="23"/>
  <c r="HJ44" i="23"/>
  <c r="GB45" i="23"/>
  <c r="GC45" i="23"/>
  <c r="GD45" i="23"/>
  <c r="GE45" i="23"/>
  <c r="GF45" i="23"/>
  <c r="GG45" i="23"/>
  <c r="GH45" i="23"/>
  <c r="GI45" i="23"/>
  <c r="GJ45" i="23"/>
  <c r="GK45" i="23"/>
  <c r="GL45" i="23"/>
  <c r="GM45" i="23"/>
  <c r="GN45" i="23"/>
  <c r="GO45" i="23"/>
  <c r="GP45" i="23"/>
  <c r="GQ45" i="23"/>
  <c r="GR45" i="23"/>
  <c r="GS45" i="23"/>
  <c r="GT45" i="23"/>
  <c r="GU45" i="23"/>
  <c r="GV45" i="23"/>
  <c r="GW45" i="23"/>
  <c r="GX45" i="23"/>
  <c r="GY45" i="23"/>
  <c r="GZ45" i="23"/>
  <c r="HA45" i="23"/>
  <c r="HB45" i="23"/>
  <c r="HC45" i="23"/>
  <c r="HD45" i="23"/>
  <c r="HE45" i="23"/>
  <c r="HF45" i="23"/>
  <c r="HG45" i="23"/>
  <c r="HH45" i="23"/>
  <c r="HI45" i="23"/>
  <c r="HJ45" i="23"/>
  <c r="GB46" i="23"/>
  <c r="GC46" i="23"/>
  <c r="GD46" i="23"/>
  <c r="GE46" i="23"/>
  <c r="GF46" i="23"/>
  <c r="GG46" i="23"/>
  <c r="GH46" i="23"/>
  <c r="GI46" i="23"/>
  <c r="GJ46" i="23"/>
  <c r="GK46" i="23"/>
  <c r="GL46" i="23"/>
  <c r="GM46" i="23"/>
  <c r="GN46" i="23"/>
  <c r="GO46" i="23"/>
  <c r="GP46" i="23"/>
  <c r="GQ46" i="23"/>
  <c r="GR46" i="23"/>
  <c r="GS46" i="23"/>
  <c r="GT46" i="23"/>
  <c r="GU46" i="23"/>
  <c r="GV46" i="23"/>
  <c r="GW46" i="23"/>
  <c r="GX46" i="23"/>
  <c r="GY46" i="23"/>
  <c r="GZ46" i="23"/>
  <c r="HA46" i="23"/>
  <c r="HB46" i="23"/>
  <c r="HC46" i="23"/>
  <c r="HD46" i="23"/>
  <c r="HE46" i="23"/>
  <c r="HF46" i="23"/>
  <c r="HG46" i="23"/>
  <c r="HH46" i="23"/>
  <c r="HI46" i="23"/>
  <c r="HJ46" i="23"/>
  <c r="GB47" i="23"/>
  <c r="GC47" i="23"/>
  <c r="GD47" i="23"/>
  <c r="GE47" i="23"/>
  <c r="GF47" i="23"/>
  <c r="GG47" i="23"/>
  <c r="GH47" i="23"/>
  <c r="GI47" i="23"/>
  <c r="GJ47" i="23"/>
  <c r="GK47" i="23"/>
  <c r="GL47" i="23"/>
  <c r="GM47" i="23"/>
  <c r="GN47" i="23"/>
  <c r="GO47" i="23"/>
  <c r="GP47" i="23"/>
  <c r="GQ47" i="23"/>
  <c r="GR47" i="23"/>
  <c r="GS47" i="23"/>
  <c r="GT47" i="23"/>
  <c r="GU47" i="23"/>
  <c r="GV47" i="23"/>
  <c r="GW47" i="23"/>
  <c r="GX47" i="23"/>
  <c r="GY47" i="23"/>
  <c r="GZ47" i="23"/>
  <c r="HA47" i="23"/>
  <c r="HB47" i="23"/>
  <c r="HC47" i="23"/>
  <c r="HD47" i="23"/>
  <c r="HE47" i="23"/>
  <c r="HF47" i="23"/>
  <c r="HG47" i="23"/>
  <c r="HH47" i="23"/>
  <c r="HI47" i="23"/>
  <c r="HJ47" i="23"/>
  <c r="GB48" i="23"/>
  <c r="GC48" i="23"/>
  <c r="GD48" i="23"/>
  <c r="GE48" i="23"/>
  <c r="GF48" i="23"/>
  <c r="GG48" i="23"/>
  <c r="GH48" i="23"/>
  <c r="GI48" i="23"/>
  <c r="GJ48" i="23"/>
  <c r="GK48" i="23"/>
  <c r="GL48" i="23"/>
  <c r="GM48" i="23"/>
  <c r="GN48" i="23"/>
  <c r="GO48" i="23"/>
  <c r="GP48" i="23"/>
  <c r="GQ48" i="23"/>
  <c r="GR48" i="23"/>
  <c r="GS48" i="23"/>
  <c r="GT48" i="23"/>
  <c r="GU48" i="23"/>
  <c r="GV48" i="23"/>
  <c r="GW48" i="23"/>
  <c r="GX48" i="23"/>
  <c r="GY48" i="23"/>
  <c r="GZ48" i="23"/>
  <c r="HA48" i="23"/>
  <c r="HB48" i="23"/>
  <c r="HC48" i="23"/>
  <c r="HD48" i="23"/>
  <c r="HE48" i="23"/>
  <c r="HF48" i="23"/>
  <c r="HG48" i="23"/>
  <c r="HH48" i="23"/>
  <c r="HI48" i="23"/>
  <c r="HJ48" i="23"/>
  <c r="GB49" i="23"/>
  <c r="GC49" i="23"/>
  <c r="GD49" i="23"/>
  <c r="GE49" i="23"/>
  <c r="GF49" i="23"/>
  <c r="GG49" i="23"/>
  <c r="GH49" i="23"/>
  <c r="GI49" i="23"/>
  <c r="GJ49" i="23"/>
  <c r="GK49" i="23"/>
  <c r="GL49" i="23"/>
  <c r="GM49" i="23"/>
  <c r="GN49" i="23"/>
  <c r="GO49" i="23"/>
  <c r="GP49" i="23"/>
  <c r="GQ49" i="23"/>
  <c r="GR49" i="23"/>
  <c r="GS49" i="23"/>
  <c r="GT49" i="23"/>
  <c r="GU49" i="23"/>
  <c r="GV49" i="23"/>
  <c r="GW49" i="23"/>
  <c r="GX49" i="23"/>
  <c r="GY49" i="23"/>
  <c r="GZ49" i="23"/>
  <c r="HA49" i="23"/>
  <c r="HB49" i="23"/>
  <c r="HC49" i="23"/>
  <c r="HD49" i="23"/>
  <c r="HE49" i="23"/>
  <c r="HF49" i="23"/>
  <c r="HG49" i="23"/>
  <c r="HH49" i="23"/>
  <c r="HI49" i="23"/>
  <c r="HJ49" i="23"/>
  <c r="GB50" i="23"/>
  <c r="GC50" i="23"/>
  <c r="GD50" i="23"/>
  <c r="GE50" i="23"/>
  <c r="GF50" i="23"/>
  <c r="GG50" i="23"/>
  <c r="GH50" i="23"/>
  <c r="GI50" i="23"/>
  <c r="GJ50" i="23"/>
  <c r="GK50" i="23"/>
  <c r="GL50" i="23"/>
  <c r="GM50" i="23"/>
  <c r="GN50" i="23"/>
  <c r="GO50" i="23"/>
  <c r="GP50" i="23"/>
  <c r="GQ50" i="23"/>
  <c r="GR50" i="23"/>
  <c r="GS50" i="23"/>
  <c r="GT50" i="23"/>
  <c r="GU50" i="23"/>
  <c r="GV50" i="23"/>
  <c r="GW50" i="23"/>
  <c r="GX50" i="23"/>
  <c r="GY50" i="23"/>
  <c r="GZ50" i="23"/>
  <c r="HA50" i="23"/>
  <c r="HB50" i="23"/>
  <c r="HC50" i="23"/>
  <c r="HD50" i="23"/>
  <c r="HE50" i="23"/>
  <c r="HF50" i="23"/>
  <c r="HG50" i="23"/>
  <c r="HH50" i="23"/>
  <c r="HI50" i="23"/>
  <c r="HJ50" i="23"/>
  <c r="GB51" i="23"/>
  <c r="GC51" i="23"/>
  <c r="GD51" i="23"/>
  <c r="GE51" i="23"/>
  <c r="GF51" i="23"/>
  <c r="GG51" i="23"/>
  <c r="GH51" i="23"/>
  <c r="GI51" i="23"/>
  <c r="GJ51" i="23"/>
  <c r="GK51" i="23"/>
  <c r="GL51" i="23"/>
  <c r="GM51" i="23"/>
  <c r="GN51" i="23"/>
  <c r="GO51" i="23"/>
  <c r="GP51" i="23"/>
  <c r="GQ51" i="23"/>
  <c r="GR51" i="23"/>
  <c r="GS51" i="23"/>
  <c r="GT51" i="23"/>
  <c r="GU51" i="23"/>
  <c r="GV51" i="23"/>
  <c r="GW51" i="23"/>
  <c r="GX51" i="23"/>
  <c r="GY51" i="23"/>
  <c r="GZ51" i="23"/>
  <c r="HA51" i="23"/>
  <c r="HB51" i="23"/>
  <c r="HC51" i="23"/>
  <c r="HD51" i="23"/>
  <c r="HE51" i="23"/>
  <c r="HF51" i="23"/>
  <c r="HG51" i="23"/>
  <c r="HH51" i="23"/>
  <c r="HI51" i="23"/>
  <c r="HJ51" i="23"/>
  <c r="GB52" i="23"/>
  <c r="GC52" i="23"/>
  <c r="GD52" i="23"/>
  <c r="GE52" i="23"/>
  <c r="GF52" i="23"/>
  <c r="GG52" i="23"/>
  <c r="GH52" i="23"/>
  <c r="GI52" i="23"/>
  <c r="GJ52" i="23"/>
  <c r="GK52" i="23"/>
  <c r="GL52" i="23"/>
  <c r="GM52" i="23"/>
  <c r="GN52" i="23"/>
  <c r="GO52" i="23"/>
  <c r="GP52" i="23"/>
  <c r="GQ52" i="23"/>
  <c r="GR52" i="23"/>
  <c r="GS52" i="23"/>
  <c r="GT52" i="23"/>
  <c r="GU52" i="23"/>
  <c r="GV52" i="23"/>
  <c r="GW52" i="23"/>
  <c r="GX52" i="23"/>
  <c r="GY52" i="23"/>
  <c r="GZ52" i="23"/>
  <c r="HA52" i="23"/>
  <c r="HB52" i="23"/>
  <c r="HC52" i="23"/>
  <c r="HD52" i="23"/>
  <c r="HE52" i="23"/>
  <c r="HF52" i="23"/>
  <c r="HG52" i="23"/>
  <c r="HH52" i="23"/>
  <c r="HI52" i="23"/>
  <c r="HJ52" i="23"/>
  <c r="GB53" i="23"/>
  <c r="GC53" i="23"/>
  <c r="GD53" i="23"/>
  <c r="GE53" i="23"/>
  <c r="GF53" i="23"/>
  <c r="GG53" i="23"/>
  <c r="GH53" i="23"/>
  <c r="GI53" i="23"/>
  <c r="GJ53" i="23"/>
  <c r="GK53" i="23"/>
  <c r="GL53" i="23"/>
  <c r="GM53" i="23"/>
  <c r="GN53" i="23"/>
  <c r="GO53" i="23"/>
  <c r="GP53" i="23"/>
  <c r="GQ53" i="23"/>
  <c r="GR53" i="23"/>
  <c r="GS53" i="23"/>
  <c r="GT53" i="23"/>
  <c r="GU53" i="23"/>
  <c r="GV53" i="23"/>
  <c r="GW53" i="23"/>
  <c r="GX53" i="23"/>
  <c r="GY53" i="23"/>
  <c r="GZ53" i="23"/>
  <c r="HA53" i="23"/>
  <c r="HB53" i="23"/>
  <c r="HC53" i="23"/>
  <c r="HD53" i="23"/>
  <c r="HE53" i="23"/>
  <c r="HF53" i="23"/>
  <c r="HG53" i="23"/>
  <c r="HH53" i="23"/>
  <c r="HI53" i="23"/>
  <c r="HJ53" i="23"/>
  <c r="GB54" i="23"/>
  <c r="GC54" i="23"/>
  <c r="GD54" i="23"/>
  <c r="GE54" i="23"/>
  <c r="GF54" i="23"/>
  <c r="GG54" i="23"/>
  <c r="GH54" i="23"/>
  <c r="GI54" i="23"/>
  <c r="GJ54" i="23"/>
  <c r="GK54" i="23"/>
  <c r="GL54" i="23"/>
  <c r="GM54" i="23"/>
  <c r="GN54" i="23"/>
  <c r="GO54" i="23"/>
  <c r="GP54" i="23"/>
  <c r="GQ54" i="23"/>
  <c r="GR54" i="23"/>
  <c r="GS54" i="23"/>
  <c r="GT54" i="23"/>
  <c r="GU54" i="23"/>
  <c r="GV54" i="23"/>
  <c r="GW54" i="23"/>
  <c r="GX54" i="23"/>
  <c r="GY54" i="23"/>
  <c r="GZ54" i="23"/>
  <c r="HA54" i="23"/>
  <c r="HB54" i="23"/>
  <c r="HC54" i="23"/>
  <c r="HD54" i="23"/>
  <c r="HE54" i="23"/>
  <c r="HF54" i="23"/>
  <c r="HG54" i="23"/>
  <c r="HH54" i="23"/>
  <c r="HI54" i="23"/>
  <c r="HJ54" i="23"/>
  <c r="GB55" i="23"/>
  <c r="GC55" i="23"/>
  <c r="GD55" i="23"/>
  <c r="GE55" i="23"/>
  <c r="GF55" i="23"/>
  <c r="GG55" i="23"/>
  <c r="GH55" i="23"/>
  <c r="GI55" i="23"/>
  <c r="GJ55" i="23"/>
  <c r="GK55" i="23"/>
  <c r="GL55" i="23"/>
  <c r="GM55" i="23"/>
  <c r="GN55" i="23"/>
  <c r="GO55" i="23"/>
  <c r="GP55" i="23"/>
  <c r="GQ55" i="23"/>
  <c r="GR55" i="23"/>
  <c r="GS55" i="23"/>
  <c r="GT55" i="23"/>
  <c r="GU55" i="23"/>
  <c r="GV55" i="23"/>
  <c r="GW55" i="23"/>
  <c r="GX55" i="23"/>
  <c r="GY55" i="23"/>
  <c r="GZ55" i="23"/>
  <c r="HA55" i="23"/>
  <c r="HB55" i="23"/>
  <c r="HC55" i="23"/>
  <c r="HD55" i="23"/>
  <c r="HE55" i="23"/>
  <c r="HF55" i="23"/>
  <c r="HG55" i="23"/>
  <c r="HH55" i="23"/>
  <c r="HI55" i="23"/>
  <c r="HJ55" i="23"/>
  <c r="GB56" i="23"/>
  <c r="GC56" i="23"/>
  <c r="GD56" i="23"/>
  <c r="GE56" i="23"/>
  <c r="GF56" i="23"/>
  <c r="GG56" i="23"/>
  <c r="GH56" i="23"/>
  <c r="GI56" i="23"/>
  <c r="GJ56" i="23"/>
  <c r="GK56" i="23"/>
  <c r="GL56" i="23"/>
  <c r="GM56" i="23"/>
  <c r="GN56" i="23"/>
  <c r="GO56" i="23"/>
  <c r="GP56" i="23"/>
  <c r="GQ56" i="23"/>
  <c r="GR56" i="23"/>
  <c r="GS56" i="23"/>
  <c r="GT56" i="23"/>
  <c r="GU56" i="23"/>
  <c r="GV56" i="23"/>
  <c r="GW56" i="23"/>
  <c r="GX56" i="23"/>
  <c r="GY56" i="23"/>
  <c r="GZ56" i="23"/>
  <c r="HA56" i="23"/>
  <c r="HB56" i="23"/>
  <c r="HC56" i="23"/>
  <c r="HD56" i="23"/>
  <c r="HE56" i="23"/>
  <c r="HF56" i="23"/>
  <c r="HG56" i="23"/>
  <c r="HH56" i="23"/>
  <c r="HI56" i="23"/>
  <c r="HJ56" i="23"/>
  <c r="GB57" i="23"/>
  <c r="GC57" i="23"/>
  <c r="GD57" i="23"/>
  <c r="GE57" i="23"/>
  <c r="GF57" i="23"/>
  <c r="GG57" i="23"/>
  <c r="GH57" i="23"/>
  <c r="GI57" i="23"/>
  <c r="GJ57" i="23"/>
  <c r="GK57" i="23"/>
  <c r="GL57" i="23"/>
  <c r="GM57" i="23"/>
  <c r="GN57" i="23"/>
  <c r="GO57" i="23"/>
  <c r="GP57" i="23"/>
  <c r="GQ57" i="23"/>
  <c r="GR57" i="23"/>
  <c r="GS57" i="23"/>
  <c r="GT57" i="23"/>
  <c r="GU57" i="23"/>
  <c r="GV57" i="23"/>
  <c r="GW57" i="23"/>
  <c r="GX57" i="23"/>
  <c r="GY57" i="23"/>
  <c r="GZ57" i="23"/>
  <c r="HA57" i="23"/>
  <c r="HB57" i="23"/>
  <c r="HC57" i="23"/>
  <c r="HD57" i="23"/>
  <c r="HE57" i="23"/>
  <c r="HF57" i="23"/>
  <c r="HG57" i="23"/>
  <c r="HH57" i="23"/>
  <c r="HI57" i="23"/>
  <c r="HJ57" i="23"/>
  <c r="GB58" i="23"/>
  <c r="GC58" i="23"/>
  <c r="GD58" i="23"/>
  <c r="GE58" i="23"/>
  <c r="GF58" i="23"/>
  <c r="GG58" i="23"/>
  <c r="GH58" i="23"/>
  <c r="GI58" i="23"/>
  <c r="GJ58" i="23"/>
  <c r="GK58" i="23"/>
  <c r="GL58" i="23"/>
  <c r="GM58" i="23"/>
  <c r="GN58" i="23"/>
  <c r="GO58" i="23"/>
  <c r="GP58" i="23"/>
  <c r="GQ58" i="23"/>
  <c r="GR58" i="23"/>
  <c r="GS58" i="23"/>
  <c r="GT58" i="23"/>
  <c r="GU58" i="23"/>
  <c r="GV58" i="23"/>
  <c r="GW58" i="23"/>
  <c r="GX58" i="23"/>
  <c r="GY58" i="23"/>
  <c r="GZ58" i="23"/>
  <c r="HA58" i="23"/>
  <c r="HB58" i="23"/>
  <c r="HC58" i="23"/>
  <c r="HD58" i="23"/>
  <c r="HE58" i="23"/>
  <c r="HF58" i="23"/>
  <c r="HG58" i="23"/>
  <c r="HH58" i="23"/>
  <c r="HI58" i="23"/>
  <c r="HJ58" i="23"/>
  <c r="GB59" i="23"/>
  <c r="GC59" i="23"/>
  <c r="GD59" i="23"/>
  <c r="GE59" i="23"/>
  <c r="GF59" i="23"/>
  <c r="GG59" i="23"/>
  <c r="GH59" i="23"/>
  <c r="GI59" i="23"/>
  <c r="GJ59" i="23"/>
  <c r="GK59" i="23"/>
  <c r="GL59" i="23"/>
  <c r="GM59" i="23"/>
  <c r="GN59" i="23"/>
  <c r="GO59" i="23"/>
  <c r="GP59" i="23"/>
  <c r="GQ59" i="23"/>
  <c r="GR59" i="23"/>
  <c r="GS59" i="23"/>
  <c r="GT59" i="23"/>
  <c r="GU59" i="23"/>
  <c r="GV59" i="23"/>
  <c r="GW59" i="23"/>
  <c r="GX59" i="23"/>
  <c r="GY59" i="23"/>
  <c r="GZ59" i="23"/>
  <c r="HA59" i="23"/>
  <c r="HB59" i="23"/>
  <c r="HC59" i="23"/>
  <c r="HD59" i="23"/>
  <c r="HE59" i="23"/>
  <c r="HF59" i="23"/>
  <c r="HG59" i="23"/>
  <c r="HH59" i="23"/>
  <c r="HI59" i="23"/>
  <c r="HJ59" i="23"/>
  <c r="GB60" i="23"/>
  <c r="GC60" i="23"/>
  <c r="GD60" i="23"/>
  <c r="GE60" i="23"/>
  <c r="GF60" i="23"/>
  <c r="GG60" i="23"/>
  <c r="GH60" i="23"/>
  <c r="GI60" i="23"/>
  <c r="GJ60" i="23"/>
  <c r="GK60" i="23"/>
  <c r="GL60" i="23"/>
  <c r="GM60" i="23"/>
  <c r="GN60" i="23"/>
  <c r="GO60" i="23"/>
  <c r="GP60" i="23"/>
  <c r="GQ60" i="23"/>
  <c r="GR60" i="23"/>
  <c r="GS60" i="23"/>
  <c r="GT60" i="23"/>
  <c r="GU60" i="23"/>
  <c r="GV60" i="23"/>
  <c r="GW60" i="23"/>
  <c r="GX60" i="23"/>
  <c r="GY60" i="23"/>
  <c r="GZ60" i="23"/>
  <c r="HA60" i="23"/>
  <c r="HB60" i="23"/>
  <c r="HC60" i="23"/>
  <c r="HD60" i="23"/>
  <c r="HE60" i="23"/>
  <c r="HF60" i="23"/>
  <c r="HG60" i="23"/>
  <c r="HH60" i="23"/>
  <c r="HI60" i="23"/>
  <c r="HJ60" i="23"/>
  <c r="GB61" i="23"/>
  <c r="GC61" i="23"/>
  <c r="GD61" i="23"/>
  <c r="GE61" i="23"/>
  <c r="GF61" i="23"/>
  <c r="GG61" i="23"/>
  <c r="GH61" i="23"/>
  <c r="GI61" i="23"/>
  <c r="GJ61" i="23"/>
  <c r="GK61" i="23"/>
  <c r="GL61" i="23"/>
  <c r="GM61" i="23"/>
  <c r="GN61" i="23"/>
  <c r="GO61" i="23"/>
  <c r="GP61" i="23"/>
  <c r="GQ61" i="23"/>
  <c r="GR61" i="23"/>
  <c r="GS61" i="23"/>
  <c r="GT61" i="23"/>
  <c r="GU61" i="23"/>
  <c r="GV61" i="23"/>
  <c r="GW61" i="23"/>
  <c r="GX61" i="23"/>
  <c r="GY61" i="23"/>
  <c r="GZ61" i="23"/>
  <c r="HA61" i="23"/>
  <c r="HB61" i="23"/>
  <c r="HC61" i="23"/>
  <c r="HD61" i="23"/>
  <c r="HE61" i="23"/>
  <c r="HF61" i="23"/>
  <c r="HG61" i="23"/>
  <c r="HH61" i="23"/>
  <c r="HI61" i="23"/>
  <c r="HJ61" i="23"/>
  <c r="GB62" i="23"/>
  <c r="GC62" i="23"/>
  <c r="GD62" i="23"/>
  <c r="GE62" i="23"/>
  <c r="GF62" i="23"/>
  <c r="GG62" i="23"/>
  <c r="GH62" i="23"/>
  <c r="GI62" i="23"/>
  <c r="GJ62" i="23"/>
  <c r="GK62" i="23"/>
  <c r="GL62" i="23"/>
  <c r="GM62" i="23"/>
  <c r="GN62" i="23"/>
  <c r="GO62" i="23"/>
  <c r="GP62" i="23"/>
  <c r="GQ62" i="23"/>
  <c r="GR62" i="23"/>
  <c r="GS62" i="23"/>
  <c r="GT62" i="23"/>
  <c r="GU62" i="23"/>
  <c r="GV62" i="23"/>
  <c r="GW62" i="23"/>
  <c r="GX62" i="23"/>
  <c r="GY62" i="23"/>
  <c r="GZ62" i="23"/>
  <c r="HA62" i="23"/>
  <c r="HB62" i="23"/>
  <c r="HC62" i="23"/>
  <c r="HD62" i="23"/>
  <c r="HE62" i="23"/>
  <c r="HF62" i="23"/>
  <c r="HG62" i="23"/>
  <c r="HH62" i="23"/>
  <c r="HI62" i="23"/>
  <c r="HJ62" i="23"/>
  <c r="GB63" i="23"/>
  <c r="GC63" i="23"/>
  <c r="GD63" i="23"/>
  <c r="GE63" i="23"/>
  <c r="GF63" i="23"/>
  <c r="GG63" i="23"/>
  <c r="GH63" i="23"/>
  <c r="GI63" i="23"/>
  <c r="GJ63" i="23"/>
  <c r="GK63" i="23"/>
  <c r="GL63" i="23"/>
  <c r="GM63" i="23"/>
  <c r="GN63" i="23"/>
  <c r="GO63" i="23"/>
  <c r="GP63" i="23"/>
  <c r="GQ63" i="23"/>
  <c r="GR63" i="23"/>
  <c r="GS63" i="23"/>
  <c r="GT63" i="23"/>
  <c r="GU63" i="23"/>
  <c r="GV63" i="23"/>
  <c r="GW63" i="23"/>
  <c r="GX63" i="23"/>
  <c r="GY63" i="23"/>
  <c r="GZ63" i="23"/>
  <c r="HA63" i="23"/>
  <c r="HB63" i="23"/>
  <c r="HC63" i="23"/>
  <c r="HD63" i="23"/>
  <c r="HE63" i="23"/>
  <c r="HF63" i="23"/>
  <c r="HG63" i="23"/>
  <c r="HH63" i="23"/>
  <c r="HI63" i="23"/>
  <c r="HJ63" i="23"/>
  <c r="GB64" i="23"/>
  <c r="GC64" i="23"/>
  <c r="GD64" i="23"/>
  <c r="GE64" i="23"/>
  <c r="GF64" i="23"/>
  <c r="GG64" i="23"/>
  <c r="GH64" i="23"/>
  <c r="GI64" i="23"/>
  <c r="GJ64" i="23"/>
  <c r="GK64" i="23"/>
  <c r="GL64" i="23"/>
  <c r="GM64" i="23"/>
  <c r="GN64" i="23"/>
  <c r="GO64" i="23"/>
  <c r="GP64" i="23"/>
  <c r="GQ64" i="23"/>
  <c r="GR64" i="23"/>
  <c r="GS64" i="23"/>
  <c r="GT64" i="23"/>
  <c r="GU64" i="23"/>
  <c r="GV64" i="23"/>
  <c r="GW64" i="23"/>
  <c r="GX64" i="23"/>
  <c r="GY64" i="23"/>
  <c r="GZ64" i="23"/>
  <c r="HA64" i="23"/>
  <c r="HB64" i="23"/>
  <c r="HC64" i="23"/>
  <c r="HD64" i="23"/>
  <c r="HE64" i="23"/>
  <c r="HF64" i="23"/>
  <c r="HG64" i="23"/>
  <c r="HH64" i="23"/>
  <c r="HI64" i="23"/>
  <c r="HJ64" i="23"/>
  <c r="GB65" i="23"/>
  <c r="GC65" i="23"/>
  <c r="GD65" i="23"/>
  <c r="GE65" i="23"/>
  <c r="GF65" i="23"/>
  <c r="GG65" i="23"/>
  <c r="GH65" i="23"/>
  <c r="GI65" i="23"/>
  <c r="GJ65" i="23"/>
  <c r="GK65" i="23"/>
  <c r="GL65" i="23"/>
  <c r="GM65" i="23"/>
  <c r="GN65" i="23"/>
  <c r="GO65" i="23"/>
  <c r="GP65" i="23"/>
  <c r="GQ65" i="23"/>
  <c r="GR65" i="23"/>
  <c r="GS65" i="23"/>
  <c r="GT65" i="23"/>
  <c r="GU65" i="23"/>
  <c r="GV65" i="23"/>
  <c r="GW65" i="23"/>
  <c r="GX65" i="23"/>
  <c r="GY65" i="23"/>
  <c r="GZ65" i="23"/>
  <c r="HA65" i="23"/>
  <c r="HB65" i="23"/>
  <c r="HC65" i="23"/>
  <c r="HD65" i="23"/>
  <c r="HE65" i="23"/>
  <c r="HF65" i="23"/>
  <c r="HG65" i="23"/>
  <c r="HH65" i="23"/>
  <c r="HI65" i="23"/>
  <c r="HJ65" i="23"/>
  <c r="GB66" i="23"/>
  <c r="GC66" i="23"/>
  <c r="GD66" i="23"/>
  <c r="GE66" i="23"/>
  <c r="GF66" i="23"/>
  <c r="GG66" i="23"/>
  <c r="GH66" i="23"/>
  <c r="GI66" i="23"/>
  <c r="GJ66" i="23"/>
  <c r="GK66" i="23"/>
  <c r="GL66" i="23"/>
  <c r="GM66" i="23"/>
  <c r="GN66" i="23"/>
  <c r="GO66" i="23"/>
  <c r="GP66" i="23"/>
  <c r="GQ66" i="23"/>
  <c r="GR66" i="23"/>
  <c r="GS66" i="23"/>
  <c r="GT66" i="23"/>
  <c r="GU66" i="23"/>
  <c r="GV66" i="23"/>
  <c r="GW66" i="23"/>
  <c r="GX66" i="23"/>
  <c r="GY66" i="23"/>
  <c r="GZ66" i="23"/>
  <c r="HA66" i="23"/>
  <c r="HB66" i="23"/>
  <c r="HC66" i="23"/>
  <c r="HD66" i="23"/>
  <c r="HE66" i="23"/>
  <c r="HF66" i="23"/>
  <c r="HG66" i="23"/>
  <c r="HH66" i="23"/>
  <c r="HI66" i="23"/>
  <c r="HJ66" i="23"/>
  <c r="GB67" i="23"/>
  <c r="GC67" i="23"/>
  <c r="GD67" i="23"/>
  <c r="GE67" i="23"/>
  <c r="GF67" i="23"/>
  <c r="GG67" i="23"/>
  <c r="GH67" i="23"/>
  <c r="GI67" i="23"/>
  <c r="GJ67" i="23"/>
  <c r="GK67" i="23"/>
  <c r="GL67" i="23"/>
  <c r="GM67" i="23"/>
  <c r="GN67" i="23"/>
  <c r="GO67" i="23"/>
  <c r="GP67" i="23"/>
  <c r="GQ67" i="23"/>
  <c r="GR67" i="23"/>
  <c r="GS67" i="23"/>
  <c r="GT67" i="23"/>
  <c r="GU67" i="23"/>
  <c r="GV67" i="23"/>
  <c r="GW67" i="23"/>
  <c r="GX67" i="23"/>
  <c r="GY67" i="23"/>
  <c r="GZ67" i="23"/>
  <c r="HA67" i="23"/>
  <c r="HB67" i="23"/>
  <c r="HC67" i="23"/>
  <c r="HD67" i="23"/>
  <c r="HE67" i="23"/>
  <c r="HF67" i="23"/>
  <c r="HG67" i="23"/>
  <c r="HH67" i="23"/>
  <c r="HI67" i="23"/>
  <c r="HJ67" i="23"/>
  <c r="GB68" i="23"/>
  <c r="GC68" i="23"/>
  <c r="GD68" i="23"/>
  <c r="GE68" i="23"/>
  <c r="GF68" i="23"/>
  <c r="GG68" i="23"/>
  <c r="GH68" i="23"/>
  <c r="GI68" i="23"/>
  <c r="GJ68" i="23"/>
  <c r="GK68" i="23"/>
  <c r="GL68" i="23"/>
  <c r="GM68" i="23"/>
  <c r="GN68" i="23"/>
  <c r="GO68" i="23"/>
  <c r="GP68" i="23"/>
  <c r="GQ68" i="23"/>
  <c r="GR68" i="23"/>
  <c r="GS68" i="23"/>
  <c r="GT68" i="23"/>
  <c r="GU68" i="23"/>
  <c r="GV68" i="23"/>
  <c r="GW68" i="23"/>
  <c r="GX68" i="23"/>
  <c r="GY68" i="23"/>
  <c r="GZ68" i="23"/>
  <c r="HA68" i="23"/>
  <c r="HB68" i="23"/>
  <c r="HC68" i="23"/>
  <c r="HD68" i="23"/>
  <c r="HE68" i="23"/>
  <c r="HF68" i="23"/>
  <c r="HG68" i="23"/>
  <c r="HH68" i="23"/>
  <c r="HI68" i="23"/>
  <c r="HJ68" i="23"/>
  <c r="GB69" i="23"/>
  <c r="GC69" i="23"/>
  <c r="GD69" i="23"/>
  <c r="GE69" i="23"/>
  <c r="GF69" i="23"/>
  <c r="GG69" i="23"/>
  <c r="GH69" i="23"/>
  <c r="GI69" i="23"/>
  <c r="GJ69" i="23"/>
  <c r="GK69" i="23"/>
  <c r="GL69" i="23"/>
  <c r="GM69" i="23"/>
  <c r="GN69" i="23"/>
  <c r="GO69" i="23"/>
  <c r="GP69" i="23"/>
  <c r="GQ69" i="23"/>
  <c r="GR69" i="23"/>
  <c r="GS69" i="23"/>
  <c r="GT69" i="23"/>
  <c r="GU69" i="23"/>
  <c r="GV69" i="23"/>
  <c r="GW69" i="23"/>
  <c r="GX69" i="23"/>
  <c r="GY69" i="23"/>
  <c r="GZ69" i="23"/>
  <c r="HA69" i="23"/>
  <c r="HB69" i="23"/>
  <c r="HC69" i="23"/>
  <c r="HD69" i="23"/>
  <c r="HE69" i="23"/>
  <c r="HF69" i="23"/>
  <c r="HG69" i="23"/>
  <c r="HH69" i="23"/>
  <c r="HI69" i="23"/>
  <c r="HJ69" i="23"/>
  <c r="GB70" i="23"/>
  <c r="GC70" i="23"/>
  <c r="GD70" i="23"/>
  <c r="GE70" i="23"/>
  <c r="GF70" i="23"/>
  <c r="GG70" i="23"/>
  <c r="GH70" i="23"/>
  <c r="GI70" i="23"/>
  <c r="GJ70" i="23"/>
  <c r="GK70" i="23"/>
  <c r="GL70" i="23"/>
  <c r="GM70" i="23"/>
  <c r="GN70" i="23"/>
  <c r="GO70" i="23"/>
  <c r="GP70" i="23"/>
  <c r="GQ70" i="23"/>
  <c r="GR70" i="23"/>
  <c r="GS70" i="23"/>
  <c r="GT70" i="23"/>
  <c r="GU70" i="23"/>
  <c r="GV70" i="23"/>
  <c r="GW70" i="23"/>
  <c r="GX70" i="23"/>
  <c r="GY70" i="23"/>
  <c r="GZ70" i="23"/>
  <c r="HA70" i="23"/>
  <c r="HB70" i="23"/>
  <c r="HC70" i="23"/>
  <c r="HD70" i="23"/>
  <c r="HE70" i="23"/>
  <c r="HF70" i="23"/>
  <c r="HG70" i="23"/>
  <c r="HH70" i="23"/>
  <c r="HI70" i="23"/>
  <c r="HJ70" i="23"/>
  <c r="GB71" i="23"/>
  <c r="GC71" i="23"/>
  <c r="GD71" i="23"/>
  <c r="GE71" i="23"/>
  <c r="GF71" i="23"/>
  <c r="GG71" i="23"/>
  <c r="GH71" i="23"/>
  <c r="GI71" i="23"/>
  <c r="GJ71" i="23"/>
  <c r="GK71" i="23"/>
  <c r="GL71" i="23"/>
  <c r="GM71" i="23"/>
  <c r="GN71" i="23"/>
  <c r="GO71" i="23"/>
  <c r="GP71" i="23"/>
  <c r="GQ71" i="23"/>
  <c r="GR71" i="23"/>
  <c r="GS71" i="23"/>
  <c r="GT71" i="23"/>
  <c r="GU71" i="23"/>
  <c r="GV71" i="23"/>
  <c r="GW71" i="23"/>
  <c r="GX71" i="23"/>
  <c r="GY71" i="23"/>
  <c r="GZ71" i="23"/>
  <c r="HA71" i="23"/>
  <c r="HB71" i="23"/>
  <c r="HC71" i="23"/>
  <c r="HD71" i="23"/>
  <c r="HE71" i="23"/>
  <c r="HF71" i="23"/>
  <c r="HG71" i="23"/>
  <c r="HH71" i="23"/>
  <c r="HI71" i="23"/>
  <c r="HJ71" i="23"/>
  <c r="GB72" i="23"/>
  <c r="GC72" i="23"/>
  <c r="GD72" i="23"/>
  <c r="GE72" i="23"/>
  <c r="GF72" i="23"/>
  <c r="GG72" i="23"/>
  <c r="GH72" i="23"/>
  <c r="GI72" i="23"/>
  <c r="GJ72" i="23"/>
  <c r="GK72" i="23"/>
  <c r="GL72" i="23"/>
  <c r="GM72" i="23"/>
  <c r="GN72" i="23"/>
  <c r="GO72" i="23"/>
  <c r="GP72" i="23"/>
  <c r="GQ72" i="23"/>
  <c r="GR72" i="23"/>
  <c r="GS72" i="23"/>
  <c r="GT72" i="23"/>
  <c r="GU72" i="23"/>
  <c r="GV72" i="23"/>
  <c r="GW72" i="23"/>
  <c r="GX72" i="23"/>
  <c r="GY72" i="23"/>
  <c r="GZ72" i="23"/>
  <c r="HA72" i="23"/>
  <c r="HB72" i="23"/>
  <c r="HC72" i="23"/>
  <c r="HD72" i="23"/>
  <c r="HE72" i="23"/>
  <c r="HF72" i="23"/>
  <c r="HG72" i="23"/>
  <c r="HH72" i="23"/>
  <c r="HI72" i="23"/>
  <c r="HJ72" i="23"/>
  <c r="GB73" i="23"/>
  <c r="GC73" i="23"/>
  <c r="GD73" i="23"/>
  <c r="GE73" i="23"/>
  <c r="GF73" i="23"/>
  <c r="GG73" i="23"/>
  <c r="GH73" i="23"/>
  <c r="GI73" i="23"/>
  <c r="GJ73" i="23"/>
  <c r="GK73" i="23"/>
  <c r="GL73" i="23"/>
  <c r="GM73" i="23"/>
  <c r="GN73" i="23"/>
  <c r="GO73" i="23"/>
  <c r="GP73" i="23"/>
  <c r="GQ73" i="23"/>
  <c r="GR73" i="23"/>
  <c r="GS73" i="23"/>
  <c r="GT73" i="23"/>
  <c r="GU73" i="23"/>
  <c r="GV73" i="23"/>
  <c r="GW73" i="23"/>
  <c r="GX73" i="23"/>
  <c r="GY73" i="23"/>
  <c r="GZ73" i="23"/>
  <c r="HA73" i="23"/>
  <c r="HB73" i="23"/>
  <c r="HC73" i="23"/>
  <c r="HD73" i="23"/>
  <c r="HE73" i="23"/>
  <c r="HF73" i="23"/>
  <c r="HG73" i="23"/>
  <c r="HH73" i="23"/>
  <c r="HI73" i="23"/>
  <c r="HJ73" i="23"/>
  <c r="GB74" i="23"/>
  <c r="GC74" i="23"/>
  <c r="GD74" i="23"/>
  <c r="GE74" i="23"/>
  <c r="GF74" i="23"/>
  <c r="GG74" i="23"/>
  <c r="GH74" i="23"/>
  <c r="GI74" i="23"/>
  <c r="GJ74" i="23"/>
  <c r="GK74" i="23"/>
  <c r="GL74" i="23"/>
  <c r="GM74" i="23"/>
  <c r="GN74" i="23"/>
  <c r="GO74" i="23"/>
  <c r="GP74" i="23"/>
  <c r="GQ74" i="23"/>
  <c r="GR74" i="23"/>
  <c r="GS74" i="23"/>
  <c r="GT74" i="23"/>
  <c r="GU74" i="23"/>
  <c r="GV74" i="23"/>
  <c r="GW74" i="23"/>
  <c r="GX74" i="23"/>
  <c r="GY74" i="23"/>
  <c r="GZ74" i="23"/>
  <c r="HA74" i="23"/>
  <c r="HB74" i="23"/>
  <c r="HC74" i="23"/>
  <c r="HD74" i="23"/>
  <c r="HE74" i="23"/>
  <c r="HF74" i="23"/>
  <c r="HG74" i="23"/>
  <c r="HH74" i="23"/>
  <c r="HI74" i="23"/>
  <c r="HJ74" i="23"/>
  <c r="GB75" i="23"/>
  <c r="GC75" i="23"/>
  <c r="GD75" i="23"/>
  <c r="GE75" i="23"/>
  <c r="GF75" i="23"/>
  <c r="GG75" i="23"/>
  <c r="GH75" i="23"/>
  <c r="GI75" i="23"/>
  <c r="GJ75" i="23"/>
  <c r="GK75" i="23"/>
  <c r="GL75" i="23"/>
  <c r="GM75" i="23"/>
  <c r="GN75" i="23"/>
  <c r="GO75" i="23"/>
  <c r="GP75" i="23"/>
  <c r="GQ75" i="23"/>
  <c r="GR75" i="23"/>
  <c r="GS75" i="23"/>
  <c r="GT75" i="23"/>
  <c r="GU75" i="23"/>
  <c r="GV75" i="23"/>
  <c r="GW75" i="23"/>
  <c r="GX75" i="23"/>
  <c r="GY75" i="23"/>
  <c r="GZ75" i="23"/>
  <c r="HA75" i="23"/>
  <c r="HB75" i="23"/>
  <c r="HC75" i="23"/>
  <c r="HD75" i="23"/>
  <c r="HE75" i="23"/>
  <c r="HF75" i="23"/>
  <c r="HG75" i="23"/>
  <c r="HH75" i="23"/>
  <c r="HI75" i="23"/>
  <c r="HJ75" i="23"/>
  <c r="GB76" i="23"/>
  <c r="GC76" i="23"/>
  <c r="GD76" i="23"/>
  <c r="GE76" i="23"/>
  <c r="GF76" i="23"/>
  <c r="GG76" i="23"/>
  <c r="GH76" i="23"/>
  <c r="GI76" i="23"/>
  <c r="GJ76" i="23"/>
  <c r="GK76" i="23"/>
  <c r="GL76" i="23"/>
  <c r="GM76" i="23"/>
  <c r="GN76" i="23"/>
  <c r="GO76" i="23"/>
  <c r="GP76" i="23"/>
  <c r="GQ76" i="23"/>
  <c r="GR76" i="23"/>
  <c r="GS76" i="23"/>
  <c r="GT76" i="23"/>
  <c r="GU76" i="23"/>
  <c r="GV76" i="23"/>
  <c r="GW76" i="23"/>
  <c r="GX76" i="23"/>
  <c r="GY76" i="23"/>
  <c r="GZ76" i="23"/>
  <c r="HA76" i="23"/>
  <c r="HB76" i="23"/>
  <c r="HC76" i="23"/>
  <c r="HD76" i="23"/>
  <c r="HE76" i="23"/>
  <c r="HF76" i="23"/>
  <c r="HG76" i="23"/>
  <c r="HH76" i="23"/>
  <c r="HI76" i="23"/>
  <c r="HJ76" i="23"/>
  <c r="GB77" i="23"/>
  <c r="GC77" i="23"/>
  <c r="GD77" i="23"/>
  <c r="GE77" i="23"/>
  <c r="GF77" i="23"/>
  <c r="GG77" i="23"/>
  <c r="GH77" i="23"/>
  <c r="GI77" i="23"/>
  <c r="GJ77" i="23"/>
  <c r="GK77" i="23"/>
  <c r="GL77" i="23"/>
  <c r="GM77" i="23"/>
  <c r="GN77" i="23"/>
  <c r="GO77" i="23"/>
  <c r="GP77" i="23"/>
  <c r="GQ77" i="23"/>
  <c r="GR77" i="23"/>
  <c r="GS77" i="23"/>
  <c r="GT77" i="23"/>
  <c r="GU77" i="23"/>
  <c r="GV77" i="23"/>
  <c r="GW77" i="23"/>
  <c r="GX77" i="23"/>
  <c r="GY77" i="23"/>
  <c r="GZ77" i="23"/>
  <c r="HA77" i="23"/>
  <c r="HB77" i="23"/>
  <c r="HC77" i="23"/>
  <c r="HD77" i="23"/>
  <c r="HE77" i="23"/>
  <c r="HF77" i="23"/>
  <c r="HG77" i="23"/>
  <c r="HH77" i="23"/>
  <c r="HI77" i="23"/>
  <c r="HJ77" i="23"/>
  <c r="GB78" i="23"/>
  <c r="GC78" i="23"/>
  <c r="GD78" i="23"/>
  <c r="GE78" i="23"/>
  <c r="GF78" i="23"/>
  <c r="GG78" i="23"/>
  <c r="GH78" i="23"/>
  <c r="GI78" i="23"/>
  <c r="GJ78" i="23"/>
  <c r="GK78" i="23"/>
  <c r="GL78" i="23"/>
  <c r="GM78" i="23"/>
  <c r="GN78" i="23"/>
  <c r="GO78" i="23"/>
  <c r="GP78" i="23"/>
  <c r="GQ78" i="23"/>
  <c r="GR78" i="23"/>
  <c r="GS78" i="23"/>
  <c r="GT78" i="23"/>
  <c r="GU78" i="23"/>
  <c r="GV78" i="23"/>
  <c r="GW78" i="23"/>
  <c r="GX78" i="23"/>
  <c r="GY78" i="23"/>
  <c r="GZ78" i="23"/>
  <c r="HA78" i="23"/>
  <c r="HB78" i="23"/>
  <c r="HC78" i="23"/>
  <c r="HD78" i="23"/>
  <c r="HE78" i="23"/>
  <c r="HF78" i="23"/>
  <c r="HG78" i="23"/>
  <c r="HH78" i="23"/>
  <c r="HI78" i="23"/>
  <c r="HJ78" i="23"/>
  <c r="GB79" i="23"/>
  <c r="GC79" i="23"/>
  <c r="GD79" i="23"/>
  <c r="GE79" i="23"/>
  <c r="GF79" i="23"/>
  <c r="GG79" i="23"/>
  <c r="GH79" i="23"/>
  <c r="GI79" i="23"/>
  <c r="GJ79" i="23"/>
  <c r="GK79" i="23"/>
  <c r="GL79" i="23"/>
  <c r="GM79" i="23"/>
  <c r="GN79" i="23"/>
  <c r="GO79" i="23"/>
  <c r="GP79" i="23"/>
  <c r="GQ79" i="23"/>
  <c r="GR79" i="23"/>
  <c r="GS79" i="23"/>
  <c r="GT79" i="23"/>
  <c r="GU79" i="23"/>
  <c r="GV79" i="23"/>
  <c r="GW79" i="23"/>
  <c r="GX79" i="23"/>
  <c r="GY79" i="23"/>
  <c r="GZ79" i="23"/>
  <c r="HA79" i="23"/>
  <c r="HB79" i="23"/>
  <c r="HC79" i="23"/>
  <c r="HD79" i="23"/>
  <c r="HE79" i="23"/>
  <c r="HF79" i="23"/>
  <c r="HG79" i="23"/>
  <c r="HH79" i="23"/>
  <c r="HI79" i="23"/>
  <c r="HJ79" i="23"/>
  <c r="GB80" i="23"/>
  <c r="GC80" i="23"/>
  <c r="GD80" i="23"/>
  <c r="GE80" i="23"/>
  <c r="GF80" i="23"/>
  <c r="GG80" i="23"/>
  <c r="GH80" i="23"/>
  <c r="GI80" i="23"/>
  <c r="GJ80" i="23"/>
  <c r="GK80" i="23"/>
  <c r="GL80" i="23"/>
  <c r="GM80" i="23"/>
  <c r="GN80" i="23"/>
  <c r="GO80" i="23"/>
  <c r="GP80" i="23"/>
  <c r="GQ80" i="23"/>
  <c r="GR80" i="23"/>
  <c r="GS80" i="23"/>
  <c r="GT80" i="23"/>
  <c r="GU80" i="23"/>
  <c r="GV80" i="23"/>
  <c r="GW80" i="23"/>
  <c r="GX80" i="23"/>
  <c r="GY80" i="23"/>
  <c r="GZ80" i="23"/>
  <c r="HA80" i="23"/>
  <c r="HB80" i="23"/>
  <c r="HC80" i="23"/>
  <c r="HD80" i="23"/>
  <c r="HE80" i="23"/>
  <c r="HF80" i="23"/>
  <c r="HG80" i="23"/>
  <c r="HH80" i="23"/>
  <c r="HI80" i="23"/>
  <c r="HJ80" i="23"/>
  <c r="GB81" i="23"/>
  <c r="GC81" i="23"/>
  <c r="GD81" i="23"/>
  <c r="GE81" i="23"/>
  <c r="GF81" i="23"/>
  <c r="GG81" i="23"/>
  <c r="GH81" i="23"/>
  <c r="GI81" i="23"/>
  <c r="GJ81" i="23"/>
  <c r="GK81" i="23"/>
  <c r="GL81" i="23"/>
  <c r="GM81" i="23"/>
  <c r="GN81" i="23"/>
  <c r="GO81" i="23"/>
  <c r="GP81" i="23"/>
  <c r="GQ81" i="23"/>
  <c r="GR81" i="23"/>
  <c r="GS81" i="23"/>
  <c r="GT81" i="23"/>
  <c r="GU81" i="23"/>
  <c r="GV81" i="23"/>
  <c r="GW81" i="23"/>
  <c r="GX81" i="23"/>
  <c r="GY81" i="23"/>
  <c r="GZ81" i="23"/>
  <c r="HA81" i="23"/>
  <c r="HB81" i="23"/>
  <c r="HC81" i="23"/>
  <c r="HD81" i="23"/>
  <c r="HE81" i="23"/>
  <c r="HF81" i="23"/>
  <c r="HG81" i="23"/>
  <c r="HH81" i="23"/>
  <c r="HI81" i="23"/>
  <c r="HJ81" i="23"/>
  <c r="GB82" i="23"/>
  <c r="GC82" i="23"/>
  <c r="GD82" i="23"/>
  <c r="GE82" i="23"/>
  <c r="GF82" i="23"/>
  <c r="GG82" i="23"/>
  <c r="GH82" i="23"/>
  <c r="GI82" i="23"/>
  <c r="GJ82" i="23"/>
  <c r="GK82" i="23"/>
  <c r="GL82" i="23"/>
  <c r="GM82" i="23"/>
  <c r="GN82" i="23"/>
  <c r="GO82" i="23"/>
  <c r="GP82" i="23"/>
  <c r="GQ82" i="23"/>
  <c r="GR82" i="23"/>
  <c r="GS82" i="23"/>
  <c r="GT82" i="23"/>
  <c r="GU82" i="23"/>
  <c r="GV82" i="23"/>
  <c r="GW82" i="23"/>
  <c r="GX82" i="23"/>
  <c r="GY82" i="23"/>
  <c r="GZ82" i="23"/>
  <c r="HA82" i="23"/>
  <c r="HB82" i="23"/>
  <c r="HC82" i="23"/>
  <c r="HD82" i="23"/>
  <c r="HE82" i="23"/>
  <c r="HF82" i="23"/>
  <c r="HG82" i="23"/>
  <c r="HH82" i="23"/>
  <c r="HI82" i="23"/>
  <c r="HJ82" i="23"/>
  <c r="GB83" i="23"/>
  <c r="GC83" i="23"/>
  <c r="GD83" i="23"/>
  <c r="GE83" i="23"/>
  <c r="GF83" i="23"/>
  <c r="GG83" i="23"/>
  <c r="GH83" i="23"/>
  <c r="GI83" i="23"/>
  <c r="GJ83" i="23"/>
  <c r="GK83" i="23"/>
  <c r="GL83" i="23"/>
  <c r="GM83" i="23"/>
  <c r="GN83" i="23"/>
  <c r="GO83" i="23"/>
  <c r="GP83" i="23"/>
  <c r="GQ83" i="23"/>
  <c r="GR83" i="23"/>
  <c r="GS83" i="23"/>
  <c r="GT83" i="23"/>
  <c r="GU83" i="23"/>
  <c r="GV83" i="23"/>
  <c r="GW83" i="23"/>
  <c r="GX83" i="23"/>
  <c r="GY83" i="23"/>
  <c r="GZ83" i="23"/>
  <c r="HA83" i="23"/>
  <c r="HB83" i="23"/>
  <c r="HC83" i="23"/>
  <c r="HD83" i="23"/>
  <c r="HE83" i="23"/>
  <c r="HF83" i="23"/>
  <c r="HG83" i="23"/>
  <c r="HH83" i="23"/>
  <c r="HI83" i="23"/>
  <c r="HJ83" i="23"/>
  <c r="GB84" i="23"/>
  <c r="GC84" i="23"/>
  <c r="GD84" i="23"/>
  <c r="GE84" i="23"/>
  <c r="GF84" i="23"/>
  <c r="GG84" i="23"/>
  <c r="GH84" i="23"/>
  <c r="GI84" i="23"/>
  <c r="GJ84" i="23"/>
  <c r="GK84" i="23"/>
  <c r="GL84" i="23"/>
  <c r="GM84" i="23"/>
  <c r="GN84" i="23"/>
  <c r="GO84" i="23"/>
  <c r="GP84" i="23"/>
  <c r="GQ84" i="23"/>
  <c r="GR84" i="23"/>
  <c r="GS84" i="23"/>
  <c r="GT84" i="23"/>
  <c r="GU84" i="23"/>
  <c r="GV84" i="23"/>
  <c r="GW84" i="23"/>
  <c r="GX84" i="23"/>
  <c r="GY84" i="23"/>
  <c r="GZ84" i="23"/>
  <c r="HA84" i="23"/>
  <c r="HB84" i="23"/>
  <c r="HC84" i="23"/>
  <c r="HD84" i="23"/>
  <c r="HE84" i="23"/>
  <c r="HF84" i="23"/>
  <c r="HG84" i="23"/>
  <c r="HH84" i="23"/>
  <c r="HI84" i="23"/>
  <c r="HJ84" i="23"/>
  <c r="GB85" i="23"/>
  <c r="GC85" i="23"/>
  <c r="GD85" i="23"/>
  <c r="GE85" i="23"/>
  <c r="GF85" i="23"/>
  <c r="GG85" i="23"/>
  <c r="GH85" i="23"/>
  <c r="GI85" i="23"/>
  <c r="GJ85" i="23"/>
  <c r="GK85" i="23"/>
  <c r="GL85" i="23"/>
  <c r="GM85" i="23"/>
  <c r="GN85" i="23"/>
  <c r="GO85" i="23"/>
  <c r="GP85" i="23"/>
  <c r="GQ85" i="23"/>
  <c r="GR85" i="23"/>
  <c r="GS85" i="23"/>
  <c r="GT85" i="23"/>
  <c r="GU85" i="23"/>
  <c r="GV85" i="23"/>
  <c r="GW85" i="23"/>
  <c r="GX85" i="23"/>
  <c r="GY85" i="23"/>
  <c r="GZ85" i="23"/>
  <c r="HA85" i="23"/>
  <c r="HB85" i="23"/>
  <c r="HC85" i="23"/>
  <c r="HD85" i="23"/>
  <c r="HE85" i="23"/>
  <c r="HF85" i="23"/>
  <c r="HG85" i="23"/>
  <c r="HH85" i="23"/>
  <c r="HI85" i="23"/>
  <c r="HJ85" i="23"/>
  <c r="GB86" i="23"/>
  <c r="GC86" i="23"/>
  <c r="GD86" i="23"/>
  <c r="GE86" i="23"/>
  <c r="GF86" i="23"/>
  <c r="GG86" i="23"/>
  <c r="GH86" i="23"/>
  <c r="GI86" i="23"/>
  <c r="GJ86" i="23"/>
  <c r="GK86" i="23"/>
  <c r="GL86" i="23"/>
  <c r="GM86" i="23"/>
  <c r="GN86" i="23"/>
  <c r="GO86" i="23"/>
  <c r="GP86" i="23"/>
  <c r="GQ86" i="23"/>
  <c r="GR86" i="23"/>
  <c r="GS86" i="23"/>
  <c r="GT86" i="23"/>
  <c r="GU86" i="23"/>
  <c r="GV86" i="23"/>
  <c r="GW86" i="23"/>
  <c r="GX86" i="23"/>
  <c r="GY86" i="23"/>
  <c r="GZ86" i="23"/>
  <c r="HA86" i="23"/>
  <c r="HB86" i="23"/>
  <c r="HC86" i="23"/>
  <c r="HD86" i="23"/>
  <c r="HE86" i="23"/>
  <c r="HF86" i="23"/>
  <c r="HG86" i="23"/>
  <c r="HH86" i="23"/>
  <c r="HI86" i="23"/>
  <c r="HJ86" i="23"/>
  <c r="GB87" i="23"/>
  <c r="GC87" i="23"/>
  <c r="GD87" i="23"/>
  <c r="GE87" i="23"/>
  <c r="GF87" i="23"/>
  <c r="GG87" i="23"/>
  <c r="GH87" i="23"/>
  <c r="GI87" i="23"/>
  <c r="GJ87" i="23"/>
  <c r="GK87" i="23"/>
  <c r="GL87" i="23"/>
  <c r="GM87" i="23"/>
  <c r="GN87" i="23"/>
  <c r="GO87" i="23"/>
  <c r="GP87" i="23"/>
  <c r="GQ87" i="23"/>
  <c r="GR87" i="23"/>
  <c r="GS87" i="23"/>
  <c r="GT87" i="23"/>
  <c r="GU87" i="23"/>
  <c r="GV87" i="23"/>
  <c r="GW87" i="23"/>
  <c r="GX87" i="23"/>
  <c r="GY87" i="23"/>
  <c r="GZ87" i="23"/>
  <c r="HA87" i="23"/>
  <c r="HB87" i="23"/>
  <c r="HC87" i="23"/>
  <c r="HD87" i="23"/>
  <c r="HE87" i="23"/>
  <c r="HF87" i="23"/>
  <c r="HG87" i="23"/>
  <c r="HH87" i="23"/>
  <c r="HI87" i="23"/>
  <c r="HJ87" i="23"/>
  <c r="GB88" i="23"/>
  <c r="GC88" i="23"/>
  <c r="GD88" i="23"/>
  <c r="GE88" i="23"/>
  <c r="GF88" i="23"/>
  <c r="GG88" i="23"/>
  <c r="GH88" i="23"/>
  <c r="GI88" i="23"/>
  <c r="GJ88" i="23"/>
  <c r="GK88" i="23"/>
  <c r="GL88" i="23"/>
  <c r="GM88" i="23"/>
  <c r="GN88" i="23"/>
  <c r="GO88" i="23"/>
  <c r="GP88" i="23"/>
  <c r="GQ88" i="23"/>
  <c r="GR88" i="23"/>
  <c r="GS88" i="23"/>
  <c r="GT88" i="23"/>
  <c r="GU88" i="23"/>
  <c r="GV88" i="23"/>
  <c r="GW88" i="23"/>
  <c r="GX88" i="23"/>
  <c r="GY88" i="23"/>
  <c r="GZ88" i="23"/>
  <c r="HA88" i="23"/>
  <c r="HB88" i="23"/>
  <c r="HC88" i="23"/>
  <c r="HD88" i="23"/>
  <c r="HE88" i="23"/>
  <c r="HF88" i="23"/>
  <c r="HG88" i="23"/>
  <c r="HH88" i="23"/>
  <c r="HI88" i="23"/>
  <c r="HJ88" i="23"/>
  <c r="GB89" i="23"/>
  <c r="GC89" i="23"/>
  <c r="GD89" i="23"/>
  <c r="GE89" i="23"/>
  <c r="GF89" i="23"/>
  <c r="GG89" i="23"/>
  <c r="GH89" i="23"/>
  <c r="GI89" i="23"/>
  <c r="GJ89" i="23"/>
  <c r="GK89" i="23"/>
  <c r="GL89" i="23"/>
  <c r="GM89" i="23"/>
  <c r="GN89" i="23"/>
  <c r="GO89" i="23"/>
  <c r="GP89" i="23"/>
  <c r="GQ89" i="23"/>
  <c r="GR89" i="23"/>
  <c r="GS89" i="23"/>
  <c r="GT89" i="23"/>
  <c r="GU89" i="23"/>
  <c r="GV89" i="23"/>
  <c r="GW89" i="23"/>
  <c r="GX89" i="23"/>
  <c r="GY89" i="23"/>
  <c r="GZ89" i="23"/>
  <c r="HA89" i="23"/>
  <c r="HB89" i="23"/>
  <c r="HC89" i="23"/>
  <c r="HD89" i="23"/>
  <c r="HE89" i="23"/>
  <c r="HF89" i="23"/>
  <c r="HG89" i="23"/>
  <c r="HH89" i="23"/>
  <c r="HI89" i="23"/>
  <c r="HJ89" i="23"/>
  <c r="GB90" i="23"/>
  <c r="GC90" i="23"/>
  <c r="GD90" i="23"/>
  <c r="GE90" i="23"/>
  <c r="GF90" i="23"/>
  <c r="GG90" i="23"/>
  <c r="GH90" i="23"/>
  <c r="GI90" i="23"/>
  <c r="GJ90" i="23"/>
  <c r="GK90" i="23"/>
  <c r="GL90" i="23"/>
  <c r="GM90" i="23"/>
  <c r="GN90" i="23"/>
  <c r="GO90" i="23"/>
  <c r="GP90" i="23"/>
  <c r="GQ90" i="23"/>
  <c r="GR90" i="23"/>
  <c r="GS90" i="23"/>
  <c r="GT90" i="23"/>
  <c r="GU90" i="23"/>
  <c r="GV90" i="23"/>
  <c r="GW90" i="23"/>
  <c r="GX90" i="23"/>
  <c r="GY90" i="23"/>
  <c r="GZ90" i="23"/>
  <c r="HA90" i="23"/>
  <c r="HB90" i="23"/>
  <c r="HC90" i="23"/>
  <c r="HD90" i="23"/>
  <c r="HE90" i="23"/>
  <c r="HF90" i="23"/>
  <c r="HG90" i="23"/>
  <c r="HH90" i="23"/>
  <c r="HI90" i="23"/>
  <c r="HJ90" i="23"/>
  <c r="GB91" i="23"/>
  <c r="GC91" i="23"/>
  <c r="GD91" i="23"/>
  <c r="GE91" i="23"/>
  <c r="GF91" i="23"/>
  <c r="GG91" i="23"/>
  <c r="GH91" i="23"/>
  <c r="GI91" i="23"/>
  <c r="GJ91" i="23"/>
  <c r="GK91" i="23"/>
  <c r="GL91" i="23"/>
  <c r="GM91" i="23"/>
  <c r="GN91" i="23"/>
  <c r="GO91" i="23"/>
  <c r="GP91" i="23"/>
  <c r="GQ91" i="23"/>
  <c r="GR91" i="23"/>
  <c r="GS91" i="23"/>
  <c r="GT91" i="23"/>
  <c r="GU91" i="23"/>
  <c r="GV91" i="23"/>
  <c r="GW91" i="23"/>
  <c r="GX91" i="23"/>
  <c r="GY91" i="23"/>
  <c r="GZ91" i="23"/>
  <c r="HA91" i="23"/>
  <c r="HB91" i="23"/>
  <c r="HC91" i="23"/>
  <c r="HD91" i="23"/>
  <c r="HE91" i="23"/>
  <c r="HF91" i="23"/>
  <c r="HG91" i="23"/>
  <c r="HH91" i="23"/>
  <c r="HI91" i="23"/>
  <c r="HJ91" i="23"/>
  <c r="GB92" i="23"/>
  <c r="GC92" i="23"/>
  <c r="GD92" i="23"/>
  <c r="GE92" i="23"/>
  <c r="GF92" i="23"/>
  <c r="GG92" i="23"/>
  <c r="GH92" i="23"/>
  <c r="GI92" i="23"/>
  <c r="GJ92" i="23"/>
  <c r="GK92" i="23"/>
  <c r="GL92" i="23"/>
  <c r="GM92" i="23"/>
  <c r="GN92" i="23"/>
  <c r="GO92" i="23"/>
  <c r="GP92" i="23"/>
  <c r="GQ92" i="23"/>
  <c r="GR92" i="23"/>
  <c r="GS92" i="23"/>
  <c r="GT92" i="23"/>
  <c r="GU92" i="23"/>
  <c r="GV92" i="23"/>
  <c r="GW92" i="23"/>
  <c r="GX92" i="23"/>
  <c r="GY92" i="23"/>
  <c r="GZ92" i="23"/>
  <c r="HA92" i="23"/>
  <c r="HB92" i="23"/>
  <c r="HC92" i="23"/>
  <c r="HD92" i="23"/>
  <c r="HE92" i="23"/>
  <c r="HF92" i="23"/>
  <c r="HG92" i="23"/>
  <c r="HH92" i="23"/>
  <c r="HI92" i="23"/>
  <c r="HJ92" i="23"/>
  <c r="GB93" i="23"/>
  <c r="GC93" i="23"/>
  <c r="GD93" i="23"/>
  <c r="GE93" i="23"/>
  <c r="GF93" i="23"/>
  <c r="GG93" i="23"/>
  <c r="GH93" i="23"/>
  <c r="GI93" i="23"/>
  <c r="GJ93" i="23"/>
  <c r="GK93" i="23"/>
  <c r="GL93" i="23"/>
  <c r="GM93" i="23"/>
  <c r="GN93" i="23"/>
  <c r="GO93" i="23"/>
  <c r="GP93" i="23"/>
  <c r="GQ93" i="23"/>
  <c r="GR93" i="23"/>
  <c r="GS93" i="23"/>
  <c r="GT93" i="23"/>
  <c r="GU93" i="23"/>
  <c r="GV93" i="23"/>
  <c r="GW93" i="23"/>
  <c r="GX93" i="23"/>
  <c r="GY93" i="23"/>
  <c r="GZ93" i="23"/>
  <c r="HA93" i="23"/>
  <c r="HB93" i="23"/>
  <c r="HC93" i="23"/>
  <c r="HD93" i="23"/>
  <c r="HE93" i="23"/>
  <c r="HF93" i="23"/>
  <c r="HG93" i="23"/>
  <c r="HH93" i="23"/>
  <c r="HI93" i="23"/>
  <c r="HJ93" i="23"/>
  <c r="GB94" i="23"/>
  <c r="GC94" i="23"/>
  <c r="GD94" i="23"/>
  <c r="GE94" i="23"/>
  <c r="GF94" i="23"/>
  <c r="GG94" i="23"/>
  <c r="GH94" i="23"/>
  <c r="GI94" i="23"/>
  <c r="GJ94" i="23"/>
  <c r="GK94" i="23"/>
  <c r="GL94" i="23"/>
  <c r="GM94" i="23"/>
  <c r="GN94" i="23"/>
  <c r="GO94" i="23"/>
  <c r="GP94" i="23"/>
  <c r="GQ94" i="23"/>
  <c r="GR94" i="23"/>
  <c r="GS94" i="23"/>
  <c r="GT94" i="23"/>
  <c r="GU94" i="23"/>
  <c r="GV94" i="23"/>
  <c r="GW94" i="23"/>
  <c r="GX94" i="23"/>
  <c r="GY94" i="23"/>
  <c r="GZ94" i="23"/>
  <c r="HA94" i="23"/>
  <c r="HB94" i="23"/>
  <c r="HC94" i="23"/>
  <c r="HD94" i="23"/>
  <c r="HE94" i="23"/>
  <c r="HF94" i="23"/>
  <c r="HG94" i="23"/>
  <c r="HH94" i="23"/>
  <c r="HI94" i="23"/>
  <c r="HJ94" i="23"/>
  <c r="GB95" i="23"/>
  <c r="GC95" i="23"/>
  <c r="GD95" i="23"/>
  <c r="GE95" i="23"/>
  <c r="GF95" i="23"/>
  <c r="GG95" i="23"/>
  <c r="GH95" i="23"/>
  <c r="GI95" i="23"/>
  <c r="GJ95" i="23"/>
  <c r="GK95" i="23"/>
  <c r="GL95" i="23"/>
  <c r="GM95" i="23"/>
  <c r="GN95" i="23"/>
  <c r="GO95" i="23"/>
  <c r="GP95" i="23"/>
  <c r="GQ95" i="23"/>
  <c r="GR95" i="23"/>
  <c r="GS95" i="23"/>
  <c r="GT95" i="23"/>
  <c r="GU95" i="23"/>
  <c r="GV95" i="23"/>
  <c r="GW95" i="23"/>
  <c r="GX95" i="23"/>
  <c r="GY95" i="23"/>
  <c r="GZ95" i="23"/>
  <c r="HA95" i="23"/>
  <c r="HB95" i="23"/>
  <c r="HC95" i="23"/>
  <c r="HD95" i="23"/>
  <c r="HE95" i="23"/>
  <c r="HF95" i="23"/>
  <c r="HG95" i="23"/>
  <c r="HH95" i="23"/>
  <c r="HI95" i="23"/>
  <c r="HJ95" i="23"/>
  <c r="GB96" i="23"/>
  <c r="GC96" i="23"/>
  <c r="GD96" i="23"/>
  <c r="GE96" i="23"/>
  <c r="GF96" i="23"/>
  <c r="GG96" i="23"/>
  <c r="GH96" i="23"/>
  <c r="GI96" i="23"/>
  <c r="GJ96" i="23"/>
  <c r="GK96" i="23"/>
  <c r="GL96" i="23"/>
  <c r="GM96" i="23"/>
  <c r="GN96" i="23"/>
  <c r="GO96" i="23"/>
  <c r="GP96" i="23"/>
  <c r="GQ96" i="23"/>
  <c r="GR96" i="23"/>
  <c r="GS96" i="23"/>
  <c r="GT96" i="23"/>
  <c r="GU96" i="23"/>
  <c r="GV96" i="23"/>
  <c r="GW96" i="23"/>
  <c r="GX96" i="23"/>
  <c r="GY96" i="23"/>
  <c r="GZ96" i="23"/>
  <c r="HA96" i="23"/>
  <c r="HB96" i="23"/>
  <c r="HC96" i="23"/>
  <c r="HD96" i="23"/>
  <c r="HE96" i="23"/>
  <c r="HF96" i="23"/>
  <c r="HG96" i="23"/>
  <c r="HH96" i="23"/>
  <c r="HI96" i="23"/>
  <c r="HJ96" i="23"/>
  <c r="GB97" i="23"/>
  <c r="GC97" i="23"/>
  <c r="GD97" i="23"/>
  <c r="GE97" i="23"/>
  <c r="GF97" i="23"/>
  <c r="GG97" i="23"/>
  <c r="GH97" i="23"/>
  <c r="GI97" i="23"/>
  <c r="GJ97" i="23"/>
  <c r="GK97" i="23"/>
  <c r="GL97" i="23"/>
  <c r="GM97" i="23"/>
  <c r="GN97" i="23"/>
  <c r="GO97" i="23"/>
  <c r="GP97" i="23"/>
  <c r="GQ97" i="23"/>
  <c r="GR97" i="23"/>
  <c r="GS97" i="23"/>
  <c r="GT97" i="23"/>
  <c r="GU97" i="23"/>
  <c r="GV97" i="23"/>
  <c r="GW97" i="23"/>
  <c r="GX97" i="23"/>
  <c r="GY97" i="23"/>
  <c r="GZ97" i="23"/>
  <c r="HA97" i="23"/>
  <c r="HB97" i="23"/>
  <c r="HC97" i="23"/>
  <c r="HD97" i="23"/>
  <c r="HE97" i="23"/>
  <c r="HF97" i="23"/>
  <c r="HG97" i="23"/>
  <c r="HH97" i="23"/>
  <c r="HI97" i="23"/>
  <c r="HJ97" i="23"/>
  <c r="GB98" i="23"/>
  <c r="GC98" i="23"/>
  <c r="GD98" i="23"/>
  <c r="GE98" i="23"/>
  <c r="GF98" i="23"/>
  <c r="GG98" i="23"/>
  <c r="GH98" i="23"/>
  <c r="GI98" i="23"/>
  <c r="GJ98" i="23"/>
  <c r="GK98" i="23"/>
  <c r="GL98" i="23"/>
  <c r="GM98" i="23"/>
  <c r="GN98" i="23"/>
  <c r="GO98" i="23"/>
  <c r="GP98" i="23"/>
  <c r="GQ98" i="23"/>
  <c r="GR98" i="23"/>
  <c r="GS98" i="23"/>
  <c r="GT98" i="23"/>
  <c r="GU98" i="23"/>
  <c r="GV98" i="23"/>
  <c r="GW98" i="23"/>
  <c r="GX98" i="23"/>
  <c r="GY98" i="23"/>
  <c r="GZ98" i="23"/>
  <c r="HA98" i="23"/>
  <c r="HB98" i="23"/>
  <c r="HC98" i="23"/>
  <c r="HD98" i="23"/>
  <c r="HE98" i="23"/>
  <c r="HF98" i="23"/>
  <c r="HG98" i="23"/>
  <c r="HH98" i="23"/>
  <c r="HI98" i="23"/>
  <c r="HJ98" i="23"/>
  <c r="GB99" i="23"/>
  <c r="GC99" i="23"/>
  <c r="GD99" i="23"/>
  <c r="GE99" i="23"/>
  <c r="GF99" i="23"/>
  <c r="GG99" i="23"/>
  <c r="GH99" i="23"/>
  <c r="GI99" i="23"/>
  <c r="GJ99" i="23"/>
  <c r="GK99" i="23"/>
  <c r="GL99" i="23"/>
  <c r="GM99" i="23"/>
  <c r="GN99" i="23"/>
  <c r="GO99" i="23"/>
  <c r="GP99" i="23"/>
  <c r="GQ99" i="23"/>
  <c r="GR99" i="23"/>
  <c r="GS99" i="23"/>
  <c r="GT99" i="23"/>
  <c r="GU99" i="23"/>
  <c r="GV99" i="23"/>
  <c r="GW99" i="23"/>
  <c r="GX99" i="23"/>
  <c r="GY99" i="23"/>
  <c r="GZ99" i="23"/>
  <c r="HA99" i="23"/>
  <c r="HB99" i="23"/>
  <c r="HC99" i="23"/>
  <c r="HD99" i="23"/>
  <c r="HE99" i="23"/>
  <c r="HF99" i="23"/>
  <c r="HG99" i="23"/>
  <c r="HH99" i="23"/>
  <c r="HI99" i="23"/>
  <c r="HJ99" i="23"/>
  <c r="GB100" i="23"/>
  <c r="GC100" i="23"/>
  <c r="GD100" i="23"/>
  <c r="GE100" i="23"/>
  <c r="GF100" i="23"/>
  <c r="GG100" i="23"/>
  <c r="GH100" i="23"/>
  <c r="GI100" i="23"/>
  <c r="GJ100" i="23"/>
  <c r="GK100" i="23"/>
  <c r="GL100" i="23"/>
  <c r="GM100" i="23"/>
  <c r="GN100" i="23"/>
  <c r="GO100" i="23"/>
  <c r="GP100" i="23"/>
  <c r="GQ100" i="23"/>
  <c r="GR100" i="23"/>
  <c r="GS100" i="23"/>
  <c r="GT100" i="23"/>
  <c r="GU100" i="23"/>
  <c r="GV100" i="23"/>
  <c r="GW100" i="23"/>
  <c r="GX100" i="23"/>
  <c r="GY100" i="23"/>
  <c r="GZ100" i="23"/>
  <c r="HA100" i="23"/>
  <c r="HB100" i="23"/>
  <c r="HC100" i="23"/>
  <c r="HD100" i="23"/>
  <c r="HE100" i="23"/>
  <c r="HF100" i="23"/>
  <c r="HG100" i="23"/>
  <c r="HH100" i="23"/>
  <c r="HI100" i="23"/>
  <c r="HJ100" i="23"/>
  <c r="GB101" i="23"/>
  <c r="GC101" i="23"/>
  <c r="GD101" i="23"/>
  <c r="GE101" i="23"/>
  <c r="GF101" i="23"/>
  <c r="GG101" i="23"/>
  <c r="GH101" i="23"/>
  <c r="GI101" i="23"/>
  <c r="GJ101" i="23"/>
  <c r="GK101" i="23"/>
  <c r="GL101" i="23"/>
  <c r="GM101" i="23"/>
  <c r="GN101" i="23"/>
  <c r="GO101" i="23"/>
  <c r="GP101" i="23"/>
  <c r="GQ101" i="23"/>
  <c r="GR101" i="23"/>
  <c r="GS101" i="23"/>
  <c r="GT101" i="23"/>
  <c r="GU101" i="23"/>
  <c r="GV101" i="23"/>
  <c r="GW101" i="23"/>
  <c r="GX101" i="23"/>
  <c r="GY101" i="23"/>
  <c r="GZ101" i="23"/>
  <c r="HA101" i="23"/>
  <c r="HB101" i="23"/>
  <c r="HC101" i="23"/>
  <c r="HD101" i="23"/>
  <c r="HE101" i="23"/>
  <c r="HF101" i="23"/>
  <c r="HG101" i="23"/>
  <c r="HH101" i="23"/>
  <c r="HI101" i="23"/>
  <c r="HJ101" i="23"/>
  <c r="GB102" i="23"/>
  <c r="GC102" i="23"/>
  <c r="GD102" i="23"/>
  <c r="GE102" i="23"/>
  <c r="GF102" i="23"/>
  <c r="GG102" i="23"/>
  <c r="GH102" i="23"/>
  <c r="GI102" i="23"/>
  <c r="GJ102" i="23"/>
  <c r="GK102" i="23"/>
  <c r="GL102" i="23"/>
  <c r="GM102" i="23"/>
  <c r="GN102" i="23"/>
  <c r="GO102" i="23"/>
  <c r="GP102" i="23"/>
  <c r="GQ102" i="23"/>
  <c r="GR102" i="23"/>
  <c r="GS102" i="23"/>
  <c r="GT102" i="23"/>
  <c r="GU102" i="23"/>
  <c r="GV102" i="23"/>
  <c r="GW102" i="23"/>
  <c r="GX102" i="23"/>
  <c r="GY102" i="23"/>
  <c r="GZ102" i="23"/>
  <c r="HA102" i="23"/>
  <c r="HB102" i="23"/>
  <c r="HC102" i="23"/>
  <c r="HD102" i="23"/>
  <c r="HE102" i="23"/>
  <c r="HF102" i="23"/>
  <c r="HG102" i="23"/>
  <c r="HH102" i="23"/>
  <c r="HI102" i="23"/>
  <c r="HJ102" i="23"/>
  <c r="GB103" i="23"/>
  <c r="GC103" i="23"/>
  <c r="GD103" i="23"/>
  <c r="GE103" i="23"/>
  <c r="GF103" i="23"/>
  <c r="GG103" i="23"/>
  <c r="GH103" i="23"/>
  <c r="GI103" i="23"/>
  <c r="GJ103" i="23"/>
  <c r="GK103" i="23"/>
  <c r="GL103" i="23"/>
  <c r="GM103" i="23"/>
  <c r="GN103" i="23"/>
  <c r="GO103" i="23"/>
  <c r="GP103" i="23"/>
  <c r="GQ103" i="23"/>
  <c r="GR103" i="23"/>
  <c r="GS103" i="23"/>
  <c r="GT103" i="23"/>
  <c r="GU103" i="23"/>
  <c r="GV103" i="23"/>
  <c r="GW103" i="23"/>
  <c r="GX103" i="23"/>
  <c r="GY103" i="23"/>
  <c r="GZ103" i="23"/>
  <c r="HA103" i="23"/>
  <c r="HB103" i="23"/>
  <c r="HC103" i="23"/>
  <c r="HD103" i="23"/>
  <c r="HE103" i="23"/>
  <c r="HF103" i="23"/>
  <c r="HG103" i="23"/>
  <c r="HH103" i="23"/>
  <c r="HI103" i="23"/>
  <c r="HJ103" i="23"/>
  <c r="GB104" i="23"/>
  <c r="GC104" i="23"/>
  <c r="GD104" i="23"/>
  <c r="GE104" i="23"/>
  <c r="GF104" i="23"/>
  <c r="GG104" i="23"/>
  <c r="GH104" i="23"/>
  <c r="GI104" i="23"/>
  <c r="GJ104" i="23"/>
  <c r="GK104" i="23"/>
  <c r="GL104" i="23"/>
  <c r="GM104" i="23"/>
  <c r="GN104" i="23"/>
  <c r="GO104" i="23"/>
  <c r="GP104" i="23"/>
  <c r="GQ104" i="23"/>
  <c r="GR104" i="23"/>
  <c r="GS104" i="23"/>
  <c r="GT104" i="23"/>
  <c r="GU104" i="23"/>
  <c r="GV104" i="23"/>
  <c r="GW104" i="23"/>
  <c r="GX104" i="23"/>
  <c r="GY104" i="23"/>
  <c r="GZ104" i="23"/>
  <c r="HA104" i="23"/>
  <c r="HB104" i="23"/>
  <c r="HC104" i="23"/>
  <c r="HD104" i="23"/>
  <c r="HE104" i="23"/>
  <c r="HF104" i="23"/>
  <c r="HG104" i="23"/>
  <c r="HH104" i="23"/>
  <c r="HI104" i="23"/>
  <c r="HJ104" i="23"/>
  <c r="GB105" i="23"/>
  <c r="GC105" i="23"/>
  <c r="GD105" i="23"/>
  <c r="GE105" i="23"/>
  <c r="GF105" i="23"/>
  <c r="GG105" i="23"/>
  <c r="GH105" i="23"/>
  <c r="GI105" i="23"/>
  <c r="GJ105" i="23"/>
  <c r="GK105" i="23"/>
  <c r="GL105" i="23"/>
  <c r="GM105" i="23"/>
  <c r="GN105" i="23"/>
  <c r="GO105" i="23"/>
  <c r="GP105" i="23"/>
  <c r="GQ105" i="23"/>
  <c r="GR105" i="23"/>
  <c r="GS105" i="23"/>
  <c r="GT105" i="23"/>
  <c r="GU105" i="23"/>
  <c r="GV105" i="23"/>
  <c r="GW105" i="23"/>
  <c r="GX105" i="23"/>
  <c r="GY105" i="23"/>
  <c r="GZ105" i="23"/>
  <c r="HA105" i="23"/>
  <c r="HB105" i="23"/>
  <c r="HC105" i="23"/>
  <c r="HD105" i="23"/>
  <c r="HE105" i="23"/>
  <c r="HF105" i="23"/>
  <c r="HG105" i="23"/>
  <c r="HH105" i="23"/>
  <c r="HI105" i="23"/>
  <c r="HJ105" i="23"/>
  <c r="GB106" i="23"/>
  <c r="GC106" i="23"/>
  <c r="GD106" i="23"/>
  <c r="GE106" i="23"/>
  <c r="GF106" i="23"/>
  <c r="GG106" i="23"/>
  <c r="GH106" i="23"/>
  <c r="GI106" i="23"/>
  <c r="GJ106" i="23"/>
  <c r="GK106" i="23"/>
  <c r="GL106" i="23"/>
  <c r="GM106" i="23"/>
  <c r="GN106" i="23"/>
  <c r="GO106" i="23"/>
  <c r="GP106" i="23"/>
  <c r="GQ106" i="23"/>
  <c r="GR106" i="23"/>
  <c r="GS106" i="23"/>
  <c r="GT106" i="23"/>
  <c r="GU106" i="23"/>
  <c r="GV106" i="23"/>
  <c r="GW106" i="23"/>
  <c r="GX106" i="23"/>
  <c r="GY106" i="23"/>
  <c r="GZ106" i="23"/>
  <c r="HA106" i="23"/>
  <c r="HB106" i="23"/>
  <c r="HC106" i="23"/>
  <c r="HD106" i="23"/>
  <c r="HE106" i="23"/>
  <c r="HF106" i="23"/>
  <c r="HG106" i="23"/>
  <c r="HH106" i="23"/>
  <c r="HI106" i="23"/>
  <c r="HJ106" i="23"/>
  <c r="GB107" i="23"/>
  <c r="GC107" i="23"/>
  <c r="GD107" i="23"/>
  <c r="GE107" i="23"/>
  <c r="GF107" i="23"/>
  <c r="GG107" i="23"/>
  <c r="GH107" i="23"/>
  <c r="GI107" i="23"/>
  <c r="GJ107" i="23"/>
  <c r="GK107" i="23"/>
  <c r="GL107" i="23"/>
  <c r="GM107" i="23"/>
  <c r="GN107" i="23"/>
  <c r="GO107" i="23"/>
  <c r="GP107" i="23"/>
  <c r="GQ107" i="23"/>
  <c r="GR107" i="23"/>
  <c r="GS107" i="23"/>
  <c r="GT107" i="23"/>
  <c r="GU107" i="23"/>
  <c r="GV107" i="23"/>
  <c r="GW107" i="23"/>
  <c r="GX107" i="23"/>
  <c r="GY107" i="23"/>
  <c r="GZ107" i="23"/>
  <c r="HA107" i="23"/>
  <c r="HB107" i="23"/>
  <c r="HC107" i="23"/>
  <c r="HD107" i="23"/>
  <c r="HE107" i="23"/>
  <c r="HF107" i="23"/>
  <c r="HG107" i="23"/>
  <c r="HH107" i="23"/>
  <c r="HI107" i="23"/>
  <c r="HJ107" i="23"/>
  <c r="GB108" i="23"/>
  <c r="GC108" i="23"/>
  <c r="GD108" i="23"/>
  <c r="GE108" i="23"/>
  <c r="GF108" i="23"/>
  <c r="GG108" i="23"/>
  <c r="GH108" i="23"/>
  <c r="GI108" i="23"/>
  <c r="GJ108" i="23"/>
  <c r="GK108" i="23"/>
  <c r="GL108" i="23"/>
  <c r="GM108" i="23"/>
  <c r="GN108" i="23"/>
  <c r="GO108" i="23"/>
  <c r="GP108" i="23"/>
  <c r="GQ108" i="23"/>
  <c r="GR108" i="23"/>
  <c r="GS108" i="23"/>
  <c r="GT108" i="23"/>
  <c r="GU108" i="23"/>
  <c r="GV108" i="23"/>
  <c r="GW108" i="23"/>
  <c r="GX108" i="23"/>
  <c r="GY108" i="23"/>
  <c r="GZ108" i="23"/>
  <c r="HA108" i="23"/>
  <c r="HB108" i="23"/>
  <c r="HC108" i="23"/>
  <c r="HD108" i="23"/>
  <c r="HE108" i="23"/>
  <c r="HF108" i="23"/>
  <c r="HG108" i="23"/>
  <c r="HH108" i="23"/>
  <c r="HI108" i="23"/>
  <c r="HJ108" i="23"/>
  <c r="GB109" i="23"/>
  <c r="GC109" i="23"/>
  <c r="GD109" i="23"/>
  <c r="GE109" i="23"/>
  <c r="GF109" i="23"/>
  <c r="GG109" i="23"/>
  <c r="GH109" i="23"/>
  <c r="GI109" i="23"/>
  <c r="GJ109" i="23"/>
  <c r="GK109" i="23"/>
  <c r="GL109" i="23"/>
  <c r="GM109" i="23"/>
  <c r="GN109" i="23"/>
  <c r="GO109" i="23"/>
  <c r="GP109" i="23"/>
  <c r="GQ109" i="23"/>
  <c r="GR109" i="23"/>
  <c r="GS109" i="23"/>
  <c r="GT109" i="23"/>
  <c r="GU109" i="23"/>
  <c r="GV109" i="23"/>
  <c r="GW109" i="23"/>
  <c r="GX109" i="23"/>
  <c r="GY109" i="23"/>
  <c r="GZ109" i="23"/>
  <c r="HA109" i="23"/>
  <c r="HB109" i="23"/>
  <c r="HC109" i="23"/>
  <c r="HD109" i="23"/>
  <c r="HE109" i="23"/>
  <c r="HF109" i="23"/>
  <c r="HG109" i="23"/>
  <c r="HH109" i="23"/>
  <c r="HI109" i="23"/>
  <c r="HJ109" i="23"/>
  <c r="GB110" i="23"/>
  <c r="GC110" i="23"/>
  <c r="GD110" i="23"/>
  <c r="GE110" i="23"/>
  <c r="GF110" i="23"/>
  <c r="GG110" i="23"/>
  <c r="GH110" i="23"/>
  <c r="GI110" i="23"/>
  <c r="GJ110" i="23"/>
  <c r="GK110" i="23"/>
  <c r="GL110" i="23"/>
  <c r="GM110" i="23"/>
  <c r="GN110" i="23"/>
  <c r="GO110" i="23"/>
  <c r="GP110" i="23"/>
  <c r="GQ110" i="23"/>
  <c r="GR110" i="23"/>
  <c r="GS110" i="23"/>
  <c r="GT110" i="23"/>
  <c r="GU110" i="23"/>
  <c r="GV110" i="23"/>
  <c r="GW110" i="23"/>
  <c r="GX110" i="23"/>
  <c r="GY110" i="23"/>
  <c r="GZ110" i="23"/>
  <c r="HA110" i="23"/>
  <c r="HB110" i="23"/>
  <c r="HC110" i="23"/>
  <c r="HD110" i="23"/>
  <c r="HE110" i="23"/>
  <c r="HF110" i="23"/>
  <c r="HG110" i="23"/>
  <c r="HH110" i="23"/>
  <c r="HI110" i="23"/>
  <c r="HJ110" i="23"/>
  <c r="GB111" i="23"/>
  <c r="GC111" i="23"/>
  <c r="GD111" i="23"/>
  <c r="GE111" i="23"/>
  <c r="GF111" i="23"/>
  <c r="GG111" i="23"/>
  <c r="GH111" i="23"/>
  <c r="GI111" i="23"/>
  <c r="GJ111" i="23"/>
  <c r="GK111" i="23"/>
  <c r="GL111" i="23"/>
  <c r="GM111" i="23"/>
  <c r="GN111" i="23"/>
  <c r="GO111" i="23"/>
  <c r="GP111" i="23"/>
  <c r="GQ111" i="23"/>
  <c r="GR111" i="23"/>
  <c r="GS111" i="23"/>
  <c r="GT111" i="23"/>
  <c r="GU111" i="23"/>
  <c r="GV111" i="23"/>
  <c r="GW111" i="23"/>
  <c r="GX111" i="23"/>
  <c r="GY111" i="23"/>
  <c r="GZ111" i="23"/>
  <c r="HA111" i="23"/>
  <c r="HB111" i="23"/>
  <c r="HC111" i="23"/>
  <c r="HD111" i="23"/>
  <c r="HE111" i="23"/>
  <c r="HF111" i="23"/>
  <c r="HG111" i="23"/>
  <c r="HH111" i="23"/>
  <c r="HI111" i="23"/>
  <c r="HJ111" i="23"/>
  <c r="GB112" i="23"/>
  <c r="GC112" i="23"/>
  <c r="GD112" i="23"/>
  <c r="GE112" i="23"/>
  <c r="GF112" i="23"/>
  <c r="GG112" i="23"/>
  <c r="GH112" i="23"/>
  <c r="GI112" i="23"/>
  <c r="GJ112" i="23"/>
  <c r="GK112" i="23"/>
  <c r="GL112" i="23"/>
  <c r="GM112" i="23"/>
  <c r="GN112" i="23"/>
  <c r="GO112" i="23"/>
  <c r="GP112" i="23"/>
  <c r="GQ112" i="23"/>
  <c r="GR112" i="23"/>
  <c r="GS112" i="23"/>
  <c r="GT112" i="23"/>
  <c r="GU112" i="23"/>
  <c r="GV112" i="23"/>
  <c r="GW112" i="23"/>
  <c r="GX112" i="23"/>
  <c r="GY112" i="23"/>
  <c r="GZ112" i="23"/>
  <c r="HA112" i="23"/>
  <c r="HB112" i="23"/>
  <c r="HC112" i="23"/>
  <c r="HD112" i="23"/>
  <c r="HE112" i="23"/>
  <c r="HF112" i="23"/>
  <c r="HG112" i="23"/>
  <c r="HH112" i="23"/>
  <c r="HI112" i="23"/>
  <c r="HJ112" i="23"/>
  <c r="GB113" i="23"/>
  <c r="GC113" i="23"/>
  <c r="GD113" i="23"/>
  <c r="GE113" i="23"/>
  <c r="GF113" i="23"/>
  <c r="GG113" i="23"/>
  <c r="GH113" i="23"/>
  <c r="GI113" i="23"/>
  <c r="GJ113" i="23"/>
  <c r="GK113" i="23"/>
  <c r="GL113" i="23"/>
  <c r="GM113" i="23"/>
  <c r="GN113" i="23"/>
  <c r="GO113" i="23"/>
  <c r="GP113" i="23"/>
  <c r="GQ113" i="23"/>
  <c r="GR113" i="23"/>
  <c r="GS113" i="23"/>
  <c r="GT113" i="23"/>
  <c r="GU113" i="23"/>
  <c r="GV113" i="23"/>
  <c r="GW113" i="23"/>
  <c r="GX113" i="23"/>
  <c r="GY113" i="23"/>
  <c r="GZ113" i="23"/>
  <c r="HA113" i="23"/>
  <c r="HB113" i="23"/>
  <c r="HC113" i="23"/>
  <c r="HD113" i="23"/>
  <c r="HE113" i="23"/>
  <c r="HF113" i="23"/>
  <c r="HG113" i="23"/>
  <c r="HH113" i="23"/>
  <c r="HI113" i="23"/>
  <c r="HJ113" i="23"/>
  <c r="GB114" i="23"/>
  <c r="GC114" i="23"/>
  <c r="GD114" i="23"/>
  <c r="GE114" i="23"/>
  <c r="GF114" i="23"/>
  <c r="GG114" i="23"/>
  <c r="GH114" i="23"/>
  <c r="GI114" i="23"/>
  <c r="GJ114" i="23"/>
  <c r="GK114" i="23"/>
  <c r="GL114" i="23"/>
  <c r="GM114" i="23"/>
  <c r="GN114" i="23"/>
  <c r="GO114" i="23"/>
  <c r="GP114" i="23"/>
  <c r="GQ114" i="23"/>
  <c r="GR114" i="23"/>
  <c r="GS114" i="23"/>
  <c r="GT114" i="23"/>
  <c r="GU114" i="23"/>
  <c r="GV114" i="23"/>
  <c r="GW114" i="23"/>
  <c r="GX114" i="23"/>
  <c r="GY114" i="23"/>
  <c r="GZ114" i="23"/>
  <c r="HA114" i="23"/>
  <c r="HB114" i="23"/>
  <c r="HC114" i="23"/>
  <c r="HD114" i="23"/>
  <c r="HE114" i="23"/>
  <c r="HF114" i="23"/>
  <c r="HG114" i="23"/>
  <c r="HH114" i="23"/>
  <c r="HI114" i="23"/>
  <c r="HJ114" i="23"/>
  <c r="GB115" i="23"/>
  <c r="GC115" i="23"/>
  <c r="GD115" i="23"/>
  <c r="GE115" i="23"/>
  <c r="GF115" i="23"/>
  <c r="GG115" i="23"/>
  <c r="GH115" i="23"/>
  <c r="GI115" i="23"/>
  <c r="GJ115" i="23"/>
  <c r="GK115" i="23"/>
  <c r="GL115" i="23"/>
  <c r="GM115" i="23"/>
  <c r="GN115" i="23"/>
  <c r="GO115" i="23"/>
  <c r="GP115" i="23"/>
  <c r="GQ115" i="23"/>
  <c r="GR115" i="23"/>
  <c r="GS115" i="23"/>
  <c r="GT115" i="23"/>
  <c r="GU115" i="23"/>
  <c r="GV115" i="23"/>
  <c r="GW115" i="23"/>
  <c r="GX115" i="23"/>
  <c r="GY115" i="23"/>
  <c r="GZ115" i="23"/>
  <c r="HA115" i="23"/>
  <c r="HB115" i="23"/>
  <c r="HC115" i="23"/>
  <c r="HD115" i="23"/>
  <c r="HE115" i="23"/>
  <c r="HF115" i="23"/>
  <c r="HG115" i="23"/>
  <c r="HH115" i="23"/>
  <c r="HI115" i="23"/>
  <c r="HJ115" i="23"/>
  <c r="GB116" i="23"/>
  <c r="GC116" i="23"/>
  <c r="GD116" i="23"/>
  <c r="GE116" i="23"/>
  <c r="GF116" i="23"/>
  <c r="GG116" i="23"/>
  <c r="GH116" i="23"/>
  <c r="GI116" i="23"/>
  <c r="GJ116" i="23"/>
  <c r="GK116" i="23"/>
  <c r="GL116" i="23"/>
  <c r="GM116" i="23"/>
  <c r="GN116" i="23"/>
  <c r="GO116" i="23"/>
  <c r="GP116" i="23"/>
  <c r="GQ116" i="23"/>
  <c r="GR116" i="23"/>
  <c r="GS116" i="23"/>
  <c r="GT116" i="23"/>
  <c r="GU116" i="23"/>
  <c r="GV116" i="23"/>
  <c r="GW116" i="23"/>
  <c r="GX116" i="23"/>
  <c r="GY116" i="23"/>
  <c r="GZ116" i="23"/>
  <c r="HA116" i="23"/>
  <c r="HB116" i="23"/>
  <c r="HC116" i="23"/>
  <c r="HD116" i="23"/>
  <c r="HE116" i="23"/>
  <c r="HF116" i="23"/>
  <c r="HG116" i="23"/>
  <c r="HH116" i="23"/>
  <c r="HI116" i="23"/>
  <c r="HJ116" i="23"/>
  <c r="GB117" i="23"/>
  <c r="GC117" i="23"/>
  <c r="GD117" i="23"/>
  <c r="GE117" i="23"/>
  <c r="GF117" i="23"/>
  <c r="GG117" i="23"/>
  <c r="GH117" i="23"/>
  <c r="GI117" i="23"/>
  <c r="GJ117" i="23"/>
  <c r="GK117" i="23"/>
  <c r="GL117" i="23"/>
  <c r="GM117" i="23"/>
  <c r="GN117" i="23"/>
  <c r="GO117" i="23"/>
  <c r="GP117" i="23"/>
  <c r="GQ117" i="23"/>
  <c r="GR117" i="23"/>
  <c r="GS117" i="23"/>
  <c r="GT117" i="23"/>
  <c r="GU117" i="23"/>
  <c r="GV117" i="23"/>
  <c r="GW117" i="23"/>
  <c r="GX117" i="23"/>
  <c r="GY117" i="23"/>
  <c r="GZ117" i="23"/>
  <c r="HA117" i="23"/>
  <c r="HB117" i="23"/>
  <c r="HC117" i="23"/>
  <c r="HD117" i="23"/>
  <c r="HE117" i="23"/>
  <c r="HF117" i="23"/>
  <c r="HG117" i="23"/>
  <c r="HH117" i="23"/>
  <c r="HI117" i="23"/>
  <c r="HJ117" i="23"/>
  <c r="GB118" i="23"/>
  <c r="GC118" i="23"/>
  <c r="GD118" i="23"/>
  <c r="GE118" i="23"/>
  <c r="GF118" i="23"/>
  <c r="GG118" i="23"/>
  <c r="GH118" i="23"/>
  <c r="GI118" i="23"/>
  <c r="GJ118" i="23"/>
  <c r="GK118" i="23"/>
  <c r="GL118" i="23"/>
  <c r="GM118" i="23"/>
  <c r="GN118" i="23"/>
  <c r="GO118" i="23"/>
  <c r="GP118" i="23"/>
  <c r="GQ118" i="23"/>
  <c r="GR118" i="23"/>
  <c r="GS118" i="23"/>
  <c r="GT118" i="23"/>
  <c r="GU118" i="23"/>
  <c r="GV118" i="23"/>
  <c r="GW118" i="23"/>
  <c r="GX118" i="23"/>
  <c r="GY118" i="23"/>
  <c r="GZ118" i="23"/>
  <c r="HA118" i="23"/>
  <c r="HB118" i="23"/>
  <c r="HC118" i="23"/>
  <c r="HD118" i="23"/>
  <c r="HE118" i="23"/>
  <c r="HF118" i="23"/>
  <c r="HG118" i="23"/>
  <c r="HH118" i="23"/>
  <c r="HI118" i="23"/>
  <c r="HJ118" i="23"/>
  <c r="GB119" i="23"/>
  <c r="GC119" i="23"/>
  <c r="GD119" i="23"/>
  <c r="GE119" i="23"/>
  <c r="GF119" i="23"/>
  <c r="GG119" i="23"/>
  <c r="GH119" i="23"/>
  <c r="GI119" i="23"/>
  <c r="GJ119" i="23"/>
  <c r="GK119" i="23"/>
  <c r="GL119" i="23"/>
  <c r="GM119" i="23"/>
  <c r="GN119" i="23"/>
  <c r="GO119" i="23"/>
  <c r="GP119" i="23"/>
  <c r="GQ119" i="23"/>
  <c r="GR119" i="23"/>
  <c r="GS119" i="23"/>
  <c r="GT119" i="23"/>
  <c r="GU119" i="23"/>
  <c r="GV119" i="23"/>
  <c r="GW119" i="23"/>
  <c r="GX119" i="23"/>
  <c r="GY119" i="23"/>
  <c r="GZ119" i="23"/>
  <c r="HA119" i="23"/>
  <c r="HB119" i="23"/>
  <c r="HC119" i="23"/>
  <c r="HD119" i="23"/>
  <c r="HE119" i="23"/>
  <c r="HF119" i="23"/>
  <c r="HG119" i="23"/>
  <c r="HH119" i="23"/>
  <c r="HI119" i="23"/>
  <c r="HJ119" i="23"/>
  <c r="GB120" i="23"/>
  <c r="GC120" i="23"/>
  <c r="GD120" i="23"/>
  <c r="GE120" i="23"/>
  <c r="GF120" i="23"/>
  <c r="GG120" i="23"/>
  <c r="GH120" i="23"/>
  <c r="GI120" i="23"/>
  <c r="GJ120" i="23"/>
  <c r="GK120" i="23"/>
  <c r="GL120" i="23"/>
  <c r="GM120" i="23"/>
  <c r="GN120" i="23"/>
  <c r="GO120" i="23"/>
  <c r="GP120" i="23"/>
  <c r="GQ120" i="23"/>
  <c r="GR120" i="23"/>
  <c r="GS120" i="23"/>
  <c r="GT120" i="23"/>
  <c r="GU120" i="23"/>
  <c r="GV120" i="23"/>
  <c r="GW120" i="23"/>
  <c r="GX120" i="23"/>
  <c r="GY120" i="23"/>
  <c r="GZ120" i="23"/>
  <c r="HA120" i="23"/>
  <c r="HB120" i="23"/>
  <c r="HC120" i="23"/>
  <c r="HD120" i="23"/>
  <c r="HE120" i="23"/>
  <c r="HF120" i="23"/>
  <c r="HG120" i="23"/>
  <c r="HH120" i="23"/>
  <c r="HI120" i="23"/>
  <c r="HJ120" i="23"/>
  <c r="GB121" i="23"/>
  <c r="GC121" i="23"/>
  <c r="GD121" i="23"/>
  <c r="GE121" i="23"/>
  <c r="GF121" i="23"/>
  <c r="GG121" i="23"/>
  <c r="GH121" i="23"/>
  <c r="GI121" i="23"/>
  <c r="GJ121" i="23"/>
  <c r="GK121" i="23"/>
  <c r="GL121" i="23"/>
  <c r="GM121" i="23"/>
  <c r="GN121" i="23"/>
  <c r="GO121" i="23"/>
  <c r="GP121" i="23"/>
  <c r="GQ121" i="23"/>
  <c r="GR121" i="23"/>
  <c r="GS121" i="23"/>
  <c r="GT121" i="23"/>
  <c r="GU121" i="23"/>
  <c r="GV121" i="23"/>
  <c r="GW121" i="23"/>
  <c r="GX121" i="23"/>
  <c r="GY121" i="23"/>
  <c r="GZ121" i="23"/>
  <c r="HA121" i="23"/>
  <c r="HB121" i="23"/>
  <c r="HC121" i="23"/>
  <c r="HD121" i="23"/>
  <c r="HE121" i="23"/>
  <c r="HF121" i="23"/>
  <c r="HG121" i="23"/>
  <c r="HH121" i="23"/>
  <c r="HI121" i="23"/>
  <c r="HJ121" i="23"/>
  <c r="GB122" i="23"/>
  <c r="GC122" i="23"/>
  <c r="GD122" i="23"/>
  <c r="GE122" i="23"/>
  <c r="GF122" i="23"/>
  <c r="GG122" i="23"/>
  <c r="GH122" i="23"/>
  <c r="GI122" i="23"/>
  <c r="GJ122" i="23"/>
  <c r="GK122" i="23"/>
  <c r="GL122" i="23"/>
  <c r="GM122" i="23"/>
  <c r="GN122" i="23"/>
  <c r="GO122" i="23"/>
  <c r="GP122" i="23"/>
  <c r="GQ122" i="23"/>
  <c r="GR122" i="23"/>
  <c r="GS122" i="23"/>
  <c r="GT122" i="23"/>
  <c r="GU122" i="23"/>
  <c r="GV122" i="23"/>
  <c r="GW122" i="23"/>
  <c r="GX122" i="23"/>
  <c r="GY122" i="23"/>
  <c r="GZ122" i="23"/>
  <c r="HA122" i="23"/>
  <c r="HB122" i="23"/>
  <c r="HC122" i="23"/>
  <c r="HD122" i="23"/>
  <c r="HE122" i="23"/>
  <c r="HF122" i="23"/>
  <c r="HG122" i="23"/>
  <c r="HH122" i="23"/>
  <c r="HI122" i="23"/>
  <c r="HJ122" i="23"/>
  <c r="GB123" i="23"/>
  <c r="GC123" i="23"/>
  <c r="GD123" i="23"/>
  <c r="GE123" i="23"/>
  <c r="GF123" i="23"/>
  <c r="GG123" i="23"/>
  <c r="GH123" i="23"/>
  <c r="GI123" i="23"/>
  <c r="GJ123" i="23"/>
  <c r="GK123" i="23"/>
  <c r="GL123" i="23"/>
  <c r="GM123" i="23"/>
  <c r="GN123" i="23"/>
  <c r="GO123" i="23"/>
  <c r="GP123" i="23"/>
  <c r="GQ123" i="23"/>
  <c r="GR123" i="23"/>
  <c r="GS123" i="23"/>
  <c r="GT123" i="23"/>
  <c r="GU123" i="23"/>
  <c r="GV123" i="23"/>
  <c r="GW123" i="23"/>
  <c r="GX123" i="23"/>
  <c r="GY123" i="23"/>
  <c r="GZ123" i="23"/>
  <c r="HA123" i="23"/>
  <c r="HB123" i="23"/>
  <c r="HC123" i="23"/>
  <c r="HD123" i="23"/>
  <c r="HE123" i="23"/>
  <c r="HF123" i="23"/>
  <c r="HG123" i="23"/>
  <c r="HH123" i="23"/>
  <c r="HI123" i="23"/>
  <c r="HJ123" i="23"/>
  <c r="GB124" i="23"/>
  <c r="GC124" i="23"/>
  <c r="GD124" i="23"/>
  <c r="GE124" i="23"/>
  <c r="GF124" i="23"/>
  <c r="GG124" i="23"/>
  <c r="GH124" i="23"/>
  <c r="GI124" i="23"/>
  <c r="GJ124" i="23"/>
  <c r="GK124" i="23"/>
  <c r="GL124" i="23"/>
  <c r="GM124" i="23"/>
  <c r="GN124" i="23"/>
  <c r="GO124" i="23"/>
  <c r="GP124" i="23"/>
  <c r="GQ124" i="23"/>
  <c r="GR124" i="23"/>
  <c r="GS124" i="23"/>
  <c r="GT124" i="23"/>
  <c r="GU124" i="23"/>
  <c r="GV124" i="23"/>
  <c r="GW124" i="23"/>
  <c r="GX124" i="23"/>
  <c r="GY124" i="23"/>
  <c r="GZ124" i="23"/>
  <c r="HA124" i="23"/>
  <c r="HB124" i="23"/>
  <c r="HC124" i="23"/>
  <c r="HD124" i="23"/>
  <c r="HE124" i="23"/>
  <c r="HF124" i="23"/>
  <c r="HG124" i="23"/>
  <c r="HH124" i="23"/>
  <c r="HI124" i="23"/>
  <c r="HJ124" i="23"/>
  <c r="GB125" i="23"/>
  <c r="GC125" i="23"/>
  <c r="GD125" i="23"/>
  <c r="GE125" i="23"/>
  <c r="GF125" i="23"/>
  <c r="GG125" i="23"/>
  <c r="GH125" i="23"/>
  <c r="GI125" i="23"/>
  <c r="GJ125" i="23"/>
  <c r="GK125" i="23"/>
  <c r="GL125" i="23"/>
  <c r="GM125" i="23"/>
  <c r="GN125" i="23"/>
  <c r="GO125" i="23"/>
  <c r="GP125" i="23"/>
  <c r="GQ125" i="23"/>
  <c r="GR125" i="23"/>
  <c r="GS125" i="23"/>
  <c r="GT125" i="23"/>
  <c r="GU125" i="23"/>
  <c r="GV125" i="23"/>
  <c r="GW125" i="23"/>
  <c r="GX125" i="23"/>
  <c r="GY125" i="23"/>
  <c r="GZ125" i="23"/>
  <c r="HA125" i="23"/>
  <c r="HB125" i="23"/>
  <c r="HC125" i="23"/>
  <c r="HD125" i="23"/>
  <c r="HE125" i="23"/>
  <c r="HF125" i="23"/>
  <c r="HG125" i="23"/>
  <c r="HH125" i="23"/>
  <c r="HI125" i="23"/>
  <c r="HJ125" i="23"/>
  <c r="GB126" i="23"/>
  <c r="GC126" i="23"/>
  <c r="GD126" i="23"/>
  <c r="GE126" i="23"/>
  <c r="GF126" i="23"/>
  <c r="GG126" i="23"/>
  <c r="GH126" i="23"/>
  <c r="GI126" i="23"/>
  <c r="GJ126" i="23"/>
  <c r="GK126" i="23"/>
  <c r="GL126" i="23"/>
  <c r="GM126" i="23"/>
  <c r="GN126" i="23"/>
  <c r="GO126" i="23"/>
  <c r="GP126" i="23"/>
  <c r="GQ126" i="23"/>
  <c r="GR126" i="23"/>
  <c r="GS126" i="23"/>
  <c r="GT126" i="23"/>
  <c r="GU126" i="23"/>
  <c r="GV126" i="23"/>
  <c r="GW126" i="23"/>
  <c r="GX126" i="23"/>
  <c r="GY126" i="23"/>
  <c r="GZ126" i="23"/>
  <c r="HA126" i="23"/>
  <c r="HB126" i="23"/>
  <c r="HC126" i="23"/>
  <c r="HD126" i="23"/>
  <c r="HE126" i="23"/>
  <c r="HF126" i="23"/>
  <c r="HG126" i="23"/>
  <c r="HH126" i="23"/>
  <c r="HI126" i="23"/>
  <c r="HJ126" i="23"/>
  <c r="GB127" i="23"/>
  <c r="GC127" i="23"/>
  <c r="GD127" i="23"/>
  <c r="GE127" i="23"/>
  <c r="GF127" i="23"/>
  <c r="GG127" i="23"/>
  <c r="GH127" i="23"/>
  <c r="GI127" i="23"/>
  <c r="GJ127" i="23"/>
  <c r="GK127" i="23"/>
  <c r="GL127" i="23"/>
  <c r="GM127" i="23"/>
  <c r="GN127" i="23"/>
  <c r="GO127" i="23"/>
  <c r="GP127" i="23"/>
  <c r="GQ127" i="23"/>
  <c r="GR127" i="23"/>
  <c r="GS127" i="23"/>
  <c r="GT127" i="23"/>
  <c r="GU127" i="23"/>
  <c r="GV127" i="23"/>
  <c r="GW127" i="23"/>
  <c r="GX127" i="23"/>
  <c r="GY127" i="23"/>
  <c r="GZ127" i="23"/>
  <c r="HA127" i="23"/>
  <c r="HB127" i="23"/>
  <c r="HC127" i="23"/>
  <c r="HD127" i="23"/>
  <c r="HE127" i="23"/>
  <c r="HF127" i="23"/>
  <c r="HG127" i="23"/>
  <c r="HH127" i="23"/>
  <c r="HI127" i="23"/>
  <c r="HJ127" i="23"/>
  <c r="GB128" i="23"/>
  <c r="GC128" i="23"/>
  <c r="GD128" i="23"/>
  <c r="GE128" i="23"/>
  <c r="GF128" i="23"/>
  <c r="GG128" i="23"/>
  <c r="GH128" i="23"/>
  <c r="GI128" i="23"/>
  <c r="GJ128" i="23"/>
  <c r="GK128" i="23"/>
  <c r="GL128" i="23"/>
  <c r="GM128" i="23"/>
  <c r="GN128" i="23"/>
  <c r="GO128" i="23"/>
  <c r="GP128" i="23"/>
  <c r="GQ128" i="23"/>
  <c r="GR128" i="23"/>
  <c r="GS128" i="23"/>
  <c r="GT128" i="23"/>
  <c r="GU128" i="23"/>
  <c r="GV128" i="23"/>
  <c r="GW128" i="23"/>
  <c r="GX128" i="23"/>
  <c r="GY128" i="23"/>
  <c r="GZ128" i="23"/>
  <c r="HA128" i="23"/>
  <c r="HB128" i="23"/>
  <c r="HC128" i="23"/>
  <c r="HD128" i="23"/>
  <c r="HE128" i="23"/>
  <c r="HF128" i="23"/>
  <c r="HG128" i="23"/>
  <c r="HH128" i="23"/>
  <c r="HI128" i="23"/>
  <c r="HJ128" i="23"/>
  <c r="GB129" i="23"/>
  <c r="GC129" i="23"/>
  <c r="GD129" i="23"/>
  <c r="GE129" i="23"/>
  <c r="GF129" i="23"/>
  <c r="GG129" i="23"/>
  <c r="GH129" i="23"/>
  <c r="GI129" i="23"/>
  <c r="GJ129" i="23"/>
  <c r="GK129" i="23"/>
  <c r="GL129" i="23"/>
  <c r="GM129" i="23"/>
  <c r="GN129" i="23"/>
  <c r="GO129" i="23"/>
  <c r="GP129" i="23"/>
  <c r="GQ129" i="23"/>
  <c r="GR129" i="23"/>
  <c r="GS129" i="23"/>
  <c r="GT129" i="23"/>
  <c r="GU129" i="23"/>
  <c r="GV129" i="23"/>
  <c r="GW129" i="23"/>
  <c r="GX129" i="23"/>
  <c r="GY129" i="23"/>
  <c r="GZ129" i="23"/>
  <c r="HA129" i="23"/>
  <c r="HB129" i="23"/>
  <c r="HC129" i="23"/>
  <c r="HD129" i="23"/>
  <c r="HE129" i="23"/>
  <c r="HF129" i="23"/>
  <c r="HG129" i="23"/>
  <c r="HH129" i="23"/>
  <c r="HI129" i="23"/>
  <c r="HJ129" i="23"/>
  <c r="GB130" i="23"/>
  <c r="GC130" i="23"/>
  <c r="GD130" i="23"/>
  <c r="GE130" i="23"/>
  <c r="GF130" i="23"/>
  <c r="GG130" i="23"/>
  <c r="GH130" i="23"/>
  <c r="GI130" i="23"/>
  <c r="GJ130" i="23"/>
  <c r="GK130" i="23"/>
  <c r="GL130" i="23"/>
  <c r="GM130" i="23"/>
  <c r="GN130" i="23"/>
  <c r="GO130" i="23"/>
  <c r="GP130" i="23"/>
  <c r="GQ130" i="23"/>
  <c r="GR130" i="23"/>
  <c r="GS130" i="23"/>
  <c r="GT130" i="23"/>
  <c r="GU130" i="23"/>
  <c r="GV130" i="23"/>
  <c r="GW130" i="23"/>
  <c r="GX130" i="23"/>
  <c r="GY130" i="23"/>
  <c r="GZ130" i="23"/>
  <c r="HA130" i="23"/>
  <c r="HB130" i="23"/>
  <c r="HC130" i="23"/>
  <c r="HD130" i="23"/>
  <c r="HE130" i="23"/>
  <c r="HF130" i="23"/>
  <c r="HG130" i="23"/>
  <c r="HH130" i="23"/>
  <c r="HI130" i="23"/>
  <c r="HJ130" i="23"/>
  <c r="GB131" i="23"/>
  <c r="GC131" i="23"/>
  <c r="GD131" i="23"/>
  <c r="GE131" i="23"/>
  <c r="GF131" i="23"/>
  <c r="GG131" i="23"/>
  <c r="GH131" i="23"/>
  <c r="GI131" i="23"/>
  <c r="GJ131" i="23"/>
  <c r="GK131" i="23"/>
  <c r="GL131" i="23"/>
  <c r="GM131" i="23"/>
  <c r="GN131" i="23"/>
  <c r="GO131" i="23"/>
  <c r="GP131" i="23"/>
  <c r="GQ131" i="23"/>
  <c r="GR131" i="23"/>
  <c r="GS131" i="23"/>
  <c r="GT131" i="23"/>
  <c r="GU131" i="23"/>
  <c r="GV131" i="23"/>
  <c r="GW131" i="23"/>
  <c r="GX131" i="23"/>
  <c r="GY131" i="23"/>
  <c r="GZ131" i="23"/>
  <c r="HA131" i="23"/>
  <c r="HB131" i="23"/>
  <c r="HC131" i="23"/>
  <c r="HD131" i="23"/>
  <c r="HE131" i="23"/>
  <c r="HF131" i="23"/>
  <c r="HG131" i="23"/>
  <c r="HH131" i="23"/>
  <c r="HI131" i="23"/>
  <c r="HJ131" i="23"/>
  <c r="GB132" i="23"/>
  <c r="GC132" i="23"/>
  <c r="GD132" i="23"/>
  <c r="GE132" i="23"/>
  <c r="GF132" i="23"/>
  <c r="GG132" i="23"/>
  <c r="GH132" i="23"/>
  <c r="GI132" i="23"/>
  <c r="GJ132" i="23"/>
  <c r="GK132" i="23"/>
  <c r="GL132" i="23"/>
  <c r="GM132" i="23"/>
  <c r="GN132" i="23"/>
  <c r="GO132" i="23"/>
  <c r="GP132" i="23"/>
  <c r="GQ132" i="23"/>
  <c r="GR132" i="23"/>
  <c r="GS132" i="23"/>
  <c r="GT132" i="23"/>
  <c r="GU132" i="23"/>
  <c r="GV132" i="23"/>
  <c r="GW132" i="23"/>
  <c r="GX132" i="23"/>
  <c r="GY132" i="23"/>
  <c r="GZ132" i="23"/>
  <c r="HA132" i="23"/>
  <c r="HB132" i="23"/>
  <c r="HC132" i="23"/>
  <c r="HD132" i="23"/>
  <c r="HE132" i="23"/>
  <c r="HF132" i="23"/>
  <c r="HG132" i="23"/>
  <c r="HH132" i="23"/>
  <c r="HI132" i="23"/>
  <c r="HJ132" i="23"/>
  <c r="GB133" i="23"/>
  <c r="GC133" i="23"/>
  <c r="GD133" i="23"/>
  <c r="GE133" i="23"/>
  <c r="GF133" i="23"/>
  <c r="GG133" i="23"/>
  <c r="GH133" i="23"/>
  <c r="GI133" i="23"/>
  <c r="GJ133" i="23"/>
  <c r="GK133" i="23"/>
  <c r="GL133" i="23"/>
  <c r="GM133" i="23"/>
  <c r="GN133" i="23"/>
  <c r="GO133" i="23"/>
  <c r="GP133" i="23"/>
  <c r="GQ133" i="23"/>
  <c r="GR133" i="23"/>
  <c r="GS133" i="23"/>
  <c r="GT133" i="23"/>
  <c r="GU133" i="23"/>
  <c r="GV133" i="23"/>
  <c r="GW133" i="23"/>
  <c r="GX133" i="23"/>
  <c r="GY133" i="23"/>
  <c r="GZ133" i="23"/>
  <c r="HA133" i="23"/>
  <c r="HB133" i="23"/>
  <c r="HC133" i="23"/>
  <c r="HD133" i="23"/>
  <c r="HE133" i="23"/>
  <c r="HF133" i="23"/>
  <c r="HG133" i="23"/>
  <c r="HH133" i="23"/>
  <c r="HI133" i="23"/>
  <c r="HJ133" i="23"/>
  <c r="GB134" i="23"/>
  <c r="GC134" i="23"/>
  <c r="GD134" i="23"/>
  <c r="GE134" i="23"/>
  <c r="GF134" i="23"/>
  <c r="GG134" i="23"/>
  <c r="GH134" i="23"/>
  <c r="GI134" i="23"/>
  <c r="GJ134" i="23"/>
  <c r="GK134" i="23"/>
  <c r="GL134" i="23"/>
  <c r="GM134" i="23"/>
  <c r="GN134" i="23"/>
  <c r="GO134" i="23"/>
  <c r="GP134" i="23"/>
  <c r="GQ134" i="23"/>
  <c r="GR134" i="23"/>
  <c r="GS134" i="23"/>
  <c r="GT134" i="23"/>
  <c r="GU134" i="23"/>
  <c r="GV134" i="23"/>
  <c r="GW134" i="23"/>
  <c r="GX134" i="23"/>
  <c r="GY134" i="23"/>
  <c r="GZ134" i="23"/>
  <c r="HA134" i="23"/>
  <c r="HB134" i="23"/>
  <c r="HC134" i="23"/>
  <c r="HD134" i="23"/>
  <c r="HE134" i="23"/>
  <c r="HF134" i="23"/>
  <c r="HG134" i="23"/>
  <c r="HH134" i="23"/>
  <c r="HI134" i="23"/>
  <c r="HJ134" i="23"/>
  <c r="GB135" i="23"/>
  <c r="GC135" i="23"/>
  <c r="GD135" i="23"/>
  <c r="GE135" i="23"/>
  <c r="GF135" i="23"/>
  <c r="GG135" i="23"/>
  <c r="GH135" i="23"/>
  <c r="GI135" i="23"/>
  <c r="GJ135" i="23"/>
  <c r="GK135" i="23"/>
  <c r="GL135" i="23"/>
  <c r="GM135" i="23"/>
  <c r="GN135" i="23"/>
  <c r="GO135" i="23"/>
  <c r="GP135" i="23"/>
  <c r="GQ135" i="23"/>
  <c r="GR135" i="23"/>
  <c r="GS135" i="23"/>
  <c r="GT135" i="23"/>
  <c r="GU135" i="23"/>
  <c r="GV135" i="23"/>
  <c r="GW135" i="23"/>
  <c r="GX135" i="23"/>
  <c r="GY135" i="23"/>
  <c r="GZ135" i="23"/>
  <c r="HA135" i="23"/>
  <c r="HB135" i="23"/>
  <c r="HC135" i="23"/>
  <c r="HD135" i="23"/>
  <c r="HE135" i="23"/>
  <c r="HF135" i="23"/>
  <c r="HG135" i="23"/>
  <c r="HH135" i="23"/>
  <c r="HI135" i="23"/>
  <c r="HJ135" i="23"/>
  <c r="GB136" i="23"/>
  <c r="GC136" i="23"/>
  <c r="GD136" i="23"/>
  <c r="GE136" i="23"/>
  <c r="GF136" i="23"/>
  <c r="GG136" i="23"/>
  <c r="GH136" i="23"/>
  <c r="GI136" i="23"/>
  <c r="GJ136" i="23"/>
  <c r="GK136" i="23"/>
  <c r="GL136" i="23"/>
  <c r="GM136" i="23"/>
  <c r="GN136" i="23"/>
  <c r="GO136" i="23"/>
  <c r="GP136" i="23"/>
  <c r="GQ136" i="23"/>
  <c r="GR136" i="23"/>
  <c r="GS136" i="23"/>
  <c r="GT136" i="23"/>
  <c r="GU136" i="23"/>
  <c r="GV136" i="23"/>
  <c r="GW136" i="23"/>
  <c r="GX136" i="23"/>
  <c r="GY136" i="23"/>
  <c r="GZ136" i="23"/>
  <c r="HA136" i="23"/>
  <c r="HB136" i="23"/>
  <c r="HC136" i="23"/>
  <c r="HD136" i="23"/>
  <c r="HE136" i="23"/>
  <c r="HF136" i="23"/>
  <c r="HG136" i="23"/>
  <c r="HH136" i="23"/>
  <c r="HI136" i="23"/>
  <c r="HJ136" i="23"/>
  <c r="GB137" i="23"/>
  <c r="GC137" i="23"/>
  <c r="GD137" i="23"/>
  <c r="GE137" i="23"/>
  <c r="GF137" i="23"/>
  <c r="GG137" i="23"/>
  <c r="GH137" i="23"/>
  <c r="GI137" i="23"/>
  <c r="GJ137" i="23"/>
  <c r="GK137" i="23"/>
  <c r="GL137" i="23"/>
  <c r="GM137" i="23"/>
  <c r="GN137" i="23"/>
  <c r="GO137" i="23"/>
  <c r="GP137" i="23"/>
  <c r="GQ137" i="23"/>
  <c r="GR137" i="23"/>
  <c r="GS137" i="23"/>
  <c r="GT137" i="23"/>
  <c r="GU137" i="23"/>
  <c r="GV137" i="23"/>
  <c r="GW137" i="23"/>
  <c r="GX137" i="23"/>
  <c r="GY137" i="23"/>
  <c r="GZ137" i="23"/>
  <c r="HA137" i="23"/>
  <c r="HB137" i="23"/>
  <c r="HC137" i="23"/>
  <c r="HD137" i="23"/>
  <c r="HE137" i="23"/>
  <c r="HF137" i="23"/>
  <c r="HG137" i="23"/>
  <c r="HH137" i="23"/>
  <c r="HI137" i="23"/>
  <c r="HJ137" i="23"/>
  <c r="GB138" i="23"/>
  <c r="GC138" i="23"/>
  <c r="GD138" i="23"/>
  <c r="GE138" i="23"/>
  <c r="GF138" i="23"/>
  <c r="GG138" i="23"/>
  <c r="GH138" i="23"/>
  <c r="GI138" i="23"/>
  <c r="GJ138" i="23"/>
  <c r="GK138" i="23"/>
  <c r="GL138" i="23"/>
  <c r="GM138" i="23"/>
  <c r="GN138" i="23"/>
  <c r="GO138" i="23"/>
  <c r="GP138" i="23"/>
  <c r="GQ138" i="23"/>
  <c r="GR138" i="23"/>
  <c r="GS138" i="23"/>
  <c r="GT138" i="23"/>
  <c r="GU138" i="23"/>
  <c r="GV138" i="23"/>
  <c r="GW138" i="23"/>
  <c r="GX138" i="23"/>
  <c r="GY138" i="23"/>
  <c r="GZ138" i="23"/>
  <c r="HA138" i="23"/>
  <c r="HB138" i="23"/>
  <c r="HC138" i="23"/>
  <c r="HD138" i="23"/>
  <c r="HE138" i="23"/>
  <c r="HF138" i="23"/>
  <c r="HG138" i="23"/>
  <c r="HH138" i="23"/>
  <c r="HI138" i="23"/>
  <c r="HJ138" i="23"/>
  <c r="GB139" i="23"/>
  <c r="GC139" i="23"/>
  <c r="GD139" i="23"/>
  <c r="GE139" i="23"/>
  <c r="GF139" i="23"/>
  <c r="GG139" i="23"/>
  <c r="GH139" i="23"/>
  <c r="GI139" i="23"/>
  <c r="GJ139" i="23"/>
  <c r="GK139" i="23"/>
  <c r="GL139" i="23"/>
  <c r="GM139" i="23"/>
  <c r="GN139" i="23"/>
  <c r="GO139" i="23"/>
  <c r="GP139" i="23"/>
  <c r="GQ139" i="23"/>
  <c r="GR139" i="23"/>
  <c r="GS139" i="23"/>
  <c r="GT139" i="23"/>
  <c r="GU139" i="23"/>
  <c r="GV139" i="23"/>
  <c r="GW139" i="23"/>
  <c r="GX139" i="23"/>
  <c r="GY139" i="23"/>
  <c r="GZ139" i="23"/>
  <c r="HA139" i="23"/>
  <c r="HB139" i="23"/>
  <c r="HC139" i="23"/>
  <c r="HD139" i="23"/>
  <c r="HE139" i="23"/>
  <c r="HF139" i="23"/>
  <c r="HG139" i="23"/>
  <c r="HH139" i="23"/>
  <c r="HI139" i="23"/>
  <c r="HJ139" i="23"/>
  <c r="GB140" i="23"/>
  <c r="GC140" i="23"/>
  <c r="GD140" i="23"/>
  <c r="GE140" i="23"/>
  <c r="GF140" i="23"/>
  <c r="GG140" i="23"/>
  <c r="GH140" i="23"/>
  <c r="GI140" i="23"/>
  <c r="GJ140" i="23"/>
  <c r="GK140" i="23"/>
  <c r="GL140" i="23"/>
  <c r="GM140" i="23"/>
  <c r="GN140" i="23"/>
  <c r="GO140" i="23"/>
  <c r="GP140" i="23"/>
  <c r="GQ140" i="23"/>
  <c r="GR140" i="23"/>
  <c r="GS140" i="23"/>
  <c r="GT140" i="23"/>
  <c r="GU140" i="23"/>
  <c r="GV140" i="23"/>
  <c r="GW140" i="23"/>
  <c r="GX140" i="23"/>
  <c r="GY140" i="23"/>
  <c r="GZ140" i="23"/>
  <c r="HA140" i="23"/>
  <c r="HB140" i="23"/>
  <c r="HC140" i="23"/>
  <c r="HD140" i="23"/>
  <c r="HE140" i="23"/>
  <c r="HF140" i="23"/>
  <c r="HG140" i="23"/>
  <c r="HH140" i="23"/>
  <c r="HI140" i="23"/>
  <c r="HJ140" i="23"/>
  <c r="GB141" i="23"/>
  <c r="GC141" i="23"/>
  <c r="GD141" i="23"/>
  <c r="GE141" i="23"/>
  <c r="GF141" i="23"/>
  <c r="GG141" i="23"/>
  <c r="GH141" i="23"/>
  <c r="GI141" i="23"/>
  <c r="GJ141" i="23"/>
  <c r="GK141" i="23"/>
  <c r="GL141" i="23"/>
  <c r="GM141" i="23"/>
  <c r="GN141" i="23"/>
  <c r="GO141" i="23"/>
  <c r="GP141" i="23"/>
  <c r="GQ141" i="23"/>
  <c r="GR141" i="23"/>
  <c r="GS141" i="23"/>
  <c r="GT141" i="23"/>
  <c r="GU141" i="23"/>
  <c r="GV141" i="23"/>
  <c r="GW141" i="23"/>
  <c r="GX141" i="23"/>
  <c r="GY141" i="23"/>
  <c r="GZ141" i="23"/>
  <c r="HA141" i="23"/>
  <c r="HB141" i="23"/>
  <c r="HC141" i="23"/>
  <c r="HD141" i="23"/>
  <c r="HE141" i="23"/>
  <c r="HF141" i="23"/>
  <c r="HG141" i="23"/>
  <c r="HH141" i="23"/>
  <c r="HI141" i="23"/>
  <c r="HJ141" i="23"/>
  <c r="GB142" i="23"/>
  <c r="GC142" i="23"/>
  <c r="GD142" i="23"/>
  <c r="GE142" i="23"/>
  <c r="GF142" i="23"/>
  <c r="GG142" i="23"/>
  <c r="GH142" i="23"/>
  <c r="GI142" i="23"/>
  <c r="GJ142" i="23"/>
  <c r="GK142" i="23"/>
  <c r="GL142" i="23"/>
  <c r="GM142" i="23"/>
  <c r="GN142" i="23"/>
  <c r="GO142" i="23"/>
  <c r="GP142" i="23"/>
  <c r="GQ142" i="23"/>
  <c r="GR142" i="23"/>
  <c r="GS142" i="23"/>
  <c r="GT142" i="23"/>
  <c r="GU142" i="23"/>
  <c r="GV142" i="23"/>
  <c r="GW142" i="23"/>
  <c r="GX142" i="23"/>
  <c r="GY142" i="23"/>
  <c r="GZ142" i="23"/>
  <c r="HA142" i="23"/>
  <c r="HB142" i="23"/>
  <c r="HC142" i="23"/>
  <c r="HD142" i="23"/>
  <c r="HE142" i="23"/>
  <c r="HF142" i="23"/>
  <c r="HG142" i="23"/>
  <c r="HH142" i="23"/>
  <c r="HI142" i="23"/>
  <c r="HJ142" i="23"/>
  <c r="GB143" i="23"/>
  <c r="GC143" i="23"/>
  <c r="GD143" i="23"/>
  <c r="GE143" i="23"/>
  <c r="GF143" i="23"/>
  <c r="GG143" i="23"/>
  <c r="GH143" i="23"/>
  <c r="GI143" i="23"/>
  <c r="GJ143" i="23"/>
  <c r="GK143" i="23"/>
  <c r="GL143" i="23"/>
  <c r="GM143" i="23"/>
  <c r="GN143" i="23"/>
  <c r="GO143" i="23"/>
  <c r="GP143" i="23"/>
  <c r="GQ143" i="23"/>
  <c r="GR143" i="23"/>
  <c r="GS143" i="23"/>
  <c r="GT143" i="23"/>
  <c r="GU143" i="23"/>
  <c r="GV143" i="23"/>
  <c r="GW143" i="23"/>
  <c r="GX143" i="23"/>
  <c r="GY143" i="23"/>
  <c r="GZ143" i="23"/>
  <c r="HA143" i="23"/>
  <c r="HB143" i="23"/>
  <c r="HC143" i="23"/>
  <c r="HD143" i="23"/>
  <c r="HE143" i="23"/>
  <c r="HF143" i="23"/>
  <c r="HG143" i="23"/>
  <c r="HH143" i="23"/>
  <c r="HI143" i="23"/>
  <c r="HJ143" i="23"/>
  <c r="GB144" i="23"/>
  <c r="GC144" i="23"/>
  <c r="GD144" i="23"/>
  <c r="GE144" i="23"/>
  <c r="GF144" i="23"/>
  <c r="GG144" i="23"/>
  <c r="GH144" i="23"/>
  <c r="GI144" i="23"/>
  <c r="GJ144" i="23"/>
  <c r="GK144" i="23"/>
  <c r="GL144" i="23"/>
  <c r="GM144" i="23"/>
  <c r="GN144" i="23"/>
  <c r="GO144" i="23"/>
  <c r="GP144" i="23"/>
  <c r="GQ144" i="23"/>
  <c r="GR144" i="23"/>
  <c r="GS144" i="23"/>
  <c r="GT144" i="23"/>
  <c r="GU144" i="23"/>
  <c r="GV144" i="23"/>
  <c r="GW144" i="23"/>
  <c r="GX144" i="23"/>
  <c r="GY144" i="23"/>
  <c r="GZ144" i="23"/>
  <c r="HA144" i="23"/>
  <c r="HB144" i="23"/>
  <c r="HC144" i="23"/>
  <c r="HD144" i="23"/>
  <c r="HE144" i="23"/>
  <c r="HF144" i="23"/>
  <c r="HG144" i="23"/>
  <c r="HH144" i="23"/>
  <c r="HI144" i="23"/>
  <c r="HJ144" i="23"/>
  <c r="GB145" i="23"/>
  <c r="GC145" i="23"/>
  <c r="GD145" i="23"/>
  <c r="GE145" i="23"/>
  <c r="GF145" i="23"/>
  <c r="GG145" i="23"/>
  <c r="GH145" i="23"/>
  <c r="GI145" i="23"/>
  <c r="GJ145" i="23"/>
  <c r="GK145" i="23"/>
  <c r="GL145" i="23"/>
  <c r="GM145" i="23"/>
  <c r="GN145" i="23"/>
  <c r="GO145" i="23"/>
  <c r="GP145" i="23"/>
  <c r="GQ145" i="23"/>
  <c r="GR145" i="23"/>
  <c r="GS145" i="23"/>
  <c r="GT145" i="23"/>
  <c r="GU145" i="23"/>
  <c r="GV145" i="23"/>
  <c r="GW145" i="23"/>
  <c r="GX145" i="23"/>
  <c r="GY145" i="23"/>
  <c r="GZ145" i="23"/>
  <c r="HA145" i="23"/>
  <c r="HB145" i="23"/>
  <c r="HC145" i="23"/>
  <c r="HD145" i="23"/>
  <c r="HE145" i="23"/>
  <c r="HF145" i="23"/>
  <c r="HG145" i="23"/>
  <c r="HH145" i="23"/>
  <c r="HI145" i="23"/>
  <c r="HJ145" i="23"/>
  <c r="GB146" i="23"/>
  <c r="GC146" i="23"/>
  <c r="GD146" i="23"/>
  <c r="GE146" i="23"/>
  <c r="GF146" i="23"/>
  <c r="GG146" i="23"/>
  <c r="GH146" i="23"/>
  <c r="GI146" i="23"/>
  <c r="GJ146" i="23"/>
  <c r="GK146" i="23"/>
  <c r="GL146" i="23"/>
  <c r="GM146" i="23"/>
  <c r="GN146" i="23"/>
  <c r="GO146" i="23"/>
  <c r="GP146" i="23"/>
  <c r="GQ146" i="23"/>
  <c r="GR146" i="23"/>
  <c r="GS146" i="23"/>
  <c r="GT146" i="23"/>
  <c r="GU146" i="23"/>
  <c r="GV146" i="23"/>
  <c r="GW146" i="23"/>
  <c r="GX146" i="23"/>
  <c r="GY146" i="23"/>
  <c r="GZ146" i="23"/>
  <c r="HA146" i="23"/>
  <c r="HB146" i="23"/>
  <c r="HC146" i="23"/>
  <c r="HD146" i="23"/>
  <c r="HE146" i="23"/>
  <c r="HF146" i="23"/>
  <c r="HG146" i="23"/>
  <c r="HH146" i="23"/>
  <c r="HI146" i="23"/>
  <c r="HJ146" i="23"/>
  <c r="GB147" i="23"/>
  <c r="GC147" i="23"/>
  <c r="GD147" i="23"/>
  <c r="GE147" i="23"/>
  <c r="GF147" i="23"/>
  <c r="GG147" i="23"/>
  <c r="GH147" i="23"/>
  <c r="GI147" i="23"/>
  <c r="GJ147" i="23"/>
  <c r="GK147" i="23"/>
  <c r="GL147" i="23"/>
  <c r="GM147" i="23"/>
  <c r="GN147" i="23"/>
  <c r="GO147" i="23"/>
  <c r="GP147" i="23"/>
  <c r="GQ147" i="23"/>
  <c r="GR147" i="23"/>
  <c r="GS147" i="23"/>
  <c r="GT147" i="23"/>
  <c r="GU147" i="23"/>
  <c r="GV147" i="23"/>
  <c r="GW147" i="23"/>
  <c r="GX147" i="23"/>
  <c r="GY147" i="23"/>
  <c r="GZ147" i="23"/>
  <c r="HA147" i="23"/>
  <c r="HB147" i="23"/>
  <c r="HC147" i="23"/>
  <c r="HD147" i="23"/>
  <c r="HE147" i="23"/>
  <c r="HF147" i="23"/>
  <c r="HG147" i="23"/>
  <c r="HH147" i="23"/>
  <c r="HI147" i="23"/>
  <c r="HJ147" i="23"/>
  <c r="GB148" i="23"/>
  <c r="GC148" i="23"/>
  <c r="GD148" i="23"/>
  <c r="GE148" i="23"/>
  <c r="GF148" i="23"/>
  <c r="GG148" i="23"/>
  <c r="GH148" i="23"/>
  <c r="GI148" i="23"/>
  <c r="GJ148" i="23"/>
  <c r="GK148" i="23"/>
  <c r="GL148" i="23"/>
  <c r="GM148" i="23"/>
  <c r="GN148" i="23"/>
  <c r="GO148" i="23"/>
  <c r="GP148" i="23"/>
  <c r="GQ148" i="23"/>
  <c r="GR148" i="23"/>
  <c r="GS148" i="23"/>
  <c r="GT148" i="23"/>
  <c r="GU148" i="23"/>
  <c r="GV148" i="23"/>
  <c r="GW148" i="23"/>
  <c r="GX148" i="23"/>
  <c r="GY148" i="23"/>
  <c r="GZ148" i="23"/>
  <c r="HA148" i="23"/>
  <c r="HB148" i="23"/>
  <c r="HC148" i="23"/>
  <c r="HD148" i="23"/>
  <c r="HE148" i="23"/>
  <c r="HF148" i="23"/>
  <c r="HG148" i="23"/>
  <c r="HH148" i="23"/>
  <c r="HI148" i="23"/>
  <c r="HJ148" i="23"/>
  <c r="GB149" i="23"/>
  <c r="GC149" i="23"/>
  <c r="GD149" i="23"/>
  <c r="GE149" i="23"/>
  <c r="GF149" i="23"/>
  <c r="GG149" i="23"/>
  <c r="GH149" i="23"/>
  <c r="GI149" i="23"/>
  <c r="GJ149" i="23"/>
  <c r="GK149" i="23"/>
  <c r="GL149" i="23"/>
  <c r="GM149" i="23"/>
  <c r="GN149" i="23"/>
  <c r="GO149" i="23"/>
  <c r="GP149" i="23"/>
  <c r="GQ149" i="23"/>
  <c r="GR149" i="23"/>
  <c r="GS149" i="23"/>
  <c r="GT149" i="23"/>
  <c r="GU149" i="23"/>
  <c r="GV149" i="23"/>
  <c r="GW149" i="23"/>
  <c r="GX149" i="23"/>
  <c r="GY149" i="23"/>
  <c r="GZ149" i="23"/>
  <c r="HA149" i="23"/>
  <c r="HB149" i="23"/>
  <c r="HC149" i="23"/>
  <c r="HD149" i="23"/>
  <c r="HE149" i="23"/>
  <c r="HF149" i="23"/>
  <c r="HG149" i="23"/>
  <c r="HH149" i="23"/>
  <c r="HI149" i="23"/>
  <c r="HJ149" i="23"/>
  <c r="GB150" i="23"/>
  <c r="GC150" i="23"/>
  <c r="GD150" i="23"/>
  <c r="GE150" i="23"/>
  <c r="GF150" i="23"/>
  <c r="GG150" i="23"/>
  <c r="GH150" i="23"/>
  <c r="GI150" i="23"/>
  <c r="GJ150" i="23"/>
  <c r="GK150" i="23"/>
  <c r="GL150" i="23"/>
  <c r="GM150" i="23"/>
  <c r="GN150" i="23"/>
  <c r="GO150" i="23"/>
  <c r="GP150" i="23"/>
  <c r="GQ150" i="23"/>
  <c r="GR150" i="23"/>
  <c r="GS150" i="23"/>
  <c r="GT150" i="23"/>
  <c r="GU150" i="23"/>
  <c r="GV150" i="23"/>
  <c r="GW150" i="23"/>
  <c r="GX150" i="23"/>
  <c r="GY150" i="23"/>
  <c r="GZ150" i="23"/>
  <c r="HA150" i="23"/>
  <c r="HB150" i="23"/>
  <c r="HC150" i="23"/>
  <c r="HD150" i="23"/>
  <c r="HE150" i="23"/>
  <c r="HF150" i="23"/>
  <c r="HG150" i="23"/>
  <c r="HH150" i="23"/>
  <c r="HI150" i="23"/>
  <c r="HJ150" i="23"/>
  <c r="GB151" i="23"/>
  <c r="GC151" i="23"/>
  <c r="GD151" i="23"/>
  <c r="GE151" i="23"/>
  <c r="GF151" i="23"/>
  <c r="GG151" i="23"/>
  <c r="GH151" i="23"/>
  <c r="GI151" i="23"/>
  <c r="GJ151" i="23"/>
  <c r="GK151" i="23"/>
  <c r="GL151" i="23"/>
  <c r="GM151" i="23"/>
  <c r="GN151" i="23"/>
  <c r="GO151" i="23"/>
  <c r="GP151" i="23"/>
  <c r="GQ151" i="23"/>
  <c r="GR151" i="23"/>
  <c r="GS151" i="23"/>
  <c r="GT151" i="23"/>
  <c r="GU151" i="23"/>
  <c r="GV151" i="23"/>
  <c r="GW151" i="23"/>
  <c r="GX151" i="23"/>
  <c r="GY151" i="23"/>
  <c r="GZ151" i="23"/>
  <c r="HA151" i="23"/>
  <c r="HB151" i="23"/>
  <c r="HC151" i="23"/>
  <c r="HD151" i="23"/>
  <c r="HE151" i="23"/>
  <c r="HF151" i="23"/>
  <c r="HG151" i="23"/>
  <c r="HH151" i="23"/>
  <c r="HI151" i="23"/>
  <c r="HJ151" i="23"/>
  <c r="GB152" i="23"/>
  <c r="GC152" i="23"/>
  <c r="GD152" i="23"/>
  <c r="GE152" i="23"/>
  <c r="GF152" i="23"/>
  <c r="GG152" i="23"/>
  <c r="GH152" i="23"/>
  <c r="GI152" i="23"/>
  <c r="GJ152" i="23"/>
  <c r="GK152" i="23"/>
  <c r="GL152" i="23"/>
  <c r="GM152" i="23"/>
  <c r="GN152" i="23"/>
  <c r="GO152" i="23"/>
  <c r="GP152" i="23"/>
  <c r="GQ152" i="23"/>
  <c r="GR152" i="23"/>
  <c r="GS152" i="23"/>
  <c r="GT152" i="23"/>
  <c r="GU152" i="23"/>
  <c r="GV152" i="23"/>
  <c r="GW152" i="23"/>
  <c r="GX152" i="23"/>
  <c r="GY152" i="23"/>
  <c r="GZ152" i="23"/>
  <c r="HA152" i="23"/>
  <c r="HB152" i="23"/>
  <c r="HC152" i="23"/>
  <c r="HD152" i="23"/>
  <c r="HE152" i="23"/>
  <c r="HF152" i="23"/>
  <c r="HG152" i="23"/>
  <c r="HH152" i="23"/>
  <c r="HI152" i="23"/>
  <c r="HJ152" i="23"/>
  <c r="GB153" i="23"/>
  <c r="GC153" i="23"/>
  <c r="GD153" i="23"/>
  <c r="GE153" i="23"/>
  <c r="GF153" i="23"/>
  <c r="GG153" i="23"/>
  <c r="GH153" i="23"/>
  <c r="GI153" i="23"/>
  <c r="GJ153" i="23"/>
  <c r="GK153" i="23"/>
  <c r="GL153" i="23"/>
  <c r="GM153" i="23"/>
  <c r="GN153" i="23"/>
  <c r="GO153" i="23"/>
  <c r="GP153" i="23"/>
  <c r="GQ153" i="23"/>
  <c r="GR153" i="23"/>
  <c r="GS153" i="23"/>
  <c r="GT153" i="23"/>
  <c r="GU153" i="23"/>
  <c r="GV153" i="23"/>
  <c r="GW153" i="23"/>
  <c r="GX153" i="23"/>
  <c r="GY153" i="23"/>
  <c r="GZ153" i="23"/>
  <c r="HA153" i="23"/>
  <c r="HB153" i="23"/>
  <c r="HC153" i="23"/>
  <c r="HD153" i="23"/>
  <c r="HE153" i="23"/>
  <c r="HF153" i="23"/>
  <c r="HG153" i="23"/>
  <c r="HH153" i="23"/>
  <c r="HI153" i="23"/>
  <c r="HJ153" i="23"/>
  <c r="GB154" i="23"/>
  <c r="GC154" i="23"/>
  <c r="GD154" i="23"/>
  <c r="GE154" i="23"/>
  <c r="GF154" i="23"/>
  <c r="GG154" i="23"/>
  <c r="GH154" i="23"/>
  <c r="GI154" i="23"/>
  <c r="GJ154" i="23"/>
  <c r="GK154" i="23"/>
  <c r="GL154" i="23"/>
  <c r="GM154" i="23"/>
  <c r="GN154" i="23"/>
  <c r="GO154" i="23"/>
  <c r="GP154" i="23"/>
  <c r="GQ154" i="23"/>
  <c r="GR154" i="23"/>
  <c r="GS154" i="23"/>
  <c r="GT154" i="23"/>
  <c r="GU154" i="23"/>
  <c r="GV154" i="23"/>
  <c r="GW154" i="23"/>
  <c r="GX154" i="23"/>
  <c r="GY154" i="23"/>
  <c r="GZ154" i="23"/>
  <c r="HA154" i="23"/>
  <c r="HB154" i="23"/>
  <c r="HC154" i="23"/>
  <c r="HD154" i="23"/>
  <c r="HE154" i="23"/>
  <c r="HF154" i="23"/>
  <c r="HG154" i="23"/>
  <c r="HH154" i="23"/>
  <c r="HI154" i="23"/>
  <c r="HJ154" i="23"/>
  <c r="GB155" i="23"/>
  <c r="GC155" i="23"/>
  <c r="GD155" i="23"/>
  <c r="GE155" i="23"/>
  <c r="GF155" i="23"/>
  <c r="GG155" i="23"/>
  <c r="GH155" i="23"/>
  <c r="GI155" i="23"/>
  <c r="GJ155" i="23"/>
  <c r="GK155" i="23"/>
  <c r="GL155" i="23"/>
  <c r="GM155" i="23"/>
  <c r="GN155" i="23"/>
  <c r="GO155" i="23"/>
  <c r="GP155" i="23"/>
  <c r="GQ155" i="23"/>
  <c r="GR155" i="23"/>
  <c r="GS155" i="23"/>
  <c r="GT155" i="23"/>
  <c r="GU155" i="23"/>
  <c r="GV155" i="23"/>
  <c r="GW155" i="23"/>
  <c r="GX155" i="23"/>
  <c r="GY155" i="23"/>
  <c r="GZ155" i="23"/>
  <c r="HA155" i="23"/>
  <c r="HB155" i="23"/>
  <c r="HC155" i="23"/>
  <c r="HD155" i="23"/>
  <c r="HE155" i="23"/>
  <c r="HF155" i="23"/>
  <c r="HG155" i="23"/>
  <c r="HH155" i="23"/>
  <c r="HI155" i="23"/>
  <c r="HJ155" i="23"/>
  <c r="GB156" i="23"/>
  <c r="GC156" i="23"/>
  <c r="GD156" i="23"/>
  <c r="GE156" i="23"/>
  <c r="GF156" i="23"/>
  <c r="GG156" i="23"/>
  <c r="GH156" i="23"/>
  <c r="GI156" i="23"/>
  <c r="GJ156" i="23"/>
  <c r="GK156" i="23"/>
  <c r="GL156" i="23"/>
  <c r="GM156" i="23"/>
  <c r="GN156" i="23"/>
  <c r="GO156" i="23"/>
  <c r="GP156" i="23"/>
  <c r="GQ156" i="23"/>
  <c r="GR156" i="23"/>
  <c r="GS156" i="23"/>
  <c r="GT156" i="23"/>
  <c r="GU156" i="23"/>
  <c r="GV156" i="23"/>
  <c r="GW156" i="23"/>
  <c r="GX156" i="23"/>
  <c r="GY156" i="23"/>
  <c r="GZ156" i="23"/>
  <c r="HA156" i="23"/>
  <c r="HB156" i="23"/>
  <c r="HC156" i="23"/>
  <c r="HD156" i="23"/>
  <c r="HE156" i="23"/>
  <c r="HF156" i="23"/>
  <c r="HG156" i="23"/>
  <c r="HH156" i="23"/>
  <c r="HI156" i="23"/>
  <c r="HJ156" i="23"/>
  <c r="GB157" i="23"/>
  <c r="GC157" i="23"/>
  <c r="GD157" i="23"/>
  <c r="GE157" i="23"/>
  <c r="GF157" i="23"/>
  <c r="GG157" i="23"/>
  <c r="GH157" i="23"/>
  <c r="GI157" i="23"/>
  <c r="GJ157" i="23"/>
  <c r="GK157" i="23"/>
  <c r="GL157" i="23"/>
  <c r="GM157" i="23"/>
  <c r="GN157" i="23"/>
  <c r="GO157" i="23"/>
  <c r="GP157" i="23"/>
  <c r="GQ157" i="23"/>
  <c r="GR157" i="23"/>
  <c r="GS157" i="23"/>
  <c r="GT157" i="23"/>
  <c r="GU157" i="23"/>
  <c r="GV157" i="23"/>
  <c r="GW157" i="23"/>
  <c r="GX157" i="23"/>
  <c r="GY157" i="23"/>
  <c r="GZ157" i="23"/>
  <c r="HA157" i="23"/>
  <c r="HB157" i="23"/>
  <c r="HC157" i="23"/>
  <c r="HD157" i="23"/>
  <c r="HE157" i="23"/>
  <c r="HF157" i="23"/>
  <c r="HG157" i="23"/>
  <c r="HH157" i="23"/>
  <c r="HI157" i="23"/>
  <c r="HJ157" i="23"/>
  <c r="GB158" i="23"/>
  <c r="GC158" i="23"/>
  <c r="GD158" i="23"/>
  <c r="GE158" i="23"/>
  <c r="GF158" i="23"/>
  <c r="GG158" i="23"/>
  <c r="GH158" i="23"/>
  <c r="GI158" i="23"/>
  <c r="GJ158" i="23"/>
  <c r="GK158" i="23"/>
  <c r="GL158" i="23"/>
  <c r="GM158" i="23"/>
  <c r="GN158" i="23"/>
  <c r="GO158" i="23"/>
  <c r="GP158" i="23"/>
  <c r="GQ158" i="23"/>
  <c r="GR158" i="23"/>
  <c r="GS158" i="23"/>
  <c r="GT158" i="23"/>
  <c r="GU158" i="23"/>
  <c r="GV158" i="23"/>
  <c r="GW158" i="23"/>
  <c r="GX158" i="23"/>
  <c r="GY158" i="23"/>
  <c r="GZ158" i="23"/>
  <c r="HA158" i="23"/>
  <c r="HB158" i="23"/>
  <c r="HC158" i="23"/>
  <c r="HD158" i="23"/>
  <c r="HE158" i="23"/>
  <c r="HF158" i="23"/>
  <c r="HG158" i="23"/>
  <c r="HH158" i="23"/>
  <c r="HI158" i="23"/>
  <c r="HJ158" i="23"/>
  <c r="GB159" i="23"/>
  <c r="GC159" i="23"/>
  <c r="GD159" i="23"/>
  <c r="GE159" i="23"/>
  <c r="GF159" i="23"/>
  <c r="GG159" i="23"/>
  <c r="GH159" i="23"/>
  <c r="GI159" i="23"/>
  <c r="GJ159" i="23"/>
  <c r="GK159" i="23"/>
  <c r="GL159" i="23"/>
  <c r="GM159" i="23"/>
  <c r="GN159" i="23"/>
  <c r="GO159" i="23"/>
  <c r="GP159" i="23"/>
  <c r="GQ159" i="23"/>
  <c r="GR159" i="23"/>
  <c r="GS159" i="23"/>
  <c r="GT159" i="23"/>
  <c r="GU159" i="23"/>
  <c r="GV159" i="23"/>
  <c r="GW159" i="23"/>
  <c r="GX159" i="23"/>
  <c r="GY159" i="23"/>
  <c r="GZ159" i="23"/>
  <c r="HA159" i="23"/>
  <c r="HB159" i="23"/>
  <c r="HC159" i="23"/>
  <c r="HD159" i="23"/>
  <c r="HE159" i="23"/>
  <c r="HF159" i="23"/>
  <c r="HG159" i="23"/>
  <c r="HH159" i="23"/>
  <c r="HI159" i="23"/>
  <c r="HJ159" i="23"/>
  <c r="GB160" i="23"/>
  <c r="GC160" i="23"/>
  <c r="GD160" i="23"/>
  <c r="GE160" i="23"/>
  <c r="GF160" i="23"/>
  <c r="GG160" i="23"/>
  <c r="GH160" i="23"/>
  <c r="GI160" i="23"/>
  <c r="GJ160" i="23"/>
  <c r="GK160" i="23"/>
  <c r="GL160" i="23"/>
  <c r="GM160" i="23"/>
  <c r="GN160" i="23"/>
  <c r="GO160" i="23"/>
  <c r="GP160" i="23"/>
  <c r="GQ160" i="23"/>
  <c r="GR160" i="23"/>
  <c r="GS160" i="23"/>
  <c r="GT160" i="23"/>
  <c r="GU160" i="23"/>
  <c r="GV160" i="23"/>
  <c r="GW160" i="23"/>
  <c r="GX160" i="23"/>
  <c r="GY160" i="23"/>
  <c r="GZ160" i="23"/>
  <c r="HA160" i="23"/>
  <c r="HB160" i="23"/>
  <c r="HC160" i="23"/>
  <c r="HD160" i="23"/>
  <c r="HE160" i="23"/>
  <c r="HF160" i="23"/>
  <c r="HG160" i="23"/>
  <c r="HH160" i="23"/>
  <c r="HI160" i="23"/>
  <c r="HJ160" i="23"/>
  <c r="GB161" i="23"/>
  <c r="GC161" i="23"/>
  <c r="GD161" i="23"/>
  <c r="GE161" i="23"/>
  <c r="GF161" i="23"/>
  <c r="GG161" i="23"/>
  <c r="GH161" i="23"/>
  <c r="GI161" i="23"/>
  <c r="GJ161" i="23"/>
  <c r="GK161" i="23"/>
  <c r="GL161" i="23"/>
  <c r="GM161" i="23"/>
  <c r="GN161" i="23"/>
  <c r="GO161" i="23"/>
  <c r="GP161" i="23"/>
  <c r="GQ161" i="23"/>
  <c r="GR161" i="23"/>
  <c r="GS161" i="23"/>
  <c r="GT161" i="23"/>
  <c r="GU161" i="23"/>
  <c r="GV161" i="23"/>
  <c r="GW161" i="23"/>
  <c r="GX161" i="23"/>
  <c r="GY161" i="23"/>
  <c r="GZ161" i="23"/>
  <c r="HA161" i="23"/>
  <c r="HB161" i="23"/>
  <c r="HC161" i="23"/>
  <c r="HD161" i="23"/>
  <c r="HE161" i="23"/>
  <c r="HF161" i="23"/>
  <c r="HG161" i="23"/>
  <c r="HH161" i="23"/>
  <c r="HI161" i="23"/>
  <c r="HJ161" i="23"/>
  <c r="GB162" i="23"/>
  <c r="GC162" i="23"/>
  <c r="GD162" i="23"/>
  <c r="GE162" i="23"/>
  <c r="GF162" i="23"/>
  <c r="GG162" i="23"/>
  <c r="GH162" i="23"/>
  <c r="GI162" i="23"/>
  <c r="GJ162" i="23"/>
  <c r="GK162" i="23"/>
  <c r="GL162" i="23"/>
  <c r="GM162" i="23"/>
  <c r="GN162" i="23"/>
  <c r="GO162" i="23"/>
  <c r="GP162" i="23"/>
  <c r="GQ162" i="23"/>
  <c r="GR162" i="23"/>
  <c r="GS162" i="23"/>
  <c r="GT162" i="23"/>
  <c r="GU162" i="23"/>
  <c r="GV162" i="23"/>
  <c r="GW162" i="23"/>
  <c r="GX162" i="23"/>
  <c r="GY162" i="23"/>
  <c r="GZ162" i="23"/>
  <c r="HA162" i="23"/>
  <c r="HB162" i="23"/>
  <c r="HC162" i="23"/>
  <c r="HD162" i="23"/>
  <c r="HE162" i="23"/>
  <c r="HF162" i="23"/>
  <c r="HG162" i="23"/>
  <c r="HH162" i="23"/>
  <c r="HI162" i="23"/>
  <c r="HJ162" i="23"/>
  <c r="GB163" i="23"/>
  <c r="GC163" i="23"/>
  <c r="GD163" i="23"/>
  <c r="GE163" i="23"/>
  <c r="GF163" i="23"/>
  <c r="GG163" i="23"/>
  <c r="GH163" i="23"/>
  <c r="GI163" i="23"/>
  <c r="GJ163" i="23"/>
  <c r="GK163" i="23"/>
  <c r="GL163" i="23"/>
  <c r="GM163" i="23"/>
  <c r="GN163" i="23"/>
  <c r="GO163" i="23"/>
  <c r="GP163" i="23"/>
  <c r="GQ163" i="23"/>
  <c r="GR163" i="23"/>
  <c r="GS163" i="23"/>
  <c r="GT163" i="23"/>
  <c r="GU163" i="23"/>
  <c r="GV163" i="23"/>
  <c r="GW163" i="23"/>
  <c r="GX163" i="23"/>
  <c r="GY163" i="23"/>
  <c r="GZ163" i="23"/>
  <c r="HA163" i="23"/>
  <c r="HB163" i="23"/>
  <c r="HC163" i="23"/>
  <c r="HD163" i="23"/>
  <c r="HE163" i="23"/>
  <c r="HF163" i="23"/>
  <c r="HG163" i="23"/>
  <c r="HH163" i="23"/>
  <c r="HI163" i="23"/>
  <c r="HJ163" i="23"/>
  <c r="GB164" i="23"/>
  <c r="GC164" i="23"/>
  <c r="GD164" i="23"/>
  <c r="GE164" i="23"/>
  <c r="GF164" i="23"/>
  <c r="GG164" i="23"/>
  <c r="GH164" i="23"/>
  <c r="GI164" i="23"/>
  <c r="GJ164" i="23"/>
  <c r="GK164" i="23"/>
  <c r="GL164" i="23"/>
  <c r="GM164" i="23"/>
  <c r="GN164" i="23"/>
  <c r="GO164" i="23"/>
  <c r="GP164" i="23"/>
  <c r="GQ164" i="23"/>
  <c r="GR164" i="23"/>
  <c r="GS164" i="23"/>
  <c r="GT164" i="23"/>
  <c r="GU164" i="23"/>
  <c r="GV164" i="23"/>
  <c r="GW164" i="23"/>
  <c r="GX164" i="23"/>
  <c r="GY164" i="23"/>
  <c r="GZ164" i="23"/>
  <c r="HA164" i="23"/>
  <c r="HB164" i="23"/>
  <c r="HC164" i="23"/>
  <c r="HD164" i="23"/>
  <c r="HE164" i="23"/>
  <c r="HF164" i="23"/>
  <c r="HG164" i="23"/>
  <c r="HH164" i="23"/>
  <c r="HI164" i="23"/>
  <c r="HJ164" i="23"/>
  <c r="GB165" i="23"/>
  <c r="GC165" i="23"/>
  <c r="GD165" i="23"/>
  <c r="GE165" i="23"/>
  <c r="GF165" i="23"/>
  <c r="GG165" i="23"/>
  <c r="GH165" i="23"/>
  <c r="GI165" i="23"/>
  <c r="GJ165" i="23"/>
  <c r="GK165" i="23"/>
  <c r="GL165" i="23"/>
  <c r="GM165" i="23"/>
  <c r="GN165" i="23"/>
  <c r="GO165" i="23"/>
  <c r="GP165" i="23"/>
  <c r="GQ165" i="23"/>
  <c r="GR165" i="23"/>
  <c r="GS165" i="23"/>
  <c r="GT165" i="23"/>
  <c r="GU165" i="23"/>
  <c r="GV165" i="23"/>
  <c r="GW165" i="23"/>
  <c r="GX165" i="23"/>
  <c r="GY165" i="23"/>
  <c r="GZ165" i="23"/>
  <c r="HA165" i="23"/>
  <c r="HB165" i="23"/>
  <c r="HC165" i="23"/>
  <c r="HD165" i="23"/>
  <c r="HE165" i="23"/>
  <c r="HF165" i="23"/>
  <c r="HG165" i="23"/>
  <c r="HH165" i="23"/>
  <c r="HI165" i="23"/>
  <c r="HJ165" i="23"/>
  <c r="GB166" i="23"/>
  <c r="GC166" i="23"/>
  <c r="GD166" i="23"/>
  <c r="GE166" i="23"/>
  <c r="GF166" i="23"/>
  <c r="GG166" i="23"/>
  <c r="GH166" i="23"/>
  <c r="GI166" i="23"/>
  <c r="GJ166" i="23"/>
  <c r="GK166" i="23"/>
  <c r="GL166" i="23"/>
  <c r="GM166" i="23"/>
  <c r="GN166" i="23"/>
  <c r="GO166" i="23"/>
  <c r="GP166" i="23"/>
  <c r="GQ166" i="23"/>
  <c r="GR166" i="23"/>
  <c r="GS166" i="23"/>
  <c r="GT166" i="23"/>
  <c r="GU166" i="23"/>
  <c r="GV166" i="23"/>
  <c r="GW166" i="23"/>
  <c r="GX166" i="23"/>
  <c r="GY166" i="23"/>
  <c r="GZ166" i="23"/>
  <c r="HA166" i="23"/>
  <c r="HB166" i="23"/>
  <c r="HC166" i="23"/>
  <c r="HD166" i="23"/>
  <c r="HE166" i="23"/>
  <c r="HF166" i="23"/>
  <c r="HG166" i="23"/>
  <c r="HH166" i="23"/>
  <c r="HI166" i="23"/>
  <c r="HJ166" i="23"/>
  <c r="GB167" i="23"/>
  <c r="GC167" i="23"/>
  <c r="GD167" i="23"/>
  <c r="GE167" i="23"/>
  <c r="GF167" i="23"/>
  <c r="GG167" i="23"/>
  <c r="GH167" i="23"/>
  <c r="GI167" i="23"/>
  <c r="GJ167" i="23"/>
  <c r="GK167" i="23"/>
  <c r="GL167" i="23"/>
  <c r="GM167" i="23"/>
  <c r="GN167" i="23"/>
  <c r="GO167" i="23"/>
  <c r="GP167" i="23"/>
  <c r="GQ167" i="23"/>
  <c r="GR167" i="23"/>
  <c r="GS167" i="23"/>
  <c r="GT167" i="23"/>
  <c r="GU167" i="23"/>
  <c r="GV167" i="23"/>
  <c r="GW167" i="23"/>
  <c r="GX167" i="23"/>
  <c r="GY167" i="23"/>
  <c r="GZ167" i="23"/>
  <c r="HA167" i="23"/>
  <c r="HB167" i="23"/>
  <c r="HC167" i="23"/>
  <c r="HD167" i="23"/>
  <c r="HE167" i="23"/>
  <c r="HF167" i="23"/>
  <c r="HG167" i="23"/>
  <c r="HH167" i="23"/>
  <c r="HI167" i="23"/>
  <c r="HJ167" i="23"/>
  <c r="GB168" i="23"/>
  <c r="GC168" i="23"/>
  <c r="GD168" i="23"/>
  <c r="GE168" i="23"/>
  <c r="GF168" i="23"/>
  <c r="GG168" i="23"/>
  <c r="GH168" i="23"/>
  <c r="GI168" i="23"/>
  <c r="GJ168" i="23"/>
  <c r="GK168" i="23"/>
  <c r="GL168" i="23"/>
  <c r="GM168" i="23"/>
  <c r="GN168" i="23"/>
  <c r="GO168" i="23"/>
  <c r="GP168" i="23"/>
  <c r="GQ168" i="23"/>
  <c r="GR168" i="23"/>
  <c r="GS168" i="23"/>
  <c r="GT168" i="23"/>
  <c r="GU168" i="23"/>
  <c r="GV168" i="23"/>
  <c r="GW168" i="23"/>
  <c r="GX168" i="23"/>
  <c r="GY168" i="23"/>
  <c r="GZ168" i="23"/>
  <c r="HA168" i="23"/>
  <c r="HB168" i="23"/>
  <c r="HC168" i="23"/>
  <c r="HD168" i="23"/>
  <c r="HE168" i="23"/>
  <c r="HF168" i="23"/>
  <c r="HG168" i="23"/>
  <c r="HH168" i="23"/>
  <c r="HI168" i="23"/>
  <c r="HJ168" i="23"/>
  <c r="GB169" i="23"/>
  <c r="GC169" i="23"/>
  <c r="GD169" i="23"/>
  <c r="GE169" i="23"/>
  <c r="GF169" i="23"/>
  <c r="GG169" i="23"/>
  <c r="GH169" i="23"/>
  <c r="GI169" i="23"/>
  <c r="GJ169" i="23"/>
  <c r="GK169" i="23"/>
  <c r="GL169" i="23"/>
  <c r="GM169" i="23"/>
  <c r="GN169" i="23"/>
  <c r="GO169" i="23"/>
  <c r="GP169" i="23"/>
  <c r="GQ169" i="23"/>
  <c r="GR169" i="23"/>
  <c r="GS169" i="23"/>
  <c r="GT169" i="23"/>
  <c r="GU169" i="23"/>
  <c r="GV169" i="23"/>
  <c r="GW169" i="23"/>
  <c r="GX169" i="23"/>
  <c r="GY169" i="23"/>
  <c r="GZ169" i="23"/>
  <c r="HA169" i="23"/>
  <c r="HB169" i="23"/>
  <c r="HC169" i="23"/>
  <c r="HD169" i="23"/>
  <c r="HE169" i="23"/>
  <c r="HF169" i="23"/>
  <c r="HG169" i="23"/>
  <c r="HH169" i="23"/>
  <c r="HI169" i="23"/>
  <c r="HJ169" i="23"/>
  <c r="GB170" i="23"/>
  <c r="GC170" i="23"/>
  <c r="GD170" i="23"/>
  <c r="GE170" i="23"/>
  <c r="GF170" i="23"/>
  <c r="GG170" i="23"/>
  <c r="GH170" i="23"/>
  <c r="GI170" i="23"/>
  <c r="GJ170" i="23"/>
  <c r="GK170" i="23"/>
  <c r="GL170" i="23"/>
  <c r="GM170" i="23"/>
  <c r="GN170" i="23"/>
  <c r="GO170" i="23"/>
  <c r="GP170" i="23"/>
  <c r="GQ170" i="23"/>
  <c r="GR170" i="23"/>
  <c r="GS170" i="23"/>
  <c r="GT170" i="23"/>
  <c r="GU170" i="23"/>
  <c r="GV170" i="23"/>
  <c r="GW170" i="23"/>
  <c r="GX170" i="23"/>
  <c r="GY170" i="23"/>
  <c r="GZ170" i="23"/>
  <c r="HA170" i="23"/>
  <c r="HB170" i="23"/>
  <c r="HC170" i="23"/>
  <c r="HD170" i="23"/>
  <c r="HE170" i="23"/>
  <c r="HF170" i="23"/>
  <c r="HG170" i="23"/>
  <c r="HH170" i="23"/>
  <c r="HI170" i="23"/>
  <c r="HJ170" i="23"/>
  <c r="GB171" i="23"/>
  <c r="GC171" i="23"/>
  <c r="GD171" i="23"/>
  <c r="GE171" i="23"/>
  <c r="GF171" i="23"/>
  <c r="GG171" i="23"/>
  <c r="GH171" i="23"/>
  <c r="GI171" i="23"/>
  <c r="GJ171" i="23"/>
  <c r="GK171" i="23"/>
  <c r="GL171" i="23"/>
  <c r="GM171" i="23"/>
  <c r="GN171" i="23"/>
  <c r="GO171" i="23"/>
  <c r="GP171" i="23"/>
  <c r="GQ171" i="23"/>
  <c r="GR171" i="23"/>
  <c r="GS171" i="23"/>
  <c r="GT171" i="23"/>
  <c r="GU171" i="23"/>
  <c r="GV171" i="23"/>
  <c r="GW171" i="23"/>
  <c r="GX171" i="23"/>
  <c r="GY171" i="23"/>
  <c r="GZ171" i="23"/>
  <c r="HA171" i="23"/>
  <c r="HB171" i="23"/>
  <c r="HC171" i="23"/>
  <c r="HD171" i="23"/>
  <c r="HE171" i="23"/>
  <c r="HF171" i="23"/>
  <c r="HG171" i="23"/>
  <c r="HH171" i="23"/>
  <c r="HI171" i="23"/>
  <c r="HJ171" i="23"/>
  <c r="GB172" i="23"/>
  <c r="GC172" i="23"/>
  <c r="GD172" i="23"/>
  <c r="GE172" i="23"/>
  <c r="GF172" i="23"/>
  <c r="GG172" i="23"/>
  <c r="GH172" i="23"/>
  <c r="GI172" i="23"/>
  <c r="GJ172" i="23"/>
  <c r="GK172" i="23"/>
  <c r="GL172" i="23"/>
  <c r="GM172" i="23"/>
  <c r="GN172" i="23"/>
  <c r="GO172" i="23"/>
  <c r="GP172" i="23"/>
  <c r="GQ172" i="23"/>
  <c r="GR172" i="23"/>
  <c r="GS172" i="23"/>
  <c r="GT172" i="23"/>
  <c r="GU172" i="23"/>
  <c r="GV172" i="23"/>
  <c r="GW172" i="23"/>
  <c r="GX172" i="23"/>
  <c r="GY172" i="23"/>
  <c r="GZ172" i="23"/>
  <c r="HA172" i="23"/>
  <c r="HB172" i="23"/>
  <c r="HC172" i="23"/>
  <c r="HD172" i="23"/>
  <c r="HE172" i="23"/>
  <c r="HF172" i="23"/>
  <c r="HG172" i="23"/>
  <c r="HH172" i="23"/>
  <c r="HI172" i="23"/>
  <c r="HJ172" i="23"/>
  <c r="GB173" i="23"/>
  <c r="GC173" i="23"/>
  <c r="GD173" i="23"/>
  <c r="GE173" i="23"/>
  <c r="GF173" i="23"/>
  <c r="GG173" i="23"/>
  <c r="GH173" i="23"/>
  <c r="GI173" i="23"/>
  <c r="GJ173" i="23"/>
  <c r="GK173" i="23"/>
  <c r="GL173" i="23"/>
  <c r="GM173" i="23"/>
  <c r="GN173" i="23"/>
  <c r="GO173" i="23"/>
  <c r="GP173" i="23"/>
  <c r="GQ173" i="23"/>
  <c r="GR173" i="23"/>
  <c r="GS173" i="23"/>
  <c r="GT173" i="23"/>
  <c r="GU173" i="23"/>
  <c r="GV173" i="23"/>
  <c r="GW173" i="23"/>
  <c r="GX173" i="23"/>
  <c r="GY173" i="23"/>
  <c r="GZ173" i="23"/>
  <c r="HA173" i="23"/>
  <c r="HB173" i="23"/>
  <c r="HC173" i="23"/>
  <c r="HD173" i="23"/>
  <c r="HE173" i="23"/>
  <c r="HF173" i="23"/>
  <c r="HG173" i="23"/>
  <c r="HH173" i="23"/>
  <c r="HI173" i="23"/>
  <c r="HJ173" i="23"/>
  <c r="GB174" i="23"/>
  <c r="GC174" i="23"/>
  <c r="GD174" i="23"/>
  <c r="GE174" i="23"/>
  <c r="GF174" i="23"/>
  <c r="GG174" i="23"/>
  <c r="GH174" i="23"/>
  <c r="GI174" i="23"/>
  <c r="GJ174" i="23"/>
  <c r="GK174" i="23"/>
  <c r="GL174" i="23"/>
  <c r="GM174" i="23"/>
  <c r="GN174" i="23"/>
  <c r="GO174" i="23"/>
  <c r="GP174" i="23"/>
  <c r="GQ174" i="23"/>
  <c r="GR174" i="23"/>
  <c r="GS174" i="23"/>
  <c r="GT174" i="23"/>
  <c r="GU174" i="23"/>
  <c r="GV174" i="23"/>
  <c r="GW174" i="23"/>
  <c r="GX174" i="23"/>
  <c r="GY174" i="23"/>
  <c r="GZ174" i="23"/>
  <c r="HA174" i="23"/>
  <c r="HB174" i="23"/>
  <c r="HC174" i="23"/>
  <c r="HD174" i="23"/>
  <c r="HE174" i="23"/>
  <c r="HF174" i="23"/>
  <c r="HG174" i="23"/>
  <c r="HH174" i="23"/>
  <c r="HI174" i="23"/>
  <c r="HJ174" i="23"/>
  <c r="GB175" i="23"/>
  <c r="GC175" i="23"/>
  <c r="GD175" i="23"/>
  <c r="GE175" i="23"/>
  <c r="GF175" i="23"/>
  <c r="GG175" i="23"/>
  <c r="GH175" i="23"/>
  <c r="GI175" i="23"/>
  <c r="GJ175" i="23"/>
  <c r="GK175" i="23"/>
  <c r="GL175" i="23"/>
  <c r="GM175" i="23"/>
  <c r="GN175" i="23"/>
  <c r="GO175" i="23"/>
  <c r="GP175" i="23"/>
  <c r="GQ175" i="23"/>
  <c r="GR175" i="23"/>
  <c r="GS175" i="23"/>
  <c r="GT175" i="23"/>
  <c r="GU175" i="23"/>
  <c r="GV175" i="23"/>
  <c r="GW175" i="23"/>
  <c r="GX175" i="23"/>
  <c r="GY175" i="23"/>
  <c r="GZ175" i="23"/>
  <c r="HA175" i="23"/>
  <c r="HB175" i="23"/>
  <c r="HC175" i="23"/>
  <c r="HD175" i="23"/>
  <c r="HE175" i="23"/>
  <c r="HF175" i="23"/>
  <c r="HG175" i="23"/>
  <c r="HH175" i="23"/>
  <c r="HI175" i="23"/>
  <c r="HJ175" i="23"/>
  <c r="GB176" i="23"/>
  <c r="GC176" i="23"/>
  <c r="GD176" i="23"/>
  <c r="GE176" i="23"/>
  <c r="GF176" i="23"/>
  <c r="GG176" i="23"/>
  <c r="GH176" i="23"/>
  <c r="GI176" i="23"/>
  <c r="GJ176" i="23"/>
  <c r="GK176" i="23"/>
  <c r="GL176" i="23"/>
  <c r="GM176" i="23"/>
  <c r="GN176" i="23"/>
  <c r="GO176" i="23"/>
  <c r="GP176" i="23"/>
  <c r="GQ176" i="23"/>
  <c r="GR176" i="23"/>
  <c r="GS176" i="23"/>
  <c r="GT176" i="23"/>
  <c r="GU176" i="23"/>
  <c r="GV176" i="23"/>
  <c r="GW176" i="23"/>
  <c r="GX176" i="23"/>
  <c r="GY176" i="23"/>
  <c r="GZ176" i="23"/>
  <c r="HA176" i="23"/>
  <c r="HB176" i="23"/>
  <c r="HC176" i="23"/>
  <c r="HD176" i="23"/>
  <c r="HE176" i="23"/>
  <c r="HF176" i="23"/>
  <c r="HG176" i="23"/>
  <c r="HH176" i="23"/>
  <c r="HI176" i="23"/>
  <c r="HJ176" i="23"/>
  <c r="GB177" i="23"/>
  <c r="GC177" i="23"/>
  <c r="GD177" i="23"/>
  <c r="GE177" i="23"/>
  <c r="GF177" i="23"/>
  <c r="GG177" i="23"/>
  <c r="GH177" i="23"/>
  <c r="GI177" i="23"/>
  <c r="GJ177" i="23"/>
  <c r="GK177" i="23"/>
  <c r="GL177" i="23"/>
  <c r="GM177" i="23"/>
  <c r="GN177" i="23"/>
  <c r="GO177" i="23"/>
  <c r="GP177" i="23"/>
  <c r="GQ177" i="23"/>
  <c r="GR177" i="23"/>
  <c r="GS177" i="23"/>
  <c r="GT177" i="23"/>
  <c r="GU177" i="23"/>
  <c r="GV177" i="23"/>
  <c r="GW177" i="23"/>
  <c r="GX177" i="23"/>
  <c r="GY177" i="23"/>
  <c r="GZ177" i="23"/>
  <c r="HA177" i="23"/>
  <c r="HB177" i="23"/>
  <c r="HC177" i="23"/>
  <c r="HD177" i="23"/>
  <c r="HE177" i="23"/>
  <c r="HF177" i="23"/>
  <c r="HG177" i="23"/>
  <c r="HH177" i="23"/>
  <c r="HI177" i="23"/>
  <c r="HJ177" i="23"/>
  <c r="GB178" i="23"/>
  <c r="GC178" i="23"/>
  <c r="GD178" i="23"/>
  <c r="GE178" i="23"/>
  <c r="GF178" i="23"/>
  <c r="GG178" i="23"/>
  <c r="GH178" i="23"/>
  <c r="GI178" i="23"/>
  <c r="GJ178" i="23"/>
  <c r="GK178" i="23"/>
  <c r="GL178" i="23"/>
  <c r="GM178" i="23"/>
  <c r="GN178" i="23"/>
  <c r="GO178" i="23"/>
  <c r="GP178" i="23"/>
  <c r="GQ178" i="23"/>
  <c r="GR178" i="23"/>
  <c r="GS178" i="23"/>
  <c r="GT178" i="23"/>
  <c r="GU178" i="23"/>
  <c r="GV178" i="23"/>
  <c r="GW178" i="23"/>
  <c r="GX178" i="23"/>
  <c r="GY178" i="23"/>
  <c r="GZ178" i="23"/>
  <c r="HA178" i="23"/>
  <c r="HB178" i="23"/>
  <c r="HC178" i="23"/>
  <c r="HD178" i="23"/>
  <c r="HE178" i="23"/>
  <c r="HF178" i="23"/>
  <c r="HG178" i="23"/>
  <c r="HH178" i="23"/>
  <c r="HI178" i="23"/>
  <c r="HJ178" i="23"/>
  <c r="GB179" i="23"/>
  <c r="GC179" i="23"/>
  <c r="GD179" i="23"/>
  <c r="GE179" i="23"/>
  <c r="GF179" i="23"/>
  <c r="GG179" i="23"/>
  <c r="GH179" i="23"/>
  <c r="GI179" i="23"/>
  <c r="GJ179" i="23"/>
  <c r="GK179" i="23"/>
  <c r="GL179" i="23"/>
  <c r="GM179" i="23"/>
  <c r="GN179" i="23"/>
  <c r="GO179" i="23"/>
  <c r="GP179" i="23"/>
  <c r="GQ179" i="23"/>
  <c r="GR179" i="23"/>
  <c r="GS179" i="23"/>
  <c r="GT179" i="23"/>
  <c r="GU179" i="23"/>
  <c r="GV179" i="23"/>
  <c r="GW179" i="23"/>
  <c r="GX179" i="23"/>
  <c r="GY179" i="23"/>
  <c r="GZ179" i="23"/>
  <c r="HA179" i="23"/>
  <c r="HB179" i="23"/>
  <c r="HC179" i="23"/>
  <c r="HD179" i="23"/>
  <c r="HE179" i="23"/>
  <c r="HF179" i="23"/>
  <c r="HG179" i="23"/>
  <c r="HH179" i="23"/>
  <c r="HI179" i="23"/>
  <c r="HJ179" i="23"/>
  <c r="GB180" i="23"/>
  <c r="GC180" i="23"/>
  <c r="GD180" i="23"/>
  <c r="GE180" i="23"/>
  <c r="GF180" i="23"/>
  <c r="GG180" i="23"/>
  <c r="GH180" i="23"/>
  <c r="GI180" i="23"/>
  <c r="GJ180" i="23"/>
  <c r="GK180" i="23"/>
  <c r="GL180" i="23"/>
  <c r="GM180" i="23"/>
  <c r="GN180" i="23"/>
  <c r="GO180" i="23"/>
  <c r="GP180" i="23"/>
  <c r="GQ180" i="23"/>
  <c r="GR180" i="23"/>
  <c r="GS180" i="23"/>
  <c r="GT180" i="23"/>
  <c r="GU180" i="23"/>
  <c r="GV180" i="23"/>
  <c r="GW180" i="23"/>
  <c r="GX180" i="23"/>
  <c r="GY180" i="23"/>
  <c r="GZ180" i="23"/>
  <c r="HA180" i="23"/>
  <c r="HB180" i="23"/>
  <c r="HC180" i="23"/>
  <c r="HD180" i="23"/>
  <c r="HE180" i="23"/>
  <c r="HF180" i="23"/>
  <c r="HG180" i="23"/>
  <c r="HH180" i="23"/>
  <c r="HI180" i="23"/>
  <c r="HJ180" i="23"/>
  <c r="GB181" i="23"/>
  <c r="GC181" i="23"/>
  <c r="GD181" i="23"/>
  <c r="GE181" i="23"/>
  <c r="GF181" i="23"/>
  <c r="GG181" i="23"/>
  <c r="GH181" i="23"/>
  <c r="GI181" i="23"/>
  <c r="GJ181" i="23"/>
  <c r="GK181" i="23"/>
  <c r="GL181" i="23"/>
  <c r="GM181" i="23"/>
  <c r="GN181" i="23"/>
  <c r="GO181" i="23"/>
  <c r="GP181" i="23"/>
  <c r="GQ181" i="23"/>
  <c r="GR181" i="23"/>
  <c r="GS181" i="23"/>
  <c r="GT181" i="23"/>
  <c r="GU181" i="23"/>
  <c r="GV181" i="23"/>
  <c r="GW181" i="23"/>
  <c r="GX181" i="23"/>
  <c r="GY181" i="23"/>
  <c r="GZ181" i="23"/>
  <c r="HA181" i="23"/>
  <c r="HB181" i="23"/>
  <c r="HC181" i="23"/>
  <c r="HD181" i="23"/>
  <c r="HE181" i="23"/>
  <c r="HF181" i="23"/>
  <c r="HG181" i="23"/>
  <c r="HH181" i="23"/>
  <c r="HI181" i="23"/>
  <c r="HJ181" i="23"/>
  <c r="GB182" i="23"/>
  <c r="GC182" i="23"/>
  <c r="GD182" i="23"/>
  <c r="GE182" i="23"/>
  <c r="GF182" i="23"/>
  <c r="GG182" i="23"/>
  <c r="GH182" i="23"/>
  <c r="GI182" i="23"/>
  <c r="GJ182" i="23"/>
  <c r="GK182" i="23"/>
  <c r="GL182" i="23"/>
  <c r="GM182" i="23"/>
  <c r="GN182" i="23"/>
  <c r="GO182" i="23"/>
  <c r="GP182" i="23"/>
  <c r="GQ182" i="23"/>
  <c r="GR182" i="23"/>
  <c r="GS182" i="23"/>
  <c r="GT182" i="23"/>
  <c r="GU182" i="23"/>
  <c r="GV182" i="23"/>
  <c r="GW182" i="23"/>
  <c r="GX182" i="23"/>
  <c r="GY182" i="23"/>
  <c r="GZ182" i="23"/>
  <c r="HA182" i="23"/>
  <c r="HB182" i="23"/>
  <c r="HC182" i="23"/>
  <c r="HD182" i="23"/>
  <c r="HE182" i="23"/>
  <c r="HF182" i="23"/>
  <c r="HG182" i="23"/>
  <c r="HH182" i="23"/>
  <c r="HI182" i="23"/>
  <c r="HJ182" i="23"/>
  <c r="GB183" i="23"/>
  <c r="GC183" i="23"/>
  <c r="GD183" i="23"/>
  <c r="GE183" i="23"/>
  <c r="GF183" i="23"/>
  <c r="GG183" i="23"/>
  <c r="GH183" i="23"/>
  <c r="GI183" i="23"/>
  <c r="GJ183" i="23"/>
  <c r="GK183" i="23"/>
  <c r="GL183" i="23"/>
  <c r="GM183" i="23"/>
  <c r="GN183" i="23"/>
  <c r="GO183" i="23"/>
  <c r="GP183" i="23"/>
  <c r="GQ183" i="23"/>
  <c r="GR183" i="23"/>
  <c r="GS183" i="23"/>
  <c r="GT183" i="23"/>
  <c r="GU183" i="23"/>
  <c r="GV183" i="23"/>
  <c r="GW183" i="23"/>
  <c r="GX183" i="23"/>
  <c r="GY183" i="23"/>
  <c r="GZ183" i="23"/>
  <c r="HA183" i="23"/>
  <c r="HB183" i="23"/>
  <c r="HC183" i="23"/>
  <c r="HD183" i="23"/>
  <c r="HE183" i="23"/>
  <c r="HF183" i="23"/>
  <c r="HG183" i="23"/>
  <c r="HH183" i="23"/>
  <c r="HI183" i="23"/>
  <c r="HJ183" i="23"/>
  <c r="GC4" i="23"/>
  <c r="GD4" i="23"/>
  <c r="GE4" i="23"/>
  <c r="GF4" i="23"/>
  <c r="GG4" i="23"/>
  <c r="GH4" i="23"/>
  <c r="GI4" i="23"/>
  <c r="GJ4" i="23"/>
  <c r="GK4" i="23"/>
  <c r="GL4" i="23"/>
  <c r="GM4" i="23"/>
  <c r="GN4" i="23"/>
  <c r="GO4" i="23"/>
  <c r="GP4" i="23"/>
  <c r="GQ4" i="23"/>
  <c r="GR4" i="23"/>
  <c r="GS4" i="23"/>
  <c r="GT4" i="23"/>
  <c r="GU4" i="23"/>
  <c r="GV4" i="23"/>
  <c r="GW4" i="23"/>
  <c r="GX4" i="23"/>
  <c r="GY4" i="23"/>
  <c r="GZ4" i="23"/>
  <c r="HA4" i="23"/>
  <c r="HB4" i="23"/>
  <c r="HC4" i="23"/>
  <c r="HD4" i="23"/>
  <c r="HE4" i="23"/>
  <c r="HF4" i="23"/>
  <c r="HG4" i="23"/>
  <c r="HH4" i="23"/>
  <c r="HI4" i="23"/>
  <c r="HJ4" i="23"/>
  <c r="DL52" i="23"/>
  <c r="DA29" i="23"/>
  <c r="CY181" i="23"/>
  <c r="DB181" i="23"/>
  <c r="CY180" i="23"/>
  <c r="DA180" i="23"/>
  <c r="DC180" i="23"/>
  <c r="DB180" i="23"/>
  <c r="CY179" i="23"/>
  <c r="DB173" i="23"/>
  <c r="CY173" i="23" s="1"/>
  <c r="DC167" i="23"/>
  <c r="DA167" i="23"/>
  <c r="CY165" i="23"/>
  <c r="DB165" i="23"/>
  <c r="CY164" i="23"/>
  <c r="DB164" i="23"/>
  <c r="DA164" i="23"/>
  <c r="DB147" i="23"/>
  <c r="DA147" i="23"/>
  <c r="DC147" i="23"/>
  <c r="DC138" i="23"/>
  <c r="DC132" i="23"/>
  <c r="DB112" i="23"/>
  <c r="DC94" i="23"/>
  <c r="DB94" i="23"/>
  <c r="DL94" i="23"/>
  <c r="CY93" i="23"/>
  <c r="CY90" i="23"/>
  <c r="CY89" i="23"/>
  <c r="DC78" i="23"/>
  <c r="CY78" i="23"/>
  <c r="DC67" i="23"/>
  <c r="DB67" i="23"/>
  <c r="DA67" i="23"/>
  <c r="DB47" i="23"/>
  <c r="DB44" i="23"/>
  <c r="DB37" i="23"/>
  <c r="DL36" i="23"/>
  <c r="DA36" i="23"/>
  <c r="DB36" i="23"/>
  <c r="DC36" i="23"/>
  <c r="EQ18" i="23"/>
  <c r="EQ10" i="23"/>
  <c r="EQ6" i="23"/>
  <c r="EQ34" i="23"/>
  <c r="EQ66" i="23"/>
  <c r="EQ14" i="23"/>
  <c r="EQ45" i="23"/>
  <c r="EQ16" i="23"/>
  <c r="EQ9" i="23"/>
  <c r="EQ11" i="23"/>
  <c r="EQ20" i="23"/>
  <c r="EQ21" i="23"/>
  <c r="EQ102" i="23"/>
  <c r="EQ113" i="23"/>
  <c r="EQ128" i="23"/>
  <c r="EQ12" i="23"/>
  <c r="EQ13" i="23"/>
  <c r="EQ17" i="23"/>
  <c r="EQ19" i="23"/>
  <c r="EQ23" i="23"/>
  <c r="EQ24" i="23"/>
  <c r="EQ33" i="23"/>
  <c r="EQ35" i="23"/>
  <c r="EQ25" i="23"/>
  <c r="EQ26" i="23"/>
  <c r="EQ38" i="23"/>
  <c r="EQ27" i="23"/>
  <c r="EQ28" i="23"/>
  <c r="EQ29" i="23"/>
  <c r="EQ43" i="23"/>
  <c r="EQ30" i="23"/>
  <c r="EQ107" i="23"/>
  <c r="EQ119" i="23"/>
  <c r="EQ31" i="23"/>
  <c r="EQ32" i="23"/>
  <c r="EQ36" i="23"/>
  <c r="EQ37" i="23"/>
  <c r="EQ54" i="23"/>
  <c r="EQ39" i="23"/>
  <c r="EQ40" i="23"/>
  <c r="EQ41" i="23"/>
  <c r="EQ42" i="23"/>
  <c r="EQ44" i="23"/>
  <c r="EQ46" i="23"/>
  <c r="EQ47" i="23"/>
  <c r="EQ63" i="23"/>
  <c r="EQ48" i="23"/>
  <c r="EQ65" i="23"/>
  <c r="EQ50" i="23"/>
  <c r="EQ68" i="23"/>
  <c r="EQ49" i="23"/>
  <c r="EQ70" i="23"/>
  <c r="EQ71" i="23"/>
  <c r="EQ52" i="23"/>
  <c r="EQ51" i="23"/>
  <c r="EQ74" i="23"/>
  <c r="EQ53" i="23"/>
  <c r="EQ55" i="23"/>
  <c r="EQ57" i="23"/>
  <c r="EQ80" i="23"/>
  <c r="EQ58" i="23"/>
  <c r="EQ120" i="23"/>
  <c r="EQ59" i="23"/>
  <c r="EQ60" i="23"/>
  <c r="EQ62" i="23"/>
  <c r="EQ64" i="23"/>
  <c r="EQ67" i="23"/>
  <c r="EQ69" i="23"/>
  <c r="EQ73" i="23"/>
  <c r="EQ76" i="23"/>
  <c r="EQ75" i="23"/>
  <c r="EQ77" i="23"/>
  <c r="EQ97" i="23"/>
  <c r="EQ78" i="23"/>
  <c r="EQ81" i="23"/>
  <c r="EQ72" i="23"/>
  <c r="EQ79" i="23"/>
  <c r="EQ82" i="23"/>
  <c r="EQ83" i="23"/>
  <c r="EQ84" i="23"/>
  <c r="EQ110" i="23"/>
  <c r="EQ111" i="23"/>
  <c r="EQ85" i="23"/>
  <c r="EQ86" i="23"/>
  <c r="EQ87" i="23"/>
  <c r="EQ116" i="23"/>
  <c r="EQ15" i="23"/>
  <c r="EQ88" i="23"/>
  <c r="EQ89" i="23"/>
  <c r="EQ90" i="23"/>
  <c r="EQ123" i="23"/>
  <c r="EQ91" i="23"/>
  <c r="EQ92" i="23"/>
  <c r="EQ126" i="23"/>
  <c r="EQ127" i="23"/>
  <c r="EQ93" i="23"/>
  <c r="EQ94" i="23"/>
  <c r="EQ131" i="23"/>
  <c r="EQ133" i="23"/>
  <c r="EQ95" i="23"/>
  <c r="EQ96" i="23"/>
  <c r="EQ98" i="23"/>
  <c r="EQ99" i="23"/>
  <c r="EQ100" i="23"/>
  <c r="EQ139" i="23"/>
  <c r="EQ101" i="23"/>
  <c r="EQ103" i="23"/>
  <c r="EQ104" i="23"/>
  <c r="EQ105" i="23"/>
  <c r="EQ106" i="23"/>
  <c r="EQ108" i="23"/>
  <c r="EQ109" i="23"/>
  <c r="EQ112" i="23"/>
  <c r="EQ114" i="23"/>
  <c r="EQ115" i="23"/>
  <c r="EQ118" i="23"/>
  <c r="EQ121" i="23"/>
  <c r="EQ56" i="23"/>
  <c r="EQ154" i="23"/>
  <c r="EQ61" i="23"/>
  <c r="EQ158" i="23"/>
  <c r="EQ122" i="23"/>
  <c r="EQ160" i="23"/>
  <c r="EQ161" i="23"/>
  <c r="EQ162" i="23"/>
  <c r="EQ163" i="23"/>
  <c r="EQ124" i="23"/>
  <c r="EQ125" i="23"/>
  <c r="EQ129" i="23"/>
  <c r="EQ130" i="23"/>
  <c r="EQ132" i="23"/>
  <c r="EQ134" i="23"/>
  <c r="EQ171" i="23"/>
  <c r="EQ135" i="23"/>
  <c r="EQ136" i="23"/>
  <c r="EQ175" i="23"/>
  <c r="EQ137" i="23"/>
  <c r="EQ138" i="23"/>
  <c r="EQ140" i="23"/>
  <c r="EQ141" i="23"/>
  <c r="EQ142" i="23"/>
  <c r="EQ143" i="23"/>
  <c r="EQ183" i="23"/>
  <c r="EQ144" i="23"/>
  <c r="EQ145" i="23"/>
  <c r="EQ146" i="23"/>
  <c r="EQ147" i="23"/>
  <c r="EQ149" i="23"/>
  <c r="EQ148" i="23"/>
  <c r="EQ150" i="23"/>
  <c r="EQ151" i="23"/>
  <c r="EQ152" i="23"/>
  <c r="EQ153" i="23"/>
  <c r="EQ156" i="23"/>
  <c r="EQ157" i="23"/>
  <c r="EQ159" i="23"/>
  <c r="EQ164" i="23"/>
  <c r="EQ165" i="23"/>
  <c r="EQ155" i="23"/>
  <c r="EQ166" i="23"/>
  <c r="EQ167" i="23"/>
  <c r="EQ168" i="23"/>
  <c r="EQ169" i="23"/>
  <c r="EQ170" i="23"/>
  <c r="EQ172" i="23"/>
  <c r="EQ173" i="23"/>
  <c r="EQ117" i="23"/>
  <c r="EQ176" i="23"/>
  <c r="EQ177" i="23"/>
  <c r="EQ178" i="23"/>
  <c r="EQ179" i="23"/>
  <c r="EQ180" i="23"/>
  <c r="EQ181" i="23"/>
  <c r="EQ174" i="23"/>
  <c r="EQ22" i="23"/>
  <c r="EQ182" i="23"/>
  <c r="EQ3" i="23"/>
  <c r="EQ4" i="23"/>
  <c r="EQ5" i="23"/>
  <c r="EQ7" i="23"/>
  <c r="EQ8" i="23"/>
  <c r="EQ2" i="23"/>
  <c r="GB4" i="23"/>
  <c r="HF3" i="23"/>
  <c r="HE3" i="23"/>
  <c r="HC3" i="23"/>
  <c r="HB3" i="23"/>
  <c r="HA3" i="23"/>
  <c r="GZ3" i="23"/>
  <c r="GY3" i="23"/>
  <c r="GX3" i="23"/>
  <c r="GW3" i="23"/>
  <c r="GV3" i="23"/>
  <c r="GU3" i="23"/>
  <c r="GT3" i="23"/>
  <c r="GS3" i="23"/>
  <c r="GR3" i="23"/>
  <c r="GQ3" i="23"/>
  <c r="GP3" i="23"/>
  <c r="GO3" i="23"/>
  <c r="GN3" i="23"/>
  <c r="GM3" i="23"/>
  <c r="GL3" i="23"/>
  <c r="GK3" i="23"/>
  <c r="GJ3" i="23"/>
  <c r="GI3" i="23"/>
  <c r="GH3" i="23"/>
  <c r="GG3" i="23"/>
  <c r="GF3" i="23"/>
  <c r="GE3" i="23"/>
  <c r="GD3" i="23"/>
  <c r="GC3" i="23"/>
  <c r="GB3" i="23"/>
  <c r="HF2" i="23"/>
  <c r="HE2" i="23"/>
  <c r="HC2" i="23"/>
  <c r="HB2" i="23"/>
  <c r="HA2" i="23"/>
  <c r="GZ2" i="23"/>
  <c r="GY2" i="23"/>
  <c r="GX2" i="23"/>
  <c r="GW2" i="23"/>
  <c r="GV2" i="23"/>
  <c r="GU2" i="23"/>
  <c r="GT2" i="23"/>
  <c r="GS2" i="23"/>
  <c r="GR2" i="23"/>
  <c r="GQ2" i="23"/>
  <c r="GP2" i="23"/>
  <c r="GO2" i="23"/>
  <c r="GN2" i="23"/>
  <c r="GM2" i="23"/>
  <c r="GL2" i="23"/>
  <c r="GK2" i="23"/>
  <c r="GJ2" i="23"/>
  <c r="GI2" i="23"/>
  <c r="GH2" i="23"/>
  <c r="GG2" i="23"/>
  <c r="GF2" i="23"/>
  <c r="GE2" i="23"/>
  <c r="GD2" i="23"/>
  <c r="GC2" i="23"/>
  <c r="GB2" i="23"/>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11" i="22"/>
  <c r="I12" i="22"/>
  <c r="J12" i="22"/>
  <c r="K12" i="22"/>
  <c r="I13" i="22"/>
  <c r="J13" i="22"/>
  <c r="K13" i="22"/>
  <c r="I14" i="22"/>
  <c r="J14" i="22"/>
  <c r="K14" i="22"/>
  <c r="I15" i="22"/>
  <c r="J15" i="22"/>
  <c r="K15" i="22"/>
  <c r="I16" i="22"/>
  <c r="J16" i="22"/>
  <c r="K16" i="22"/>
  <c r="I17" i="22"/>
  <c r="J17" i="22"/>
  <c r="K17" i="22"/>
  <c r="I18" i="22"/>
  <c r="J18" i="22"/>
  <c r="K18" i="22"/>
  <c r="I19" i="22"/>
  <c r="J19" i="22"/>
  <c r="K19" i="22"/>
  <c r="I20" i="22"/>
  <c r="J20" i="22"/>
  <c r="K20" i="22"/>
  <c r="I21" i="22"/>
  <c r="J21" i="22"/>
  <c r="K21" i="22"/>
  <c r="I22" i="22"/>
  <c r="J22" i="22"/>
  <c r="K22" i="22"/>
  <c r="I23" i="22"/>
  <c r="J23" i="22"/>
  <c r="K23" i="22"/>
  <c r="I24" i="22"/>
  <c r="J24" i="22"/>
  <c r="K24" i="22"/>
  <c r="I25" i="22"/>
  <c r="J25" i="22"/>
  <c r="K25" i="22"/>
  <c r="I26" i="22"/>
  <c r="J26" i="22"/>
  <c r="K26" i="22"/>
  <c r="I27" i="22"/>
  <c r="J27" i="22"/>
  <c r="K27" i="22"/>
  <c r="I28" i="22"/>
  <c r="J28" i="22"/>
  <c r="K28" i="22"/>
  <c r="I29" i="22"/>
  <c r="J29" i="22"/>
  <c r="K29" i="22"/>
  <c r="I30" i="22"/>
  <c r="J30" i="22"/>
  <c r="K30" i="22"/>
  <c r="I31" i="22"/>
  <c r="J31" i="22"/>
  <c r="K31" i="22"/>
  <c r="I32" i="22"/>
  <c r="J32" i="22"/>
  <c r="K32" i="22"/>
  <c r="I33" i="22"/>
  <c r="J33" i="22"/>
  <c r="K33" i="22"/>
  <c r="I34" i="22"/>
  <c r="J34" i="22"/>
  <c r="K34" i="22"/>
  <c r="I35" i="22"/>
  <c r="J35" i="22"/>
  <c r="K35" i="22"/>
  <c r="I36" i="22"/>
  <c r="J36" i="22"/>
  <c r="K36" i="22"/>
  <c r="I37" i="22"/>
  <c r="J37" i="22"/>
  <c r="K37" i="22"/>
  <c r="I38" i="22"/>
  <c r="J38" i="22"/>
  <c r="K38" i="22"/>
  <c r="J11" i="22"/>
  <c r="K11" i="22"/>
  <c r="I11" i="22"/>
  <c r="A3" i="22"/>
  <c r="ER161" i="23" l="1"/>
  <c r="ER129" i="23"/>
  <c r="ER97" i="23"/>
  <c r="ER65" i="23"/>
  <c r="ER33" i="23"/>
  <c r="ER162" i="23"/>
  <c r="ER130" i="23"/>
  <c r="ER118" i="23"/>
  <c r="ER98" i="23"/>
  <c r="ER66" i="23"/>
  <c r="ER34" i="23"/>
  <c r="ER183" i="23"/>
  <c r="ER151" i="23"/>
  <c r="ER119" i="23"/>
  <c r="ER87" i="23"/>
  <c r="ER55" i="23"/>
  <c r="ER23" i="23"/>
  <c r="ER172" i="23"/>
  <c r="ER140" i="23"/>
  <c r="ER108" i="23"/>
  <c r="ER76" i="23"/>
  <c r="ER44" i="23"/>
  <c r="ER12" i="23"/>
  <c r="ER182" i="23"/>
  <c r="ER150" i="23"/>
  <c r="ER171" i="23"/>
  <c r="ER139" i="23"/>
  <c r="ER107" i="23"/>
  <c r="ER75" i="23"/>
  <c r="ER43" i="23"/>
  <c r="ER11" i="23"/>
  <c r="ER160" i="23"/>
  <c r="ER128" i="23"/>
  <c r="ER96" i="23"/>
  <c r="ER64" i="23"/>
  <c r="ER32" i="23"/>
  <c r="ER149" i="23"/>
  <c r="ER117" i="23"/>
  <c r="ER85" i="23"/>
  <c r="ER53" i="23"/>
  <c r="ER21" i="23"/>
  <c r="ER170" i="23"/>
  <c r="ER138" i="23"/>
  <c r="ER106" i="23"/>
  <c r="ER74" i="23"/>
  <c r="ER42" i="23"/>
  <c r="ER10" i="23"/>
  <c r="ER159" i="23"/>
  <c r="ER127" i="23"/>
  <c r="ER95" i="23"/>
  <c r="ER63" i="23"/>
  <c r="ER31" i="23"/>
  <c r="ER148" i="23"/>
  <c r="ER116" i="23"/>
  <c r="ER84" i="23"/>
  <c r="ER52" i="23"/>
  <c r="ER20" i="23"/>
  <c r="ER137" i="23"/>
  <c r="ER105" i="23"/>
  <c r="ER73" i="23"/>
  <c r="ER41" i="23"/>
  <c r="ER40" i="23"/>
  <c r="ER39" i="23"/>
  <c r="ER38" i="23"/>
  <c r="ER28" i="23"/>
  <c r="ER17" i="23"/>
  <c r="ER9" i="23"/>
  <c r="ER8" i="23"/>
  <c r="ER7" i="23"/>
  <c r="ER6" i="23"/>
  <c r="ER126" i="23"/>
  <c r="ER94" i="23"/>
  <c r="ER62" i="23"/>
  <c r="ER30" i="23"/>
  <c r="ER179" i="23"/>
  <c r="ER115" i="23"/>
  <c r="ER83" i="23"/>
  <c r="ER72" i="23"/>
  <c r="ER51" i="23"/>
  <c r="ER19" i="23"/>
  <c r="ER168" i="23"/>
  <c r="ER136" i="23"/>
  <c r="ER104" i="23"/>
  <c r="ER147" i="23"/>
  <c r="ER157" i="23"/>
  <c r="ER125" i="23"/>
  <c r="ER93" i="23"/>
  <c r="ER61" i="23"/>
  <c r="ER29" i="23"/>
  <c r="ER114" i="23"/>
  <c r="ER82" i="23"/>
  <c r="ER50" i="23"/>
  <c r="ER18" i="23"/>
  <c r="ER103" i="23"/>
  <c r="ER71" i="23"/>
  <c r="ER146" i="23"/>
  <c r="ER156" i="23"/>
  <c r="ER124" i="23"/>
  <c r="ER92" i="23"/>
  <c r="ER60" i="23"/>
  <c r="ER49" i="23"/>
  <c r="ER145" i="23"/>
  <c r="ER113" i="23"/>
  <c r="ER81" i="23"/>
  <c r="ER166" i="23"/>
  <c r="ER134" i="23"/>
  <c r="ER102" i="23"/>
  <c r="ER70" i="23"/>
  <c r="ER167" i="23"/>
  <c r="ER177" i="23"/>
  <c r="ER4" i="23"/>
  <c r="ER155" i="23"/>
  <c r="ER123" i="23"/>
  <c r="ER91" i="23"/>
  <c r="ER59" i="23"/>
  <c r="ER27" i="23"/>
  <c r="ER112" i="23"/>
  <c r="ER80" i="23"/>
  <c r="ER48" i="23"/>
  <c r="ER16" i="23"/>
  <c r="ER178" i="23"/>
  <c r="ER144" i="23"/>
  <c r="ER165" i="23"/>
  <c r="ER133" i="23"/>
  <c r="ER101" i="23"/>
  <c r="ER69" i="23"/>
  <c r="ER37" i="23"/>
  <c r="ER5" i="23"/>
  <c r="ER122" i="23"/>
  <c r="ER121" i="23"/>
  <c r="ER90" i="23"/>
  <c r="ER89" i="23"/>
  <c r="ER58" i="23"/>
  <c r="ER57" i="23"/>
  <c r="ER26" i="23"/>
  <c r="ER24" i="23"/>
  <c r="ER180" i="23"/>
  <c r="ER169" i="23"/>
  <c r="ER135" i="23"/>
  <c r="ER176" i="23"/>
  <c r="ER3" i="23"/>
  <c r="ER154" i="23"/>
  <c r="ER2" i="23"/>
  <c r="ER175" i="23"/>
  <c r="ER152" i="23"/>
  <c r="ER143" i="23"/>
  <c r="ER120" i="23"/>
  <c r="ER111" i="23"/>
  <c r="ER88" i="23"/>
  <c r="ER79" i="23"/>
  <c r="ER56" i="23"/>
  <c r="ER47" i="23"/>
  <c r="ER25" i="23"/>
  <c r="ER22" i="23"/>
  <c r="ER15" i="23"/>
  <c r="ER153" i="23"/>
  <c r="ER164" i="23"/>
  <c r="ER132" i="23"/>
  <c r="ER100" i="23"/>
  <c r="ER68" i="23"/>
  <c r="ER36" i="23"/>
  <c r="ER86" i="23"/>
  <c r="ER54" i="23"/>
  <c r="ER46" i="23"/>
  <c r="ER45" i="23"/>
  <c r="ER14" i="23"/>
  <c r="ER13" i="23"/>
  <c r="ER174" i="23"/>
  <c r="ER142" i="23"/>
  <c r="ER110" i="23"/>
  <c r="ER78" i="23"/>
  <c r="ER181" i="23"/>
  <c r="ER163" i="23"/>
  <c r="ER131" i="23"/>
  <c r="ER99" i="23"/>
  <c r="ER67" i="23"/>
  <c r="ER35" i="23"/>
  <c r="ER173" i="23"/>
  <c r="ER141" i="23"/>
  <c r="ER109" i="23"/>
  <c r="ER77" i="23"/>
  <c r="ER158" i="23"/>
  <c r="CY36" i="23"/>
  <c r="CY147" i="23"/>
</calcChain>
</file>

<file path=xl/sharedStrings.xml><?xml version="1.0" encoding="utf-8"?>
<sst xmlns="http://schemas.openxmlformats.org/spreadsheetml/2006/main" count="8243" uniqueCount="3643">
  <si>
    <t>JustAdded</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</si>
  <si>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</si>
  <si>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</si>
  <si>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</si>
  <si>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</si>
  <si>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</si>
  <si>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</si>
  <si>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</si>
  <si>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</si>
  <si>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</si>
  <si>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</si>
  <si>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</si>
  <si>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</si>
  <si>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</si>
  <si>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</si>
  <si>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</si>
  <si>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</si>
  <si>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</si>
  <si>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</si>
  <si>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</si>
  <si>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</si>
  <si>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</si>
  <si>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</si>
  <si>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</si>
  <si>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</si>
  <si>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</si>
  <si>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</si>
  <si>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</si>
  <si>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</si>
  <si>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</si>
  <si>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</si>
  <si>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</si>
  <si>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</si>
  <si>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</si>
  <si>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</si>
  <si>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</si>
  <si>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</si>
  <si>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</si>
  <si>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</si>
  <si>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</si>
  <si>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</si>
  <si>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</si>
  <si>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</si>
  <si>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</si>
  <si>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</si>
  <si>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</si>
  <si>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</si>
  <si>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</si>
  <si>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</si>
  <si>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</si>
  <si>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</si>
  <si>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</si>
  <si>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</si>
  <si>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</si>
  <si>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</si>
  <si>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</si>
  <si>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</si>
  <si>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</si>
  <si>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</si>
  <si>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</si>
  <si>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</si>
  <si>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</si>
  <si>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</si>
  <si>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</si>
  <si>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</si>
  <si>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</si>
  <si>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</si>
  <si>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</si>
  <si>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</si>
  <si>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</si>
  <si>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</si>
  <si>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</si>
  <si>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</si>
  <si>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</si>
  <si>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</si>
  <si>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</si>
  <si>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</si>
  <si>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</si>
  <si>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</si>
  <si>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</si>
  <si>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</si>
  <si>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</si>
  <si>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</si>
  <si>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</si>
  <si>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</si>
  <si>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</si>
  <si>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</si>
  <si>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</si>
  <si>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Maybe_exclude</t>
  </si>
  <si>
    <t>Exclude</t>
  </si>
  <si>
    <t>No_access</t>
  </si>
  <si>
    <t>Main_findings</t>
  </si>
  <si>
    <t>Future_directions</t>
  </si>
  <si>
    <t>PS_timeseries</t>
  </si>
  <si>
    <t>Application</t>
  </si>
  <si>
    <t>PS_role</t>
  </si>
  <si>
    <t>PS_data product</t>
  </si>
  <si>
    <t>Radiometric_normalization_Approach</t>
  </si>
  <si>
    <t>Additional_radiometric_normalization</t>
  </si>
  <si>
    <t>Revisit_cleaned</t>
  </si>
  <si>
    <t>AVG_revisit_time</t>
  </si>
  <si>
    <t>N_features</t>
  </si>
  <si>
    <t>non-PS_model_features</t>
  </si>
  <si>
    <t>Indices_or_bands_2</t>
  </si>
  <si>
    <t>Country_</t>
  </si>
  <si>
    <t>Continent</t>
  </si>
  <si>
    <t>Total_area_imaged_km2_clean</t>
  </si>
  <si>
    <t>feature_selection</t>
  </si>
  <si>
    <t>optimal_feature_subset</t>
  </si>
  <si>
    <t>PS_output_spatial_resolution</t>
  </si>
  <si>
    <t>ecosystem_type_biome</t>
  </si>
  <si>
    <t>Pixel_object</t>
  </si>
  <si>
    <t>Approach_method</t>
  </si>
  <si>
    <t>Analysis_performance_3</t>
  </si>
  <si>
    <t>data_fusion</t>
  </si>
  <si>
    <t>Four_or_eight_bands</t>
  </si>
  <si>
    <t>Relative_alg_performance</t>
  </si>
  <si>
    <t>Relative_RS_performance</t>
  </si>
  <si>
    <t>Multi_vs_unitemporal</t>
  </si>
  <si>
    <t>N_other_RS_systems</t>
  </si>
  <si>
    <t>RS_systems</t>
  </si>
  <si>
    <t>Sentinel-2</t>
  </si>
  <si>
    <t>Aerial laser scanning</t>
  </si>
  <si>
    <t>Terrestrial laser scanning</t>
  </si>
  <si>
    <t>WorldView-2</t>
  </si>
  <si>
    <t>Landsat-8</t>
  </si>
  <si>
    <t>Aerial multispectral</t>
  </si>
  <si>
    <t>Aerial hyperspectral</t>
  </si>
  <si>
    <t>Aerial RGB</t>
  </si>
  <si>
    <t>Rapideye</t>
  </si>
  <si>
    <t>Sentinel-1</t>
  </si>
  <si>
    <t>MODIS</t>
  </si>
  <si>
    <t>SPOT</t>
  </si>
  <si>
    <t>Landsat-7</t>
  </si>
  <si>
    <t>Landsat-5</t>
  </si>
  <si>
    <t>Landsat-4</t>
  </si>
  <si>
    <t>Ground-based RGB</t>
  </si>
  <si>
    <t>Ground-based multispectral</t>
  </si>
  <si>
    <t>CORONA</t>
  </si>
  <si>
    <t>UAV laser scanning</t>
  </si>
  <si>
    <t>UAV multispectral</t>
  </si>
  <si>
    <t>UAV RGB</t>
  </si>
  <si>
    <t>ALOS-1</t>
  </si>
  <si>
    <t>SRTM</t>
  </si>
  <si>
    <t>FORMSAT-2</t>
  </si>
  <si>
    <t>PROBA-V</t>
  </si>
  <si>
    <t>Worldview-1</t>
  </si>
  <si>
    <t>Point dendrometer</t>
  </si>
  <si>
    <t>GEDI</t>
  </si>
  <si>
    <t>KOMPSAT-3</t>
  </si>
  <si>
    <t>CBERS-4A</t>
  </si>
  <si>
    <t>ASTER</t>
  </si>
  <si>
    <t>Sentinel 5-P</t>
  </si>
  <si>
    <t>SMAP</t>
  </si>
  <si>
    <t>ALOS-2</t>
  </si>
  <si>
    <t>SysConcat</t>
  </si>
  <si>
    <t>YRU4CUGB</t>
  </si>
  <si>
    <t>journalArticle</t>
  </si>
  <si>
    <t>Acharki, S</t>
  </si>
  <si>
    <t>PlanetScope contributions compared to Sentinel-2, and Landsat-8 for LULC mapping</t>
  </si>
  <si>
    <t>REMOTE SENSING APPLICATIONS-SOCIETY AND ENVIRONMENT</t>
  </si>
  <si>
    <t>2352-9385</t>
  </si>
  <si>
    <t>10.1016/j.rsase.2022.100774</t>
  </si>
  <si>
    <t>Up-to-date and accurate land use and land cover (LULC) maps are vital for monitoring various environmental and natural resources management. In this study, we evaluate classification performance of three optical satellite data in an area located in northwestern Morocco. Images from Landsat-8, Sentinel-2, and PlanetScope were exploited between 2020 and 2021. Then, twelve different multitemporal/multisensor combinations were evaluated using overall accuracy, Cohen's kappa, and F-score. A supervised classification was carried out using random forest algorithm. The study area was classified into two levels, including twelve and sixteen land use/ cover classes. These results suggest that when spatial and spectral resolution increase, classification accuracy improves. PlanetScope's LULC classification (overall accuracy &gt; 97%) performs better than Landsat-8 and Sentinel-2 data. In addition, combining three sensors did not significantly improve the overall classification with regards to PlanetScope only. The high-resolution obtained map can be exploited as input for environmental modeling and could help decision makers for sustainable land and ecosystem management.</t>
  </si>
  <si>
    <t>English</t>
  </si>
  <si>
    <t>WOS:000828150600001</t>
  </si>
  <si>
    <t>; C:\Users\spenshi\Zotero\storage\WDTC22MP\Acharki - 2022 - PlanetScope contributions compared to Sentinel-2, .pdf</t>
  </si>
  <si>
    <t>https://www.sciencedirect.com/science/article/pii/S2352938522000829/pdfft?md5=066fcd283313d6446d7a35b6b8c147c6&amp;pid=1-s2.0-S2352938522000829-main.pdf&amp;isDTMRedir=Y</t>
  </si>
  <si>
    <t>'nother look = 2, 1; LAND-COVER; LULC mapping; Multisensor; NDVI; PlanetScope; Random forest; RANDOM FOREST CLASSIFIER; Remote sensing</t>
  </si>
  <si>
    <t>- The result revealed that PlanetScope (3m) dataset outperformed both Landsat-8 (30m) and Sentinel-2 (10m) datasets in terms of accuracy. 
- It allows discriminating all classes for both levels with good performance (F-Score &gt; 95%). 
- Compared to using PlanetScope data only, integrating PlanetScope with Landsat-8 and/or Sentinel-2 data did not significantly improve the overall classification accuracy for LULC mapping.</t>
  </si>
  <si>
    <t>In future studies, detailed land use and land coverclasses should be considered to better assess PlanetScope’s ability to classify different seasonal crops and forest types.</t>
  </si>
  <si>
    <t>N</t>
  </si>
  <si>
    <t>Principal imaging</t>
  </si>
  <si>
    <t>3B</t>
  </si>
  <si>
    <t>-</t>
  </si>
  <si>
    <t>NDVI, raw bands (Dove)</t>
  </si>
  <si>
    <t>Africa</t>
  </si>
  <si>
    <t>Mediterranean woodlands and forests (12)</t>
  </si>
  <si>
    <t>Better than S2 or L8, about as good as models combining PS/S2/L8</t>
  </si>
  <si>
    <t>DSQZ23CH</t>
  </si>
  <si>
    <t>Adriano, S., B.; Xia, J.; Baier, G.; Yokoya, N.; Koshimura</t>
  </si>
  <si>
    <t>Multi-source data fusion based on ensemble learning for rapid building damage mapping during the 2018 Sulawesi earthquake and Tsunami in Palu, Indonesia</t>
  </si>
  <si>
    <t>20724292 (ISSN)</t>
  </si>
  <si>
    <t>10.3390/RS11070886</t>
  </si>
  <si>
    <t>https://www.scopus.com/inward/record.uri?eid=2-s2.0-85069814975&amp;doi=10.3390%2fRS11070886&amp;partnerID=40&amp;md5=20c7de222c888c13eeaf72ff13d41433</t>
  </si>
  <si>
    <t>NA</t>
  </si>
  <si>
    <t>Assignee: NA Edition: NA Type: NA Version Number: NA</t>
  </si>
  <si>
    <t>ECBDYHI3</t>
  </si>
  <si>
    <t>Aik, D.H.J.; Ismail, M.H.</t>
  </si>
  <si>
    <t>Detection of deforestation and analysis land conversion from high resolution satellite imageries in Bintulu District, Serawak, Malaysia</t>
  </si>
  <si>
    <t>IOP Conf. Ser. Earth Environ. Sci.</t>
  </si>
  <si>
    <t>17551307 (ISSN)</t>
  </si>
  <si>
    <t>10.1088/1755-1315/561/1/012010</t>
  </si>
  <si>
    <t>https://www.scopus.com/inward/record.uri?eid=2-s2.0-85092409125&amp;doi=10.1088%2f1755-1315%2f561%2f1%2f012010&amp;partnerID=40&amp;md5=32056a94a61a84b8bbfbce7ace41a2a8</t>
  </si>
  <si>
    <t>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</si>
  <si>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IOP Publishing Ltd</t>
  </si>
  <si>
    <t>Scopus</t>
  </si>
  <si>
    <t>; C:\Users\spenshi\Zotero\storage\XKNGDWUU\Aik and Ismail - 2020 - Detection of deforestation and analysis land conve.pdf</t>
  </si>
  <si>
    <t>https://iopscience.iop.org/article/10.1088/1755-1315/561/1/012010/pdf</t>
  </si>
  <si>
    <t>'nother look = 1; Agricultural robots; Climate change; Deforestation; Forestry departments; High resolution satellite data; High resolution satellite imagery; Image resolution; Industrial plantations; Land use; Logging (forestry); Natural environments; Palm oil; Petroleum industry; Reasonable accuracy; Reliable assessment; Remote sensing; Remote sensing techniques; Satellite imagery</t>
  </si>
  <si>
    <t>2019 International Conference of Science and Applied Geography, ICOSAG 2019</t>
  </si>
  <si>
    <t/>
  </si>
  <si>
    <t>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t>
  </si>
  <si>
    <t>With regards to the maps generated, it is hoped that policymakers and government bodies for will ultimately utilize these technologies to identify patterns of oil palm expansion and how this has impacted forested areas.</t>
  </si>
  <si>
    <t>Y</t>
  </si>
  <si>
    <t>Deforestation</t>
  </si>
  <si>
    <t>3A</t>
  </si>
  <si>
    <t>Unspecified</t>
  </si>
  <si>
    <t>raw bands (Dove)</t>
  </si>
  <si>
    <t>Malaysia</t>
  </si>
  <si>
    <t>Asia</t>
  </si>
  <si>
    <t xml:space="preserve">Sunda Shelf mangroves (14), Borneo peat swamp forests (1), Borneo lowland rain forests (2), Oil palm plantation </t>
  </si>
  <si>
    <t>Pixel</t>
  </si>
  <si>
    <t>Classification (Visual interpretation)</t>
  </si>
  <si>
    <t>OA = 0.852 to 0.900</t>
  </si>
  <si>
    <t>8IRPMSNP</t>
  </si>
  <si>
    <t>Alarcón Aguirre, J., G.; Canahuire Robles, R.R.; Guevara Duarez, F.M.; Rodríguez Achata, L.; Gallegos Chacón, L.E.; Garate-Quispe</t>
  </si>
  <si>
    <t>Dynamics of forest loss in the southeast of the Peruvian Amazon: A case study in Madre de Dios</t>
  </si>
  <si>
    <t>16972473 (ISSN)</t>
  </si>
  <si>
    <t>10.7818/ECOS.2175</t>
  </si>
  <si>
    <t>https://www.scopus.com/inward/record.uri?eid=2-s2.0-85115998640&amp;doi=10.7818%2fECOS.2175&amp;partnerID=40&amp;md5=9dff6fc60467e8f24f774adb0e3c0e13</t>
  </si>
  <si>
    <t>Spanish</t>
  </si>
  <si>
    <t>excluded</t>
  </si>
  <si>
    <t>K775X4Q2</t>
  </si>
  <si>
    <t>Amatya, T., P.; Kirschbaum, D.; Stanley</t>
  </si>
  <si>
    <t>Use of very high-resolution optical data for landslide mapping and susceptibility analysis along the Karnali highway, Nepal</t>
  </si>
  <si>
    <t>10.3390/rs11192284</t>
  </si>
  <si>
    <t>https://www.scopus.com/inward/record.uri?eid=2-s2.0-85073478791&amp;doi=10.3390%2frs11192284&amp;partnerID=40&amp;md5=8bebfa2080eee3972a928f841685cc32</t>
  </si>
  <si>
    <t>K4XV8C55</t>
  </si>
  <si>
    <t>Aragon, JB, B; Cawse-Nicholson, K; Hulley, G; Houborg, R; Fisher</t>
  </si>
  <si>
    <t>K-sharp: A segmented regression approach for image sharpening and normalization</t>
  </si>
  <si>
    <t>2666-0172</t>
  </si>
  <si>
    <t>10.1016/j.srs.2023.100095</t>
  </si>
  <si>
    <t>In recent decades, Earth Observation (EO) satellite missions have improved in spatial resolution and revisit times. These missions, traditionally government-funded, utilize state-of-the-art technology and rigorous instrument calibration, with each mission costing millions of dollars. Recently, nano-satellites known as CubeSats are pre_x0002_senting a cost-effective option for EO; their capacity of working as a constellation has brought an unprecedented opportunity for EO in terms of achievable spatial and temporal resolutions, albeit at the cost of decreased ac_x0002_curacy and cross-sensor consistency. As such, CubeSat datasets often require post-calibration approaches before using them for scientific applications. K-sharp is a relatively simple, data-agnostic machine learning approach that combines K-means and partial least squares regression to derive relationships between two sets of images for normalization. This study used Planet’s four-band CubeSat imagery to sharpen day-coincident Landsat 8 normalized difference vegetation index, albedo, and the first short-wave infrared (SWIR) band from 30 m to 3 m spatial resolution (it should be noted that the four-band CubeSat product does not include the first SWIR band, and that the calculation of albedo is not directly possible from this product). K-sharp was tested over agricultural, savanna, rainforest, and tundra sites with and without atmospheric correction. Our model reproduced surface conditions with an average r 2 of 0.88 (rMAE = 11.39%) across all study sites and target variables when compared against the original Landsat 8 data. These results showcase the promising potential of K-sharp in generating precise, CubeSat-derived datasets with high radiometric quality, which can be incorporated into agricultural or ecological applications to enhance their decision-making process at fine spatial scales.</t>
  </si>
  <si>
    <t>2023-12</t>
  </si>
  <si>
    <t>n</t>
  </si>
  <si>
    <t>na</t>
  </si>
  <si>
    <t>NPCI</t>
  </si>
  <si>
    <t xml:space="preserve">United States of America, Canada, </t>
  </si>
  <si>
    <t>North America</t>
  </si>
  <si>
    <t>DQKACHUH</t>
  </si>
  <si>
    <t>conferencePaper</t>
  </si>
  <si>
    <t>Chulafak, GA; Nugroho, G; Sofan, P; Pambudi, AI; Kushardono, D</t>
  </si>
  <si>
    <t>Monitoring Land Cover Change and Its Estimated Carbon Loss in the Nusantara Capital City Indonesia on High-Resolution Planet Satellite Imagery</t>
  </si>
  <si>
    <t>Eighth Geoinformation Science Symposium 2023: Geoinformation Science for Sustainable Planet</t>
  </si>
  <si>
    <t>0277786X (ISSN); 978-151067269-7 (ISBN)</t>
  </si>
  <si>
    <t>10.1117/12.3009550</t>
  </si>
  <si>
    <t>https://www.scopus.com/inward/record.uri?eid=2-s2.0-85184519255&amp;doi=10.1117%2f12.3009550&amp;partnerID=40&amp;md5=d3d06bf26699db6a08360c278f6a90ca</t>
  </si>
  <si>
    <t>Nusantara is a city currently under construction to serve as the future capital city of Indonesia, replacing DKI Jakarta. It is located on the island of Kalimantan/Borneo, approximately 1200 Km away from DKI Jakarta on the island of Java. Initially, a significant portion of the Nusantara Capital City was covered with forests and vegetation. The objective of this study is to assess the land cover changes occurring in the Nusantara Capital City using multi-temporal remote sensing satellite imagery. The satellite images used in this study are obtained from Planet's Doves satellite, which consists of four bands (Blue, Green, Red, and Near Infra-Red), as well as SuperDove, which offers eight bands (Ocean Blue, Blue, Green I, Green, Yellow, Red, Red Edge, and Near Infra-Red). Despite being categorized as small satellites, they have a high spatial resolution of 3-5 meters. Remote sensing indices were used to facilitate the land cover classification in areas of interest (AoI), especially the normalized difference vegetation index (NDVI), considering the nature of the land cover. Land cover changes from several different times, starting from 2021, were compared to determine the extent of changes that have occurred. The carbon stock loss in Nusantara was also approximated quarterly using NDVI. As of June 2023, the results indicate that approximately 8.3% of the total AoI has experienced a loss in vegetation, with the most significant decline observed in March 2023. These findings contribute to expanding our understanding of the evolving landscape in the Nusantara Capital City. © 2024 SPIE.</t>
  </si>
  <si>
    <t>SPIE</t>
  </si>
  <si>
    <t>WOS:001167083800012</t>
  </si>
  <si>
    <t>Place: NA Citation Key: ref_23 Assignee: NA Authority: NA Code: NA Committee: NA Country: NA Edition: NA History: NA ISBN: 0277-786X Medium: NA References: NA Reporter: NA Scale: NA Section: NA Session: NA System: NA Type: NA tex.abstract.note: Nusantara is a city currently under construction to serve as the future capital city of Indonesia, replacing DKI Jakarta. It is located on the island of Kalimantan/Borneo, approximately 1200 Km away from DKI Jakarta on the island of Java. Initially, a significant portion of the Nusantara Capital City was covered with forests and vegetation. The objective of this study is to assess the land cover changes occurring in the Nusantara Capital City using multi-temporal remote sensing satellite imagery. The satellite images used in this study are obtained from Planet's Doves satellite, which consists of four bands (Blue, Green, Red, and Near Infra-Red), as well as SuperDove, which offers eight bands (Ocean Blue, Blue, Green I, Green, Yellow, Red, Red Edge, and Near Infra-Red). Despite being categorized as small satellites, they have a high spatial resolution of 3-5 meters. Remote sensing indices were used to facilitate the land cover classification in areas of interest (AoI), especially the normalized difference vegetation index (NDVI), considering the nature of the land cover. Land cover changes from several different times, starting from 2021, were compared to determine the extent of changes that have occurred. The carbon stock loss in Nusantara was also approximated quarterly using NDVI. As of June 2023, the results indicate that approximately 8.3 tex.access.date: NA tex.application.number: NA tex.archive.location: WOS:001167083800012 tex.artwork.size: NA tex.attorney.agent: NA tex.automatic.tags: NA tex.book.author: NA tex.call.number: NA tex.cast.member: NA tex.code.number: NA tex.commenter: NA tex.composer: NA tex.conference.name: EIGHTH GEOINFORMATION SCIENCE SYMPOSIUM 2023: GEOINFORMATION SCIENCE FOR SUSTAINABLE PLANET tex.contributor: NA tex.cosponsor: NA tex.counsel: NA tex.date.added: 2024-05-22 18:07:40 tex.date.modified: 2024-05-22 18:07:40 tex.file.attachments: NA tex.filing.date: NA tex.guest: NA tex.hasforest: TRUE tex.interviewer: NA tex.issuing.authority: NA tex.item.type: conferencePaper tex.key: DQKACHUH tex.legal.status: NA tex.legislative.body: NA tex.library.catalog: NA tex.link.attachments: NA tex.manual.tags: carbon stock estimation; FOREST; High-spatiotemporal; IKN; land cover change; PHENOLOGY; REMOTE tex.meeting.name: NA tex.num.pages: NA tex.number.of.volumes: NA tex.priority.numbers: NA tex.producer: NA tex.programming.language: NA tex.publication.title: National Research &amp; Innovation Agency of Indonesia (BRIN) tex.publication.year: 2024 tex.recipient: NA tex.reviewed.author: NA tex.running.time: NA tex.series.editor: NA tex.series.number: NA tex.series.text: NA tex.series.title: NA tex.version: NA tex.words.by: NA</t>
  </si>
  <si>
    <t>FOREST; Remote sensing; Satellite imagery; Ecosystems; PHENOLOGY; Forestry; Vegetation mapping; Carbon; Landforms; Land-cover change; Indonesia; Carbon stocks; carbon stock estimation; High-spatiotemporal; IKN; land cover change; REMOTE; Area of interest; Carbon stock estimation; Jakarta; Near Infrared; Stock estimation</t>
  </si>
  <si>
    <t>Rimba, AB; Roelfsema, C; Blanco, A; Arjasakusuma, S</t>
  </si>
  <si>
    <t>EIGHTH GEOINFORMATION SCIENCE SYMPOSIUM 2023: GEOINFORMATION SCIENCE FOR SUSTAINABLE PLANET</t>
  </si>
  <si>
    <t>CN8WWQ6G</t>
  </si>
  <si>
    <t>Azami, M., M.H.B.; Orger, N.C.; Schulz, V.H.; Cho</t>
  </si>
  <si>
    <t>CoFFI: an image classification GUI for forest fire imagery applying convolution neural networks</t>
  </si>
  <si>
    <t>https://www.scopus.com/inward/record.uri?eid=2-s2.0-85167578906&amp;partnerID=40&amp;md5=b04cddad554615bc918993fb500195c9</t>
  </si>
  <si>
    <t>In the past decades, deep learning (DL) has been a powerful tool for image recognition. Any image acquired by a camera sensor or a satellite camera payload can now be rapidly classified using DL. At present, satellite imagery is being used to observe the weather and map natural disasters which occur globally, such as forest fires. On the other hand, high-resolution forest fire images from defined datasets are found to be difficult to obtain and be trained in DL models. In this study, a new forest fire dataset was collected from PlanetScope, Sentinel-2, and Landsat-8 and was pre-trained using convolution neural networks (CNN) models to create a GUI called CoFFI: a Classification of Forest Fire Imagery GUI in order to post-processing the image downlink from satellites. Four labels (cloud, land, sea, and wildfire) were trained using the existing networks and analyzed for accuracy and computational time. The training results showed the highest accuracy of 99%, with a 97% F1-score of wildfire labels utilizing the ResNet architecture. Other models were further evaluated and compared to show the effectiveness of the dataset created. Furthermore, these networks were also included in the CoFFI GUI as options to predict new images downloaded from satellites. The GUI was partially tested and verified for images acquired from KITSUNE 6U CubeSat, which captured non-forest fire images. Ultimately, this computer program would be valuable for other satellite projects by filtering first the enormous image data downlink to the ground station before providing it to the respective authority. </t>
  </si>
  <si>
    <t>2022-September</t>
  </si>
  <si>
    <t>Assignee: NA Edition: NA ISBN: 00741795 (ISSN) Publisher: International Astronautical Federation, IAF Type: NA Version Number: NA</t>
  </si>
  <si>
    <t>63RJ6E62</t>
  </si>
  <si>
    <t>Alemayehu, B; Suarez-Minguez, J; Rosette, J</t>
  </si>
  <si>
    <t>Modeling the Spatial Distribution of Acacia decurrens Plantation Forests Using PlanetScope Images and Environmental Variables in the Northwestern Highlands of Ethiopia</t>
  </si>
  <si>
    <t>FORESTS</t>
  </si>
  <si>
    <t>19994907 (ISSN)</t>
  </si>
  <si>
    <t>10.3390/f15020277</t>
  </si>
  <si>
    <t>https://www.scopus.com/inward/record.uri?eid=2-s2.0-85185843295&amp;doi=10.3390%2ff15020277&amp;partnerID=40&amp;md5=eab3ca72d5bd1d81ff2129ce74c8d640</t>
  </si>
  <si>
    <t>Small-scale Acacia decurrens plantation forests, established by farmers on degraded lands, have become increasingly prevalent in the Northwestern Highlands of Ethiopia. This trend has been particularly notable in Fagita Lekoma District over the past few decades. Such plantations play a significant role in addressing concerns related to sustainable agricultural land use, mitigating the adverse effects of deforestation, and meeting the livelihood and energy requirements of a growing population. However, the spatial distribution of Acacia decurrens and the essential remote sensing and environmental variables that determine its distribution are not well understood. This study aimed to model the spatial distribution of Acacia decurrens plantation forests using PlanetScope data and environmental variables combined with a species distribution model (SDM). Employing 557 presence/absence points, noncollinear variables were identified and utilized as input for six SDM algorithms, with a 70:30 split between training and test data, and 10-fold bootstrap replication. The model performance was evaluated using the receiver operation characteristic curve (AUC) and true skill statics (TSS). The ensemble model, which combined results from six individual algorithms, was implemented to predict the spatial distribution of Acacia decurrens. The highest accuracy with the values of 0.93 (AUC) and 0.82 (TSS) was observed using random forest (RF), followed by SVM with values of 0.89 (AUC) and 0.71 (TSS), and BRT with values of 0.89 (AUC) and 0.7 (TSS). According to the ensemble model result, Acacia decurrens plantation forests cover 22.44% of the district, with the spatial distribution decreasing towards lower elevation areas in the northeastern and western parts of the district. The major determinant variables for identifying the species were vegetation indices, specifically CVI, ARVI, and GI, with AUC metric values of 39.3%, 16%, and 7.1%, respectively. The findings of this study indicate that the combination of high-resolution remote sensing-derived vegetation indices and environmental variables using SDM could play a vital role in identifying Acacia decurrens plantations, offering valuable insights for land use planning and management strategies. Moreover, comprehending the spatial distribution’s extent is crucial baseline information for assessing its environmental implications at a local scale. © 2024 by the authors.</t>
  </si>
  <si>
    <t>Forests</t>
  </si>
  <si>
    <t>WOS:001174801200001</t>
  </si>
  <si>
    <t>Citation Key: ref_04 Assignee: NA Authority: NA Code: NA Committee: NA Country: NA Edition: NA History: NA Medium: NA Place: NA References: NA Reporter: NA Scale: NA Section: NA Session: NA System: NA Type: NA tex.abstract.note: Small-scale Acacia decurrens plantation forests, established by farmers on degraded lands, have become increasingly prevalent in the Northwestern Highlands of Ethiopia. This trend has been particularly notable in Fagita Lekoma District over the past few decades. Such plantations play a significant role in addressing concerns related to sustainable agricultural land use, mitigating the adverse effects of deforestation, and meeting the livelihood and energy requirements of a growing population. However, the spatial distribution of Acacia decurrens and the essential remote sensing and environmental variables that determine its distribution are not well understood. This study aimed to model the spatial distribution of Acacia decurrens plantation forests using PlanetScope data and environmental variables combined with a species distribution model (SDM). Employing 557 presence/absence points, noncollinear variables were identified and utilized as input for six SDM algorithms, with a 70:30 split between training and test data, and 10-fold bootstrap replication. The model performance was evaluated using the receiver operation characteristic curve (AUC) and true skill statics (TSS). The ensemble model, which combined results from six individual algorithms, was implemented to predict the spatial distribution of Acacia decurrens. The highest accuracy with the values of 0.93 (AUC) and 0.82 (TSS) was observed using random forest (RF), followed by SVM with values of 0.89 (AUC) and 0.71 (TSS), and BRT with values of 0.89 (AUC) and 0.7 (TSS). According to the ensemble model result, Acacia decurrens plantation forests cover 22.44 tex.access.date: NA tex.application.number: NA tex.archive.location: WOS:001174801200001 tex.artwork.size: NA tex.attorney.agent: NA tex.automatic.tags: NA tex.book.author: NA tex.call.number: NA tex.cast.member: NA tex.code.number: NA tex.commenter: NA tex.composer: NA tex.contributor: NA tex.cosponsor: NA tex.counsel: NA tex.date.added: 2024-05-22 18:07:12 tex.date.modified: 2024-05-22 18:07:12 tex.file.attachments: NA tex.filing.date: NA tex.guest: NA tex.hasforest: TRUE tex.interviewer: NA tex.issuing.authority: NA tex.item.type: journalArticle tex.key: 63RJ6E62 tex.legal.status: NA tex.legislative.body: NA tex.library.catalog: NA tex.link.attachments: NA tex.manual.tags: Acacia decurrens; AREA; ASSEMBLAGES; BIODIVERSITY; CLIMATE-CHANGE; CONSERVATION; DEFORESTATION; DIVERSITY; Fagita Lekoma; PlanetScope image; plantation forests; PREDICTION; PROJECTIONS; SDM; SPECIES DISTRIBUTION MODELS tex.meeting.name: NA tex.num.pages: NA tex.number.of.volumes: NA tex.priority.numbers: NA tex.producer: NA tex.programming.language: NA tex.publication.title: FORESTS tex.publication.year: 2024 tex.recipient: NA tex.reviewed.author: NA tex.running.time: NA tex.series.editor: NA tex.series.number: NA tex.series.text: NA tex.series.title: NA tex.version: NA tex.words.by: NA</t>
  </si>
  <si>
    <t>C:\Users\spenshi\Zotero\storage\V9LVTEZY\Alemayehu_2024_Modeling the Spatial Distribution of Acacia decurrens Plantation Forests Using.pdf</t>
  </si>
  <si>
    <t>BIODIVERSITY; DEFORESTATION; remote sensing; Remote sensing; CLIMATE-CHANGE; PREDICTION; Remote Sensing; CONSERVATION; DIVERSITY; AREA; Land use; PlanetScope image; Vegetation index; Deforestation; Forests; Ethiopia; algorithm; Vegetation mapping; Population distribution; Planetscope image; spatial distribution; numerical model; PROJECTIONS; Acacia decurrens; ASSEMBLAGES; Fagita Lekoma; plantation forests; SDM; SPECIES DISTRIBUTION MODELS; Small scale; Acacia Decurrens; Acacium decurren; bootstrapping; Distribution; Ensemble models; Environmental variables; Fagita lekoma; Land Use; plantation forestry; Plantation forests; population distribution; Species distribution modeling; Variables</t>
  </si>
  <si>
    <t>The most accurate species distribution model was based on Random Forest and used ARVI, CVI, GI, MSAVI, and environmental or geographic features</t>
  </si>
  <si>
    <t>Tree species</t>
  </si>
  <si>
    <t>Climate, Road proximity, Topography</t>
  </si>
  <si>
    <t>ARVI, BGI, BNDVI, CVI, DVI, DVIMSS, EVI, EVI2, GARI, GNDVI, GBNDVI, SR-GR, GLI, GOSAVI, SR-NIRG, IPVI, LAI, MNDVI, MSR, MSAVI, PPR, PVR, ND682/553, RBNDVI, RDVI, SAVI, SR-NIRR, TVI, WDVI, WDRVI</t>
  </si>
  <si>
    <t>Ethiopia</t>
  </si>
  <si>
    <t>Variance Inflation Factor</t>
  </si>
  <si>
    <t>CVI, ARVI, SR-GR, Elevation, Road proximity, MSAVI, Precipitation, Temperature, Slope</t>
  </si>
  <si>
    <t>Acacia plantation</t>
  </si>
  <si>
    <t>Regression (GLM, MARS, BRT, RF, SVM)</t>
  </si>
  <si>
    <t>AUC = 0.84 to 0.93; TSS = 0.64 to 0.82</t>
  </si>
  <si>
    <t>H9NJEAH8</t>
  </si>
  <si>
    <t>den Braber, B; Hall, C; Brandt, M; Reiner, F; Mugabowindekwe, M; Rasmussen, LV</t>
  </si>
  <si>
    <t>Even low levels of tree cover improve dietary quality in West Africa</t>
  </si>
  <si>
    <t>PNAS NEXUS</t>
  </si>
  <si>
    <t>27526542 (ISSN)</t>
  </si>
  <si>
    <t>10.1093/pnasnexus/pgae067</t>
  </si>
  <si>
    <t>https://www.scopus.com/inward/record.uri?eid=2-s2.0-85186261519&amp;doi=10.1093%2fpnasnexus%2fpgae067&amp;partnerID=40&amp;md5=bb38091358390d4c0153aa62d38c5d6b</t>
  </si>
  <si>
    <t>Forests are attracting attention as a promising avenue to provide nutritious and “free” food without damaging the environment. Yet, we lack knowledge on the extent to which this holds in areas with sparse tree cover, such as in West Africa. This is largely due to the fact that existing methods are poorly designed to quantify tree cover in drylands. In this study, we estimate how various levels of tree cover across West Africa affect children’s (aged 12–59 months) consumption of vitamin A–rich foods. We do so by combining detailed tree cover estimates based on PlanetScope imagery (3 m resolution) with Demographic Health Survey data from &gt;15,000 households. We find that the probability of consuming vitamin A–rich foods increases from 0.45 to 0.53 with an increase in tree cover from the median value of 8.8 to 16.8% (which is the tree cover level at which the predicted probability of consuming vitamin A–rich foods is the highest). Moreover, we observe that the effects of tree cover vary across poverty levels and ecoregions. The poor are more likely than the non-poor to consume vitamin A–rich foods at low levels of tree cover in the lowland forest-savanna ecoregions, whereas the difference between poor and non-poor is less pronounced in the Sahel-Sudan. These results highlight the importance of trees and forests in sustainable food system transformation, even in areas with sparse tree cover. © The Author(s) 2024. Published by Oxford University Press on behalf of National Academy of Sciences.</t>
  </si>
  <si>
    <t>PNAS Nexus</t>
  </si>
  <si>
    <t>WOS:001177254800013</t>
  </si>
  <si>
    <t>Citation Key: ref_17 Assignee: NA Authority: NA Code: NA Committee: NA Country: NA Edition: NA History: NA Medium: NA Place: NA References: NA Reporter: NA Scale: NA Section: NA Session: NA System: NA Type: NA tex.abstract.note: Forests are attracting attention as a promising avenue to provide nutritious and "free" food without damaging the environment. Yet, we lack knowledge on the extent to which this holds in areas with sparse tree cover, such as in West Africa. This is largely due to the fact that existing methods are poorly designed to quantify tree cover in drylands. In this study, we estimate how various levels of tree cover across West Africa affect children's (aged 12-59 months) consumption of vitamin A-rich foods. We do so by combining detailed tree cover estimates based on PlanetScope imagery (3 m resolution) with Demographic Health Survey data from ¿15,000 households. We find that the probability of consuming vitamin A-rich foods increases from 0.45 to 0.53 with an increase in tree cover from the median value of 8.8 to 16.8 tex.access.date: NA tex.application.number: NA tex.archive.location: WOS:001177254800013 tex.artwork.size: NA tex.attorney.agent: NA tex.automatic.tags: NA tex.book.author: NA tex.call.number: NA tex.cast.member: NA tex.code.number: NA tex.commenter: NA tex.composer: NA tex.contributor: NA tex.cosponsor: NA tex.counsel: NA tex.date.added: 2024-05-22 18:07:29 tex.date.modified: 2024-05-22 18:07:29 tex.file.attachments: NA tex.filing.date: NA tex.guest: NA tex.hasforest: TRUE tex.interviewer: NA tex.issuing.authority: NA tex.item.type: journalArticle tex.key: H9NJEAH8 tex.legal.status: NA tex.legislative.body: NA tex.library.catalog: NA tex.link.attachments: NA tex.manual.tags: ASSOCIATION; DEFORESTATION; DIVERSITY; FARM; FOOD SECURITY; FOREST COVER; LIFE; LIVELIHOODS; SAHARA; WILD FOODS tex.meeting.name: NA tex.num.pages: NA tex.number.of.volumes: NA tex.priority.numbers: NA tex.producer: NA tex.programming.language: NA tex.publication.title: PNAS NEXUS tex.publication.year: 2024 tex.recipient: NA tex.reviewed.author: NA tex.running.time: NA tex.series.editor: NA tex.series.number: NA tex.series.text: NA tex.series.title: NA tex.version: NA tex.words.by: NA</t>
  </si>
  <si>
    <t>C:\Users\spenshi\Zotero\storage\DRGDE6D8\den Braber_2024_Even low levels of tree cover improve dietary quality in West Africa.pdf</t>
  </si>
  <si>
    <t>DEFORESTATION; LIVELIHOODS; DIVERSITY; FOOD SECURITY; ASSOCIATION; FARM; FOREST COVER; LIFE; SAHARA; WILD FOODS</t>
  </si>
  <si>
    <t>SRP</t>
  </si>
  <si>
    <t>NDVI, Clgreen, EVI, SAVI, NDWI</t>
  </si>
  <si>
    <t>Benin, Cameroon, Chad, Gambia, Guinea, Liberia, Mali, Nigeria, Senegal, Sierra Leone</t>
  </si>
  <si>
    <t>LVWRRFQ8</t>
  </si>
  <si>
    <t>Kang, W; Kim, Y; IEEE</t>
  </si>
  <si>
    <t>EXTRACTION OF LANDSLIDE-RELATED FACTORS NEAR POWER TRANSMISSION FACILITIES USING HIGH-RESOLUTION SATELLITE IMAGES</t>
  </si>
  <si>
    <t>IGARSS 2023 - 2023 IEEE International Geoscience and Remote Sensing Symposium</t>
  </si>
  <si>
    <t>979-835032010-7 (ISBN)</t>
  </si>
  <si>
    <t>10.1109/IGARSS52108.2023.10282408</t>
  </si>
  <si>
    <t>https://www.scopus.com/inward/record.uri?eid=2-s2.0-85178350742&amp;doi=10.1109%2fIGARSS52108.2023.10282408&amp;partnerID=40&amp;md5=7e52b6835f87ec6450e90b6245b06d23</t>
  </si>
  <si>
    <t>The majority of power transmission facilities in Korea are located in mountainous areas, and their scale is continuously expanding. However, due to the limitations of manpower-based monitoring focused on the maintenance of transmission towers, regular management has become challenging. To ensure the stable management of aging power transmission facilities, proactive monitoring systems, in addition to post-disaster damage analysis, are necessary. Although wide-area time-series monitoring using satellite imagery can assist in decision-making for disaster preparedness and recovery measures, there is currently a lack of specific monitoring strategies based on satellite imagery for surrounding environment of power transmission facilities. In particular, landslides can act in a complex manner, involving various geological and geomorphic factors, progressively impacting surrounding areas. Current studies primarily rely on direct field surveys to create landslide vulnerability maps and assess risks and damages quantitatively. However, this approach is time-consuming, difficult to sustain in the long term, and prone to subjectivity issues. Therefore, this study aimed to leverage the advantages of remote sensing in the challenging context of mountainous areas surrounding power transmission facilities. The goal was to extract landslide-related factors that accurately represent the unique characteristics of the region using readily available data, without the need for on-site data. Specifically, this study focused on extracting pertinent factors related to landslide impacts in areas exhibiting changes, using two satellite images near power transmission facilities in Gangwon Province, South Korea. PlanetScope imagery for the case of heavy rainfall in August 2022 was used and easily obtainable spatial data regarding land cover, slope, and vegetation were utilized. The study conducted two independent experiments. In the first experiment, a binary classification was performed based on spectral changes to identify highly correlated factors among the landslide-related elements. The second experiment analyzed the patterns of land cover change and their correlation with landslide-related factors. We have confirmed the necessity of monitoring slope gradient, slope direction, and forest diameter in the study area and the variables exhibiting significant correlations generally displayed evident positive relationship in most cases. This study provides evidence of the capability to consistently generate potential landslide hazards analysis results utilizing GIS data extracted from basic maps. By prioritizing elements that exhibit strong long-term correlations, the study highlights the potential to establish a time-series monitoring dataset for the surrounding environment of power transmission facilities in mountainous areas, utilizing satellite imagery. © 2023 IEEE.</t>
  </si>
  <si>
    <t>2477-2480</t>
  </si>
  <si>
    <t>2023-July</t>
  </si>
  <si>
    <t>Institute of Electrical and Electronics Engineers Inc.</t>
  </si>
  <si>
    <t>WOS:001098971602181</t>
  </si>
  <si>
    <t>Place: NA Citation Key: ref_20 Assignee: NA Authority: NA Code: NA Committee: NA Country: NA Edition: NA History: NA ISBN: 2153-6996 Medium: NA References: NA Reporter: NA Scale: NA Section: NA Session: NA System: NA Type: NA tex.abstract.note: The majority of power transmission facilities in Korea are located in mountainous areas, and their scale is continuously expanding. However, due to the limitations of manpower-based monitoring focused on the maintenance of transmission towers, regular management has become challenging. To ensure the stable management of aging power transmission facilities, proactive monitoring systems, in addition to post-disaster damage analysis, are necessary. Although wide-area time-series monitoring using satellite imagery can assist in decision-making for disaster preparedness and recovery measures, there is currently a lack of specific monitoring strategies based on satellite imagery for surrounding environment of power transmission facilities. In particular, landslides can act in a complex manner, involving various geological and geomorphic factors, progressively impacting surrounding areas. Current studies primarily rely on direct field surveys to create landslide vulnerability maps and assess risks and damages quantitatively. However, this approach is time-consuming, difficult to sustain in the long term, and prone to subjectivity issues. Therefore, this study aimed to leverage the advantages of remote sensing in the challenging context of mountainous areas surrounding power transmission facilities. The goal was to extract landslide-related factors that accurately represent the unique characteristics of the region using readily available data, without the need for on-site data. Specifically, this study focused on extracting pertinent factors related to landslide impacts in areas exhibiting changes, using two satellite images near power transmission facilities in Gangwon Province, South Korea. PlanetScope imagery for the case of heavy rainfall in August 2022 was used and easily obtainable spatial data regarding land cover, slope, and vegetation were utilized. The study conducted two independent experiments. In the first experiment, a binary classification was performed based on spectral changes to identify highly correlated factors among the landslide-related elements. The second experiment analyzed the patterns of land cover change and their correlation with landslide-related factors. We have confirmed the necessity of monitoring slope gradient, slope direction, and forest diameter in the study area and the variables exhibiting significant correlations generally displayed evident positive relationship in most cases. This study provides evidence of the capability to consistently generate potential landslide hazards analysis results utilizing GIS data extracted from basic maps. By prioritizing elements that exhibit strong long-term correlations, the study highlights the potential to establish a time-series monitoring dataset for the surrounding environment of power transmission facilities in mountainous areas, utilizing satellite imagery. tex.access.date: NA tex.application.number: NA tex.archive.location: WOS:001098971602181 tex.artwork.size: NA tex.attorney.agent: NA tex.automatic.tags: NA tex.book.author: NA tex.call.number: NA tex.cast.member: NA tex.code.number: NA tex.commenter: NA tex.composer: NA tex.conference.name: IGARSS 2023 - 2023 IEEE INTERNATIONAL GEOSCIENCE AND REMOTE SENSING SYMPOSIUM tex.contributor: NA tex.cosponsor: NA tex.counsel: NA tex.date.added: 2024-05-22 18:07:35 tex.date.modified: 2024-05-22 18:07:35 tex.file.attachments: NA tex.filing.date: NA tex.guest: NA tex.hasforest: TRUE tex.interviewer: NA tex.issuing.authority: NA tex.item.type: conferencePaper tex.key: LVWRRFQ8 tex.legal.status: NA tex.legislative.body: NA tex.library.catalog: NA tex.link.attachments: NA tex.manual.tags: Disaster management; High-resolution satellite image; Landslide; Transmission facility monitoring tex.meeting.name: NA tex.num.pages: NA tex.number.of.volumes: NA tex.priority.numbers: NA tex.producer: NA tex.programming.language: NA tex.publication.title: Seoul National University (SNU) tex.publication.year: 2023 tex.recipient: NA tex.reviewed.author: NA tex.running.time: NA tex.series.editor: NA tex.series.number: NA tex.series.text: NA tex.series.title: NA tex.version: NA tex.words.by: NA</t>
  </si>
  <si>
    <t>High-resolution satellite image; Landslide; Disaster management; Transmission facility monitoring</t>
  </si>
  <si>
    <t>IGARSS 2023 - 2023 IEEE INTERNATIONAL GEOSCIENCE AND REMOTE SENSING SYMPOSIUM</t>
  </si>
  <si>
    <t>3P52F9HN</t>
  </si>
  <si>
    <t>Brach, K, M; Wezyk, P; Onoszko</t>
  </si>
  <si>
    <t>Assessment of remote sensing data in determining the spatial elements of patch cutting</t>
  </si>
  <si>
    <t>0039-7660</t>
  </si>
  <si>
    <t>10.26202/sylwan.2021031</t>
  </si>
  <si>
    <t>379-391</t>
  </si>
  <si>
    <t>Polish</t>
  </si>
  <si>
    <t>6NU4TLNX</t>
  </si>
  <si>
    <t>Freitas, P; Vieira, G; Canario, J; Vincent, WF; Pina, P; Mora, C</t>
  </si>
  <si>
    <t>A trained Mask R-CNN model over PlanetScope imagery for very-high resolution surface water mapping in boreal forest-tundra</t>
  </si>
  <si>
    <t>REMOTE SENSING OF ENVIRONMENT</t>
  </si>
  <si>
    <t>0034-4257</t>
  </si>
  <si>
    <t>10.1016/j.rse.2024.114047</t>
  </si>
  <si>
    <t>Small water bodies (&lt; 0.01 km(2)) showing diverse limnological properties occur in great abundance across the boreal forest and tundra landscapes of the Arctic and Subarctic. However, their classification, geographical distribution and collective importance for water, heat, nutrient, contaminant and carbon cycles are still poorly constrained. One important step for better understanding the role and evolution of small water bodies in the fastchanging northern landscapes is to develop image analysis protocols that allow their automatic remote sensing detection, delineation and inventory. In this study, we set an image analysis protocol (High Latitude Water - HLWATER V1.0) based on a trained supervised Mask R-CNN deep learning model over PlanetScope imagery for the automatic detection and delineation of small lakes and ponds that were absent in existing datasets. Most of our training dataset comprised water bodies smaller than 0.01 km(2) (97%) and spanned a wide range of environmental and hydrological settings, from the sporadic to the continuous permafrost zones of Canada. The model was tested as a fully autonomous approach for eastern Hudson Bay, Nunavik (Subarctic Canada), a region that poses challenges for water remote sensing given the abundance and variety of small water bodies. These are mainly permafrost thaw and glacial basin ponds in the boreal forest-tundra in challenging optical settings influenced by vegetation or topography shadowing, or revealing peat water logging, fen and bog pond conditions. A multi-scale validation approach was developed using water body delineations from PlanetScope imagery and ultra-high resolution orthomosaics from Unoccupied Aerial Systems. This procedure allowed a sub-pixel assessment and identified the limitations and strengths of the trained model for detecting small and large water bodies. The results varied according to different landscape units, with mean Intersection over Union (IoU) 0.5 F1 Scores of 0.53 to 0.71 and mean F1 Scores of 0.62 to 0.95. Considering 166 m(2) as the minimum pond size detection threshold, the IoU 0.5 F1 Scores were 0.7 to 0.91 and F1 Scores were 0.76 to 0.83, evaluated by comparing the model results with ultra-high resolution manual delineations. The image analysis protocol and trained model show high potential for extension to other boreal forest-tundra regions of the Arctic and Subarctic, allowing for detailed inventories of optically and morphologically diverse small water bodies over large areas of the circumpolar North.</t>
  </si>
  <si>
    <t>WOS:001186987600001</t>
  </si>
  <si>
    <t>remote sensing; CLIMATE-CHANGE; Deep learning; DYNAMICS; satellite imagery; PlanetScope; topography; CARBON; REGION; Forestry; Planetscope; boreal forest; Canada; mapping method; Antennas; Topography; Optical remote sensing; tundra; image analysis; Learning systems; relative abundance; Geographical distribution; Lakes; Geographic information systems; Wetlands; Image analysis; Boreal forests; EMISSIONS; INDEX NDWI; Arctic and subarctic; FRESH-WATERS; Mask R-CNN; PERMAFROST THAW; PONDS; Small water bodies; THERMOKARST LAKES; Water mapping; surface water; bog; F1 scores; geographical distribution; Hudson Bay; Image-analysis; permafrost; Permafrost; Small water body; Waterbodies</t>
  </si>
  <si>
    <t>YSKZ97ED</t>
  </si>
  <si>
    <t>Cavanaugh, V.R., K.C.; Cavanaugh, K.C.; Pawlak, C.C.; Bell, T.W.; Saccomanno</t>
  </si>
  <si>
    <t>CubeSats show persistence of bull kelp refugia amidst a regional collapse in California</t>
  </si>
  <si>
    <t>00344257 (ISSN)</t>
  </si>
  <si>
    <t>10.1016/j.rse.2023.113521</t>
  </si>
  <si>
    <t>https://www.scopus.com/inward/record.uri?eid=2-s2.0-85149971878&amp;doi=10.1016%2fj.rse.2023.113521&amp;partnerID=40&amp;md5=9ea835034df815b382ec37eab47a9b1e</t>
  </si>
  <si>
    <t>RQW8YW3M</t>
  </si>
  <si>
    <t>Asrat, Z; Taddese, H; Orka, HO; Gobakken, T; Burud, I; Naesset, E</t>
  </si>
  <si>
    <t>Estimation of Forest Area and Canopy Cover Based on Visual Interpretation of Satellite Images in Ethiopia</t>
  </si>
  <si>
    <t>LAND</t>
  </si>
  <si>
    <t>2073-445X</t>
  </si>
  <si>
    <t>10.3390/land7030092</t>
  </si>
  <si>
    <t>Forests, particularly in the tropics, are suffering from deforestation and forest degradations. The estimation of forest area and canopy cover is an essential part of the establishment of a measurement, reporting, and verification (MRV) system that is needed for monitoring carbon stocks and the associated greenhouse gas emissions and removals. Information about forest area and canopy cover might be obtained by visual image interpretation as an alternative to expensive fieldwork. The objectives of this study were to evaluate different types of satellite images for forest area and canopy cover estimation though visual image interpretation, and assess the influence of sample sizes on the estimates. Seven sites in Ethiopia with different vegetation systems were subjectively identified, and visual interpretations were carried out in a systematical design. Bootstrapping was applied to evaluate the effects of sample sizes. The results showed that high-resolution satellite images (5 m) (PlanetScope and RapidEye) images produced very similar estimates, while coarser resolution imagery (10 m, Sentinel-2) estimates were dependent on forest conditions. Estimates based on Sentinel-2 images varied significantly from the two other types of images in sites with denser forest cover. The estimates from PlanetScope and RapidEye were less sensitive to changes in sample size.</t>
  </si>
  <si>
    <t>WOS:000447930100014</t>
  </si>
  <si>
    <t>; C:\Users\spenshi\Zotero\storage\WN73NX4Z\Asrat et al. - 2018 - Estimation of Forest Area and Canopy Cover Based o.pdf</t>
  </si>
  <si>
    <t>https://www.mdpi.com/2073-445X/7/3/92/pdf?version=1532945811</t>
  </si>
  <si>
    <t>'nother look = 1; BIOMASS; CLASSIFICATION; DEFINITIONS; DEFORESTATION; design-based inference; Design-based inference; estimation; Estimation; high resolution imagery; High resolution imagery; INVENTORIES; land cover; Land cover; land use; Land use; LAND-COVER; LANDSCAPE; SINKS; visual interpretation; Visual interpretation</t>
  </si>
  <si>
    <t xml:space="preserve">- The purpose of this study was to look at how image resolution influences the visual interpretation of canopy cover and forest area
- PlanetScope and RapidEye images produced similar estimates for all of the study sites and all of the LULC classes. 
- Sentinel-2 image estimates varied significantly from the two other types of images in study sites with relatively denser forest cover, but resulted in similar estimates in sites with less dense forests. 
- In visual image interpretation practices, very high-resolution images should be given priority. </t>
  </si>
  <si>
    <t>[MI] Add the effect of seasonality (since all images were collected during the dry season)</t>
  </si>
  <si>
    <t>Forest or tree mapping, Canopy cover</t>
  </si>
  <si>
    <t>Ethiopian montane forests (1), Ethiopian montane grasslands and woodlands (10), Somali Acacia-Commiphora bushlands and thickets (7)</t>
  </si>
  <si>
    <t>Regression (Visual interpretation)</t>
  </si>
  <si>
    <t>RE and PS similar, S2 varies in areas with higher forest cover</t>
  </si>
  <si>
    <t>ZGZQHTAX</t>
  </si>
  <si>
    <t>Balidoy Baloloy, A.; Conferido Blanco, A.; Gumbao Candido, C.; Jay Labadisos Argamosa, R.; Bart Lovern Caboboy Dumalag, J.; Lee Carandang DImapilis, L.; Camero Paringit, E.</t>
  </si>
  <si>
    <t>ESTIMATION of MANGROVE FOREST ABOVEGROUND BIOMASS USING MULTISPECTRAL BANDS, VEGETATION INDICES and BIOPHYSICAL VARIABLES DERIVED from OPTICAL SATELLITE IMAGERIES: RAPIDEYE, PLANETSCOPE and SENTINEL-2</t>
  </si>
  <si>
    <t>ISPRS Ann. Photogramm. Remote Sens. Spat. Inf. Sci.</t>
  </si>
  <si>
    <t>21949042 (ISSN)</t>
  </si>
  <si>
    <t>10.5194/isprs-annals-IV-3-29-2018</t>
  </si>
  <si>
    <t>https://www.scopus.com/inward/record.uri?eid=2-s2.0-85046814756&amp;doi=10.5194%2fisprs-annals-IV-3-29-2018&amp;partnerID=40&amp;md5=62be6ba04b6d242f552ea773061c5a07</t>
  </si>
  <si>
    <t>Aboveground biomass estimation (AGB) is essential in determining the environmental and economic values of mangrove forests. Biomass prediction models can be developed through integration of remote sensing, field data and statistical models. This study aims to assess and compare the biomass predictor potential of multispectral bands, vegetation indices and biophysical variables that can be derived from three optical satellite systems: the Sentinel-2 with 10 m, 20 m and 60 m resolution; RapidEye with 5m resolution and PlanetScope with 3m ground resolution. Field data for biomass were collected from a Rhizophoraceae-dominated mangrove forest in Masinloc, Zambales, Philippines where 30 test plots (1.2 ha) and 5 validation plots (0.2 ha) were established. Prior to the generation of indices, images from the three satellite systems were pre-processed using atmospheric correction tools in SNAP (Sentinel-2), ENVI (RapidEye) and python (PlanetScope). The major predictor bands tested are Blue, Green and Red, which are present in the three systems; and Red-edge band from Sentinel-2 and Rapideye. The tested vegetation index predictors are Normalized Differenced Vegetation Index (NDVI), Soil-adjusted Vegetation Index (SAVI), Green-NDVI (GNDVI), Simple Ratio (SR), and Red-edge Simple Ratio (SRre). The study generated prediction models through conventional linear regression and multivariate regression. Higher coefficient of determination (r2) values were obtained using multispectral band predictors for Sentinel-2 (r2 Combining double low line 0.89) and Planetscope (r2 Combining double low line 0.80); and vegetation indices for RapidEye (r2 Combining double low line 0.92). Multivariate Adaptive Regression Spline (MARS) models performed better than the linear regression models with r2 ranging from 0.62 to 0.92. Based on the r2 and root-mean-square errors (RMSE's), the best biomass prediction model per satellite were chosen and maps were generated. The accuracy of predicted biomass maps were high for both Sentinel-2 (r2 Combining double low line 0.92) and RapidEye data (r2 Combining double low line 0.91). © Authors 2018.</t>
  </si>
  <si>
    <t>29-36</t>
  </si>
  <si>
    <t>Copernicus GmbH</t>
  </si>
  <si>
    <t xml:space="preserve">C:\Users\spenshi\Zotero\storage\LTKJB72V\Balidoy Baloloy et al. - 2018 - ESTIMATION of MANGROVE FOREST ABOVEGROUND BIOMASS .pdf; </t>
  </si>
  <si>
    <t>https://isprs-annals.copernicus.org/articles/IV-3/29/2018/isprs-annals-IV-3-29-2018.pdf</t>
  </si>
  <si>
    <t>'nother look = 1; Aboveground Biomass; Mangroves; PlanetScope; RapidEye; Sentinel 2</t>
  </si>
  <si>
    <t>Honkavaara E.; Komp K.; Stilla U.; Jiang J.; Zhang H.; Peled A.; Soergel U.; Scaioni M.; Zhang J.; Di K.; Tanzi J.J.; Abdulmuttalib H.M.; Yoshimura M.; Faruque F.S.; Liang X.; Shaker A.; Osmanoglu B.; Wu L.; Li R.</t>
  </si>
  <si>
    <t>2018 ISPRS TC III Mid-Term Symposium on Developments, Technologies and Applications in Remote Sensing</t>
  </si>
  <si>
    <t>- Overall, the study recommends both Sentinel-2 and RapidEye for mangrove biomass prediction
- NIR band is the most effective predictor band for RapidEye and Planetscope.</t>
  </si>
  <si>
    <t>-As MARS was reported to be sensitive to data size and outliers, we would recommend further studies to introduce more test and validation datasets to the algorithm.
-Improvement of result with the generated PlanetScopebased models is also recommended such as assessing other vegetation indices and band ratios.</t>
  </si>
  <si>
    <t>Aboveground biomass</t>
  </si>
  <si>
    <t>LAI, FVC, LCC</t>
  </si>
  <si>
    <t>NDVI, SAVI, GNDVI</t>
  </si>
  <si>
    <t>Philippines</t>
  </si>
  <si>
    <t>MARS</t>
  </si>
  <si>
    <t>PS: GNDVI, NDVI, SAVI; RE: NIR, B, R; S2: SR-NIRR, SR-NIRRE, NDVI</t>
  </si>
  <si>
    <t>Luzon rain forests (1)</t>
  </si>
  <si>
    <t>MARS &gt; LR</t>
  </si>
  <si>
    <t>significantly underperforms S2, RE (r2 = 0.40 versus &gt;0.90)</t>
  </si>
  <si>
    <t>Z2IZI9TS</t>
  </si>
  <si>
    <t>Crous, J.Z., P.W.; Osieck, E.R.; Jurjević, Ž.; Boers, J.; Van Iperen, A.L.; Starink-Willemse, M.; Dima, B.; Balashov, S.; Bulgakov, T.S.; Johnston, P.R.; Morozova, O.V.; Pinruan, U.; Sommai, S.; Alvarado, P.; Decock, C.A.; Lebel, T.; McMullan-Fisher, S.; Moreno, G.; Shivas, R.G.; Zhao, L.; Abdollahzadeh, J.; Abrinbana, M.; Ageev, D.V.; Akhmetova, G.; Alexandrova, A.V.; Altés, A.; Amaral, A.G.G.; Angelini, C.; Antonín, V.; Arenas, F.; Asselman, P.; Badali, F.; Baghela, A.; Bañares, A.; Barreto, R.W.; Baseia, I.G.; Bellanger, J.-M.; Berraf-Tebbal, A.; Biketova, A.; Bukharova, N.V.; Burgess, T.I.; Cabero, J.; Câmara, M.P.S.; Cano-Lira, J.F.; Ceryngier, P.; Chávez, R.; Cowan, D.A.; De Lima, A.F.; Oliveira, R.L.; Denman, S.; Dang, Q.N.; Dovana, F.; Duarte, G.; Eichmeier, A.; Erhard, A.; Esteve-Raventós, F.; Fellin, A.; Ferisin, G.; Ferreira, R.J.; Ferrer, A.; Finy, P.; Gaya, E.; Geering, A.D.W.; Gil-Durán, C.; Glässnerová, K.; Glushakova, A.M.; Gramaje, D.; Guard, F.E.; Guarnizo, A.L.; Haelewaters, D.; Halling, R.E.; Hill, R.; Hirooka, Y.; Hubka, V.; Iliushin, V.A.; Ivanova, D.D.; Ivanushkina, N.E.; Jangsantear, P.; Justo, A.; Kachalkin, A.V.; Kato, S.; Khamsuntorn, P.; Kirtsideli, I.Y.; Knapp, D.G.; Kochkina, G.A.; Koukol, O.; Kovács, G.M.; Kruse, J.; Kumar, T.K.A.; Kušan, I.; Læssøe, T.; Larsson, E.; Lebeuf, R.; Levicán, G.; Loizides, M.; Marinho, P.; Luangsa-Ard, J.J.; Lukina, E.G.; Magaña-Dueñas, V.; Maggs-Kölling, G.; Malysheva, E.F.; Malysheva, V.F.; Martín, B.; Martín, M.P.; Matočec, N.; McTaggart, A.R.; Mehrabi-Koushki, M.; Mešić, A.; Miller, A.N.; Mironova, P.; Moreau, P.-A.; Morte, A.; Müller, K.; Nagy, L.G.; Nanu, S.; Navarro-Ródenas, A.; Nel, W.J.; Nguyen, T.H.; Nóbrega, T.F.; Noordeloos, M.E.; Olariaga, I.; Overton, B.E.; Ozerskaya, S.M.; Palani, P.; Pancorbo, F.; Papp, V.; Pawłowska, J.; Pham, T.Q.; Phosri, C.; Popov, E.S.; Portugal, A.; Pošta, A.; Reschke, K.; Reul, M.; Ricci, G.M.; Rodríguez, A.; Romanowski, J.; Ruchikachorn, N.; Saar, I.; Safi, A.; Sakolrak, B.; Salzmann, F.; Sandoval-Denis, M.; Sangwichein, E.; Sanhueza, L.; Sato, T.; Sastoque, A.; Senn-Irlet, B.; Shibata, A.; Siepe, K.; Somrithipol, S.; Spetik, M.; Sridhar, P.; Stchigel, A.M.; Stuskova, K.; Suwannasai, N.; Tan, Y.P.; Thangavel, R.; Tiago, I.; Tiwari, S.; Tkalčec, Z.; Tomashevskaya, M.A.; Tonegawa, C.; Tran, H.X.; Tran, N.T.; Trovão, J.; Trubitsyn, V.E.; Van Wyk, J.; Vieira, W.A.S.; Vila, J.; Visagie, C.M.; Vizzini, A.; Volobuev, S.V.; Vu, D.T.; Wangsawat, N.; Yaguchi, T.; Ercole, E.; Ferreira, B.W.; De Souza, A.P.; Vieira, B.S.; Groenewald</t>
  </si>
  <si>
    <t>Fungal Planet description sheets: 1284-1382</t>
  </si>
  <si>
    <t>00315850 (ISSN)</t>
  </si>
  <si>
    <t>10.3767/persoonia.2021.47.06</t>
  </si>
  <si>
    <t>https://www.scopus.com/inward/record.uri?eid=2-s2.0-85124034864&amp;doi=10.3767%2fpersoonia.2021.47.06&amp;partnerID=40&amp;md5=805ba1bd6f5ed8eb04aa7b06ae579e7b</t>
  </si>
  <si>
    <t>178-374</t>
  </si>
  <si>
    <t>VK8WSU5G</t>
  </si>
  <si>
    <t>Crous, J.Z., P.W.; Wingfield, M.J.; Burgess, T.I.; Hardy, G.E.S.J.; Gené, J.; Guarro, J.; Baseia, I.G.; García, D.; Gusmão, L.F.P.; Souza-Motta, C.M.; Thangavel, R.; Adamčík, S.; Barili, A.; Barnes, C.W.; Bezerra, J.D.P.; Bordallo, J.J.; Cano-Lira, J.F.; de Oliveira, R.J.V.; Ercole, E.; Hubka, V.; Iturrieta-González, I.; Kubátová, A.; Martín, M.P.; Moreau, P.-A.; Morte, A.; Ordoñez, M.E.; Rodríguez, A.; Stchigel, A.M.; Vizzini, A.; Abdollahzadeh, J.; Abreu, V.P.; Adamčíková, K.; Albuquerque, G.M.R.; Alexandrova, A.V.; Duarte, E.Á.; Armstrong-Cho, C.; Banniza, S.; Barbosa, R.N.; Bellanger, J.-M.; Bezerra, J.L.; Cabral, T.S.; Caboň, M.; Caicedo, E.; Cantillo, T.; Carnegie, A.J.; Carmo, L.T.; Castañeda-Ruiz, R.F.; Clement, C.R.; Čmoková, A.; Conceição, L.B.; Cruz, R.H.S.F.; Damm, U.; da Silva, B.D.B.; da Silva, G.A.; da Silva, R.M.F.; Santiago, A.L.C.M.A.; de Oliveira, L.F.; de Souza, C.A.F.; Déniel, F.; Dima, B.; Dong, G.; Edwards, J.; Félix, C.R.; Fournier, J.; Gibertoni, T.B.; Hosaka, K.; Iturriaga, T.; Jadan, M.; Jany, J.-L.; Jurjević, Ž.; Kolařík, M.; Kušan, I.; Landell, M.F.; Cordeiro, T.R.L.; Lima, D.X.; Loizides, M.; Luo, S.; Machado, A.R.; Madrid, H.; Magalhães, O.M.C.; Marinho, P.; Matočec, N.; Mešić, A.; Miller, A.N.; Morozova, O.V.; Neves, R.P.; Nonaka, K.; Nováková, A.; Oberlies, N.H.; Oliveira-Filho, J.R.C.; Oliveira, T.G.L.; Papp, V.; Pereira, O.L.; Perrone, G.; Peterson, S.W.; Pham, T.H.G.; Raja, H.A.; Raudabaugh, D.B.; Řehulka, J.; Rodríguez-Andrade, E.; Saba, M.; Schauflerová, A.; Shivas, R.G.; Simonini, G.; Siqueira, J.P.Z.; Sousa, J.O.; Stajsic, V.; Svetasheva, T.; Tan, Y.P.; Tkalčec, Z.; Ullah, S.; Valente, P.; Valenzuela-Lopez, N.; Abrinbana, M.; Marques, D.A.V.; Wong, P.T.W.; Xavier de Lima, V.; Groenewald</t>
  </si>
  <si>
    <t>Fungal planet description sheets: 716–784</t>
  </si>
  <si>
    <t>10.3767/persoonia.2018.40.10</t>
  </si>
  <si>
    <t>https://www.scopus.com/inward/record.uri?eid=2-s2.0-85059311722&amp;doi=10.3767%2fpersoonia.2018.40.10&amp;partnerID=40&amp;md5=4873ec61c04f6f7da476352f785be002</t>
  </si>
  <si>
    <t>240-393</t>
  </si>
  <si>
    <t>8S7FJA3S</t>
  </si>
  <si>
    <t>Nesslage, J; Barreto, BL; Weingram, A; Hestir, E; IEEE</t>
  </si>
  <si>
    <t>A MACHINE LEARNING APPROACH FOR HIGH RESOLUTION FRACTIONAL VEGETATION COVER ESTIMATION USING PLANET CUBESAT AND RGB DRONE DATA FUSION</t>
  </si>
  <si>
    <t>2153-6996</t>
  </si>
  <si>
    <t>10.1109/IGARSS52108.2023.10283449</t>
  </si>
  <si>
    <t>High resolution fractional vegetation cover (HR-FVC) is important for many applications, including precision agriculture, forestry, and conservation. For land managers, HR-FVC is most useful when the data can be produced quickly with minimal effort. In this study, we perform data fusion of RGB drone data and multispectral cubesat data for synthetic daily HR-FVC estimation. First, binary classification of 10cm resolution drone data was used to identify vegetation. An AdaBoost model (Accuracy = 0.868, F1-score = 0.840) was selected for further analysis. HR-FVC training data was then produced from drone vegetation maps by calculating the FVC in a 3m pixel - Planet SuperDove resolution, resulting in 238,270 training points. A random forest regression model was used to predict HR-FVC from Planet SuperDove data. The final model's performance is comparable to similar studies (R-2 = 0.720, RMSE = 0.213), suggesting the methodology could be viable for applications requiring daily HR-FVC datasets.</t>
  </si>
  <si>
    <t>4879-4882</t>
  </si>
  <si>
    <t>WOS:001098971605015</t>
  </si>
  <si>
    <t>Place: NA Citation Key: ref_22 Assignee: NA Authority: NA Code: NA Committee: NA Country: NA Edition: NA History: NA ISBN: 2153-6996 Medium: NA References: NA Reporter: NA Scale: NA Section: NA Session: NA System: NA Type: NA tex.abstract.note: High resolution fractional vegetation cover (HR-FVC) is important for many applications, including precision agriculture, forestry, and conservation. For land managers, HR-FVC is most useful when the data can be produced quickly with minimal effort. In this study, we perform data fusion of RGB drone data and multispectral cubesat data for synthetic daily HR-FVC estimation. First, binary classification of 10cm resolution drone data was used to identify vegetation. An AdaBoost model (Accuracy = 0.868, F1-score = 0.840) was selected for further analysis. HR-FVC training data was then produced from drone vegetation maps by calculating the FVC in a 3m pixel - Planet SuperDove resolution, resulting in 238,270 training points. A random forest regression model was used to predict HR-FVC from Planet SuperDove data. The final model's performance is comparable to similar studies (R-2 = 0.720, RMSE = 0.213), suggesting the methodology could be viable for applications requiring daily HR-FVC datasets. tex.access.date: NA tex.application.number: NA tex.archive.location: WOS:001098971605015 tex.artwork.size: NA tex.attorney.agent: NA tex.automatic.tags: NA tex.book.author: NA tex.call.number: NA tex.cast.member: NA tex.code.number: NA tex.commenter: NA tex.composer: NA tex.conference.name: IGARSS 2023 - 2023 IEEE INTERNATIONAL GEOSCIENCE AND REMOTE SENSING SYMPOSIUM tex.contributor: NA tex.cosponsor: NA tex.counsel: NA tex.date.added: 2024-05-22 18:07:40 tex.date.modified: 2024-05-22 18:07:40 tex.file.attachments: NA tex.filing.date: NA tex.guest: NA tex.hasforest: TRUE tex.interviewer: NA tex.issuing.authority: NA tex.item.type: conferencePaper tex.key: 8S7FJA3S tex.legal.status: NA tex.legislative.body: NA tex.library.catalog: NA tex.link.attachments: NA tex.manual.tags: cubesat; drone; fractional vegetation cover; machine learning; Planet SuperDove; remote sensing tex.meeting.name: NA tex.num.pages: NA tex.number.of.volumes: NA tex.priority.numbers: NA tex.producer: NA tex.programming.language: NA tex.publication.title: University of California System tex.publication.year: 2023 tex.recipient: NA tex.reviewed.author: NA tex.running.time: NA tex.series.editor: NA tex.series.number: NA tex.series.text: NA tex.series.title: NA tex.version: NA tex.words.by: NA</t>
  </si>
  <si>
    <t>remote sensing; machine learning; drone; cubesat; Planet SuperDove; fractional vegetation cover</t>
  </si>
  <si>
    <t>AF5KBQFB</t>
  </si>
  <si>
    <t>Picoli, Michelle C.A.; Helsen, Kenny; Mulenga, Haggai</t>
  </si>
  <si>
    <t>Zambia land use and land cover field data set</t>
  </si>
  <si>
    <t>Proceedings of the Brazilian Symposium on GeoInformatics</t>
  </si>
  <si>
    <t>https://www.scopus.com/inward/record.uri?eid=2-s2.0-85181142761&amp;partnerID=40&amp;md5=4c1a2cf2b0f67af738966d1098175efb</t>
  </si>
  <si>
    <t>This paper presents a data set of land use and land cover collected in Muchinga and Copperbelt provinces, Zambia, in 2023. The land use and land cover field data are essential for the training and validation of classification algorithms. However, open-field data is scarce. The data set provides information on five land use and land cover classes (Forest land, Cropland, Grassland, Wetland, and Other land) for 697 points. The data were collected in a fieldwork campaign that took place between May and June 2023. The data collected in situ were geographically corrected using PlanetScope images with a spatial resolution of 3 m. This data set contributes to the understanding of land use dynamics and provides essential information for environmental studies, land use planning, public policy, and decision-making.</t>
  </si>
  <si>
    <t>521-526</t>
  </si>
  <si>
    <t>Sao Jose dos Campos</t>
  </si>
  <si>
    <t>ISBN: 21794847 (ISSN) Publisher: National Institute for Space Research, INPE Journal Abbreviation: Proc. Brazilian Symp. GeoInformatics Citation Key: ref_29 Assignee: NA Authority: NA Code: NA Committee: NA Country: NA Edition: NA History: NA Medium: NA Place: NA References: NA Reporter: NA Scale: NA Section: NA Session: NA System: NA Type: NA tex.abstract.note: This paper presents a data set of land use and land cover collected in Muchinga and Copperbelt provinces, Zambia, in 2023. The land use and land cover field data are essential for the training and validation of classification algorithms. However, open-field data is scarce. The data set provides information on five land use and land cover classes (Forest land, Cropland, Grassland, Wetland, and Other land) for 697 points. The data were collected in a fieldwork campaign that took place between May and June 2023. The data collected in situ were geographically corrected using PlanetScope images with a spatial resolution of 3 m. This data set contributes to the understanding of land use dynamics and provides essential information for environmental studies, land use planning, public policy, and decision-making. © 2023 National Institute for Space Research, INPE. All rights reserved. tex.access.date: NA tex.application.number: NA tex.artwork.size: NA tex.attorney.agent: NA tex.automatic.tags: NA tex.book.author: NA tex.call.number: NA tex.cast.member: NA tex.code.number: NA tex.commenter: NA tex.composer: NA tex.conference.name: Proceedings of the Brazilian Symposium on GeoInformatics tex.contributor: NA tex.cosponsor: NA tex.counsel: NA tex.date.added: 2024-05-22 18:12:15 tex.date.modified: 2024-05-22 18:12:15 tex.file.attachments: NA tex.filing.date: NA tex.guest: NA tex.hasforest: TRUE tex.interviewer: NA tex.issuing.authority: NA tex.item.type: conferencePaper tex.key: VSSKMJPG tex.legal.status: NA tex.legislative.body: NA tex.library.catalog: NA tex.link.attachments: NA tex.manual.tags: Classification algorithm; Copperbelt; Data set; Decision making; Environmental studies; Field data; Field data sets; Forestlands; Forestry; Land use; Land use and land cover; Land use dynamics; Spatial resolution tex.meeting.name: NA tex.num.pages: NA tex.number.of.volumes: NA tex.priority.numbers: NA tex.producer: NA tex.programming.language: NA tex.publication.title: Proc. Brazilian Symp. GeoInformatics tex.publication.year: 2023 tex.recipient: NA tex.reviewed.author: NA tex.running.time: NA tex.series.editor: NA tex.series.number: NA tex.series.text: NA tex.series.title: NA tex.version: NA tex.words.by: NA</t>
  </si>
  <si>
    <t>Forestry; Land use; Spatial resolution; Land use and land cover; Decision making; Classification algorithm; Copperbelt; Data set; Environmental studies; Field data; Field data sets; Forestlands; Land use dynamics</t>
  </si>
  <si>
    <t>24th Brazilian Symposium on Geoinformatics</t>
  </si>
  <si>
    <t>67DYMLS3</t>
  </si>
  <si>
    <t>Rondon, M; Ewane, EB; Abdullah, MM; Watt, MS; Blanton, A; Abulibdeh, A; Burt, JA; Rogers, K; Ali, T; Reef, R; Mohtar, R; Sidik, F; Fahrenberg, M; de-Miguel, S; Galgamuwa, GAP; Charabi, YAR; Arachchige, PSP; Velasquez-Camacho, LF; Al-Awadhi, T; King, S; Srinivasan, S; Jaafar, WSWM; Montenegro, JF; Karakasidou, E; Pons, J; Abbady, MJ; Cardil, A; Doaemo, W; Mohan, M</t>
  </si>
  <si>
    <t>Remote sensing-based assessment of mangrove ecosystems in the Gulf Cooperation Council countries: a systematic review</t>
  </si>
  <si>
    <t>FRONTIERS IN MARINE SCIENCE</t>
  </si>
  <si>
    <t>2296-7745</t>
  </si>
  <si>
    <t>10.3389/fmars.2023.1241928</t>
  </si>
  <si>
    <t>Mangrove forests in the Gulf Cooperation Council (GCC) countries are facing multiple threats from natural and anthropogenic-driven land use change stressors, contributing to altered ecosystem conditions. Remote sensing tools can be used to monitor mangroves, measure mangrove forest-and-tree-level attributes and vegetation indices at different spatial and temporal scales that allow a detailed and comprehensive understanding of these important ecosystems. Using a systematic literature approach, we reviewed 58 remote sensing-based mangrove assessment articles published from 2010 through 2022. The main objectives of the study were to examine the extent of mangrove distribution and cover, and the remotely sensed data sources used to assess mangrove forest/tree attributes. The key importance of and threats to mangroves that were specific to the region were also examined. Mangrove distribution and cover were mainly estimated from satellite images (75.2%), using NDVI (Normalized Difference Vegetation Index) derived from Landsat (73.3%), IKONOS (15%), Sentinel (11.7%), WorldView (10%), QuickBird (8.3%), SPOT-5 (6.7%), MODIS (5%) and others (5%) such as PlanetScope. Remotely sensed data from aerial photographs/images (6.7%), LiDAR (Light Detection and Ranging) (5%) and UAV (Unmanned Aerial Vehicles)/Drones (3.3%) were the least used. Mangrove cover decreased in Saudi Arabia, Oman, Bahrain, and Kuwait between 1996 and 2020. However, mangrove cover increased appreciably in Qatar and remained relatively stable for the United Arab Emirates (UAE) over the same period, which was attributed to government conservation initiatives toward expanding mangrove afforestation and restoration through direct seeding and seedling planting. The reported country-level mangrove distribution and cover change results varied between studies due to the lack of a standardized methodology, differences in satellite imagery resolution and classification approaches used. There is a need for UAV-LiDAR ground truthing to validate country-and-local-level satellite data. Urban development-driven coastal land reclamation and pollution, climate change-driven temperature and sea level rise, drought and hypersalinity from extreme evaporation are serious threats to mangrove ecosystems. Thus, we encourage the prioritization of mangrove conservation and restoration schemes to support the achievement of related UN Sustainable Development Goals (13 climate action, 14 life below water, and 15 life on land) in the GCC countries.</t>
  </si>
  <si>
    <t>Front. Mar. Sci.</t>
  </si>
  <si>
    <t>WOS:001122615500001</t>
  </si>
  <si>
    <t>Citation Key: ref_18 Assignee: NA Authority: NA Code: NA Committee: NA Country: NA Edition: NA History: NA Medium: NA Place: NA References: NA Reporter: NA Scale: NA Section: NA Session: NA System: NA Type: NA tex.abstract.note: Mangrove forests in the Gulf Cooperation Council (GCC) countries are facing multiple threats from natural and anthropogenic-driven land use change stressors, contributing to altered ecosystem conditions. Remote sensing tools can be used to monitor mangroves, measure mangrove forest-and-tree-level attributes and vegetation indices at different spatial and temporal scales that allow a detailed and comprehensive understanding of these important ecosystems. Using a systematic literature approach, we reviewed 58 remote sensing-based mangrove assessment articles published from 2010 through 2022. The main objectives of the study were to examine the extent of mangrove distribution and cover, and the remotely sensed data sources used to assess mangrove forest/tree attributes. The key importance of and threats to mangroves that were specific to the region were also examined. Mangrove distribution and cover were mainly estimated from satellite images (75.2 tex.access.date: NA tex.application.number: NA tex.archive.location: WOS:001122615500001 tex.artwork.size: NA tex.attorney.agent: NA tex.automatic.tags: NA tex.book.author: NA tex.call.number: NA tex.cast.member: NA tex.code.number: NA tex.commenter: NA tex.composer: NA tex.contributor: NA tex.cosponsor: NA tex.counsel: NA tex.date.added: 2024-05-22 18:07:30 tex.date.modified: 2024-05-22 18:07:30 tex.file.attachments: NA tex.filing.date: NA tex.guest: NA tex.hasforest: TRUE tex.interviewer: NA tex.issuing.authority: NA tex.item.type: journalArticle tex.key: 67DYMLS3 tex.legal.status: NA tex.legislative.body: NA tex.library.catalog: NA tex.link.attachments: NA tex.manual.tags: Arabian Gulf; ARABIAN GULF; COASTAL DEVELOPMENT; COMMUNITIES; FORESTS; machine learning; mangrove afforestation; mangrove distribution and cover; mangrove ecosystem services; mangrove forest classification; mangroves and climate change; QATAR; remote sensing; SEA-LEVEL RISE tex.meeting.name: NA tex.num.pages: NA tex.number.of.volumes: NA tex.priority.numbers: NA tex.producer: NA tex.programming.language: NA tex.publication.title: FRONTIERS IN MARINE SCIENCE tex.publication.year: 2023 tex.recipient: NA tex.reviewed.author: NA tex.running.time: NA tex.series.editor: NA tex.series.number: NA tex.series.text: NA tex.series.title: NA tex.version: NA tex.words.by: NA</t>
  </si>
  <si>
    <t>C:\Users\spenshi\Zotero\storage\P52A7YGT\Rondon_2023_Remote sensing-based assessment of mangrove ecosystems in the Gulf Cooperation.pdf</t>
  </si>
  <si>
    <t>remote sensing; COMMUNITIES; FORESTS; machine learning; SEA-LEVEL RISE; Arabian Gulf; ARABIAN GULF; COASTAL DEVELOPMENT; mangrove afforestation; mangrove distribution and cover; mangrove ecosystem services; mangrove forest classification; mangroves and climate change; QATAR</t>
  </si>
  <si>
    <t>A6NX7HEQ</t>
  </si>
  <si>
    <t>Bendavid, NS; Alexander, HD; Davydov, SP; Kropp, H; Mack, MC; Natali, SM; Spawn-Lee, SA; Zimov, NS; Loranty, MM</t>
  </si>
  <si>
    <t>Shrubs Compensate for Tree Leaf Area Variation and Influence Vegetation Indices in Post-Fire Siberian Larch Forests</t>
  </si>
  <si>
    <t>JOURNAL OF GEOPHYSICAL RESEARCH-BIOGEOSCIENCES</t>
  </si>
  <si>
    <t>2169-8953</t>
  </si>
  <si>
    <t>10.1029/2022JG007107</t>
  </si>
  <si>
    <t>In post-fire Siberian larch forests, where tree density can vary within a burn perimeter, shrubs constitute a substantial portion of the vegetation canopy. Leaf area index (LAI), defined as the one-sided total green leaf area per unit ground surface area, is useful for characterizing variation in plant canopies. We estimated LAI with allometry for trees and tall shrubs (&gt; 0.5 and &lt; 1.5 m) across 26 sites with varying tree stem density (0.05-3.3 stems/m(2)) and canopy cover (4.6%-76.9%) in a uniformly-aged mature Siberian larch forest that regenerated following a fire similar to 75 years ago. We investigated relationships between tree density, tree LAI, and tall shrub LAI, and between LAI and satellite observations of Normalized Difference and Enhanced Vegetation Indices (NDVI and EVI). Across the density gradient, tree LAI increases with increasing tree density, while tall shrub LAI decreases, exhibiting no patterns in combined tree-shrub LAI. We also found significant positive relationships between tall shrub LAI and NDVI/EVI from PlanetScope and Landsat imagery. These findings suggest that tall shrubs compensate for lower tree LAI in tree canopy gaps, forming a canopy with contiguous combined tree-shrub LAI across the density gradient. Our findings suggest that NDVI and EVI are more sensitive to variation in tall shrub canopies than variation in tree canopies or combined tree-shrub canopies in these ecosystems. The results improve our understanding of the relationships between forest density and tree and shrub leaf area and have implications for interpreting spatial variability in LAI, NDVI, and EVI in Siberian boreal forests.</t>
  </si>
  <si>
    <t>WOS:000947340400001</t>
  </si>
  <si>
    <t>C:\Users\spenshi\Zotero\storage\2KNR9ANI\Bendavid et al. - 2023 - Shrubs Compensate for Tree Leaf Area Variation and.pdf</t>
  </si>
  <si>
    <t>'nother look = 1; allometry; boreal forest; BOREAL FOREST; canopy architecture; CLIMATE-CHANGE; DECIDUOUS FOREST; density; FEEDBACKS; FIRE; GROWING-SEASON; Landsat; leaf area index; NDVI; PATTERNS; PRODUCTIVITY; satellite data; satellite imagery; shrub; shrubs; siberia; Siberia; SOIL BURN SEVERITY; trees; UNDERSTORY VEGETATION; vegetation cover; vegetation indices</t>
  </si>
  <si>
    <t>tall shrub LAI, but not tree LAI or combined tree-shrub LAI, was significantly and positively correlated with NDVI and EVI, indicating that tall shrub canopy cover has a greater effect on satellite-derived vegetation indices than tree or total canopy cover.</t>
  </si>
  <si>
    <t>Further investigations into the prevalence of tall shrubs in the understory of boreal forest over time could provide insight into the potential role of climatic shifts in altering tree-shrub canopy dynamics.</t>
  </si>
  <si>
    <t>Canopy cover</t>
  </si>
  <si>
    <t>NDVI, EVI</t>
  </si>
  <si>
    <t>Russia</t>
  </si>
  <si>
    <t>Northeast Siberian taiga (6)</t>
  </si>
  <si>
    <t>Significance testing (ANOVA), Regression (LR)</t>
  </si>
  <si>
    <t>Models similar to L8, maybe slightly worse</t>
  </si>
  <si>
    <t>99XGE4SD</t>
  </si>
  <si>
    <t>Bertrand, R., Y.; Frederic, F.; Jean-Pierre, W.; Christophe, M.; Thibault, C.; Benjamin, P.; Jonas, C.; Anna, K.; Serge</t>
  </si>
  <si>
    <t>ReCuSum: A polyvalent method to monitor tropical forest disturbances</t>
  </si>
  <si>
    <t>09242716 (ISSN)</t>
  </si>
  <si>
    <t>10.1016/j.isprsjprs.2023.08.006</t>
  </si>
  <si>
    <t>https://www.scopus.com/inward/record.uri?eid=2-s2.0-85172420833&amp;doi=10.1016%2fj.isprsjprs.2023.08.006&amp;partnerID=40&amp;md5=bbfb23268f2a059d784a75ec5e4580f4</t>
  </si>
  <si>
    <t>Change detection methods based on Earth Observations are increasingly used to monitor rainforest in the intertropical band. Until recently, deforestation monitoring was mainly based on remotely sensed optical images which often face limitations in humid tropical areas due to frequent cloud coverage. This leads to late detections of disturbance events. Since the launch of Sentinel-1acquiring images with a revisit time of 12 days and a spatial resolution of 5 × 20 m in Brazil, Synthetic Aperture Radar (SAR) images have been increasingly used to monitor deforestation. In this study, we propose a multitemporal version of the change detection method we previously applied to timeseries of Sentinel-1 SAR images, to monitor deforestation/degradation in the Congo rainforest. Our approach is based on a Cumulative Sum (CuSum) method combined with a spatial recombination of Critical Thresholds (CuSum cross-Tc). The newly developed multitemporal CuSum method (ReCuSum) was applied to a time-series of 82 dual polarization (VH, VV) Ground Range Detected (GRD) Sentinel-1 images acquired in the Para State, in the Brazilian Amazonia, from 29/09/2016 to 01/07/2019. The ReCuSum method consists of iteratively applying the CuSum cross-Tc to monitor multiple changes in a time-series by splitting the time-series at each date of detected change and by independently iterating over the time periods resulting from the splits. The number of changes in the time-series was then analysed according to the vegetation type (Forest, non-forest vegetation) determined by visual inspection of optical Sentinel-2 image and PlanetScope monthly mosaic. This showed a difference between non-forest vegetation and forested areas. A threshold based on the number of changes (Tnbc) was then developed to differentiate forest from non-forest disturbances. The ability to monitor non-forest vegetation was analysed: the CuSum cross-T c detected up to 90% of the total non-forest vegetation area over the study region in the past period. After removing past disturbances and past non-forest vegetation, then removing the pixels covered with non-forest vegetations based on Tnbc, the application of the ReCuSum led to a precision of 81%, a recall of 68%, a kappa coefficient of 0.72 and a F1- score of 0.74 in forest disturbance monitoring. According to these results, ReCuSum applied to Sentinel-1 time-series of images can be used for efficient forest disturbance monitoring and for generating a forest / non-forest map after the application of newly developed post-processing steps. Sentinel-1 imagery can be used for both Forest / Non-forest mapping and for forest disturbance detection. ReCuSum was released as an open-source GIT project available at: https://forgemia. inra.fr/bertrand.ygorra/cusum-deforestation_monitoring.</t>
  </si>
  <si>
    <t>358-372</t>
  </si>
  <si>
    <t>Unspecified disturbance</t>
  </si>
  <si>
    <t>Validation</t>
  </si>
  <si>
    <t>RGB-NIR</t>
  </si>
  <si>
    <t>Brazil</t>
  </si>
  <si>
    <t>South America</t>
  </si>
  <si>
    <t>Xingu-Tocantins-Araguaia moist forests (1)</t>
  </si>
  <si>
    <t>k = 0.72, F1 = 0.74</t>
  </si>
  <si>
    <t>KSE7PU6K</t>
  </si>
  <si>
    <t>Cho, AY; Park, SE; Kim, DJ; Kim, J; Li, CL; Song, J</t>
  </si>
  <si>
    <t>Burned Area Mapping Using Unitemporal PlanetScope Imagery With a Deep Learning Based Approach</t>
  </si>
  <si>
    <t>IEEE JOURNAL OF SELECTED TOPICS IN APPLIED EARTH OBSERVATIONS AND REMOTE SENSING</t>
  </si>
  <si>
    <t>1939-1404</t>
  </si>
  <si>
    <t>10.1109/JSTARS.2022.3225070</t>
  </si>
  <si>
    <t>The risk and damage of wildfires have been increasing due to various reasons including climate change, and the Republic of Korea is no exception to this situation. Burned area mapping is crucial not only to prevent further damage but also to manage burned areas. Burned area mapping using satellite data, however, has been limited by the spatial and temporal resolution of satellite data and classification accuracy. This article presents a new burned area mapping method, by which damaged areas can be mapped using semantic segmentation. For this research, PlanetScope imagery that has high-resolution images with very short revisit time was used, and the proposed method is based on U-Net which requires a unitemporal PlanetScope image. The network was trained using 17 satellite images for 12 forest fires and corresponding label images that were obtained semiautomatically by setting threshold values. Band combination tests were conducted to produce an optimal burned area mapping model. The results demonstrated that the optimal and most stable band combination is red, green, blue, and near infrared of PlanetScope. To improve classification accuracy, Normalized Difference Vegetation Index, dissimilarity extracted from Gray-Level Co-Occurrence Matrix, and Land Cover Maps were used as additional datasets. In addition, topographic normalization was conducted to improve model performance and classification accuracy by reducing shadow effects. The F1 scores and overall accuracies of the final image segmentation models are ranged from 0.883 to 0.939, and from 0.990 to 0.997, respectively. These results highlight the potential of detecting burned areas using the deep learning based approach.</t>
  </si>
  <si>
    <t>242-253</t>
  </si>
  <si>
    <t>WOS:000894925400019</t>
  </si>
  <si>
    <t>; C:\Users\spenshi\Zotero\storage\NY5T9B2J\Cho et al. - 2023 - Burned Area Mapping Using Unitemporal PlanetScope .pdf</t>
  </si>
  <si>
    <t>https://ieeexplore.ieee.org/ielx7/4609443/9973430/09964218.pdf?tp=&amp;arnumber=9964218&amp;isnumber=9973430&amp;ref=</t>
  </si>
  <si>
    <t>'nother look = 1; accuracy assessment; Burned area (BA) mapping; Burned-area mapping; Classification (of information); climate change; Climate change; Deep learning; deep learning (DL); Deep-learning; Deforestation; EVOLUTION; Fire hazards; Fires; forest fire; Forest fires; FOREST-FIRES; image analysis; image classification; Image segmentation; mapping method; MODIS; Planetscope; PlanetScope; RECOVERY; Remote sensing; Risk management; Risks management; SAR DATA; Satellites; Semantic segmentation; Semantics; Spatial resolution; U-net; U-Net; VALIDATION; Vegetation mapping; WILDFIRE DAMAGE</t>
  </si>
  <si>
    <t>A highly accurate burned area mapping model based on deep learning was developed.</t>
  </si>
  <si>
    <t>- In the future, if the number of training data increases, the topographic normalization becomes better, and further studies on the indexes and GLCM that can indicate the BA conducted, the model will become more accurate and general.
 DL.</t>
  </si>
  <si>
    <t>Fire</t>
  </si>
  <si>
    <t>1-2 years</t>
  </si>
  <si>
    <t>Topography, Land cover</t>
  </si>
  <si>
    <t>NDVI, GLCM, raw bands (Dove)</t>
  </si>
  <si>
    <t>South Korea</t>
  </si>
  <si>
    <t>Combinatorial testing</t>
  </si>
  <si>
    <t>NDVI, R, G, B, NIR, GLCM</t>
  </si>
  <si>
    <t>Manchurian mixed forests (4), Central Korean deciduous forests (4), Southern Korea evergreen forests (4)</t>
  </si>
  <si>
    <t>Object</t>
  </si>
  <si>
    <t>Classification (NN [Unet])</t>
  </si>
  <si>
    <t>OA = 0.990 to 0.997, 
F1 = 0.883 to 0.939, 
IoU = 0.791 to 0.886</t>
  </si>
  <si>
    <t>B6WJ5DN8</t>
  </si>
  <si>
    <t>Chung, M.; Kim, Y.</t>
  </si>
  <si>
    <t>Object-based wildfire damage assessment using planetscope images</t>
  </si>
  <si>
    <t>Asian Conf. Remote Sens., ACRS: Prog. Remote Sens. Technol. Smart Future</t>
  </si>
  <si>
    <t>https://www.scopus.com/inward/record.uri?eid=2-s2.0-85105830913&amp;partnerID=40&amp;md5=5ea7acf7fbd7c5d93b6f8912c903c639</t>
  </si>
  <si>
    <t>Wildfire burn mapping provides information for not only ecological disturbances but also supports post-fire treatment activities. However, due to the labor-intensiveness and high costs of the field-based data collection, remotely sensed satellite images are considered to be efficient alternatives for such tasks. For rapid damage estimation, availability of post-event images becomes a crucial factor, but most of the high-resolution satellite images are captured in long temporal intervals. In this respect, PlanetScope images have considerable potential for applications in disaster management, as Planet provides daily imagery with 3-m spatial resolution from their micro-satellite constellation. In this study, high-resolution satellite images from PlanetScope were employed to assess the damage from a wildfire, which occurred in the coniferous forest of Gangwon Province, South Korea in April 2019. In doing so, object-based image analysis (OBIA) was performed to reduce the complexity of high-resolution images and computational costs of the subsequent image processing. Image segmentation results were obtained by applying SLIC (Simple Linear Iterative Clustering) and DBSCAN (Density-Based Spatial Clustering of Applications with Noise) utilizing spectral and textural information as object features. The final wildfire burn map was produced from the integration of pixel-based dNDVI (differenced Normalized Difference Vegetation Index) and object boundary. The experimental results were evaluated with manually derived reference data and showed the highest accuracy implying the effectiveness of OBIA when applied in wildfire damage assessment application. © 2020 40th Asian Conference on Remote Sensing, ACRS 2019: "Progress of Remote Sensing Technology for Smart Future". All rights reserved.</t>
  </si>
  <si>
    <t>Asian Association on Remote Sensing</t>
  </si>
  <si>
    <t>'nother look = 2; Change detection; Cost benefit analysis; Damage detection; Density based spatial clustering of applications with noise; Disaster prevention; Disasters; Ecology; Fires; High resolution satellite images; Image segmentation; Micro satellites; Normalized difference vegetation index; OBIA; Object based image analysis (OBIA); PlanetScope; Remote sensing; Satellite imagery; Wildfire damage assessment; Wildfire damages</t>
  </si>
  <si>
    <t>JAXA; Korea Aerospace Research Institute (KARI); ST Engineering</t>
  </si>
  <si>
    <t>40th Asian Conference on Remote Sensing: Progress of Remote Sensing Technology for Smart Future, ACRS 2019</t>
  </si>
  <si>
    <t xml:space="preserve">The method described here can be used to rasters contianing burned areas into highly accurate vector maps of burned areas </t>
  </si>
  <si>
    <t>In the future studies, further investigation on the data interoperability of PlanetScope will enable the temporal intervals for disaster damage assessment to be even shortened.</t>
  </si>
  <si>
    <t>NDVI, GLCM</t>
  </si>
  <si>
    <t>Central Korean deciduous forests (4)</t>
  </si>
  <si>
    <t>Unsupervised classification (DBSCAN, SLIC)</t>
  </si>
  <si>
    <t>OA = 0.96307 to 0.96713, k = 0.8866 to 0.8982</t>
  </si>
  <si>
    <t>7CQ68IZR</t>
  </si>
  <si>
    <t>Crowson, M; Warren-Thomas, E; Hill, JK; Hariyadi, B; Agus, F; Saad, A; Hamer, KC; Hodgson, JA; Kartika, WD; Lucey, J; McClean, C; Nurida, NL; Pratiwi, E; Stringer, LC; Ward, C; Pettorelli, N</t>
  </si>
  <si>
    <t>A comparison of satellite remote sensing data fusion methods to map peat swamp forest loss in Sumatra, Indonesia</t>
  </si>
  <si>
    <t>REMOTE SENSING IN ECOLOGY AND CONSERVATION</t>
  </si>
  <si>
    <t>2056-3485</t>
  </si>
  <si>
    <t>10.1002/rse2.102</t>
  </si>
  <si>
    <t>The loss of huge areas of peat swamp forest in Southeast Asia and the resulting negative environmental effects, both local and global, have led to an increasing interest in peat restoration in the region. Satellite remote sensing offers the potential to provide up-to-date information on peat swamp forest loss across large areas, and support spatial explicit conservation and restoration planning. Fusion of optical and radar remote sensing data may be particularly valuable in this context, as most peat swamp forests are in areas with high cloud cover, which limits the use of optical data. Radar data can 'see through' cloud, but experience so far has shown that it doesn't discriminate well between certain types of land cover. Various approaches to fusion exist, but there is little information on how they compare. To assess this untapped potential, we compare three different classification methods with Sentinel-1 and Sentinel-2 images to map the remnant distribution of peat swamp forest in the area surrounding Sungai Buluh Protection Forest, Sumatra, Indonesia. Results show that data fusion increases overall accuracy in one of the three methods, compared to the use of optical data only. When data fusion was used with the pixel-based classification using the original pixel values, overall accuracy increased by a small, but statistically significant amount. Data fusion was not beneficial in the case of object-based classification or pixel-based classification using principal components. This indicates optical data are still the main source of information for land cover mapping in the region. Based on our findings, we provide methodological recommendations to help those involved in peatland restoration capitalize on the potential of big data.</t>
  </si>
  <si>
    <t>########</t>
  </si>
  <si>
    <t>247-258</t>
  </si>
  <si>
    <t>WOS:000485886900004</t>
  </si>
  <si>
    <t>C:\Users\spenshi\Zotero\storage\CQXPE424\Crowson et al. - 2019 - A comparison of satellite remote sensing data fusi.pdf</t>
  </si>
  <si>
    <t>BIODIVERSITY; CLASSIFICATION; IMAGE-ANALYSIS; EXPANSION; CONSERVATION; restoration; land cover; DEGRADATION; RESTORATION; Deforestation; ALGORITHM; EXTENT; peat swamp forest; satellite data fusion; tropical peatland; TROPICAL PEATLAND</t>
  </si>
  <si>
    <t>Indonesia</t>
  </si>
  <si>
    <t>Sumatran peat swamp forests (1)</t>
  </si>
  <si>
    <t>OA = 0.479 to 0.912</t>
  </si>
  <si>
    <t>T8K5F847</t>
  </si>
  <si>
    <t>Csillik, O; Asner, GP</t>
  </si>
  <si>
    <t>Aboveground carbon emissions from gold mining in the Peruvian Amazon</t>
  </si>
  <si>
    <t>ENVIRONMENTAL RESEARCH LETTERS</t>
  </si>
  <si>
    <t>1748-9326</t>
  </si>
  <si>
    <t>10.1088/1748-9326/ab639c</t>
  </si>
  <si>
    <t>In the Peruvian Amazon, high biodiversity tropical forest is underlain by gold-enriched subsurface alluvium deposited from the Andes, which has generated a clash between short-term earnings for miners and long-term environmental damage. Tropical forests sequester important amounts of carbon, but deforestation and forest degradation continue to spread in Madre de Dios, releasing carbon to the atmosphere. Updated spatially explicit quantification of aboveground carbon emissions caused by gold mining is needed to further motivate conservation efforts and to understand the effects of illegal mining on greenhouse gases. We used satellite remote sensing, airborne LiDAR, and deep learning models to create high-resolution, spatially explicit estimates of aboveground carbon stocks and emissions from gold mining in 2017 and 2018. For an area of similar to 750 000 ha, we found high variations in aboveground carbon density (ACD) with mean ACD of 84.6 (36.4 standard deviation) Mg C ha(-1) and 83.9 (36.0) Mg C ha(-1) for 2017 and 2018, respectively. An alarming 1.12 Tg C of emissions occurred in a single year affecting 23,613 hectares, including in protected zones and their ecological buffers. Our methods and findings are preparatory steps for the creation of an automated, high-resolution forest carbon emission monitoring system that will track near real-time changes and will support actions to reduce the environmental impacts of gold mining and other destructive forest activities.</t>
  </si>
  <si>
    <t>WOS:000520423400001</t>
  </si>
  <si>
    <t>DEFORESTATION; forest degradation; SATELLITE; IMPACTS; VEGETATION INDEX; CONSERVATION; gold mining; Planet Dove; AREA; deep learning; tropical forest; PLANET; Madre de Dios; REDD plus; STOCKS</t>
  </si>
  <si>
    <t>Aboveground carbon modelled using Lidar then scaled up regionally using satellite data via deep learning</t>
  </si>
  <si>
    <t>Try using additional predictor variables to improve model fit</t>
  </si>
  <si>
    <t>Carbon flux</t>
  </si>
  <si>
    <t>RRC - non-PS reference (Landsat)</t>
  </si>
  <si>
    <t>DEM, SAR</t>
  </si>
  <si>
    <t>raw bands (Dove, no B), SR-NIRR, NDVI, GNDVI, TVI, SAVI, OSAVI, EVI</t>
  </si>
  <si>
    <t>Peru</t>
  </si>
  <si>
    <t>PCA</t>
  </si>
  <si>
    <t>Southwest Amazon moist forests (1), Peruvian Yungas (1)</t>
  </si>
  <si>
    <t>Regression (NN)</t>
  </si>
  <si>
    <t>r2 = 0.67</t>
  </si>
  <si>
    <t>NN &gt; RF &gt; Xgboost</t>
  </si>
  <si>
    <t>K69EIRQ4</t>
  </si>
  <si>
    <t>Della-Silva, F.S., J.L.; Junior, C.A.D.S.; Lima, M.; Teodoro, P.E.; Nanni, M.R.; Shiratsuchi, L.S.; Teodoro, L.P.R.; Capristo-Silva, G.F.; Baio, F.H.R.; de Oliveira, G.; de Oliveira-Júnior, J.F.; Rossi</t>
  </si>
  <si>
    <t>CO2Flux Model Assessment and Comparison between an Airborne Hyperspectral Sensor and Orbital Multispectral Imagery in Southern Amazonia</t>
  </si>
  <si>
    <t>20711050 (ISSN)</t>
  </si>
  <si>
    <t>10.3390/su14095458</t>
  </si>
  <si>
    <t>https://www.scopus.com/inward/record.uri?eid=2-s2.0-85129878800&amp;doi=10.3390%2fsu14095458&amp;partnerID=40&amp;md5=1277f5a8a3dedd634476746bd0a56141</t>
  </si>
  <si>
    <t>In environmental research, remote sensing techniques are mostly based on orbital data, which are characterized by limited acquisition and often poor spectral and spatial resolutions in relation to suborbital sensors. This reflects on carbon patterns, where orbital remote sensing bears devoted sensor systems for CO2 monitoring, even though carbon observations are performed with natural resources systems, such as Landsat, supported by spectral models such as CO2Flux adapted to multispectral imagery. Based on the considerations above, we have compared the CO2Flux model by using four different imagery systems (Landsat 8, PlanetScope, Sentinel-2, and AisaFenix) in the northern part of the state of Mato Grosso, southern Brazilian Amazonia. The study area covers three different land uses, which are primary tropical forest, bare soil, and pasture. After the atmospheric correction and radiometric calibration, the scenes were resampled to 30 m of spatial resolution, seeking for a parametrized comparison of CO2Flux, as well as NDVI (Normalized Difference Vegetation Index) and PRI (Photochemical Reflectance Index). The results obtained here suggest that PlanetScope, MSI/Sentinel-2, OLI/Landsat-8, and AisaFENIX can be similarly scaled, that is, the data variability along a heterogeneous scene in evergreen tropical forest is similar. We highlight that the spatialtemporal dynamics of rainfall seasonality relation to CO2 emission and uptake should be assessed in future research. Our results provide a better understanding on how the merge and/or combination of different airborne and orbital datasets that can provide reliable estimates of carbon emission and absorption within different terrestrial ecosystems in southern Amazonia.</t>
  </si>
  <si>
    <t>9C8GSCJ9</t>
  </si>
  <si>
    <t>Dittmar, D.R., H.; Mrozinski</t>
  </si>
  <si>
    <t>Use of automated reports of deforestation alerts to improve the environmental criminal investigative process</t>
  </si>
  <si>
    <t>21780013 (ISSN)</t>
  </si>
  <si>
    <t>10.31412/rbcp.v13i9.952</t>
  </si>
  <si>
    <t>https://www.scopus.com/inward/record.uri?eid=2-s2.0-85135389724&amp;doi=10.31412%2frbcp.v13i9.952&amp;partnerID=40&amp;md5=85341d994ddc9302fa4eab048ec0841c</t>
  </si>
  <si>
    <t>105-130</t>
  </si>
  <si>
    <t>Portuguese</t>
  </si>
  <si>
    <t>W5MASN2Z</t>
  </si>
  <si>
    <t>Near-real time aboveground carbon emissions in Peru</t>
  </si>
  <si>
    <t>PLOS ONE</t>
  </si>
  <si>
    <t>1932-6203</t>
  </si>
  <si>
    <t>10.1371/journal.pone.0241418</t>
  </si>
  <si>
    <t>Monitoring aboveground carbon stocks and fluxes from tropical deforestation and forest degradation is important for mitigating climate change and improving forest management. However, high temporal and spatial resolution analyses are rare. This study presents the most detailed tracking of aboveground carbon over time, with yearly, quarterly and monthly estimations of emissions using the stock-difference approach and masked by the forest loss layer of Global Forest Watch. We generated high spatial resolution (1-ha) monitoring of aboveground carbon density (ACD) and emissions (ACE) in Peru by incorporating hundreds of thousands of Planet Dove satellite images, Sentinel-1 radar, topography and airborne LiDAR, embedded into a deep learning regression workflow using high-performance computing. Consistent ACD results were obtained for all quarters and months analyzed, with R-2 values of 0.75-0.78, and root mean square errors (RMSE) between 20.6 and 22.0 Mg C ha(-1). A total of 7.138 Pg C was estimated for Peru with annual ACE of 20.08 Tg C between the third quarters of 2017 and 2018, respectively, or 23.4% higher than estimates from the FAO Global Forest Resources Assessment. Analyzed quarterly, the spatial evolution of ACE revealed 11.5 Tg C, 6.6 Tg C, 8.6 Tg C, and 10.1 Tg C lost between the third quarters of 2017 and 2018. Moreover, our monthly analysis for the dry season reveals the evolution of ACE at unprecedented temporal detail. We discuss environmental controls over ACE and provide a spatially explicit tool for enhanced forest carbon management at scale.</t>
  </si>
  <si>
    <t>WOS:000588375500032</t>
  </si>
  <si>
    <t>C:\Users\spenshi\Zotero\storage\SW6UJELC\Csillik and Asner - 2020 - Near-real time aboveground carbon emissions in Per.pdf</t>
  </si>
  <si>
    <t>DEFORESTATION; VEGETATION; PERFORMANCE; COVER; LANDSAT; CONSERVATION; CAPABILITIES; TROPICAL FOREST; BIOMASS ESTIMATION; STOCKS</t>
  </si>
  <si>
    <t>SAR, DEM</t>
  </si>
  <si>
    <t>raw bands (Dove), NDVI, GNDVI</t>
  </si>
  <si>
    <t>NDVI, GNDVI, R, G, NIR, SAR-VV, SAR-VH, DEM</t>
  </si>
  <si>
    <t>Iquitos varzeá (1), Ucayali moist forests (1), Eastern Cordillera real montane forests (1), Southwest Amazon moist forests (1), Central Andean wet puna (10), Purus varzeá (1), South American Pacific mangroves (14), Cordillera Central páramo (10), Napo moist forests (1), Tumbes-Piura dry forests (2), Peruvian Yungas (1), Sechura desert (13), Marañón dry forests (2), Central Andean puna (10), Bolivian Yungas (1), Central Andean dry puna (10), Solimões-Japurá moist forests (1)</t>
  </si>
  <si>
    <t>r2 = 0.78</t>
  </si>
  <si>
    <t>SFGYXYJQ</t>
  </si>
  <si>
    <t>Csillik, O; Kumar, P; Asner, GP</t>
  </si>
  <si>
    <t>Challenges in Estimating Tropical Forest Canopy Height from Planet Dove Imagery</t>
  </si>
  <si>
    <t>REMOTE SENSING</t>
  </si>
  <si>
    <t>2072-4292</t>
  </si>
  <si>
    <t>10.3390/rs12071160</t>
  </si>
  <si>
    <t>Monitoring tropical forests using spaceborne and airborne remote sensing capabilities is important for informing environmental policies and conservation actions. Developing large-scale machine learning estimation models of forest structure is instrumental in bridging the gap between retrospective analysis and near-real-time monitoring. However, most approaches use moderate spatial resolution satellite data with limited capabilities of frequent updating. Here, we take advantage of the high spatial and temporal resolutions of Planet Dove images and aim to automatically estimate top-of-canopy height (TCH) for the biologically diverse country of Peru from satellite imagery at 1 ha spatial resolution by building a model that associates Planet Dove textural features with airborne light detection and ranging (LiDAR) measurements of TCH. We use and modify features derived from Fourier textural ordination (FOTO) of Planet Dove images using spectral projection and train a gradient boosted regression for TCH estimation. We discuss the technical and scientific challenges involved in the generation of reliable mechanisms for estimating TCH from Planet Dove satellite image spectral and textural features. Our developed software toolchain is a robust and generalizable regression model that provides a root mean square error (RMSE) of 4.36 m for Peru. This represents a helpful advancement towards better monitoring of tropical forests and improves efforts in reducing emissions from deforestation and forest degradation (REDD+), an important climate change mitigation approach.</t>
  </si>
  <si>
    <t>WOS:000537709600110</t>
  </si>
  <si>
    <t>C:\Users\spenshi\Zotero\storage\H5EVM629\Csillik et al. - 2020 - Challenges in Estimating Tropical Forest Canopy He.pdf</t>
  </si>
  <si>
    <t>PATTERNS; LANDSAT; machine learning; satellite images; LiDAR; LIDAR; ABOVEGROUND BIOMASS; TEXTURE; Peru; canopy texture; ETM PLUS; RED HERRINGS; SPATIAL AUTOCORRELATION</t>
  </si>
  <si>
    <t>Canopy height</t>
  </si>
  <si>
    <t>SAR, CHM</t>
  </si>
  <si>
    <t>Spectral projection</t>
  </si>
  <si>
    <t>Regression (BRT)</t>
  </si>
  <si>
    <t>r2 = 0.65</t>
  </si>
  <si>
    <t>QM39ZPPB</t>
  </si>
  <si>
    <t>Dobrinić, R., D.; Gašparović, M.; Župan</t>
  </si>
  <si>
    <t>Horizontal accuracy assessment of planetscope, rapideye and worldview-2 satellite imagery</t>
  </si>
  <si>
    <t>10.5593/sgem2018/2.3/S10.017</t>
  </si>
  <si>
    <t>https://www.scopus.com/inward/record.uri?eid=2-s2.0-85058881820&amp;doi=10.5593%2fsgem2018%2f2.3%2fS10.017&amp;partnerID=40&amp;md5=472ab555fe2a5cde5e1a29544560cc49</t>
  </si>
  <si>
    <t>129-136</t>
  </si>
  <si>
    <t>Assignee: NA Edition: NA ISBN: 13142704 (ISSN); 978-619740835-5 (ISBN) Publisher: International Multidisciplinary Scientific Geoconference Type: NA Version Number: NA</t>
  </si>
  <si>
    <t>NWCLW66T</t>
  </si>
  <si>
    <t>Csillik, O; Kumar, P; Mascaro, J; O'Shea, T; Asner, GP</t>
  </si>
  <si>
    <t>Monitoring tropical forest carbon stocks and emissions using Planet satellite data</t>
  </si>
  <si>
    <t>SCIENTIFIC REPORTS</t>
  </si>
  <si>
    <t>2045-2322</t>
  </si>
  <si>
    <t>10.1038/s41598-019-54386-6</t>
  </si>
  <si>
    <t>Tropical forests are crucial for mitigating climate change, but many forests continue to be driven from carbon sinks to sources through human activities. To support more sustainable forest uses, we need to measure and monitor carbon stocks and emissions at high spatial and temporal resolution. We developed the first large-scale very high-resolution map of aboveground carbon stocks and emissions for the country of Peru by combining 6.7 million hectares of airborne LiDAR measurements of top-of-canopy height with thousands of Planet Dove satellite images into a random forest machine learning regression workflow, obtaining an R-2 of 0.70 and RMSE of 25.38 Mg C ha(-1) for the nationwide estimation of aboveground carbon density (ACD). The diverse ecosystems of Peru harbor 6.928 Pg C, of which only 2.9 Pg C are found in protected areas or their buffers. We found significant carbon emissions between 2012 and 2017 in areas aggressively affected by oil palm and cacao plantations, agricultural and urban expansions or illegal gold mining. Creating such a cost-effective and spatially explicit indicators of aboveground carbon stocks and emissions for tropical countries will serve as a transformative tool to quantify the climate change mitigation services that forests provide.</t>
  </si>
  <si>
    <t>WOS:000499669200001</t>
  </si>
  <si>
    <t>C:\Users\spenshi\Zotero\storage\NPW8VGFI\Csillik et al. - 2019 - Monitoring tropical forest carbon stocks and emiss.pdf</t>
  </si>
  <si>
    <t>CLASSIFICATION; MAP; CONSERVATION; LIDAR; PARAMETERS; LANDSAT TM; BIOMASS ESTIMATION; DENSITY; IMAGE TEXTURE</t>
  </si>
  <si>
    <t>The error in this study is smaller than typical error based on field measurements</t>
  </si>
  <si>
    <t>Improve cross-sensor normalization</t>
  </si>
  <si>
    <t>5 years (comparison with Asner et al 2012)</t>
  </si>
  <si>
    <t>DEM</t>
  </si>
  <si>
    <t>raw bands (Dove, no B), GLCM</t>
  </si>
  <si>
    <t>Regression (RF)</t>
  </si>
  <si>
    <t>r2 = 0.70</t>
  </si>
  <si>
    <t>ARX4MS54</t>
  </si>
  <si>
    <t>Cuchi, T.; Bobrowski, R.; Wężyk, P.; Breunig, F.M.; Pesck, V.A.</t>
  </si>
  <si>
    <t>Contributions to a global understanding of socioenvironmental justice related to urban forest: Trends from Brazilian cities in the southeastern Paraná State</t>
  </si>
  <si>
    <t>Urban Forestry &amp; Urban Greening</t>
  </si>
  <si>
    <t>16188667 (ISSN)</t>
  </si>
  <si>
    <t>10.1016/j.ufug.2024.128322</t>
  </si>
  <si>
    <t>https://www.scopus.com/inward/record.uri?eid=2-s2.0-85189796915&amp;doi=10.1016%2fj.ufug.2024.128322&amp;partnerID=40&amp;md5=a4f693bab8d7a1333c9a9c7328c4fa12</t>
  </si>
  <si>
    <t>Global studies on urban forests (UFs) have extensively covered both environmental and social aspects, including concerns about public health and green solutions provided by trees and forests in cities. However, this trend has not been widely observed in South America, particularly in cities located outside and distant from capital cities and wealthier regions. So, this study examines disparities in socioenvironmental justice of cities in the poorest region of Paraná State, Brazil, comparing to Curitiba (CWB), the capital and one of the greenest cities of Brazil, and proposes a methodology to surpass the scarcity of adequate dataset. A four-dimensional analysis covers the configuration of UF landscapes, the provision of ecosystem services, accessibility to UF, and their interrelation with socioeconomic indicators. We used high-resolution multispectral images from PlanetScope Dove and employed a machine learning algorithm to accurately map UF. We quantified landscape patterns of UFs using a variety of landscape metrics (LM), including mean patch area (AREA_MN), percentage of the landscape class (PLAND), largest patch index (LPI), mean shape index (SHAPE_MN), and the percentage of similar adjacencies (PLADJ). Additionally, we estimated ecosystem services such as total biomass (TB), carbon stock (TCS), carbon dioxide equivalent (CO2eq), urban heat island (UHI), and available public green areas (PGA). We created accessibility maps to PGA at distances of 300 and 800 m. A Mann-Kendall correlation analysis was employed to explore the relationships between these variables and various socioeconomic indicators, including the percentage of people in households without adequate water supply and sewage (TAEE), the percentage of the population living in urban households without garbage collection service (TPSL), the illiteracy rate of the population aged 15 years or older (TANAL), the proportion of people with per capita household income equal to or less than half minimum wage at year of 2010 (TVULNER), the number of schools (SCHOOLS), and the number of permanent residents (MPERM). The Sen's slope test was performed to determine the magnitude of these correlations. Our four-dimensional analysis revealed significant disparities in the distribution and accessibility of ecosystem services within the cities of southeastern Paraná State when compared to CWB. Correlation analyses revealed significant discrepancies between different socioeconomic conditions and the availability of ecosystem services. Financial vulnerability is positively correlated with ecosystem services, while the lack of sanitation negatively impacts their availability. The results highlight the urgent need for equitable distribution of UF ecosystem services. © 2024 Elsevier GmbH</t>
  </si>
  <si>
    <t>Urban Forestry &amp;amp; Urban Greening</t>
  </si>
  <si>
    <t>Citation Key: ref_32 Assignee: NA Authority: NA Code: NA Committee: NA Country: NA Edition: NA History: NA Medium: NA Place: NA References: NA Reporter: NA Scale: NA Section: NA Session: NA System: NA Type: NA tex.abstract.note: Global studies on urban forests (UFs) have extensively covered both environmental and social aspects, including concerns about public health and green solutions provided by trees and forests in cities. However, this trend has not been widely observed in South America, particularly in cities located outside and distant from capital cities and wealthier regions. So, this study examines disparities in socioenvironmental justice of cities in the poorest region of Paraná State, Brazil, comparing to Curitiba (CWB), the capital and one of the greenest cities of Brazil, and proposes a methodology to surpass the scarcity of adequate dataset. A four-dimensional analysis covers the configuration of UF landscapes, the provision of ecosystem services, accessibility to UF, and their interrelation with socioeconomic indicators. We used high-resolution multispectral images from PlanetScope Dove and employed a machine learning algorithm to accurately map UF. We quantified landscape patterns of UFs using a variety of landscape metrics (LM), including mean patch area (AREA_MN), percentage of the landscape class (PLAND), largest patch index (LPI), mean shape index (SHAPE_MN), and the percentage of similar adjacencies (PLADJ). Additionally, we estimated ecosystem services such as total biomass (TB), carbon stock (TCS), carbon dioxide equivalent (CO2eq), urban heat island (UHI), and available public green areas (PGA). We created accessibility maps to PGA at distances of 300 and 800 m. A Mann-Kendall correlation analysis was employed to explore the relationships between these variables and various socioeconomic indicators, including the percentage of people in households without adequate water supply and sewage (TAEE), the percentage of the population living in urban households without garbage collection service (TPSL), the illiteracy rate of the population aged 15 years or older (TANAL), the proportion of people with per capita household income equal to or less than half minimum wage at year of 2010 (TVULNER), the number of schools (SCHOOLS), and the number of permanent residents (MPERM). The Sen's slope test was performed to determine the magnitude of these correlations. Our four-dimensional analysis revealed significant disparities in the distribution and accessibility of ecosystem services within the cities of southeastern Paraná State when compared to CWB. Correlation analyses revealed significant discrepancies between different socioeconomic conditions and the availability of ecosystem services. Financial vulnerability is positively correlated with ecosystem services, while the lack of sanitation negatively impacts their availability. The results highlight the urgent need for equitable distribution of UF ecosystem services. © 2024 Elsevier GmbH tex.access.date: NA tex.application.number: NA tex.artwork.size: NA tex.attorney.agent: NA tex.automatic.tags: NA tex.book.author: NA tex.call.number: NA tex.cast.member: NA tex.code.number: NA tex.commenter: NA tex.composer: NA tex.contributor: NA tex.cosponsor: NA tex.counsel: NA tex.date.added: 2024-05-22 18:12:22 tex.date.modified: 2024-05-22 18:12:22 tex.file.attachments: NA tex.filing.date: NA tex.guest: NA tex.hasforest: TRUE tex.interviewer: NA tex.issuing.authority: NA tex.item.type: journalArticle tex.journal.abbreviation: Urban For. Urban Greening tex.key: ARX4MS54 tex.legal.status: NA tex.legislative.body: NA tex.library.catalog: NA tex.link.attachments: NA tex.manual.tags: algorithm; Brazil; environmental justice; Environmental justice; Green justice; heat island; household income; machine learning; minimum wage; Parana [Brazil]; public health; sanitation; Social justice; socioeconomic conditions; Urban ecology; vulnerability tex.meeting.name: NA tex.num.pages: NA tex.number.of.volumes: NA tex.priority.numbers: NA tex.producer: NA tex.programming.language: NA tex.publication.title: Urban Forestry and Urban Greening tex.publication.year: 2024 tex.recipient: NA tex.reviewed.author: NA tex.running.time: NA tex.series.editor: NA tex.series.number: NA tex.series.text: NA tex.series.title: NA tex.version: NA tex.words.by: NA Publisher: Elsevier GmbH</t>
  </si>
  <si>
    <t>machine learning; Brazil; algorithm; vulnerability; household income; public health; environmental justice; Environmental justice; Green justice; heat island; minimum wage; Parana [Brazil]; sanitation; Social justice; socioeconomic conditions; Urban ecology</t>
  </si>
  <si>
    <t>Forest or tree mapping</t>
  </si>
  <si>
    <t>SR-NIRR, NDVI, SAVI, MSAVI2, NDWI, GLCM</t>
  </si>
  <si>
    <t>Urban vegetation</t>
  </si>
  <si>
    <t>Classification (RF)</t>
  </si>
  <si>
    <t xml:space="preserve">Mean OA = 0.93, k = 0.91 </t>
  </si>
  <si>
    <t>8TRK5QZS</t>
  </si>
  <si>
    <t>Cui, B; Huang, WJ; Ye, HC; Chen, QX</t>
  </si>
  <si>
    <t>The Suitability of PlanetScope Imagery for Mapping Rubber Plantations</t>
  </si>
  <si>
    <t>10.3390/rs14051061</t>
  </si>
  <si>
    <t>Quickly and accurately understanding the spatial distribution of regional rubber resources is of great practical significance. Using the unique phenological characteristics of rubber trees derived from remotely sensed data is a common effective method for monitoring rubber trees. However, due to the lack of high-quality images available during the key phenological period, it is still very difficult to apply this method in practical applications. PlanetScope data with high temporal (daily) resolution have great advantages in acquiring high-quality images, but these images have not been previously used to monitor rubber plantations. In this paper, multitemporal PlanetScope images were used as data sources, and the spectral features, index features, first principal components, and textural features of the images were comprehensively utilized. Four classification methods, including a pixel-based random forest (RF) approach, pixel-based support vector machine (SVM) approach, object-oriented RF approach and object-oriented SVM approach, were utilized to discuss the feasibility of using PlanetScope data to monitor rubber forests. The results showed that the optimal time window for monitoring rubber forests in the study area spanned from the 49th day to the 65th day of 2019 according to the MODIS-NDVI analysis. The contribution rate of the difference in the modified simple ratio (dMSR) feature was largest among all considered features for all pixel-based and object-oriented methods. The object-oriented RF/SVM classification method achieved the best classification results with an overall accuracy of 93.87% and a Kappa index of agreement (KIA) of 0.92. The highest producer's accuracy and user's accuracy obtained with this method were 95.18% for rubber plantations. The results of this study show that it is feasible to use PlanetScope data to perform rubber monitoring, thus effectively solving the problem of missing images in the optimal rubber monitoring period; additionally, this method can be extended to other real-life applications.</t>
  </si>
  <si>
    <t>WOS:000768736000001</t>
  </si>
  <si>
    <t>; C:\Users\spenshi\Zotero\storage\54TCNFJA\Cui et al. - 2022 - The Suitability of PlanetScope Imagery for Mapping.pdf</t>
  </si>
  <si>
    <t>https://www.mdpi.com/2072-4292/14/5/1061/pdf?version=1645697465</t>
  </si>
  <si>
    <t>'nother look = 2, 1; AREA; CHINA; Classification (of information); Decision trees; DYNAMICS; Forestry; INDEX; Monitoring; Object based; Object oriented; object-based; Object-based; Objects-based; PALSAR; pixel-based; Pixel-based; Pixels; Planetscope image; PlanetScope images; random forest approach; Random forest approach; Random forests; rubber; Rubber; Rubber tree; support vector machine approach; Support vector machine approach; Support vector machines; Support vectors machine; TIME-SERIES DATA; TREE GROWTH; XISHUANGBANNA</t>
  </si>
  <si>
    <t>NDVI, EVI, DVI, GDVI, GNDVI, MSR, CI, SR-NIRR, Tri-VI, SAVI, OSAVI</t>
  </si>
  <si>
    <t>China</t>
  </si>
  <si>
    <t xml:space="preserve"> Asia </t>
  </si>
  <si>
    <t>RF variable importance, Forward selection</t>
  </si>
  <si>
    <t>Pixel: dMSR, dNDVI, NIRt1, GLCM_mean, GNDVI_t1, R_t1, G_t1, G_t2, EVI_t2, B_t2, GLCM_hom, B_t1, dGNDVI, R_t2, NIR_t2, PCA1, NDVI_t1, dRVI, NDVI_t1, GLCM_cor, EVI_t1, TVI_t2, GLCM_dis, GLCM_ent, GNDVI_t2, dTVI; Object: dMSR, NIR_t1, B_t1, EVI_t2, GLCM_dis, R_t1, dNDVI, G_t1, PCA1</t>
  </si>
  <si>
    <t>Rubber plantation</t>
  </si>
  <si>
    <t>Pixel, Object</t>
  </si>
  <si>
    <t>Classification (RF, SVM)</t>
  </si>
  <si>
    <t>OA = 0.9004 to 0.9387, k = 0.87 to 0.92</t>
  </si>
  <si>
    <t>Pixel: SVM &gt; RF; Object: SVM and RF same</t>
  </si>
  <si>
    <t>both multi and uni features important</t>
  </si>
  <si>
    <t>IF3HT7VW</t>
  </si>
  <si>
    <t>Filho, L.F.S., C.R.M.; do Valle Junior, R.F.; de Melo Silva, M.M.A.P.; Mendes, R.G.; de Souza Rolim, G.; Pissarra, T.C.T.; de Melo, M.C.; Valera, C.A.; Pacheco, F.A.L.; Fernandes</t>
  </si>
  <si>
    <t>The Accuracy of Land Use and Cover Mapping across Time in Environmental Disaster Zones: The Case of the B1 Tailings Dam Rupture in Brumadinho, Brazil</t>
  </si>
  <si>
    <t>10.3390/su15086949</t>
  </si>
  <si>
    <t>https://www.scopus.com/inward/record.uri?eid=2-s2.0-85156183477&amp;doi=10.3390%2fsu15086949&amp;partnerID=40&amp;md5=745bbf8b7a9f2d314bf062a15f61819d</t>
  </si>
  <si>
    <t>The rupture of a tailings dam causes several social, economic, and environmental impacts because people can die, the devastation caused by the debris and mud waves is expressive and the released substances may be toxic to the ecosystem and humans. There were two major dam failures in the Minas Gerais state, Brazil, in the last decade. The first was in 2015 in the city of Mariana and the second was in 2019 in the municipality of Brumadinho. The extent of land use and cover changes derived from those collapses were an expression of their impacts. Thus, knowing the changes to land use and cover after these disasters is essential to help repair or mitigate environmental degradation. This study aimed to diagnose the changes to land cover that occurred after the failure of dam B1 in Brumadinho that affected the Ferro-Carvão stream watershed. In addition to the environmental objective, there was the intention of investigating the impact of image preparation, as well as the spatial and spectral resolution on the classification’s accuracy. To accomplish the goals, visible and near-infrared bands from Landsat (30 m), Sentinel-2 (10 m), and PlanetScope Dove (4.77 m) images collected between 2018 and 2021 were processed on the Google Earth Engine platform. The Pixel Reduction to Median tool was used to prepare the record of images, and then the random forest algorithm was used to detect the changes in land cover caused by the tailings dam failure under the different spatial and spectral resolutions and to provide the corresponding measures of accuracy. The results showed that the spatial resolution of the images affects the accuracy, but also that the selected algorithm and images were all capable of accurately classifying land use and cover in the FerroCarvão watershed and their changes over time. After the failure, mining/tailings areas increased in the impacted zone of the Ferro-Carvão stream, while native forest, pasture, and agricultural lands declined, exposing the environmental deterioration. The environment recovered in subsequent years (2020–2021) due to tailings removal and mobilization.</t>
  </si>
  <si>
    <t>P7SUI87Q</t>
  </si>
  <si>
    <t>Dalponte, M; Marzini, S; Solano-Correa, YT; Tonon, G; Vescovo, L; Gianelle, D</t>
  </si>
  <si>
    <t>Mapping forest windthrows using high spatial resolution multispectral satellite images</t>
  </si>
  <si>
    <t>INTERNATIONAL JOURNAL OF APPLIED EARTH OBSERVATION AND GEOINFORMATION</t>
  </si>
  <si>
    <t>1569-8432</t>
  </si>
  <si>
    <t>10.1016/j.jag.2020.102206</t>
  </si>
  <si>
    <t>Wind disturbances represent the main source of damage in European forests, affecting them directly (wind-throws) or indirectly due to secondary damages (insect outbreaks and forest fires). The assessment of wind-throws damages is very important to establish adequate management plans and remote sensing can be very useful for this purpose. Many types of optical remote sensing data are available with different spectral, spatial and temporal resolutions, and many options are possible for data acquisition, i.e. immediately after the event or after a certain time. The objective of this study is to compare the windthrows mapping capabilities of two multispectral satellite constellations (i.e. Sentinel-2 and PlanetScope) characterized by very different spectral, spatial and temporal resolutions, and to evaluate the impact of the acquisition conditions on the mapping results. The analysed area, with an extent of 732 km(2), is located in the Trentino-South Tyrol region (Italy) which was affected by the Vaia storm on the 27th-30th of October 2018, causing serious forest damages. The change vector analysis technique was used to detect the windthrows. For each data source, two pairs of images were considered: 1) preand postevent images acquired as close as possible to the event; 2) preand postevent images acquired at optimal conditions, i.e. at similar phenological state and similar illumination conditions. The results obtained with the two satellite constellations are very similar despite their different resolutions. Data acquired in optimal conditions allowed having the best detection rate (accuracy above 80 %), while data acquired just after the event showed many limitations. Improved spatial resolution (PlanetScope data) allows for a better delineation of the borders of the windthrow areas and of the detection of smaller windthrow patches.</t>
  </si>
  <si>
    <t>WOS:000591912700002</t>
  </si>
  <si>
    <t>; C:\Users\spenshi\Zotero\storage\4JKN8YSZ\Dalponte et al. - 2020 - Mapping forest windthrows using high spatial resol.pdf</t>
  </si>
  <si>
    <t>https://www.sciencedirect.com/science/article/pii/S0303243420305924/pdfft?md5=8ffe2eb7a2b95208d645c898951ea052&amp;pid=1-s2.0-S0303243420305924-main.pdf&amp;isDTMRedir=Y</t>
  </si>
  <si>
    <t>'nother look = 1; Change detection; Change vector analysis; CHANGE VECTOR ANALYSIS; DAMAGE; detection method; forest management; Forests; Hexapoda; INVENTORY; LANDSAT; PlanetScope; RADIOMETRIC NORMALIZATION; REGRESSION; REMOTE-SENSING DATA; satellite data; satellite imagery; Satellite multispectral data; Sentinel; Sentinel-2; spatial resolution; STORM; vector; vegetation mapping; WATER-CONTENT; WIND; Windthrows mapping</t>
  </si>
  <si>
    <t>both S2 and PS data are suitable to detect windthrows with high levels of accuracy (OA above 90 % and PA of windthrows class above 80 %). Furthermore, we also showed the suitability of CVA for detecting windthrows independently of the multispectral images and the weather conditions.</t>
  </si>
  <si>
    <t>[mi] Work on improving classification in suboptimal conditions (since windthrow will probably happen in suboptimal conditions)</t>
  </si>
  <si>
    <t>Windthrow</t>
  </si>
  <si>
    <t>RRC - PS reference</t>
  </si>
  <si>
    <t>Relative radiometric normalization based on overlap</t>
  </si>
  <si>
    <t>months</t>
  </si>
  <si>
    <t>Italy</t>
  </si>
  <si>
    <t>Europe</t>
  </si>
  <si>
    <t>NIR, R</t>
  </si>
  <si>
    <t>Alps conifer and mixed forests (5)</t>
  </si>
  <si>
    <t>Unsupervised classification (Change vector analysis)</t>
  </si>
  <si>
    <t>PS and S2 similar</t>
  </si>
  <si>
    <t>ZNPC6QHI</t>
  </si>
  <si>
    <t>Ogungbuyi, MG; Guerschman, J; Fischer, AM; Crabbe, RA; Ara, I; Mohammed, C; Scarth, P; Tickle, P; Whitehead, J; Harrison, MT</t>
  </si>
  <si>
    <t>Improvement of pasture biomass modelling using high-resolution satellite imagery and machine learning</t>
  </si>
  <si>
    <t>JOURNAL OF ENVIRONMENTAL MANAGEMENT</t>
  </si>
  <si>
    <t>03014797 (ISSN)</t>
  </si>
  <si>
    <t>10.1016/j.jenvman.2024.120564</t>
  </si>
  <si>
    <t>https://www.scopus.com/inward/record.uri?eid=2-s2.0-85187207038&amp;doi=10.1016%2fj.jenvman.2024.120564&amp;partnerID=40&amp;md5=929d7f46848f2c957809c0d57a78b3d4</t>
  </si>
  <si>
    <t>Robust quantification of vegetative biomass using satellite imagery using one or more forms of machine learning (ML) has hitherto been hindered by the extent and quality of training data. Here, we showcase how ML predictive demonstrably improves when additional training data is used. We collated field datasets of pasture biomass obtained via destructive sampling, ‘C-Dax’ reflective measurements and rising plate meters (RPM) from ten livestock farms across four States in Australia. Remotely sensed data from the Sentinel-2 constellation was used to retrieve aboveground biomass using a novel machine learning paradigm hereafter termed “SPECTRA-FOR” (Spectral Pasture Estimation using Combined Techniques of Random-forest Algorithm for Features Optimisation and Retrieval). Using this framework, we show that the low temporal resolution of Sentinel-2 in high latitude regions with persistent cloud cover leads to extensive gaps between cloud-free images, hindering model performance and, thus, contemporaneous ability to forecast real-time pasture biomass. By leveraging the spectral consistency between Sentinel-2 and Planet Lab SuperDove to overcome this limitation, we used ten spectral bands of Sentinel-2, four bands of Sentinel-2 as a proxy for pre-2022 SuperDove (referred to as synthetic SuperDove or SSD), and the actual SuperDove (ASD), given that SuperDove imagery has a higher resolution and more frequent passage compared with Sentinel-2. Using their respective bands as input features to SPECRA-FOR, model performance for the ten bands of Sentinel-2 were R2 = 0.87, root mean squared error (RMSE) of 439 kg DM/ha and mean absolute error (MAE) of 255 kg DM/ha, while that for SSD increased to an R2 of 0.92, RMSE of 346 kg DM/ha and MAE = 208 kg DM/ha. The study revealed the importance of robust data mining, imagery harmonisation and model validation for accurate real-time modelling of pasture biomass with ML. © 2024 The Authors</t>
  </si>
  <si>
    <t>Journal of Environmental Management</t>
  </si>
  <si>
    <t>WOS:001211084100001</t>
  </si>
  <si>
    <t>Citation Key: ref_26 Assignee: NA Authority: NA Code: NA Committee: NA Country: NA Edition: NA History: NA Medium: NA Place: NA References: NA Reporter: NA Scale: NA Section: NA Session: NA System: NA Type: NA tex.abstract.note: Robust quantification of vegetative biomass using satellite imagery using one or more forms of machine learning (ML) has hitherto been hindered by the extent and quality of training data. Here, we showcase how ML predictive demonstrably improves when additional training data is used. We collated field datasets of pasture biomass obtained via destructive sampling, 'C-Dax' reflective measurements and rising plate meters (RPM) from ten livestock farms across four States in Australia. Remotely sensed data from the Sentinel-2 constellation was used to retrieve aboveground biomass using a novel machine learning paradigm hereafter termed "SPECTRA-FOR" (Spectral Pasture Estimation using Combined Techniques of Random-forest Algorithm for Features Optimisation and Retrieval). Using this framework, we show that the low temporal resolution of Sentinel-2 in high latitude regions with persistent cloud cover leads to extensive gaps between cloud-free images, hindering model performance and, thus, contemporaneous ability to forecast real-time pasture biomass. By leveraging the spectral consistency between Sentinel-2 and Planet Lab SuperDove to overcome this limitation, we used ten spectral bands of Sentinel-2, four bands of Sentinel-2 as a proxy for pre-2022 SuperDove (referred to as synthetic SuperDove or SSD), and the actual SuperDove (ASD), given that SuperDove imagery has a higher resolution and more frequent passage compared with Sentinel-2. Using their respective bands as input features to SPECRA-FOR, model performance for the ten bands of Sentinel-2 were R2 = 0.87, root mean squared error (RMSE) of 439 kg DM/ha and mean absolute error (MAE) of 255 kg DM/ha, while that for SSD increased to an R2 of 0.92, RMSE of 346 kg DM/ha and MAE = 208 kg DM/ha. The study revealed the importance of robust data mining, imagery harmonisation and model validation for accurate real-time modelling of pasture biomass with ML. tex.access.date: NA tex.application.number: NA tex.archive.location: WOS:001211084100001 tex.artwork.size: NA tex.attorney.agent: NA tex.automatic.tags: NA tex.book.author: NA tex.call.number: NA tex.cast.member: NA tex.code.number: NA tex.commenter: NA tex.composer: NA tex.contributor: NA tex.cosponsor: NA tex.counsel: NA tex.date.added: 2024-05-22 18:07:43 tex.date.modified: 2024-05-22 18:07:43 tex.file.attachments: NA tex.filing.date: NA tex.guest: NA tex.hasforest: TRUE tex.interviewer: NA tex.issuing.authority: NA tex.item.type: journalArticle tex.key: ZNPC6QHI tex.legal.status: NA tex.legislative.body: NA tex.library.catalog: NA tex.link.attachments: NA tex.manual.tags: ALPINE GRASSLANDS; Grasslands; High-resolution satellite imagery; LANDSAT; Machine learning; MANAGEMENT; Near-infrared band; Pasture biomass; Rangeland; SENTINEL-2; VEGETATION tex.meeting.name: NA tex.num.pages: NA tex.number.of.volumes: NA tex.priority.numbers: NA tex.producer: NA tex.programming.language: NA tex.publication.title: JOURNAL OF ENVIRONMENTAL MANAGEMENT tex.publication.year: 2024 tex.recipient: NA tex.reviewed.author: NA tex.running.time: NA tex.series.editor: NA tex.series.number: NA tex.series.text: NA tex.series.title: NA tex.version: NA tex.words.by: NA</t>
  </si>
  <si>
    <t>VEGETATION; Machine learning; Satellite imagery; LANDSAT; MANAGEMENT; machine learning; satellite imagery; random forest; Machine Learning; Biomass; Forestry; SENTINEL-2; aboveground biomass; Sentinel; article; grassland; imagery; biomass; image resolution; nonhuman; Machine-learning; Learning algorithms; Mean square error; Grassland; controlled study; Farms; Image enhancement; Infrared devices; procedures; Satellite Imagery; High resolution satellite imagery; model validation; Modeling performance; pasture; Mean absolute error; Australia; Root mean squared errors; rangeland; Grasslands; Training data; data mining; ALPINE GRASSLANDS; High-resolution satellite imagery; Near-infrared band; Pasture biomass; Rangeland; agricultural worker; cloud cover; Data mining; error analysis; infrared radiation; latitude; livestock; mean absolute error; near infrared; Near infrared band; root mean squared error</t>
  </si>
  <si>
    <t>RCQGM9S7</t>
  </si>
  <si>
    <t>Rachman, H.A.; Hanifa, S.N.</t>
  </si>
  <si>
    <t>Spatio-temporal NDVI changes of mangrove forest in West Bangkalan using high resolution imagery</t>
  </si>
  <si>
    <t>E3S Web of Conferences</t>
  </si>
  <si>
    <t>25550403 (ISSN)</t>
  </si>
  <si>
    <t>10.1051/e3sconf/202449901032</t>
  </si>
  <si>
    <t>https://www.scopus.com/inward/record.uri?eid=2-s2.0-85189239785&amp;doi=10.1051%2fe3sconf%2f202449901032&amp;partnerID=40&amp;md5=a6eb02f6af296cd25c3dc8a5a6da719d</t>
  </si>
  <si>
    <t>Mangrove play a crucial role in coastal ecosystem, both ecologically and economically. The phenomenon of land use change in coastal areas is a serious issue, especially for mangrove ecosystems. Currently there is one of the data with the High Resolution Imagery category that can be used as an analysis of coastal areas. High resolution data can provide detailed information on changes in coastal areas. The case study conducted in this analysis is on the west coast of Bangkalan Regency, precisely in Arosbaya District. The assessment carried out in this study is the analysis of temporal variations in the Normalize Different Vegetation Index (NDVI) value in mangrove forest areas using High Resolution satellite imagery. The data used is PlanetScope image with 3 m spatial resolution with 4 spectral bands from 2018-2023. The results of the analysis show that the average value of NDVI in the study area is 0.66 with a quite high value distribution in the western and eastern parts. The temporal standard deviation value of NDVI shows that some locations have high values, reaching 0.5 in some locations. Analysis of the trend of change shows that locations with high standard deviation values have a tendency to have increasing trend values in the north (&gt;0.2 per year) and there is also a decreasing trend in the south (&lt;-0.2 per year). After identification, areas with increasing (positive) NDVI trends are areas that have experienced mangrove rehabilitation in recent years. While in areas with a downward trend there is a change in land use that was previously a mangrove forest area into ponds. © The Authors, published by EDP Sciences.</t>
  </si>
  <si>
    <t>EDP Sciences</t>
  </si>
  <si>
    <t>Place: NA Journal Abbreviation: E3S Web Conf. Citation Key: ref_30 Assignee: NA Authority: NA Code: NA Committee: NA Country: NA Edition: NA History: NA ISBN: 25550403 (ISSN) Medium: NA Publisher: EDP Sciences References: NA Reporter: NA Scale: NA Section: NA Session: NA System: NA Type: NA tex.abstract.note: Mangrove play a crucial role in coastal ecosystem, both ecologically and economically. The phenomenon of land use change in coastal areas is a serious issue, especially for mangrove ecosystems. Currently there is one of the data with the High Resolution Imagery category that can be used as an analysis of coastal areas. High resolution data can provide detailed information on changes in coastal areas. The case study conducted in this analysis is on the west coast of Bangkalan Regency, precisely in Arosbaya District. The assessment carried out in this study is the analysis of temporal variations in the Normalize Different Vegetation Index (NDVI) value in mangrove forest areas using High Resolution satellite imagery. The data used is PlanetScope image with 3 m spatial resolution with 4 spectral bands from 2018-2023. The results of the analysis show that the average value of NDVI in the study area is 0.66 with a quite high value distribution in the western and eastern parts. The temporal standard deviation value of NDVI shows that some locations have high values, reaching 0.5 in some locations. Analysis of the trend of change shows that locations with high standard deviation values have a tendency to have increasing trend values in the north (¿0.2 per year) and there is also a decreasing trend in the south (¡-0.2 per year). After identification, areas with increasing (positive) NDVI trends are areas that have experienced mangrove rehabilitation in recent years. While in areas with a downward trend there is a change in land use that was previously a mangrove forest area into ponds. © The Authors, published by EDP Sciences. tex.access.date: NA tex.application.number: NA tex.artwork.size: NA tex.attorney.agent: NA tex.automatic.tags: NA tex.book.author: NA tex.call.number: NA tex.cast.member: NA tex.code.number: NA tex.commenter: NA tex.composer: NA tex.conference.name: E3S Web of Conferences tex.contributor: NA tex.cosponsor: NA tex.counsel: NA tex.date.added: 2024-05-22 18:12:16 tex.date.modified: 2024-05-22 18:12:16 tex.file.attachments: NA tex.filing.date: NA tex.guest: NA tex.hasforest: TRUE tex.interviewer: NA tex.issuing.authority: NA tex.item.type: conferencePaper tex.key: RCQGM9S7 tex.legal.status: NA tex.legislative.body: NA tex.library.catalog: NA tex.link.attachments: NA tex.manual.tags: Bangkalan; High Resolution Imagery; Mangrove; Normalize Different Vegetation Indices (NDVI); Temporal tex.meeting.name: NA tex.num.pages: NA tex.number.of.volumes: NA tex.priority.numbers: NA tex.producer: NA tex.programming.language: NA tex.publication.title: E3S Web Conf. tex.publication.year: 2024 tex.recipient: NA tex.reviewed.author: NA tex.running.time: NA tex.series.editor: NA tex.series.number: NA tex.series.text: NA tex.series.title: NA tex.version: NA tex.words.by: NA</t>
  </si>
  <si>
    <t>C:\Users\spenshi\Zotero\storage\3CSXT7VL\Rachman_Hanifa_2024_Spatio-temporal NDVI changes of mangrove forest in West Bangkalan using high.pdf</t>
  </si>
  <si>
    <t>Mangrove; Bangkalan; High Resolution Imagery; Normalize Different Vegetation Indices (NDVI); Temporal</t>
  </si>
  <si>
    <t>Ma�arif A.</t>
  </si>
  <si>
    <t>SR</t>
  </si>
  <si>
    <t>I3525K8J</t>
  </si>
  <si>
    <t>Dalponte, M; Solano-Correa, YT; Orka, HO; Gobakken, T; Naesset, E</t>
  </si>
  <si>
    <t>Detection of heartwood rot in Norway spruce trees with lidar and multi-temporal satellite data</t>
  </si>
  <si>
    <t>10.1016/j.jag.2022.102790</t>
  </si>
  <si>
    <t>Norway spruce pathogenic fungi causing root, butt and stem rot represent a substantial problem for the forest sector in many countries. Early detection of rot presence is important for efficient management of the forest resources but due to its nature, which does not generate evident exterior signs, it is very difficult to detect without invasive measurements. Remote sensing has been widely used to monitor forest health status in relation to many pathogens and infestations. In particular, multi-temporal remotely sensed data have shown to be useful in detecting degenerative diseases. In this study, we explored the possibility of using multi-temporal and multispectral satellite data to detect rot presence in Norway spruce trees in Norway. Images with four bands were acquired by the Dove satellite constellation with a spatial resolution of 3 m, ranging over three years from June 2017 to September 2019. Field data were collected in 2019-2020 by a harvester during the logging: 16163 trees were recorded, classified in terms of species and presence of rot at the stump and automatically geo-located. The analysis was carried out at individual tree crown (ITC) level, and ITCs were delineated using lidar data. ITCs were classified as healthy, infested and other species using a weighted Support Vector Machine. The results showed an underestimation of the rot presence (balanced accuracy of 56.3%, producer's accuracies of 64.3 and 48.4% and user's accuracies of 81.0% and 32.7% respectively for healthy and rot ITCs). The method can be used to provide a tentative map of the rot presence to guide more detailed assessments in field and harvesting activities.</t>
  </si>
  <si>
    <t>WOS:000911807400002</t>
  </si>
  <si>
    <t>C:\Users\spenshi\Zotero\storage\UUUNP2KR\Dalponte et al. - 2022 - Detection of heartwood rot in Norway spruce trees .pdf</t>
  </si>
  <si>
    <t>VEGETATION; FOREST STRUCTURE; INDEX; REGRESSION; SUPPORT VECTOR MACHINES; CARBON; Vegetation indices; Classification; Individual tree crowns; BOREAL FORESTS; DELINEATION; Dove; Heartwood rot; Multi-temporal; Norway spruce; PICEA-ABIES; SPECIES CLASSIFICATION</t>
  </si>
  <si>
    <t>- better detection accuracy for tree crowns &gt;9m2
- better detection accuracy using multitemporal data versus unitemporal data</t>
  </si>
  <si>
    <t>[mi] Use method to detect pestilence in other tree species</t>
  </si>
  <si>
    <t>Disease, Tree species</t>
  </si>
  <si>
    <t>Temporal smoothing</t>
  </si>
  <si>
    <t>Monthly average</t>
  </si>
  <si>
    <t>CHM</t>
  </si>
  <si>
    <t>CTVI, GEMI, GNDVI, MSAVI, MSAVI2, NDVI, NRVI, SAVI, TTVI, TVI</t>
  </si>
  <si>
    <t>Norway</t>
  </si>
  <si>
    <t>Scandinavian and Russian taiga (6)</t>
  </si>
  <si>
    <t>Classification (SVM)</t>
  </si>
  <si>
    <t>OA = 0.605 to 0.725, BA = 0.563 to 0.706</t>
  </si>
  <si>
    <t>Multi &gt; Uni</t>
  </si>
  <si>
    <t>4RM4YCGQ</t>
  </si>
  <si>
    <t>Deigele, W; Brandmeier, M; Straub, C</t>
  </si>
  <si>
    <t>A Hierarchical Deep-Learning Approach for Rapid Windthrow Detection on PlanetScope and High-Resolution Aerial Image Data</t>
  </si>
  <si>
    <t>10.3390/rs12132121</t>
  </si>
  <si>
    <t>Forest damage due to storms causes economic loss and requires a fast response to prevent further damage such as bark beetle infestations. By using Convolutional Neural Networks (CNNs) in conjunction with a GIS, we aim at completely streamlining the detection and mapping process for forest agencies. We developed and tested different CNNs for rapid windthrow detection based on PlanetScope satellite data and high-resolution aerial image data. Depending on the meteorological situation after the storm, PlanetScope data might be rapidly available due to its high temporal resolution, while the acquisition of high-resolution airborne data often takes weeks to a month and is, therefore, used in a second step for more detailed mapping. The study area is located in Bavaria, Germany (ca. 165 km(2)), and labels for damaged areas were provided by the Bavarian State Institute of Forestry (LWF). Modifications of a U-Net architecture were compared to other approaches using transfer learning (e.g., VGG19) to find the most efficient architecture for the task on both datasets while keeping the computational time low. A custom implementation of U-Net proved to be more accurate than transfer learning, especially on medium (3 m) resolution PlanetScope imagery (intersection over union score (IoU) 0.55) where transfer learning completely failed. Results for transfer learning based on VGG19 on high-resolution aerial image data are comparable to results from the custom U-Net architecture (IoU 0.76 vs. 0.73). When using both architectures on a dataset from a different area (located in Hesse, Germany), however, we find that the custom implementations have problems generalizing on aerial image data while VGG19 still detects most damage in these images. For PlanetScope data, VGG19 again fails while U-Net achieves reasonable mappings. Results highlight the potential of Deep Learning algorithms to detect damaged areas with an IoU of 0.73 on airborne data and 0.55 on Planet Dove data. The proposed workflow with complete integration into ArcGIS is well-suited for rapid first assessments after a storm event that allows for better planning of the flight campaign followed by detailed mapping in a second stage.</t>
  </si>
  <si>
    <t>WOS:000550807500001</t>
  </si>
  <si>
    <t>; C:\Users\spenshi\Zotero\storage\TJLA9SXV\Deigele et al. - 2020 - A Hierarchical Deep-Learning Approach for Rapid Wi.pdf</t>
  </si>
  <si>
    <t>https://www.mdpi.com/2072-4292/12/13/2121/pdf?version=1593766745</t>
  </si>
  <si>
    <t>'nother look = 1; Aerial image data; Antennas; Computational time; convolutional neural networks; Convolutional neural networks; DAMAGE; Deep learning; Efficient architecture; forest damage assessment; Forest damage assessment; Forestry; GIS; High resolution; High temporal resolution; High-resolution aerial images; Learning algorithms; Learning approach; Losses; Mapping; NET architecture; Network architecture; remote sensing; Remote sensing; Storms; Transfer learning; windthrow; Windthrow</t>
  </si>
  <si>
    <t>- We successfully tested storm damage assessment using Deep Learning on PlanetScope and high-resolution aerial images to support forest management with disaster response.
- This hierarchical approach allows for fast response and ensures accurate mapping in a second step.
- a major advantage compared to other state of the art forest damage detection methods is the requirement of only one after-storm image instead of additional data before the storm for a before-after comparison.
- However, the performance of the model is highly dependent on the quality of the labels used for training.</t>
  </si>
  <si>
    <t>"The transferability of classifiers is an open research question in remote sensing, and more and diverse data is necessary to investigate further the potential of Deep Learning in this direction"</t>
  </si>
  <si>
    <t>Germany</t>
  </si>
  <si>
    <t>Western European broadleaf forests (4)</t>
  </si>
  <si>
    <t>Not as good as MS aerial, but the model is more transferable</t>
  </si>
  <si>
    <t>GBQHTIBC</t>
  </si>
  <si>
    <t>Dixon, DJ; Callow, JN; Duncan, JMA; Setterfield, SA; Pauli, N</t>
  </si>
  <si>
    <t>Satellite prediction of forest flowering phenology</t>
  </si>
  <si>
    <t>10.1016/j.rse.2020.112197</t>
  </si>
  <si>
    <t>Knowledge of flowering phenology is essential for understanding the condition of forest ecosystems and responses to various anthropogenic and environmental drivers. However, monitoring the spatial and temporal variability in forest flowering at landscape scales is challenging (e.g. current monitoring is often highly localized and in-situ or for single dates). This study presents a method that combines drone and satellite images (PlanetScope) that can produce landscape-scale maps of flowering dynamics. This method is demonstrated in forest landscapes dominated by the eucalypt Corymbia calophylla (red gum or marri) in Western Australia. Dronederived images of flowering eucalypt canopies, available for restricted temporal and spatial extents, are used to label satellite image pixels with the proportion of a pixel footprint that is flowering. The pixels labelled with flowering proportion, the response variable, are combined with various metrics that characterize time series of spectral indices sensitive to the presence of green vegetation and cream-colored flowers, the predictor variables. A machine learning model then predicts daily pixel-level flowering proportions. The model is trained with data from two sites and is tested with data from three sites and various dates throughout the Corymbia calophylla season. The model is able to accurately predict pixel-level flowering proportion throughout the flowering season (RMSE &lt;4% across all sites and dates), across sites with dense to sparse canopy, different background soil covers, and is robust to not detecting false positive flowering when no flowering events are occurring. Due to the spatiotemporal coverage of satellite images, this model can be deployed to generate regional maps of flowering dynamics in forest ecosystems that can be used for monitoring forest ecosystem condition and supporting research into drivers of eucalypt forest phenology.</t>
  </si>
  <si>
    <t>WOS:000619233200004</t>
  </si>
  <si>
    <t>; C:\Users\spenshi\Zotero\storage\NWJSGP32\Dixon et al. - 2021 - Satellite prediction of forest flowering phenology.pdf</t>
  </si>
  <si>
    <t>https://www.sciencedirect.com/science/article/pii/S0034425720305708/pdfft?md5=3a72eaa3ffbd6e12249b3f4bdb17485e&amp;pid=1-s2.0-S0034425720305708-main.pdf&amp;isDTMRedir=Y</t>
  </si>
  <si>
    <t>'nother look = 1; anthropogenic effect; Australia; BIODIVERSITY; CANOLA; CLIMATE; Corymbia calophylla; CubeSat; Current monitoring; Drone/UAV/UAS; Drones; Ecosystems; evergreen forest; Flower mapping; flowering; Flowering phenology; forest; forest ecosystem; Forestry; image analysis; IMPACT; landscape change; Machine learning models; phenology; Phenology; pixel; Pixels; PlanetScope; Plants (botany); prediction; Predictor variables; satellite data; satellite imagery; Satellites; Spatial and temporal variability; Temporal and spatial; Time series analysis; TIME-SERIES; TREES; Turing machines; Western Australia; YIELD</t>
  </si>
  <si>
    <t>This study presents a method that combines drone and satellite images (PlanetScope) that can produce landscape-scale maps of flowering dynamics.</t>
  </si>
  <si>
    <t>Flowering phenology</t>
  </si>
  <si>
    <t>19-day moving window</t>
  </si>
  <si>
    <t>~2</t>
  </si>
  <si>
    <t>GNDVI, EBI</t>
  </si>
  <si>
    <t>Australia</t>
  </si>
  <si>
    <t>Oceania</t>
  </si>
  <si>
    <t>Swan coastal plain scrub and woodlands (12), Southwest Australia woodlands (12)</t>
  </si>
  <si>
    <t>%RMSE = 1.35 to 3.79</t>
  </si>
  <si>
    <t>Y5AYGM39</t>
  </si>
  <si>
    <t>Dixon, Y., D.J.; Zhu, Y.; Brown, C.F.; Jin</t>
  </si>
  <si>
    <t>Satellite detection of canopy-scale tree mortality and survival from California wildfires with spatio-temporal deep learning</t>
  </si>
  <si>
    <t>10.1016/j.rse.2023.113842</t>
  </si>
  <si>
    <t>https://www.scopus.com/inward/record.uri?eid=2-s2.0-85173624076&amp;doi=10.1016%2fj.rse.2023.113842&amp;partnerID=40&amp;md5=28a0057ea72be9bd866f4d553e899c2a</t>
  </si>
  <si>
    <t>Mapping forest disturbances is paramount to carbon monitoring, estimating environmental drivers, and developing strategies to enhance forest resilience. Existing forest change products from Landsat and Sentinel-2 have improved our understanding of large-scale disturbance patterns; however, their relatively coarse spatial resolution (10 to 30-m) leads to the use of mixed pixels which constrains their application for detecting heterogeneous survival or mortality outcomes occurring at the level of individual trees or canopies. PlanetScope multispectral imagery at 3-m and near-daily frequency offers new capabilities to detect and monitor diverse tree mortality patterns following disturbance across landscapes. This research proposes a framework to detect canopy-scale (3 × 3-m) tree/shrub mortality and survival using PlanetScope monthly time series. A 3D SpatioTemporal Convolutional Neural Network (ST-CNN) deep learning model was designed to fully utilize the spatial context and the temporal change unique to canopy survival and mortality from the PlanetScope time series. As a crucial component for training robust and scalable deep learning models, a large set of labels was collected via a semi-automatic workflow by combining pre-disturbance lidar crown segmentation and post-disturbance aerial imagery interpretation. We applied the framework to detect canopy-scale mortality and survival following 15 large wildfires in California from 2018–2021. We sampled 1,176 384 × 384-m scenes from burned areas with pre-fire aerial lidar, containing &gt;1.8M tree and shrub canopy polygons labeled as dead or alive following wildfire. Evaluated with an independent testing dataset, the optimized ST-CNN model detects heterogeneous patterns representing survival and mortality outcomes at 3-m resolution which accurately align with observed/labeled data. Tree mortality detection accuracy was high and stable in the Sierra Nevada and North Coast Mountains ecoregions (user’s = 83%–86%; producer’s = 81%–82%), but decreased slightly within the sparser Central Foothills and South Coast and Mountains (user’s = 77%–81%; producer’s = 58%–61%) often due to confusion between shrub and tree mortality. Producer’s accuracy of tree mortality and survival increased with canopy height and remained stable (&gt;75%) on canopies taller than 11-m. Further, a sensitivity analysis demonstrates the performance benefits of using spatial and/or temporal convolutions in the ST-CNN architecture for model prediction. Lastly, we demonstrate the scalability of the ST-CNN for regionalscale application on all large 2020 wildfires in California (∼1.6 Mha burn area). The wall-to-wall post-fire maps showed an overall 3-m tree mortality rate of 58.8%, ranging from 32% to 94% among individual fires. The trained ST-CNN provides an ecologically detailed estimation of the pre-disturbance forest composition (trees, shrubs, non-woody) and their outcomes (survival or mortality) post-disturbance. These data will improve higher resolution monitoring and assessment of forest disturbance impacts, allow for better understanding of forest vulnerability, and support forest management strategies and actions.</t>
  </si>
  <si>
    <t>United States of America</t>
  </si>
  <si>
    <t>Northern California coastal forests (5), California montane chaparral and woodlands (12), Sierra Nevada forests (5), Eastern Cascades forests (5), Klamath-Siskiyou forests (5), California interior chaparral and woodlands (12), California coastal sage and chaparral (12)</t>
  </si>
  <si>
    <t>Classification (NN)</t>
  </si>
  <si>
    <t>UA = 0.363 to 0.892, PA = 0.093 to 0.886</t>
  </si>
  <si>
    <t>XZG6DISZ</t>
  </si>
  <si>
    <t>Gutman, A., G.; Skakun, S.; Gitelson</t>
  </si>
  <si>
    <t>Revisiting the use of red and near-infrared reflectances in vegetation studies and numerical climate models</t>
  </si>
  <si>
    <t>26660172 (ISSN)</t>
  </si>
  <si>
    <t>10.1016/j.srs.2021.100025</t>
  </si>
  <si>
    <t>https://www.scopus.com/inward/record.uri?eid=2-s2.0-85114702523&amp;doi=10.1016%2fj.srs.2021.100025&amp;partnerID=40&amp;md5=f38cd36eed534db857c6f6ab21c0fa68</t>
  </si>
  <si>
    <t>Surface reflectance data acquired in red and near-infrared spectra by remote sensing sensors are traditionally applied to construct various vegetation indices (VIs), which are related to vegetation biophysical parameters. Most VIs use pre-defined weights (usually equal to 1) for the red and NIR reflectance values, therefore constraining particular weights for red and NIR during the VI design phase, and potentially limiting capabilities of the VI to explain an independent variable. In this paper, we propose an approach to estimate biophysical variables, such as Leaf Area Index (LAI), Canopy Chlorophyll Content (CCC) and Fraction of Photosynthetically Active Radiation (FPAR) absorbed by green vegetation, represented as linear combinations of the red and NIR reflectances with weights determined empirically from observations and radiative transfer model (PROSAIL) simulations. The proof of concept is first tested on available close-range observations over maize and soybean crops in Nebraska, USA. The empirical results compare well with those from PROSAIL model simulations. The proposed LAI model is then used with data from Landsat 8, Sentinel-2 and Planet/Dove, and the results are validated with in situ LAI measurements in Ukraine. We show that the weights on red and NIR reflectances are vegetation-specific and stable in time. The approach is further tested on crops and forests in the conterminous USA and on a global scale using MODIS LAI and FPAR products as proxies for “ground observations”. These LAI and FPAR, however, are not independently measured but derived from the corresponding remotely sensed reflectances, which precludes recommending a final set of the weights/coefficients for the users, and, thus, should be considered mostly for demonstrating the concept. The results for crop types, other than maize and soybean, and for all forestsare conceptual and need to be testedwith real ground data. It was, however,encouraging to see that the derived maps of coefficients/weights exhibit regular patterns over the globe compatible with those of vegetation classes and crop types. Tedious and thorough work on compiling available in situ measurements on various crops and forests needs to be accomplished prior to large-scale applications, and the method needs to be further tested and proven that it works at a large scale. The proposed parameterization may be attractive for global studies of various sub-classes of vegetation, once the parameter coefficients are established, validated, tabulated and their stability verified. Ultimately, this approach may provide quantification of vegetation traits for the past decades and be a useful asset for climate models that include satellite-derived land cover classifications and vegetation variables for simulating surface fluxes. This is a conceptual paper, with a proof-of-concept supported by observations over two crops, for which we had close-range observations. It is not a technical note, which would provide users with a recommended set of coefficients for global applications. Our intent was to develop a paradigm, which could ultimately be useful in global models.</t>
  </si>
  <si>
    <t>4ZAKELQ2</t>
  </si>
  <si>
    <t>dos Santos, A; Santos, ICD; Costa, JG; Oumar, Z; Bueno, MC; Mota, TMM; Zanetti, R; Zanuncio, JC</t>
  </si>
  <si>
    <t>Canopy defoliation by leaf-cutting ants in eucalyptus plantations inferred by unsupervised machine learning applied to remote sensing</t>
  </si>
  <si>
    <t>PRECISION AGRICULTURE</t>
  </si>
  <si>
    <t>1385-2256</t>
  </si>
  <si>
    <t>10.1007/s11119-022-09919-x</t>
  </si>
  <si>
    <t>Defoliation by leaf-cutting ants alters the physiological processes of plants, and this defoliation can be inferred from satellite imagery used to identify plant injuries. The aim of this study was to evaluate the spectral pattern of defoliation by leaf-cutting ants in eucalyptus plants on a pixel level using unsupervised machine learning techniques applied to remote sensing by satellites. The study was carried out in a eucalyptus plantation in the municipality of Telemaco Borba, Parana state, Brazil. The nests of leaf-cutting ants were located and georeferenced. Multispectral images were obtained from the Sentinel-2 (S-2) and planet scope (PS) satellites. The response variables were the RGB-NIR bands and four vegetation indices (VIs). The data obtained from these bands and vegetation indices was separated in an unsupervised method by the k-medoids clustering algorithm and input into a Random Forest (RF) model. The significance of the models was tested with permutational multivariate analysis of variance (PERMANOVA). The k-medoids algorithm classified the spectral response of the RGB-NIR and VIs bands into two main factors of variation in the tree canopy. The models selected were 1200 trees and 6 variables for the S2 satellite (accuracy = 97.74 +/- 0.040%) and 900 trees and 5 variables for the PS (accuracy = 97.42 +/- 0.026%). The unsupervised machine learning technique, applied to remote sensing, was effective to map defoliation caused by leaf-cutting ants, and this approach can be used in precision agriculture for pest management purposes.</t>
  </si>
  <si>
    <t>2253-2269</t>
  </si>
  <si>
    <t>WOS:000811418300004</t>
  </si>
  <si>
    <t>CLASSIFICATION; Machine learning; MANAGEMENT; RANDOM FOREST; GROWTH; Atta; Forest entomology; Forest protection</t>
  </si>
  <si>
    <t>Machine learning algorithms were successfully employed to create an accurate map of trees that had been defoliated by leafcutter ants</t>
  </si>
  <si>
    <t>Future studies with multi-temporal satellite imagery are recommended to enhance the understanding of remote sensing utilization for precision agriculture applications.</t>
  </si>
  <si>
    <t>Insect disturbance</t>
  </si>
  <si>
    <t>raw bands (Dove), SR-NIRR, RGI, NDVI, ARVI</t>
  </si>
  <si>
    <t>RF variable importance</t>
  </si>
  <si>
    <t>Gini: SR-NIRR, NDVI, R, B, G; Accuracy: B, RGI, G, NIR, ARVI</t>
  </si>
  <si>
    <t>Eucalyptus plantation</t>
  </si>
  <si>
    <t>Unsupervised classification (k-medoids, RF)</t>
  </si>
  <si>
    <t>Similar to S2</t>
  </si>
  <si>
    <t>C7574DTD</t>
  </si>
  <si>
    <t>Eitel, R., J.U.H.; Basler, D.; Braun, S.; Buchmann, N.; D'Odorico, P.; Etzold, S.; Gessler, A.; Griffin, K.L.; Krejza, J.; Luo, Y.; Maguire, A.J.; Rao, M.P.; Vitasse, Y.; Walthert, L.; Zweifel</t>
  </si>
  <si>
    <t>Towards monitoring stem growth phenology from space with high resolution satellite data</t>
  </si>
  <si>
    <t>01681923 (ISSN)</t>
  </si>
  <si>
    <t>10.1016/j.agrformet.2023.109549</t>
  </si>
  <si>
    <t>https://www.scopus.com/inward/record.uri?eid=2-s2.0-85162106089&amp;doi=10.1016%2fj.agrformet.2023.109549&amp;partnerID=40&amp;md5=c7418f7b21f49be4af10516b4a6f9617</t>
  </si>
  <si>
    <t>Radial stem growth is a key ecosystemprocess resulting in long-term carbon sequestration. Despite recognition of its importance to global carbon cycling, high uncertainties remain regarding how radial growth phenology (e.g., the onset, mid, and cessation of radial growth) will be affected by climate change. In this study, we evaluated to what extent high spatially (3 × 3 m) and temporally(up to daily) resolved satellite imagery from PlanetScope can be used to monitor stem growth phenology. For this, we made use of detailed stem growth phenological observations of six common European tree species measured by automated point dendrometers at 14 distinct sites across Switzerland between 2017 and 2021. These growth phenological observations were then linked through multiple regression modeling with metrics extracted from spectral index time series. Our results show that the remote sensing-based models enable monitoring the onset (root mean squared deviation (RMSD) ranges from 5.96 to 27.04 days) and mid-stages of stem growth (RMSD ranges from 10.20 to 36.34 days) with reasonable accuracy as opposed to the cessation of stem growth that showed low accuracy (RMSD ranges from 16.02 to 153.63 days). The accuracy of the remote sensing-based prediction models and their optimal suite of predictors varied across species. The latter has important implications for the remote sensing of stem growth phenology in mixed forests, suggesting that it is important for satellite sensors to resolve individual tree crowns. Overall, our results suggest the need for novel spectral indices that capture the spectral components of mechanistic linkages between stem growth and canopy properties that go beyond the mere detection of leaf phenology. When employing such spectral indices, remote sensing could make it possible to detect not only shifts in leaf phenology caused by climate change but also those in stem growth on a broad spatial scale.</t>
  </si>
  <si>
    <t>PS used to monitor snow, not used to directly monitor trees</t>
  </si>
  <si>
    <t>RGPI and EVI generally best for predicting stem growth phenology</t>
  </si>
  <si>
    <t>Stem growth phenology</t>
  </si>
  <si>
    <t>Peak index, Amplitude, Changepoints 1 - 4</t>
  </si>
  <si>
    <t>NDVI, EVI, GCC, RGPI</t>
  </si>
  <si>
    <t>Switzerland</t>
  </si>
  <si>
    <t>Alps conifer and mixed forests (5), Western European broadleaf forests (4)</t>
  </si>
  <si>
    <t>Regression (Orthogonal distance regression)</t>
  </si>
  <si>
    <t>r2 = 0.04 to 0.72</t>
  </si>
  <si>
    <t>SCML4FHA</t>
  </si>
  <si>
    <t>Ferla, A.K.; Breunig, F.M.; Balbinot, R.; da Silva, R.D.</t>
  </si>
  <si>
    <t>Mapping Pinus spp. Forestry and Land Cover Classes Using High-resolution PlanetScope Satellite Data: Experimenting Images from Different Seasons and Machine Learning Methods</t>
  </si>
  <si>
    <t>Revista Brasileira de Cartografia</t>
  </si>
  <si>
    <t>05604613 (ISSN)</t>
  </si>
  <si>
    <t>10.14393/rbcv75n0a-67769</t>
  </si>
  <si>
    <t>https://www.scopus.com/inward/record.uri?eid=2-s2.0-85184508422&amp;doi=10.14393%2frbcv75n0a-67769&amp;partnerID=40&amp;md5=91d00e8726a5e22deb03e2ed05cd1499</t>
  </si>
  <si>
    <t>The Remote Sensing and machine learning techniques are cost-effective ways of mapping land use and cover, especially forestry areas. This is essential for the management and planning of such resources. The purpose of this study was to identify which classifier (Random Forest or Support Vector Machine) reach the best accuracy in land use and cover classification and determine which is the best season of year for Pinus spp. forest mapping. PlanetScope multispectral image was used with 3.7 m of spatial resolution, collected over the coastal region of Rio Grande do Sul state. The input variables for the classifiers were the four spectral bands: RGB and NIR, and the NDVI vegetation index. In both classifiers, high accuracy values were obtained, as well as for all seasons of the year. The Random Forest classifier obtained better results in the spring and summer seasons, while in the autumn and winter seasons there was no significant difference between the classifiers for the classification of Pinus spp. forests. The results reached an adequate precision to be used for the management and monitoring of the land use and cover in the municipality of São José do Norte, RS. © The Author(s) 2023.</t>
  </si>
  <si>
    <t>Rev. Bras. Cartogr.</t>
  </si>
  <si>
    <t>Mapeamento de Florestas de Pinus spp. e Classes de Cobertura do Solo Usando Dados de Satélite PlanetScope de Alta Resolução: Experimentando Imagens de Diferentes Estações e Métodos de Aprendizado de Máquina</t>
  </si>
  <si>
    <t>Citation Key: ref_28 Assignee: NA Authority: NA Code: NA Committee: NA Country: NA Edition: NA History: NA Medium: NA Place: NA References: NA Reporter: NA Scale: NA Section: NA Session: NA System: NA Type: NA tex.abstract.note: The Remote Sensing and machine learning techniques are cost-effective ways of mapping land use and cover, especially forestry areas. This is essential for the management and planning of such resources. The purpose of this study was to identify which classifier (Random Forest or Support Vector Machine) reach the best accuracy in land use and cover classification and determine which is the best season of year for Pinus spp. forest mapping. PlanetScope multispectral image was used with 3.7 m of spatial resolution, collected over the coastal region of Rio Grande do Sul state. The input variables for the classifiers were the four spectral bands: RGB and NIR, and the NDVI vegetation index. In both classifiers, high accuracy values were obtained, as well as for all seasons of the year. The Random Forest classifier obtained better results in the spring and summer seasons, while in the autumn and winter seasons there was no significant difference between the classifiers for the classification of Pinus spp. forests. The results reached an adequate precision to be used for the management and monitoring of the land use and cover in the municipality of São José do Norte, RS. © The Author(s) 2023. tex.access.date: NA tex.application.number: NA tex.artwork.size: NA tex.attorney.agent: NA tex.automatic.tags: NA tex.book.author: NA tex.call.number: NA tex.cast.member: NA tex.code.number: NA tex.commenter: NA tex.composer: NA tex.contributor: NA tex.cosponsor: NA tex.counsel: NA tex.date.added: 2024-05-22 18:12:14 tex.date.modified: 2024-05-22 18:12:14 tex.file.attachments: NA tex.filing.date: NA tex.guest: NA tex.hasforest: TRUE tex.interviewer: NA tex.issuing.authority: NA tex.item.type: journalArticle tex.journal.abbreviation: Rev. Bras. Cartogr. tex.key: SCML4FHA tex.legal.status: NA tex.legislative.body: NA tex.library.catalog: NA tex.link.attachments: NA tex.manual.tags: GIS; Machine Learning; Mapping; Pine; Remote Sensing tex.meeting.name: NA tex.num.pages: NA tex.number.of.volumes: NA tex.priority.numbers: NA tex.producer: NA tex.programming.language: NA tex.publication.title: Revista Brasileira de Cartografia tex.publication.year: 2023 tex.recipient: NA tex.reviewed.author: NA tex.running.time: NA tex.series.editor: NA tex.series.number: NA tex.series.text: NA tex.series.title: NA tex.short.title: Mapeamento de Florestas de Pinus spp. e Classes de Cobertura do Solo Usando Dados de Satélite PlanetScope de Alta Resolução: Experimentando Imagens de Diferentes Estações e Métodos de Aprendizado de Máquina tex.version: NA tex.words.by: NA Publisher: Sociedade Brasileira de Cartografia, Geodesia, Fotogrametria e Sensoriamento Remoto</t>
  </si>
  <si>
    <t>C:\Users\spenshi\Zotero\storage\XMMN7Y2Z\Ferla_2023_Mapping Pinus spp.pdf</t>
  </si>
  <si>
    <t>GIS; Remote Sensing; Machine Learning; Mapping; Pine</t>
  </si>
  <si>
    <t>Random Forest best for mapping Pinus forest in spring, no difference between classifiers at other times of year</t>
  </si>
  <si>
    <t>raw bands (Dove), NDVI, GLCM, EVI</t>
  </si>
  <si>
    <t>NDVI, R, G, B, NIR</t>
  </si>
  <si>
    <t>Pine plantation, Uruguayan savanna (7)</t>
  </si>
  <si>
    <t>Classificaiton (RF, SVM)</t>
  </si>
  <si>
    <t>OA = 0.68 to 0.98, k = 0.43 to 0.98</t>
  </si>
  <si>
    <t>RF &gt; SVM</t>
  </si>
  <si>
    <t>V3A7XLX6</t>
  </si>
  <si>
    <t>Ferreira, R., R.; Peerbhay, K.; Louw, J.; Germishuizen, I.; Morris, A.; Lottering</t>
  </si>
  <si>
    <t>A tree-level analysis of baboon damage in commercial forest stands using deep learning techniques</t>
  </si>
  <si>
    <t>20702620 (ISSN)</t>
  </si>
  <si>
    <t>10.2989/20702620.2023.2199164</t>
  </si>
  <si>
    <t>https://www.scopus.com/inward/record.uri?eid=2-s2.0-85161452101&amp;doi=10.2989%2f20702620.2023.2199164&amp;partnerID=40&amp;md5=3da4be59ab4e94e6932304117e357898</t>
  </si>
  <si>
    <t>Commercial forest plantations in South Africa are homogeneous monocultures of highly bred exotic species grown to deliver timber products of the best potential quality. As such, these stands are susceptible to adverse effects of biotic and abiotic factors, and therefore require intense management to mitigate these risks. A sustainable forest monitoring system that can detect real-time changes in the physiological state of these plantations is needed for timeous management intervention to reduce losses. The use of machine learning algorithms has recently become popular, with acceptable levels of success. This study explores the application of deep learning neural networks for early detection of damage caused by baboons in evergreen plantations of Pinus species. Using PlanetScope imagery (spectral band 590–860 nm), which is captured by a constellation of Dove nanosatellites, with a high temporal resolution available daily at 3 m spatial resolution, the study achieved an overall accuracy of 81.54%, with a kappa value of 0.69, using a deep neural network. In comparison, using a random-forest classifier produced 74.04% accuracy and a kappa value of 0.62. The study successfully mapped different levels of baboon damage within commercial pine forests. We provide a repeatable method for daily monitoring initiatives, and attest to the utility of higher-resolution imagery such as PlanetScope for mapping health and damage severity at the tree level.</t>
  </si>
  <si>
    <t>65-73</t>
  </si>
  <si>
    <t>Wildlife disturbance</t>
  </si>
  <si>
    <t>South Africa</t>
  </si>
  <si>
    <t>Pine plantation</t>
  </si>
  <si>
    <t>OA = 0.8154, k = 0.69</t>
  </si>
  <si>
    <t>G45TWJKW</t>
  </si>
  <si>
    <t>Francini, S; McRoberts, RE; Giannetti, F; Mencucci, M; Marchetti, M; Mugnozza, GS; Chirici, G</t>
  </si>
  <si>
    <t>Near-real time forest change detection using PlanetScope imagery</t>
  </si>
  <si>
    <t>EUROPEAN JOURNAL OF REMOTE SENSING</t>
  </si>
  <si>
    <t>2279-7254</t>
  </si>
  <si>
    <t>10.1080/22797254.2020.1806734</t>
  </si>
  <si>
    <t>To combat global deforestation, monitoring forest disturbances at sub-annual scales is a key challenge. For this purpose, the new Planetscope nano-satellite constellation is a game changer, with a revisit time of 1 day and a pixel size of 3-m. We present a near-real time forest disturbance alert system based on PlanetScope imagery: the Thresholding Rewards and Penances algorithm (TRP). It produces a new forest change map as soon as a new PlanetScope image is acquired. To calibrate and validate TRP, a reference set was constructed as a complete census of five randomly selected study areas in Tuscany, Italy. We processed 572 PlanetScope images acquired between 1 May 2018 and 5 July 2019. TRP was used to construct forest change maps during the study period for which the final user's accuracy was 86% and the final producer's accuracy was 92%. In addition, we estimated the forest change area using an unbiased stratified estimator that can be used with a small sample of reference data. The 95% confidence interval for the sample-based estimate of 56.89 ha included the census-based area estimate of 56.19 ha.</t>
  </si>
  <si>
    <t>233-244</t>
  </si>
  <si>
    <t>WOS:000574692500001</t>
  </si>
  <si>
    <t xml:space="preserve">C:\Users\spenshi\Zotero\storage\KIYP2IE3\Francini et al. - 2020 - Near-real time forest change detection using Plane.pdf; </t>
  </si>
  <si>
    <t>https://flore.unifi.it/bitstream/2158/1215072/1/Near%20real%20time%20forest%20change%20detection%20using%20PlanetScope%20imagery%20%281%29.pdf</t>
  </si>
  <si>
    <t>'nother look = 1; accuracy assessment; Alert systems; algorithm; AREA; change detection; Confidence interval; COVER CHANGE; Deforestation; detection method; disturbance; DISTURBANCE; estimation method; forest disturbances; Forest disturbances; forest ecosystem; Image acquisition; Italy; LANDSAT; LANDTRENDR; MODIS DATA; Near-real time; Near-real time forest monitoring; PlanetScope; real time; RECOVERY; Reference data; Reference set; REFLECTANCE FUSION; satellite imagery; SERIES; Small samples; spatiotemporal analysis; Surveys; Tuscany; Tuscany , Italy</t>
  </si>
  <si>
    <t>Two primary conclusions were drawn from the study. First, starting from September 2019, our TRP algorithm detected new forest disturbances whenever a new PlanetScope image became available and by July 2019 reached a user's accuracy of 86% and producer's accuracy of 92%. Second, the combination of the TRP-based map, the confusion matrix, and the stratified sample-based estimator constitute a statistically rigorous approach for estimating CC area that complies with the IPCC good practice guidelines for GHG inventories.</t>
  </si>
  <si>
    <t>- it would be reasonable to test our method using Sentinel-2 images, which are free of charge and available with a revisit time of 2–3 days at mid-latitudes.
- Finally, although the study has demonstrated the efficiency of our TRP algorithm for near-real time detection of clearcuts, a more in-depth evaluation of the effects of those parameters on the mean time lag and the accuracy rate would be beneficial. Such an effort would contribute to greater understanding of the degree to which the procedure can be generalized for large regions or for different type of forest disturbances like forest fires or wind damages, which are increasingly frequent and disastrous.</t>
  </si>
  <si>
    <t>y</t>
  </si>
  <si>
    <t>Harvesting</t>
  </si>
  <si>
    <t>RGB</t>
  </si>
  <si>
    <t>Within scene</t>
  </si>
  <si>
    <t>Softmax function</t>
  </si>
  <si>
    <t>Hue</t>
  </si>
  <si>
    <t>Italian sclerophyllous and semi-deciduous forests (12)</t>
  </si>
  <si>
    <t>PA = 0.868 to 0.998, UA = 0.848 to 0.998, MCC = 0.856 to 0.883</t>
  </si>
  <si>
    <t>7MWY5KRM</t>
  </si>
  <si>
    <t>Furukawa, F; Morimoto, J; Yoshimura, N; Kaneko, M</t>
  </si>
  <si>
    <t>Comparison of Conventional Change Detection Methodologies Using High-Resolution Imagery to Find Forest Damage Caused by Typhoons</t>
  </si>
  <si>
    <t>10.3390/rs12193242</t>
  </si>
  <si>
    <t>The number of intense tropical cyclones is expected to increase in the future, causing severe damage to forest ecosystems. Remote sensing plays an important role in detecting changes in land cover caused by these tropical storms. Remote sensing techniques have been widely used in different phases of disaster risk management because they can deliver information rapidly to the concerned parties. Although remote sensing technology is already available, an examination of appropriate methods based on the type of disaster is still missing. Our goal is to compare the suitability of three different conventional classification methods for fast and easy change detection analysis using high-spatial-resolution and high-temporal-resolution remote sensing imagery to identify areas with windthrow and landslides caused by typhoons. In August 2016, four typhoons hit Hokkaido, the northern island of Japan, creating large areas of windthrow and landslides. We compared the normalized difference vegetation index (NDVI) filtering method, the spectral angle mapper (SAM) method, and the support vector machine (SVM) method to identify windthrow and landslides in two different study areas in southwestern Hokkaido. These methodologies were evaluated using PlanetScope data with a resolution of 3 m/px and validated with reference data based on Worldview2 data with a very high resolution of 0.46 m/px. The results showed that all three methods, when applied to high-spatial-resolution imagery, can deliver sufficient results for windthrow and landslide detection. In particular, the SAM method performed better at windthrow detection, and the NDVI filtering method performed better at landslide detection.</t>
  </si>
  <si>
    <t>WOS:000586538400001</t>
  </si>
  <si>
    <t>; C:\Users\spenshi\Zotero\storage\YT4U9MBZ\Furukawa et al. - 2020 - Comparison of Conventional Change Detection Method.pdf</t>
  </si>
  <si>
    <t>https://www.mdpi.com/2072-4292/12/19/3242/pdf?version=1601986935</t>
  </si>
  <si>
    <t>'nother look = 1; ACCURACY; AGREEMENT; AREA; change detection; Change detection; Change detection analysis; CLASSIFICATION; Conventional classification methods; Damage detection; Disasters; Ecosystems; Forestry; High resolution imagery; High spatial resolution imagery; High temporal resolution; Hurricanes; Image resolution; landslide; Landslide; Landslides; NDVI filtering; Normalized difference vegetation index; planetscope; Planetscope; remote sensing; Remote sensing; Remote sensing techniques; Remote sensing technology; Risk management; SAM; Support vector machines; SVM; Tropics; windthrow; Windthrow</t>
  </si>
  <si>
    <t>all three conventional methods, namely, the NDVI filtering method, the SAM method, and the SVM method, combined with the high-resolution imagery were suitable for windthrow and landslide detection, judging from kappa values that had a “substantial level of agreement” and an “almost perfect level of agreement”.</t>
  </si>
  <si>
    <t>- One simple way to improve the final classification would be masking the bare areas that were present before the typhoon event.
- One aspect to consider in further studies is the use of different-resolution datasets.</t>
  </si>
  <si>
    <t>Windthrow, Landslide</t>
  </si>
  <si>
    <t>Japan</t>
  </si>
  <si>
    <t>Nihonkai montane deciduous forests (4), Honshu alpine conifer forests (5)</t>
  </si>
  <si>
    <t>OA = 0.83 to 0.92, k = 0.66 to 0.82 (windthrow); 
OA = 0.84 to 0.96, k = 0.66 to 0.91 (landslide)</t>
  </si>
  <si>
    <t>SAM best for wind, NDVI filt best for landslide</t>
  </si>
  <si>
    <t>B683QYIT</t>
  </si>
  <si>
    <t>Galvao, LS; Petri, CA; Dalagnol, R</t>
  </si>
  <si>
    <t>Coupled effects of solar illumination and phenology on vegetation index determination: an analysis over the Amazonian forests using the SuperDove satellite constellation</t>
  </si>
  <si>
    <t>GISCIENCE &amp; REMOTE SENSING</t>
  </si>
  <si>
    <t>1548-1603</t>
  </si>
  <si>
    <t>10.1080/15481603.2023.2290354</t>
  </si>
  <si>
    <t>Despite the importance of the Amazonian rainforests in the global carbon cycle, their phenological responses measured by large field-of-view satellite sensors are still not completely understood. In this scenario, close-to-nadir observations at high spatial and temporal resolutions made by satellite constellations may contribute to improve this knowledge. Here, we investigated the sensitivity of five vegetation indices (VIs) to canopy shadows over 15 protected forests of the Amazon, and the possible existence of coupled effects of solar illumination and vegetation phenology on the VI determination. The VIs are the Enhanced Vegetation Index (EVI), Green-Red Normalized Difference (GRND), Modified Photochemical Reflectance Index (MPRI), Normalized Difference Vegetation Index (NDVI), and RedEdge Normalized Difference (REND). They were calculated from 432 images obtained in 2022 by the Planet's eight-band SuperDove instrument. Few daily images acquired on the same day with distinct Solar Zenith Angle (SZA) were used to disentangle the effects of solar illumination from those of vegetation phenology. The results showed the presence of coupled effects of solar illumination and vegetation phenology on the EVI determination regardless of the site location, especially over dense forests. Such effects were not observed significantly in the GRND, MPRI, NDVI, and REND data. When the vegetation phenology was kept fixed in the analysis, solar illumination generated pseudo-greening effects from the EVI, even for small differences in SZA between daily observations. As the most sensitive VI to illumination conditions, the EVI increased from the beginning to the end of the dry season tracking solar angles and shade fractions. This dry-season trend was not observed for GRND, MPRI, NDVI, and REND, which presented low correlations with SZA and shade fractions. These four VIs were correlated with each other over most sites, which explained the agreement observed between their seasonal profiles. From the analysis of 15 sites distributed throughout the Amazon, our findings did not confirm patterns of large-scale greening at the end of the dry season. Local changes in greening (vegetation productivity) and browning were captured by the VIs over a few sites but in different periods of the dry season (June to September). At the high spatial scale of SuperDove observations, our results highlight the necessity of correcting solar and, in some cases, terrain illumination effects on the EVI before retrieving phenological metrics over the Amazon.</t>
  </si>
  <si>
    <t>WOS:001114712300001</t>
  </si>
  <si>
    <t>Amazonia; DEFORESTATION; VARIABILITY; REFLECTANCE; NDVI; CLIMATE; EVI; vegetation index; TROPICAL FORESTS; vegetation indices; Amazon; phenology; MODIS; rainforest; zenith angle; SuperDove; DRY-SEASON; Satellite constellation; solar illumination; vegetation phenology</t>
  </si>
  <si>
    <t>- EVI was most sensitive of the tested VIs to changes in</t>
  </si>
  <si>
    <t>Solar illumination, Land surface phenology</t>
  </si>
  <si>
    <t>raw bands (Super Dove), EVI, GRDI, MPRI, NDVI, REND, GLCM</t>
  </si>
  <si>
    <t xml:space="preserve">Solimões-Japurá moist forests (1), Japurá-Solimoes-Negro moist forests (1), Uatuma-Trombetas moist forests (1), Tapajós-Xingu moist forests (1), Madeira-Tapajós moist forests (1), Purus-Madeira moist forests (1), Southwest Amazon moist forests (1), Juruá-Purus moist forests (1), Mato Grosso seasonal forests (1) </t>
  </si>
  <si>
    <t>URWYMF9J</t>
  </si>
  <si>
    <t>Jung, Y., S.; Lee, K.; Yun, Y.; Lee, W.H.; Han</t>
  </si>
  <si>
    <t>Detection of collapse buildings using uav and bitemporal satellite imagery</t>
  </si>
  <si>
    <t>15984850 (ISSN)</t>
  </si>
  <si>
    <t>10.7848/ksgpc.2020.38.3.187</t>
  </si>
  <si>
    <t>https://www.scopus.com/inward/record.uri?eid=2-s2.0-85088359367&amp;doi=10.7848%2fksgpc.2020.38.3.187&amp;partnerID=40&amp;md5=a7722f4af5b39d8f0ed5ba77c48a3a32</t>
  </si>
  <si>
    <t>187-196</t>
  </si>
  <si>
    <t>Korean</t>
  </si>
  <si>
    <t>9D9GCDGT</t>
  </si>
  <si>
    <t>Gašparovi?, M.; Dobrini?, D.; Medak, D.</t>
  </si>
  <si>
    <t>Urban vegetation detection based on the land-cover classification of planetscope, rapideye and worldview-2 satellite imagery</t>
  </si>
  <si>
    <t>Int. Multidisciplinary Sci. Geoconf. Surveying Geology Mining Ecology Manage., SGEM</t>
  </si>
  <si>
    <t>13142704 (ISSN); 9786197408355 (ISBN)</t>
  </si>
  <si>
    <t>10.5593/sgem2018/2.3/S10.032</t>
  </si>
  <si>
    <t>https://www.scopus.com/inward/record.uri?eid=2-s2.0-85056157333&amp;doi=10.5593%2fsgem2018%2f2.3%2fS10.032&amp;partnerID=40&amp;md5=9d2619fdde84739045d79afc7c216ddd</t>
  </si>
  <si>
    <t>One of the problems that are encountered today is the migration from rural to urban areas. Cities are becoming overpopulated and consequently overbuilt. Due to the high demand for new residential and commercial buildings, in the last few decades, green zones such as parks are often becoming built. In the cities, there is increasingly less room left to nature. Urban vegetation has a large impact on the quality of life in cities. The aim of this research is the detection of urban vegetation by three independent multispectral (MS), and high spatial resolution satellite imagery. Satellite imagery with various spatial resolution and spectral characteristics are used in this research. The study area is the capital city of Croatia, Zagreb. For this research MS imagery from PlanetScope (PS), Rapideye (RE) and WorldView-2 (WV2) satellites were obtained within project “Geospatial Monitoring of green infrastructure by means of terrestrial, airborne and satellite imagery” (GEMINI). PS 3.7-m spatial resolution imagery has 4 bands (blue, green, red and near-infrared), RE 5-m spatial resolution imagery has 5 bands (blue, green, red, red edge and near-infrared) and WV2 2-m spatial resolution imagery has 8 bands (coastal, blue, green, yellow, red, red edge, near-Infrared 1 and near-infrared 2). Above mentioned satellite imagery with different spatial resolution and spectral characteristics were used to obtain three independent land-cover classifications of the city of Zagreb. Based on the land-cover classification entire study area was divided into 5 classes (water, bare soil, built-up, forest and low vegetation). Supervised classification was made with a random forest (RF) classifier based on manually collected training polygons. Accuracy assessment of the different resolution land-cover classifications was calculated based on the reference polygons. The main goal of this research is the accuracy comparison of the land-cover classifications conducted on three different satellite imagery sources. According to expectations highest overall accuracy and user’s accuracies for each class has WV2 satellite imagery, then PS, and lowest accuracy has RE satellite imagery. This is important for the further research on project GEMINI especially for detection and monitoring of urban vegetation as one of the most important factors of life quality in cities. © SGEM2018.</t>
  </si>
  <si>
    <t>249-256</t>
  </si>
  <si>
    <t>International Multidisciplinary Scientific Geoconference</t>
  </si>
  <si>
    <t>C:\Users\spenshi\Zotero\storage\ZKTM6GTA\Gašparović et al. - 2018 - Urban vegetation detection based on the land-cover.pdf</t>
  </si>
  <si>
    <t>'nother look = 2, 1; Accuracy assessment; Decision trees; Different resolutions; High spatial resolution satellite imagery; Image classification; Image resolution; Infrared devices; Land cover classification; Land-cover classification; Office buildings; Remote sensing; Satellite imagery; Spatial resolution imagery; Spectral characteristics; Supervised classification; Urban vegetation; Urban vegetation detection; Vegetation</t>
  </si>
  <si>
    <t>18th International Multidisciplinary Scientific Geoconference, SGEM 2018</t>
  </si>
  <si>
    <t>algorithm detected new forest disturbances whenever a new PlanetScope image became available and by July 2019 reached a user’s accuracy of 86% and producer’s accuracy of 92%. Second, the combination of the TRP-based map, the confusion matrix, and the stratified sample-based estimator constitute a statistically rigorous approach for estimating CC area that complies with the IPCC good practice guidelines for GHG inventories.</t>
  </si>
  <si>
    <t>Vegetation detection</t>
  </si>
  <si>
    <t>1B</t>
  </si>
  <si>
    <t>raw bands</t>
  </si>
  <si>
    <t>Croatia</t>
  </si>
  <si>
    <t>WV &gt; PS &gt; RE</t>
  </si>
  <si>
    <t>C6DJ3GTN</t>
  </si>
  <si>
    <t>Kalacska, T, M; Arroyo-Mora, JP; Lucanus, O; Sousa, L; Pereira, T; Vieira</t>
  </si>
  <si>
    <t>Deciphering the many maps of the Xingu River Basin - an assessment of land cover classifications at multiple scales</t>
  </si>
  <si>
    <t>0097-3157</t>
  </si>
  <si>
    <t>2020-11</t>
  </si>
  <si>
    <t>L9ZFHI8N</t>
  </si>
  <si>
    <t>Gašparovi?, M; Klobucar, D; Gasparovic, I</t>
  </si>
  <si>
    <t>AUTOMATIC FOREST DEGRADATION MONITORING BY REMOTE SENSING METHODS AND COPERNICUS DATA</t>
  </si>
  <si>
    <t>University of Zagreb</t>
  </si>
  <si>
    <t>1682-1750</t>
  </si>
  <si>
    <t>10.5194/isprs-archives-XLIII-B3-2022-611-2022</t>
  </si>
  <si>
    <t>Nowadays, forests are the most widely spread land cover and therefore play a significant role in ecology and create processes' dynamics. Forests are threatened by various harmful effects due to biotic (insects, fungi, viruses, weeds, animals) and abiotic (floods, fires, storms, droughts, polluted atmospheres etc.) damages. Also, human damage (anthropogenic impact) is numerous and varied. They are caused by direct human action on the forest and indirect activities and processes (damage due to grazing, consequent devastation and erosion of habitats etc.). Forest devastation and illegal logging are one of the immediate negative human activities that have a detrimental impact on the forest. The research refers to the state forests of two management units, Javornik and Corkovae-Karlice in the border area of the Republic of Croatia. Part of the forests (about 3,000 hectares) of these two management units are located in a mine suspected area along the state border with Bosnia and Herzegovina. This research aims to develop an automatic algorithm for forest degradation monitoring by remote sensing methods and Copernicus data. The developed algorithm was based on the Sentinel-2 (S2) optical satellite imagery and Google Earth Engine. The proposed automatic forest degradation monitoring algorithm was based on the Delta NDVI change detection approach. Accuracy assessment was done by independent data in higher, 3-m resolution based PlanetScope imagery. Preliminary results show very similar forest degradation values per all tested forest compartment/subcompartment for automatically generated S2 10-m imagery forest degradation map and 3-m forest maps obtained manually from PlanetScope imagery.</t>
  </si>
  <si>
    <t>611-616</t>
  </si>
  <si>
    <t>43-B3</t>
  </si>
  <si>
    <t>WOS:000855647800086</t>
  </si>
  <si>
    <t xml:space="preserve">C:\Users\spenshi\Zotero\storage\MHVDYBSB\Gasparovic et al. - 2022 - AUTOMATIC FOREST DEGRADATION MONITORING BY REMOTE .pdf; </t>
  </si>
  <si>
    <t>https://isprs-archives.copernicus.org/articles/XLIII-B3-2022/611/2022/isprs-archives-XLIII-B3-2022-611-2022.pdf</t>
  </si>
  <si>
    <t>'nother look = 1; change detection; Change detection; COVER; Forest degradation; forestry; Forestry; Harmful effects; image classification; Image classification; Images classification; Land cover; Management unit; Process dynamics; remote sensing; Remote sensing; Remote-sensing; Satellite imagery; Sentinel-2; Viruses</t>
  </si>
  <si>
    <t>Jiang, J; Shaker, A; Zhang, H</t>
  </si>
  <si>
    <t>XXIV ISPRS CONGRESS: IMAGING TODAY, FORESEEING TOMORROW, COMMISSION III</t>
  </si>
  <si>
    <t>NDVI</t>
  </si>
  <si>
    <t>Pannonian mixed forests (4)</t>
  </si>
  <si>
    <t>9MJWQ3VJ</t>
  </si>
  <si>
    <t>Khryashchev, A., V.; Ivanovsky, L.; Pavlov, V.; Ostrovskaya, A.; Rubtsov</t>
  </si>
  <si>
    <t>Comparison of Different Convolutional Neural Network Architectures for Satellite Image Segmentation</t>
  </si>
  <si>
    <t>10.23919/FRUCT.2018.8588071</t>
  </si>
  <si>
    <t>https://www.scopus.com/inward/record.uri?eid=2-s2.0-85061047483&amp;doi=10.23919%2fFRUCT.2018.8588071&amp;partnerID=40&amp;md5=3ca384a842032a5667e063d4ba6e4adf</t>
  </si>
  <si>
    <t>172-179</t>
  </si>
  <si>
    <t>2018-November</t>
  </si>
  <si>
    <t>Assignee: NA Edition: NA ISBN: 23057254 (ISSN); 978-952686536-2 (ISBN) Publisher: IEEE Computer Society Type: NA Version Number: NA</t>
  </si>
  <si>
    <t>F, Cinotti T. S. ; Balandin S. ; Tyutina T. ; Viola</t>
  </si>
  <si>
    <t>3QBILQM9</t>
  </si>
  <si>
    <t>Gašparović, M.; Medak, D.; Pilaš, I.; Jurjević, L.; Balenović, I.</t>
  </si>
  <si>
    <t>FUSION OF SENTINEL-2 AND PLANETSCOPE IMAGERY FOR VEGETATION DETECTION AND MONITORING</t>
  </si>
  <si>
    <t>The International Archives of the Photogrammetry, Remote Sensing and Spatial Information Sciences</t>
  </si>
  <si>
    <t>10.5194/isprs-archives-XLII-1-155-2018</t>
  </si>
  <si>
    <t>https://isprs-archives.copernicus.org/articles/XLII-1/155/2018/isprs-archives-XLII-1-155-2018.html</t>
  </si>
  <si>
    <t>Different spatial resolutions satellite imagery with global almost daily revisit time provide valuable information about the earth surface in a short time. Based on the remote sensing methods satellite imagery can have different applications like environmental development, urban monitoring, etc. For accurate vegetation detection and monitoring, especially in urban areas, spectral characteristics, as well as the spatial resolution of satellite imagery is important. In this research, 10-m and 20-m Sentinel-2 and 3.7-m PlanetScope satellite imagery were used. Although in nowadays research Sentinel-2 satellite imagery is often used for land-cover classification or vegetation detection and monitoring, we decided to test a fusion of Sentinel-2 imagery with PlanetScope because of its higher spatial resolution. The main goal of this research is a new method for Sentinel-2 and PlanetScope imagery fusion. The fusion method validation was provided based on the land-cover classification accuracy. Three land-cover classifications were made based on the Sentinel-2, PlanetScope and fused imagery. As expected, results show better accuracy for PS and fused imagery than the Sentinel-2 imagery. PlanetScope and fused imagery have almost the same accuracy. For the vegetation monitoring testing, the Normalized Difference Vegetation Index (NDVI) from Sentinel-2 and fused imagery was calculated and mutually compared. In this research, all methods and tests, image fusion and satellite imagery classification were made in the free and open source programs. The method developed and presented in this paper can easily be applied to other sciences, such as urbanism, forestry, agronomy, ecology and geology.</t>
  </si>
  <si>
    <t>155-160</t>
  </si>
  <si>
    <t>XLII-1</t>
  </si>
  <si>
    <t>Copernicus Online Journals</t>
  </si>
  <si>
    <t>Conference Name: ISPRS TC I Mid-term Symposium &lt;q&gt;Innovative Sensing – From Sensors to Methods and Applications&lt;/q&gt; (Volume XLII-1) - 10&amp;ndash;12 October 2018, Karlsruhe, Germany Publisher: Copernicus GmbH</t>
  </si>
  <si>
    <t>C:\Users\spenshi\Zotero\storage\8A99AUEI\Gašparović et al. - 2018 - FUSION OF SENTINEL-2 AND PLANETSCOPE IMAGERY FOR V.pdf; C:\Users\spenshi\Zotero\storage\5983C3QH\Gašparović et al. - 2018 - FUSION OF SENTINEL-2 AND PLANETSCOPE IMAGERY FOR V.pdf</t>
  </si>
  <si>
    <t>'nother look = 4</t>
  </si>
  <si>
    <t>Fusion; PlanetScope; Remote Sensing; Sentinel-2; Vegetation</t>
  </si>
  <si>
    <t>Fusing PS data with S2 improves landcover classification</t>
  </si>
  <si>
    <t>Pansharpening (Gasparovic et al, 2018)</t>
  </si>
  <si>
    <t>Fused dataset best, but extremely similar to PS</t>
  </si>
  <si>
    <t>95G3WXQR</t>
  </si>
  <si>
    <t>Kpienbaareh, D; Sun, XX; Wang, JF; Luginaah, I; Kerr, RB; Lupafya, E; Dakishoni, L</t>
  </si>
  <si>
    <t>Crop Type and Land Cover Mapping in Northern Malawi Using the Integration of Sentinel-1, Sentinel-2, and PlanetScope Satellite Data</t>
  </si>
  <si>
    <t>10.3390/rs13040700</t>
  </si>
  <si>
    <t>Mapping crop types and land cover in smallholder farming systems in sub-Saharan Africa remains a challenge due to data costs, high cloud cover, and poor temporal resolution of satellite data. With improvement in satellite technology and image processing techniques, there is a potential for integrating data from sensors with different spectral characteristics and temporal resolutions to effectively map crop types and land cover. In our Malawi study area, it is common that there are no cloud-free images available for the entire crop growth season. The goal of this experiment is to produce detailed crop type and land cover maps in agricultural landscapes using the Sentinel-1 (S-1) radar data, Sentinel-2 (S-2) optical data, S-2 and PlanetScope data fusion, and S-1 C-2 matrix and S-1 H/alpha polarimetric decomposition. We evaluated the ability to combine these data to map crop types and land cover in two smallholder farming locations. The random forest algorithm, trained with crop and land cover type data collected in the field, complemented with samples digitized from Google Earth Pro and DigitalGlobe, was used for the classification experiments. The results show that the S-2 and PlanetScope fused image + S-1 covariance (C-2) matrix + H/alpha polarimetric decomposition (an entropy-based decomposition method) fusion outperformed all other image combinations, producing higher overall accuracies (OAs) (&gt;85%) and Kappa coefficients (&gt;0.80). These OAs represent a 13.53% and 11.7% improvement on the Sentinel-2-only (OAs &lt; 80%) experiment for Thimalala and Edundu, respectively. The experiment also provided accurate insights into the distribution of crop and land cover types in the area. The findings suggest that in cloud-dense and resource-poor locations, fusing high temporal resolution radar data with available optical data presents an opportunity for operational mapping of crop types and land cover to support food security and environmental management decision-making.</t>
  </si>
  <si>
    <t>WOS:000624435300001</t>
  </si>
  <si>
    <t>notion://www.notion.so/Kpienbaareh-et-al-2021-6d6abb07cacc43ea917a0d1a1d4df25b</t>
  </si>
  <si>
    <t>CLASSIFICATION; Crop classification; Sentinel-1; TIME-SERIES; Sentinel-2; Data fusion; PlanetScope; RADAR; Satellites; food security; SYSTEMS; AGRICULTURE; crop classification; data fusion; DECOMPOSITION; DIVERSITY; ECOSYSTEM; FUSION; POLARIMETRIC SAR; random forest classification; Forestry; Planetscope; Crops; Space-based radar; Agricultural landscapes; Random forest algorithm; Image enhancement; Mapping; Decision trees; Information management; Data integration; Agricultural robots; High temporal resolution; Random forest classification; Covariance matrix; Decision making; Decomposition methods; Environmental management; Food security; Food supply; Image processing technique; Management decision-making; Optical data processing; Polarimeters; Polarimetric decomposition; Spectral characteristics; 'nother look = 3; notion</t>
  </si>
  <si>
    <t>Fused PS/S2 superior to raw either</t>
  </si>
  <si>
    <t>AT6GC882</t>
  </si>
  <si>
    <t>Landicho, K.P.; Blanco, A.C.; Francisco, R.R.; Gatdula, N.</t>
  </si>
  <si>
    <t>Google earth engine-based assessment of expansion of bakhawan eco-park using vegetation and water indices derived from landsat images</t>
  </si>
  <si>
    <t>Proc. - Asian Conf. Remote Sensing: Remote Sens. Enabling Prosperity, ACRS</t>
  </si>
  <si>
    <t>https://www.scopus.com/inward/record.uri?eid=2-s2.0-85071955393&amp;partnerID=40&amp;md5=cdeb967861f04cc59239044413fc6d8f</t>
  </si>
  <si>
    <t>Bakhawan Eco-Park is a mangrove forest located near the mouth of the Aklan River in Kalibo, Aklan,Philippines. Sediment export and deposition in this area is believed to be enhanced by upland deforestation and landcover changes in the watershed. Mangrove reforestation efforts in the Eco-Park dating back to 1990 possiblyenhanced its sediment trapping function, thus its expansion. The expansion of this blue carbon ecosystem impliesgreater (GEE) have proven to facilitate spatio-temporal studies.otential to sequester and store carbon. Analyses of remotely and spatially derived data using a cloudcomputing geospatial platform like Google Earth Engine This study is conducted to detect and quantify the expansion of the Bakhawan Eco-park over periods of time. Landsat5 Thematic Mapper (TM) and Landsat 8 Operational Land Image/Thermal Infrared Sensor (OLI/TIRS) satelliteimages from years 1985 to 2017 were utilized in this study. Due to the area being persistently covered with clouds,composite images for 5-year epochs, namely, (1) 1985-1989, (2) 1990-1994, (3) 1995-1999, (4) 2000-2004, (5) 2005-2009, (6) 2010-2012, and (7) 2013-2017, were created using a GEE built-in algorithm. Normalized Difference Indexvalues for vegetation (NDVI) and water (NDWI and Modified NDWI) were derived and then experimentallythresholded, to derive vegetation, land, and water information. Temporal area of the study site was computed usingits most recent extent as basis. Expansion rates based on thresholded NDVI, and NDWI, and MNDWI values,respectively, for each consecutive epoch-pair are as follows: epoch 1-2: 68.94%, 69.18%, 12.20%; epoch 2-3:16.72%, 12.26%, 23.42%; epoch 3-4: 31.80%. 29.84%, 17.64%; epoch 4-5: 6.14%, 5.15%, 18.04%; epoch 5-6:13.44%, 13.83%, 19.64%; epoch 6-7: 6.92%, 7.38%, 21.07%. The expansions were validated using high-resolutionsatellite imagery (PlanetScope products). It was found out that results obtained from NDVI and NDWI are inagreement with validation data. © 2018 Proceedings - 39th Asian Conference on Remote Sensing: Remote Sensing Enabling Prosperity, ACRS 2018. All rights reserved.</t>
  </si>
  <si>
    <t>1332-1341</t>
  </si>
  <si>
    <t>'nother look = 1; Blue Carbon Ecosystem; Carbon; Deforestation; Ecosystems; Engines; Expansion; Infrared detectors; Land-cover change; Landsat-5 (L5) Thematic mapper; Mangrove; NDVI; NDWI; Normalized differences; Reforestation; Remote sensing; Sediment trapping; Vegetation; Water informations</t>
  </si>
  <si>
    <t>39th Asian Conference on Remote Sensing: Remote Sensing Enabling Prosperity, ACRS 2018</t>
  </si>
  <si>
    <t>not available</t>
  </si>
  <si>
    <t>NTFWUS6E</t>
  </si>
  <si>
    <t>Ghasemi, M; Latifi, H; Shafeian, E; Naghavi, H; Pourhashemi, M</t>
  </si>
  <si>
    <t>A novel linear spectral unmixing-based method for tree decline monitoring by fusing UAV-RGB and optical space-borne data</t>
  </si>
  <si>
    <t>INTERNATIONAL JOURNAL OF REMOTE SENSING</t>
  </si>
  <si>
    <t>01431161 (ISSN)</t>
  </si>
  <si>
    <t>10.1080/01431161.2024.2305630</t>
  </si>
  <si>
    <t>https://www.scopus.com/inward/record.uri?eid=2-s2.0-85184146969&amp;doi=10.1080%2f01431161.2024.2305630&amp;partnerID=40&amp;md5=90bbba1331428616b0c8dac986263427</t>
  </si>
  <si>
    <t>Remote sensing-assisted monitoring of forest health entails methods that can provide up-to-date and accurate information on decline and mortality of individual trees, while maintaining time and cost efficiency. However, the trade-off of applying consumer-grade UAV-RGB data as the most affordable and accessible data source at the catchment level is constrained by its poor spectral information content. We developed a method based on the fusion of UAV-RGB data with space-borne Sentinel-2 Multispectral Instrument (MSI) at the level of tree crowns, with the specific target of supporting studies on semi-arid tree decline. We applied linear spectral unmixing (Spectral Unmixing-Based data Fusion method, LSUBF) by considering a limited number of endmembers and calculating the abundances (fractional covers) from the UAV data, and evaluated the results by high-resolution MSI space-borne data including SPOT-6 (1.5 m spatial resolution) and PlanetScope (3 m spatial resolution). This method suggested an increase in the coefficient of determination of the applied generalized additive model for decline severity estimation at tree crown level from 0.61 to 0.69, while it was improved from 0.70 to 0.91 when fitting a non-parametric random forest model. The results of sensitivity analysis demonstrated that the additional spectral information obtained from the proposed method results in higher accuracy in estimating decline severity. We suggest this method as a cost-effective alternative to monitor periodical tree decline, in particular across semi-arid ecosystems. © 2024 Informa UK Limited, trading as Taylor &amp; Francis Group.</t>
  </si>
  <si>
    <t>1079-1109</t>
  </si>
  <si>
    <t>International Journal of Remote Sensing</t>
  </si>
  <si>
    <t>WOS:001157243400001</t>
  </si>
  <si>
    <t>Citation Key: ref_14 Assignee: NA Authority: NA Code: NA Committee: NA Country: NA Edition: NA History: NA Medium: NA Place: NA References: NA Reporter: NA Scale: NA Section: NA Session: NA System: NA Type: NA tex.abstract.note: Remote sensing-assisted monitoring of forest health entails methods that can provide up-to-date and accurate information on decline and mortality of individual trees, while maintaining time and cost efficiency. However, the trade-off of applying consumer-grade UAV-RGB data as the most affordable and accessible data source at the catchment level is constrained by its poor spectral information content. We developed a method based on the fusion of UAV-RGB data with space-borne Sentinel-2 Multispectral Instrument (MSI) at the level of tree crowns, with the specific target of supporting studies on semi-arid tree decline. We applied linear spectral unmixing (Spectral Unmixing-Based data Fusion method, LSUBF) by considering a limited number of endmembers and calculating the abundances (fractional covers) from the UAV data, and evaluated the results by high-resolution MSI space-borne data including SPOT-6 (1.5 m spatial resolution) and PlanetScope (3 m spatial resolution). This method suggested an increase in the coefficient of determination of the applied generalized additive model for decline severity estimation at tree crown level from 0.61 to 0.69, while it was improved from 0.70 to 0.91 when fitting a non-parametric random forest model. The results of sensitivity analysis demonstrated that the additional spectral information obtained from the proposed method results in higher accuracy in estimating decline severity. We suggest this method as a cost-effective alternative to monitor periodical tree decline, in particular across semi-arid ecosystems. tex.access.date: NA tex.application.number: NA tex.archive.location: WOS:001157243400001 tex.artwork.size: NA tex.attorney.agent: NA tex.automatic.tags: NA tex.book.author: NA tex.call.number: NA tex.cast.member: NA tex.code.number: NA tex.commenter: NA tex.composer: NA tex.contributor: NA tex.cosponsor: NA tex.counsel: NA tex.date.added: 2024-05-22 18:07:25 tex.date.modified: 2024-05-22 18:07:25 tex.file.attachments: NA tex.filing.date: NA tex.guest: NA tex.hasforest: TRUE tex.interviewer: NA tex.issuing.authority: NA tex.item.type: journalArticle tex.key: NTFWUS6E tex.legal.status: NA tex.legislative.body: NA tex.library.catalog: NA tex.link.attachments: NA tex.manual.tags: BIOMASS; CHLOROPHYLL CONTENT; data fusion; GLOBAL VEGETATION; IMAGE FUSION; LANDSAT; LEAF PIGMENT CONTENT; linear spectral unmixing; REFLECTANCE; REMOTE-SENSING DATA; Semi-arid vegetation; SENSITIVITY-ANALYSIS; Sentinel-2; Tree decline; UAV-RGB; VEGETATION INDEXES tex.meeting.name: NA tex.num.pages: NA tex.number.of.volumes: NA tex.priority.numbers: NA tex.producer: NA tex.programming.language: NA tex.publication.title: INTERNATIONAL JOURNAL OF REMOTE SENSING tex.publication.year: 2024 tex.recipient: NA tex.reviewed.author: NA tex.running.time: NA tex.series.editor: NA tex.series.number: NA tex.series.text: NA tex.series.title: NA tex.version: NA tex.words.by: NA</t>
  </si>
  <si>
    <t>remote sensing; LANDSAT; Sentinel-2; REFLECTANCE; VEGETATION INDEXES; Ecosystems; BIOMASS; data fusion; Forestry; REMOTE-SENSING DATA; CHLOROPHYLL CONTENT; GLOBAL VEGETATION; Spatial resolution; Sentinel; environmental monitoring; unmanned vehicle; Unmanned aerial vehicles (UAV); Economic and social effects; Optical remote sensing; Image resolution; spectral analysis; Cost effectiveness; Spectral information; mortality; tree; Linear spectral unmixing; IMAGE FUSION; LEAF PIGMENT CONTENT; linear spectral unmixing; Semi-arid vegetation; SENSITIVITY-ANALYSIS; Tree decline; UAV-RGB; aerial survey; Catchments; Multispectral instruments; population decline; Semi arid; semiarid region; Sensitivity analysis; Space-borne</t>
  </si>
  <si>
    <t>Models developed for tree decline which use fused S2/UAV-RGB data are more effective than those that don't.</t>
  </si>
  <si>
    <t>Tree decline</t>
  </si>
  <si>
    <t>Iran</t>
  </si>
  <si>
    <t>Zagros Mountains forest steppe (4)</t>
  </si>
  <si>
    <t>VBH58K8Q</t>
  </si>
  <si>
    <t>Goncalves, DN; Marcato, J; Carrilho, AC; Acosta, PR; Ramos, APM; Gomes, FDG; Osco, LP; Oliveira, MD; Martins, JAC; Damasceno, GA; de Araujo, MS; Li, JAT; Roque, F; Peres, LD; Gontalves, WN; Libonati, R</t>
  </si>
  <si>
    <t>Transformers for mapping burned areas in Brazilian Pantanal and Amazon with PlanetScope imagery</t>
  </si>
  <si>
    <t>10.1016/j.jag.2022.103151</t>
  </si>
  <si>
    <t>Pantanal is the largest continuous wetland in the world, but its biodiversity is currently endangered by catastrophic wildfires that occurred in the last three years. The information available for the area only refers to the location and the extent of the burned areas based on medium and low-spatial resolution imagery, ranging from 30 m up to 1 km. However, to improve measurements and assist in environmental actions, robust methods are required to provide a detailed mapping on a higher-spatial scale of the burned areas, such as PlanetScope imagery with 3-5 m spatial resolution. As state-of-the-art, Deep Learning (DL) segmentation methods, in specific Transformed-based networks, are one of the best emerging approaches to extract information from remote sensing imagery. Here we combine Transformers DL methods and high-resolution planet imagery to map burned areas in the Brazilian Pantanal wetland. We first compared the performances of multiple DL -based networks, namely Segformer and DTP Transformers methods with CNN-based networks like PSPNet, FCN, DeepLabV3+, OCRNet, and ISANet, applied in Planet imagery, considering RGB and near-infrared within a large dataset of 1282 image patches (512 x 512 pixels). We later verified the generalization capability of the model for segmenting burned areas in different areas, located in the Brazilian Amazon, which is also worldwide known due to its environmental relevance. As a result, the two transformers based-methods, SegFormer (F1 -score equals 95.91%) and DTP (F1-score equals 95.15%), provided the most accurate results in mapping burned forest areas in Pantanal. Results show that the combination of SegFormer and RGB+NIR image with pre-trained weights is the best option (F1-score of 96.52%) to distinguish burned from not-burned areas. When applying the generated model in two Brazilian Amazon forest regions, we achieved F1-score averages of 95.88% for burned areas. We conclude that Transformer-based networks are fit to deal with burned areas in two of the most relevant environmental areas of the world using high-spatial-resolution imagery.</t>
  </si>
  <si>
    <t>WOS:000915187100001</t>
  </si>
  <si>
    <t>; C:\Users\spenshi\Zotero\storage\EB6FS83N\Goncalves et al. - 2023 - Transformers for mapping burned areas in Brazilian.pdf</t>
  </si>
  <si>
    <t>https://www.sciencedirect.com/science/article/pii/S1569843222003399/pdfft?md5=ba340e364a62dc021c79364955cb1c45&amp;pid=1-s2.0-S1569843222003399-main.pdf&amp;isDTMRedir=Y</t>
  </si>
  <si>
    <t>'nother look = 2, 1; Amazonas [Brazil]; Brazil; Deep learning; forest; imagery; learning; mapping; Multispectral imagery; Pantanal; segmentation; spatial resolution; Transfer learning; wildfire; Wildfire</t>
  </si>
  <si>
    <t>- The results demonstrated that the networks based on vision transformers resulted in better accuracy than traditional CNNs architectures.
- the tests performed with SegFormer and various band combinations as input revealed that using an image of RGB+NIR is the best option (F1-score of 96.52 percent) for distinguishing burned from not-burned areas in multispectral high-spatial imagery.
- The experimental results in the Brazilian Amazon images also indicate that the model generated for Pantanal can be generalized to other areas</t>
  </si>
  <si>
    <t>- future studies should focus on vision transformer’s architectures to perform said task [of mapping burned areas from high-resolution multispectral imagery].</t>
  </si>
  <si>
    <t>raw bands (Dove), NDVI</t>
  </si>
  <si>
    <t>R, G, B, NIR</t>
  </si>
  <si>
    <t>Madeira-Tapajós moist forests (1), Purus varzeá (1), Pantanal (9)</t>
  </si>
  <si>
    <t>OA = 0.9586 to 0.9976, IoU = 0.9203 to 0.9956, F1 = 0.9585 to 0. 9978</t>
  </si>
  <si>
    <t>SegFormer highest performing, though all quite similar</t>
  </si>
  <si>
    <t>3EBGJU5F</t>
  </si>
  <si>
    <t>Lim, M.-K., J.; Kim, K.-M.; Kim</t>
  </si>
  <si>
    <t>The Development of Major Tree Species Classification Model using Different Satellite Images and Machine Learning in Gwangneung Area</t>
  </si>
  <si>
    <t>12256161 (ISSN)</t>
  </si>
  <si>
    <t>10.7780/kjrs.2019.35.6.2.2</t>
  </si>
  <si>
    <t>https://www.scopus.com/inward/record.uri?eid=2-s2.0-85106456212&amp;doi=10.7780%2fkjrs.2019.35.6.2.2&amp;partnerID=40&amp;md5=b35b088f0cfb5b78c18a8d0ae7f6ea4f</t>
  </si>
  <si>
    <t>1037-1052</t>
  </si>
  <si>
    <t>6WSMNQKU</t>
  </si>
  <si>
    <t>Guo, JW; Jin, Y; Ye, HC; Huang, WJ; Zhao, JL; Cui, B; Liu, FC; Deng, JJ</t>
  </si>
  <si>
    <t>Recognition of Areca Leaf Yellow Disease Based on PlanetScope Satellite Imagery</t>
  </si>
  <si>
    <t>AGRONOMY-BASEL</t>
  </si>
  <si>
    <t>2073-4395</t>
  </si>
  <si>
    <t>10.3390/agronomy12010014</t>
  </si>
  <si>
    <t>Areca yellow leaf disease is a major attacker of the planting and production of arecanut. The continuous expansion of arecanut (Areca catechu L.) planting areas in Hainan has placed a great need to strengthen the monitoring of this disease. At present, there is little research on the monitoring of areca yellow leaf disease. PlanetScope imagery can achieve daily global coverage at a high spatial resolution (3 m) and is thus suitable for the high-precision monitoring of plant pest and disease. In this paper, PlanetScope images were employed to extract spectral features commonly used in disease, pest and vegetation growth monitoring for primary models. In this paper, 13 spectral features commonly used in vegetation growth and pest monitoring were selected to form the initial feature space, followed by the implementation of the Correlation Analysis (CA) and independent t-testing to optimize the feature space. Then, the Random Forest (RF), Backward Propagation Neural Network (BPNN) and AdaBoost algorithms based on feature space optimization to construct double-classification (healthy, diseased) monitoring models for the areca yellow leaf disease. The results indicated that the green, blue and red bands, and plant senescence reflectance index (PSRI) and enhanced vegetation index (EVI) exhibited highly significant differences and strong correlations with healthy and diseased samples. The RF model exhibits the highest overall recognition accuracy for areca yellow leaf disease (88.24%), 2.95% and 20.59% higher than the BPNN and AdaBoost models, respectively. The commission and omission errors were lowest with the RF model for both healthy and diseased samples. This model also exhibited the highest Kappa coefficient at 0.765. Our results exhibit the feasible application of PlanetScope imagery for the regional large-scale monitoring of areca yellow leaf disease, with the RF method identified as the most suitable for this task. Our study provides a reference for the monitoring, a rapid assessment of the area affected and the management planning of the disease in the agricultural and forestry industries.</t>
  </si>
  <si>
    <t>WOS:000750573000001</t>
  </si>
  <si>
    <t>; C:\Users\spenshi\Zotero\storage\Y8DA9E7E\Guo et al. - 2022 - Recognition of Areca Leaf Yellow Disease Based on .pdf</t>
  </si>
  <si>
    <t>https://www.mdpi.com/2073-4395/12/1/14/pdf?version=1642582146</t>
  </si>
  <si>
    <t>'nother look = 2, 1; areca yellow leaf disease; Areca yellow leaf disease; back propagation neural network; Back propagation neural network; INDEX; PHENOLOGY; PlanetScope image; random forest; Random forest; RANDOM FOREST; SENESCENCE</t>
  </si>
  <si>
    <t>- the RF model exhibits the highest overall recognition accuracy for areca yellow leaf disease (88.24%), 2.95% and 20.59% higher than the BPNN and AdaBoost models, respectively
- In addition, compared with the BPNN and AdaBoost algorithms, it is more suitable for the identification and monitoring of areca yellow leaf disease.
- The results indicated that the green, blue and red bands, and plant senescence reflectance index (PSRI) and enhanced vegetation index (EVI) exhibited highly significant differences and strong correlations with healthy and diseased samples.</t>
  </si>
  <si>
    <t>- Unmanned aerial vehicle (UAV) remote sensing can make up for the shortcomings of satellite remote sensing, and the obtained images also have higher resolution; therefore, coordinated satellite and UAV remote sensing for yellow leaf disease monitoring is also a future development trend.
- In this study, the monitoring model constructed only based on spectral features is not sufficient to solve some special situations in complex environments, we can combine with time, location and characteristics of onset of areca yellow leaf disease to determining the possibility of confusing yellow leaf disease with bud/crown rot or with tree senescence.
- consider the effects of drought, nitrogen deficiency and other physiological yellow leaf diseases.</t>
  </si>
  <si>
    <t>Disease</t>
  </si>
  <si>
    <t>raw bands (Dove), SR-NIRR, NDVI, NPCI, EVI, MSAVI, PSRI, SAVI, OSAVI, TVI</t>
  </si>
  <si>
    <t>Correlation analysis</t>
  </si>
  <si>
    <t>G, B, R, PSRI, EVI</t>
  </si>
  <si>
    <t>Palm plantation</t>
  </si>
  <si>
    <t>Classificaiton (RF, AdaBoost, NN [BPNN])</t>
  </si>
  <si>
    <t xml:space="preserve">OA = 0.6471 to 0.9118, k = 0.294 to 0.824 </t>
  </si>
  <si>
    <t>RF &gt; NN &gt; AdaBoost</t>
  </si>
  <si>
    <t>P342TEPA</t>
  </si>
  <si>
    <t>Gyamfi-Ampadu, E; Gebreslasie, M; Mendoza-Ponce, A</t>
  </si>
  <si>
    <t>Evaluating Multi-Sensors Spectral and Spatial Resolutions for Tree Species Diversity Prediction</t>
  </si>
  <si>
    <t>10.3390/rs13051033</t>
  </si>
  <si>
    <t>Forests contribute significantly to terrestrial biodiversity conservation. Monitoring of tree species diversity is vital due to climate change factors. Remote sensing imagery is a means of data collection for predicting diversity of tree species. Since various sensors have different spectral and spatial resolutions, it is worth comparing them to ascertain which could influence the accuracy of prediction of tree species diversity. Hence, this study evaluated the influence of the spectral and spatial resolutions of PlanetScope, RapidEye, Sentinel 2 and Landsat 8 images in diversity prediction based on the Shannon diversity index (H '), Simpson diversity Index (D-1) and Species richness (S). The Random Forest regression was applied for the prediction using the spectral bands of the sensors as variables. The Sentinel 2 was the best image, producing the highest coefficient of determination (R-2) under both the Shannon Index (R-2 = 0.926) and the Species richness (R-2 = 0.923). Both the Sentinel and RapidEye produced comparable higher accuracy for the Simpson Index (R-2 = 0.917 and R-2 = 0.915, respectively). The PlanetScope was the second-accurate for the Species richness (R-2 = 0.90), whiles the Landsat 8 was the least accurate for the three diversity indices. The outcomes of this study suggest that both the spectral and spatial resolutions influence prediction accuracies of satellite imagery.</t>
  </si>
  <si>
    <t>WOS:000628493700001</t>
  </si>
  <si>
    <t>; C:\Users\spenshi\Zotero\storage\29Q48CZT\Gyamfi-Ampadu et al. - 2021 - Evaluating Multi-Sensors Spectral and Spatial Reso.pdf</t>
  </si>
  <si>
    <t>https://www.mdpi.com/2072-4292/13/5/1033/pdf?version=1615348036</t>
  </si>
  <si>
    <t>'nother look = 1; Biodiversity; BIODIVERSITY; Climate change; Coefficient of determination; conservation; Conservation; Decision trees; diversity; Diversity; ECOSYSTEM SERVICES; Forecasting; Forestry; Influence predictions; LAND-COVER CLASSIFICATION; LIDAR DATA; natural forests; Natural forests; prediction; Prediction; Prediction-based; random forest; Random forest; RANDOM FOREST; Remote sensing; Remote sensing imagery; RICHNESS; Satellite imagery; SATELLITE IMAGERY; SAVANNA WOODLANDS; sensors; Sensors; Shannon diversity; Spatial resolution; SUBTROPICAL FOREST; Terrestrial biodiversity; Tree species diversity; TROPICAL FORESTS</t>
  </si>
  <si>
    <t>Recursive feature elimination</t>
  </si>
  <si>
    <t>G, B, R, NIR</t>
  </si>
  <si>
    <t>Drakensberg montane grasslands woodlands and forests (10), Maputaland-Pondoland bushland and thickets (10)</t>
  </si>
  <si>
    <t>(S2 = RE) &gt; PS &gt; L8</t>
  </si>
  <si>
    <t>7KDEEIVZ</t>
  </si>
  <si>
    <t>Huong, KM; Rodríguez-Hernández, DI</t>
  </si>
  <si>
    <t>Mapping the Above-Ground Biomass of Rhizophora apiculata plantation Forests Using PlanetScope Imagery in Thanh Phu Nature Reserve, Vietnam</t>
  </si>
  <si>
    <t>BIOLOGY BULLETIN</t>
  </si>
  <si>
    <t>1062-3590</t>
  </si>
  <si>
    <t>10.1134/S1062359023601957</t>
  </si>
  <si>
    <t>Estimating forest biomass is a necessary task to assess the carbon sequestration potential and storage, which serves to evaluate the environmental value of forests. It is possible to develop models for predicting forest biomass by combining remote sensing, field data and statistical models. In this study, we assessed the feasibility of estimating aboveground biomass (AGB) of Rhizophora apiculata plantation forests in Thanh Phu Nature Reserve by combining PlanetScope imagery and field inventory data obtained from 55 sample plots. Furthermore, we investigated the potential to enhance the accuracy of AGB estimation by applying four statistical models, generalized linear model (GLM), generalized exponential model (GEM), support vector machine (SVM) and random forest (RF). Our results showed that incorporating gray-level co-occurrence matrix (GLCM) texture features led to a more robust AGB estimation compared to using only spectral bands or vegetation indices. The RF model achieved the highest accuracy of AGB estimation based on the combination of spectral bands, vegetation indices and the optimum texture features, with an R-2 value of 0.77. In addition, the spectral and texture features of the green and near-infrared bands were also important in predicting AGB. Finally, the results indicated that PlanetScope imagery has a great potential for mapping the AGB of R. apiculata plantations in mangrove forests, with relatively good accuracy (e.g., 78.26 and 86.36% for low and high values, respectively).</t>
  </si>
  <si>
    <t>S450-S461</t>
  </si>
  <si>
    <t>SUPPL 3</t>
  </si>
  <si>
    <t>WOS:001145714800013</t>
  </si>
  <si>
    <t>machine learning; high-resolution imagery; mangrove forests biomass; Southwest Vietnam</t>
  </si>
  <si>
    <t>- RF has produces best-fitting models for estimating aboveground biomass
-  texture metrics improve model performance</t>
  </si>
  <si>
    <t>raw bands (Dove), NDVI, SAVI, GNDVI, GLCM</t>
  </si>
  <si>
    <t>Vietnam</t>
  </si>
  <si>
    <t>G, R, NIR, NDVI, SAVI, GNDVI, GLCM_nir_mean, GLCM_nir_hom, GLCM_nir_cor, GLCM_nir_var, GLCM_nir_sm, GLCM_g_dis, GLCM_g_mean, GLCM_r_mean, GLCM_r_hom, GLCM_r_cor</t>
  </si>
  <si>
    <t>Indochina mangroves (14), Rhizophora apiculata plantation</t>
  </si>
  <si>
    <t>Regression (GLM, GEM, RF, SVM)</t>
  </si>
  <si>
    <t>r2 = 0.08 to 0.77, RMSE = 87.59 to 43.7</t>
  </si>
  <si>
    <t>RF best</t>
  </si>
  <si>
    <t>LMLL4LYD</t>
  </si>
  <si>
    <t>Lucanus, L.N., O.; Kalacska, M.; Arroyo-Mora, J.P.; Sousa, L.; Carvalho</t>
  </si>
  <si>
    <t>Before and After: A Multiscale Remote Sensing Assessment of the Sinop Dam, Mato Grosso, Brazil</t>
  </si>
  <si>
    <t>26734834 (ISSN)</t>
  </si>
  <si>
    <t>10.3390/earth2020018</t>
  </si>
  <si>
    <t>https://www.scopus.com/inward/record.uri?eid=2-s2.0-85127708762&amp;doi=10.3390%2fearth2020018&amp;partnerID=40&amp;md5=fbe61f0c48dc80d85b492640f1ae398d</t>
  </si>
  <si>
    <t>Hydroelectric dams are a major threat to rivers in the Amazon. They are known to decrease river connectivity, alter aquatic habitats, and emit greenhouse gases such as carbon dioxide and methane. Multiscale remotely sensed data can be used to assess and monitor hydroelectric dams over time. We analyzed the Sinop dam on the Teles Pires river from high spatial resolution satellite imagery to determine the extent of land cover inundated by its reservoir, and subsequent methane emissions from TROPOMI S-5P data. For two case study areas, we generated 3D reconstructions of important endemic fish habitats from unmanned aerial vehicle photographs. We found the reservoir flooded 189 km2 (low water) to 215 km2 (high water) beyond the extent of the Teles Pires river, with 13–30 m tall forest (131.4 Mg/ha average AGB) the predominant flooded class. We further found the reservoir to be a source of methane enhancement in the region. The 3D model showed the shallow habitat had high complexity important for ichthyofauna diversity. The distinctive habitats of rheophile fishes, and of the unique species assemblage found in the tributaries have been permanently modified following inundation. Lastly, we illustrate immersive visualization options for both the satellite imagery and 3D products.</t>
  </si>
  <si>
    <t>303-330</t>
  </si>
  <si>
    <t>G6LQIP9P</t>
  </si>
  <si>
    <t>Husna, V.N.; Wibowo, P.A.; Fawzi, N.I.; Forests2020 Indonesia; Medco Natuna E and P Ltd</t>
  </si>
  <si>
    <t>Identification of mangrove forest change using object-based analysis in Bontang, East Kalimantan</t>
  </si>
  <si>
    <t>10.1088/1755-1315/284/1/012037</t>
  </si>
  <si>
    <t>https://www.scopus.com/inward/record.uri?eid=2-s2.0-85067010788&amp;doi=10.1088%2f1755-1315%2f284%2f1%2f012037&amp;partnerID=40&amp;md5=a3d24dd44a4e41ae5dcb330f749f01cc</t>
  </si>
  <si>
    <t>In past half century, 35-86% of global mangrove forest already loss due to conversion into ponds, urban development and timber harvest. This is become challenging because in some area we don't have data about distribution and what mangrove species in that forest. We mapping mangrove forest in Bontang city using PlanetScope images acquired at 2017 and 2018. Remote sensing analysis using OBIA method we obtain mangrove extend in Bontang City in 2017 and 2018 are 2,659.2 ha and 3,155.9 ha respectively. With this result, we already loss 491 ha or 13.5% from the initial extend in 1988. Our finding on this research are although have high accuracy, mangrove mapping with 3-meter resolution gave not quite good result. This is because we only obtain mangrove and non-mangrove classification, not until species determination. The factor mainly atmosphere condition which Bontang area have cloud or many aerosols that hamper light transmission. In future need to mapping with species differentiation with this challenge. © Published under licence by IOP Publishing Ltd.</t>
  </si>
  <si>
    <t>Institute of Physics Publishing</t>
  </si>
  <si>
    <t>C:\Users\spenshi\Zotero\storage\QNWSFCXL\Husna et al. - 2019 - Identification of mangrove forest change using obj.pdf</t>
  </si>
  <si>
    <t>'nother look = 1; Environmental engineering; Food supply; Forestry; Light transmission; Mangrove forest; Mangrove mappings; Mangrove species; Mapping; Object-based analysis; Remote sensing; Remote sensing analysis; Species determination; Species differentiations; Urban development; Urban growth</t>
  </si>
  <si>
    <t>Setiawan Y.</t>
  </si>
  <si>
    <t>Forests2020 Indonesia; Medco Natuna E and P Ltd</t>
  </si>
  <si>
    <t>5th International Symposium on LAPAN-IPB Satellite for Food Security and Environmental Monitoring 2018, LISAT-FSEM 2018</t>
  </si>
  <si>
    <t>Sunda Shelf mangroves (14)</t>
  </si>
  <si>
    <t>Classification (Unspecified)</t>
  </si>
  <si>
    <t>5PI6UNT5</t>
  </si>
  <si>
    <t>Rasanen, A; Virtanen, T</t>
  </si>
  <si>
    <t>Data and resolution requirements in mapping vegetation in spatially heterogeneous landscapes</t>
  </si>
  <si>
    <t>10.1016/j.rse.2019.05.026</t>
  </si>
  <si>
    <t>It has been argued that even centimeter-level resolution is needed for mapping vegetation patterns in spatially heterogeneous landscapes such as northern peatlands. However, there are few systematic tests for determining what kind of spatial resolution and data combinations are needed and what the differences in mapping accuracy are when different datasets are omitted or included. We conducted 78 different object-based supervised random forest classifications on a patterned fen and its surroundings in Kaamanen, northern Finland, using remotely sensed optical imagery, topography, and vegetation height datasets from different platforms (unmanned aerial vehicle (UAV), aerial, satellite) with spatial resolution ranging from 5 cm to 3m. We compared differences in classification performance when we altered (1) classification and segmentation input data and features calculated from the data, or (2) the segmentation scale. We constructed training data with the help of transect-based field sampling and UAV imagery and tested classification accuracy using 412 field-surveyed vegetation plots. The most accurate classifications (75.7% overall accuracy) were obtained when we segmented a 5 cm resolution UAV image with a small segmentation scale and calculated features from all datasets. Classification accuracy was 2.2 percentage points (pp) lower with the most accurate aerial image (50 cm resolution) based classification, and 7.6 pp and 11.9pp lower with the most accurate WorldView-2 (2 m resolution) and PlanetScope (3 m resolution) satellite image based classifications respectively. Classification accuracies were low (46.7-56.0%) when we used only spectral data from one dataset. The inclusion of gray-level co-occurrence matrix textural features increased classification accuracy by 0.4-12.1pp and inclusion of multiple datasets by 8.2-25.0pp. Segmentation scale had a minor effect on classification accuracy (2.5-7.3pp difference between the finest and coarsest segmentation scale); however, both too small and large segmentation scale might lead to suboptimal classification. The differences in land cover type areal coverage were relatively small between classifications with multiple datasets, but if classifications included features from only one dataset, the differences were larger. We conclude that multiple different optical, topographical, and vegetation height datasets should be used when mapping vegetation in spatially heterogeneous landscapes, and that sub-meter resolution data (e.g. UAV or aerial) are necessary for the most accurate maps. Although UAV data is not essentially needed for classification, it is useful for training dataset construction and especially helpful in areas lacking other sub-meter resolution data.</t>
  </si>
  <si>
    <t>WOS:000473838900011</t>
  </si>
  <si>
    <t xml:space="preserve">C:\Users\spenshi\Zotero\storage\BE4G8M4Y\Rasanen and Virtanen - 2019 - Data and resolution requirements in mapping vegeta.pdf; </t>
  </si>
  <si>
    <t>https://helda.helsinki.fi/bitstream/10138/330368/1/r_s_nen_virtanen_2019_RSE_postprint.pdf</t>
  </si>
  <si>
    <t>'nother look = 2; Antennas; Arctic; Arctic vehicles; Classification (of information); CLASSIFICATION ACCURACY; data acquisition; Data fusion; data set; Decision trees; Drone; Drones; Finland; Forestry; heterogeneity; image analysis; image classification; Image classification; Image resolution; Image segmentation; IMAGE-ANALYSIS; Kaamanen; land cover; Land cover classification; LAND-COVER; landscape; Lappi [Finland]; lidar; Lidar; Mapping; mapping method; Northern boreal; NORTHERN EUROPE; Object based image analysis; Object-based image analysis; Optical radar; peatland; Peatland; RANDOM FOREST; satellite data; satellite imagery; Satellite imagery; SATELLITE IMAGERY; segmentation; SEGMENTATION SCALE; spatial analysis; spatial resolution; TEXTURAL FEATURES; Topography; TUNDRA; UAS; Ultra-high; Ultra-high spatial resolution; UNMANNED AERIAL VEHICLE; Unmanned aerial vehicles (UAV); Vegetation; vegetation type; Very high spatial resolutions; Very-high spatial resolution; Wetlands; WorldView</t>
  </si>
  <si>
    <t>about peatlands, not forests</t>
  </si>
  <si>
    <t>raw bands (Dove), NDVI, NDWI, RGI, GLCM</t>
  </si>
  <si>
    <t>Finland</t>
  </si>
  <si>
    <t>3.162, 4.472</t>
  </si>
  <si>
    <t>PS: OA = 0.575 to 0.648; 
W2: OA = 0.639 to 0.691; 
Aerial: OA = 0.720 to 0.745; 
UAV: = 70.2 to 76.7</t>
  </si>
  <si>
    <t>PS overall worst performance</t>
  </si>
  <si>
    <t>LBJCT2I7</t>
  </si>
  <si>
    <t>Iqbal, A., I.M.; Balzter, H.; Shabbir</t>
  </si>
  <si>
    <t>Mapping Lantana camara and Leucaena leucocephala in Protected Areas of Pakistan: A Geo-Spatial Approach</t>
  </si>
  <si>
    <t>10.3390/rs15041020</t>
  </si>
  <si>
    <t>https://www.scopus.com/inward/record.uri?eid=2-s2.0-85149241115&amp;doi=10.3390%2frs15041020&amp;partnerID=40&amp;md5=75d59ddc81e5e51f67fe5cbc5283cc35</t>
  </si>
  <si>
    <t>Invasive alien plants are considered as one of the major causes of loss of native biodiversity around the world. Remote sensing provides an opportunity to identify and map native and invasive species using accurate spectral information. The current study was aimed to evaluate PlanetScope (3 m) and Sentinel (10 m) datasets for mapping the distribution of native and invasive species in two protected areas in Pakistan, using machine learning (ML) algorithms. The multispectral data were analysed with the following four ML algorithms (classifiers)—random forest (RF), Gaussian mixture model (GMM), k-nearest neighbour (KNN), and support vector machine (SVM)—to classify two invasive species, Lantana camara L. (common lantana) and Leucaena leucocephala L. The (Ipil-ipil) Dzetsaka plugin of QGIS was used to map these species using all ML algorithms. RF, GMM, and SVM algorithms were more accurate at detecting both invasive species when using PlanetScope imagery rather than Sentinel. Random forest produced the highest accuracy of 64% using PlanetScope data. Lantana camara was the most dominating plant species with 23% cover, represented in all thematic maps. Leucaena leucocpehala was represented by 7% cover and was mainly distributed in the southern end of the Jindi Reserve Forest (Jhelum). It was not possible to discriminate native species Dodonea viscosa Jacq. (Snatha) using the SVM classifier for Sentinel data. Overall, the accuracy of PlanetScope was slightly better than Sentinel in term of species discrimination. These spectral findings provide a reliable estimation of the current distribution status of invasive species and would be helpful for land managers to prioritize invaded areas for their effective management.</t>
  </si>
  <si>
    <t>Pakistan</t>
  </si>
  <si>
    <t>Western Himalayan subalpine conifer forests (5)</t>
  </si>
  <si>
    <t>Classification (RF, SVM, Gaussian mixture model, KNN)</t>
  </si>
  <si>
    <t>RF &gt; GMM &gt; SVM &gt; KNN</t>
  </si>
  <si>
    <t>PS &gt; S2 (by about 5%)</t>
  </si>
  <si>
    <t>6E7T58NC</t>
  </si>
  <si>
    <t>Jin, B., Y.; Guo, J.; Ye, H.; Zhao, J.; Huang, W.; Cui</t>
  </si>
  <si>
    <t>Extraction of arecanut planting distribution based on the feature space optimization of planetscope imagery</t>
  </si>
  <si>
    <t>20770472 (ISSN)</t>
  </si>
  <si>
    <t>10.3390/agriculture11040371</t>
  </si>
  <si>
    <t>https://www.scopus.com/inward/record.uri?eid=2-s2.0-85105261421&amp;doi=10.3390%2fagriculture11040371&amp;partnerID=40&amp;md5=f051a915739727ec3c6e18f02deb2715</t>
  </si>
  <si>
    <t>The remote sensing extraction of large areas of arecanut (Areca catechu L.) planting plays an important role in investigating the distribution of arecanut planting area and the subsequent adjustment and optimization of regional planting structures. Satellite imagery has previously been used to investigate and monitor the agricultural and forestry vegetation in Hainan. However, the monitoring accuracy is affected by the cloudy and rainy climate of this region, as well as the high level of land fragmentation. In this paper, we used PlanetScope imagery at a 3 m spatial resolution over the Hainan arecanut planting area to investigate the high-precision extraction of the arecanut planting distribution based on feature space optimization. First, spectral and textural feature variables were selected to form the initial feature space, followed by the implementation of the random forest algorithm to optimize the feature space. Arecanut planting area extraction models based on the support vector machine (SVM), BP neural network (BPNN), and random forest (RF) classification algorithms were then constructed. The overall classification accuracies of the SVM, BPNN, and RF models optimized by the RF features were determined as 74.82%, 83.67%, and 88.30%, with Kappa coefficients of 0.680, 0.795, and 0.853, respectively. The RF model with optimized features exhibited the highest overall classification accuracy and kappa coefficient. The overall accuracy of the SVM, BPNN, and RF models following feature optimization was improved by 3.90%, 7.77%, and 7.45%, respectively, compared with the corresponding unoptimized classification model. The kappa coefficient also improved. The results demonstrate the ability of PlanetScope satellite imagery to extract the planting distribution of arecanut. Furthermore, the RF is proven to effectively optimize the initial feature space, composed of spectral and textural feature variables, further improving the extraction accuracy of the arecanut planting distribution. This work can act as a theoretical and technical reference for the agricultural and forestry industries.</t>
  </si>
  <si>
    <t>RGB-NIR, DVI, MSAVI, SR-NIRR, SBI, GLCM</t>
  </si>
  <si>
    <t>GLCM_nir_cor, GLCM_nir_var, GLCM_nir_mean, GLCM_r_mean, B, GLCM_nir_ent, R, NIR, GLCM_nir_con, GLCM_b_mean, G, NDVI, SBI, GLCM_nir_hom</t>
  </si>
  <si>
    <t>Classification (RF, SVM, NN [BPNN])</t>
  </si>
  <si>
    <t>OA = 0.7092 to 0.8830, k = 0.630 to 0.853</t>
  </si>
  <si>
    <t>RF &gt; NN &gt; SVM</t>
  </si>
  <si>
    <t>VAK5UAYA</t>
  </si>
  <si>
    <t>Johnson, BR; McGlinchy, J; Cattau, M; Joseph, M; Scholl, V</t>
  </si>
  <si>
    <t>Harnessing commercial satellite technologies to monitor our forests</t>
  </si>
  <si>
    <t>University of Colorado System</t>
  </si>
  <si>
    <t>0277-786X</t>
  </si>
  <si>
    <t>10.1117/12.2321648</t>
  </si>
  <si>
    <t>We are seeing tree mortality increase in western U.S. forests and die-off events around the world caused by serve or interacting disturbances like logging, drought, wildfire and pine beetle infestation. Limiting our knowledge of how forests respond is a lack of data on functional vegetation states at the tree or stand level over long periods of time and broad regions. Moderate resolution satellite imagery can provide changes in percent forest cover but cannot resolve vegetation state changes (e.g. from conifer to deciduous forest). The high resolution of Planet's Dove imaging technologies may provide an opportunity to capture response at fine scales. We aim to integrate Planet's constellation of satellites with Landsat imagery to create a multi-scale network for forest monitoring. However, the uncalibrated nature of these systems and the variability of sensor characteristics across the constellation make this problematic. We conducted a limited investigation of radiometric and thematic data methods for linking vegetation properties across spatial scales from 3 to 30 meters. The greatest challenge arises from the variation in Dove sensor radiometric response (roughly +/- 10%) across the constellation and optical cross talk associated with their broad, overlapping Bayer filter response. Applying a spectral band adjustment factor to improve radiometric correlation requires knowledge of the actual spectral response of the sensors which is not readily available. Using a K-means clustering algorithm to bridge scales and minimize sensor differences had mixed results for low reflectance scene components - perhaps again the result of crosstalk between Dove sensor spectral bands.</t>
  </si>
  <si>
    <t>WOS:000452820600001</t>
  </si>
  <si>
    <t>Remote sensing; Landsat; LANDSAT; PLANET; CALIBRATION; Forest Health; Planet imagery</t>
  </si>
  <si>
    <t>Gao, W; Chang, NB; Wang, J</t>
  </si>
  <si>
    <t>REMOTE SENSING AND MODELING OF ECOSYSTEMS FOR SUSTAINABILITY XV</t>
  </si>
  <si>
    <t>raw bands (Dove), NDVI, EVI</t>
  </si>
  <si>
    <t>NDVI, EVI, R, G, B, NIR</t>
  </si>
  <si>
    <t>Mojave desert (13), California interior chaparral and woodlands (12)</t>
  </si>
  <si>
    <t>Unsupervised classification (K-means)</t>
  </si>
  <si>
    <t>ZGB8NKVJ</t>
  </si>
  <si>
    <t>Jutras-Perreault, M.-C.; Gobakken, T.; Næsset, E.; Ørka, H.O.</t>
  </si>
  <si>
    <t>Comparison of Different Remotely Sensed Data Sources for Detection of Presence of Standing Dead Trees Using a Tree-Based Approach</t>
  </si>
  <si>
    <t>Remote Sensing</t>
  </si>
  <si>
    <t>10.3390/rs15092223</t>
  </si>
  <si>
    <t>https://www.scopus.com/inward/record.uri?eid=2-s2.0-85159307966&amp;doi=10.3390%2frs15092223&amp;partnerID=40&amp;md5=c750e56908634b829a130e9509a80724</t>
  </si>
  <si>
    <t>Deadwood is an important key ecological element for forest ecosystem biodiversity. Its low occurrence, especially in managed forests, makes inventory through field campaigns challenging. Remote sensing can provide a more objective and systematic approach to detect deadwood for large areas. Traditional area-based approaches have, however, shown limitations when it comes to predicting rare objects such as standing dead trees (SDT). To overcome this limitation, this study proposes a tree-based approach that uses a local maxima function to identify trees from airborne laser scanning (ALS) and optical data, and predict their status, i.e., living or dead, from normalized difference vegetation index (NDVI). NDVI was calculated from aerial images (hyperspectral and simulated aerial image) and from satellite images (PlanetScope and Sentinel-2). By comparing the different remotely sensed data sources, we aimed to assess the impact of spatial and spectral resolutions in the prediction of SDT. The presence/absence of SDT was perfectly predicted by combining trees identified using ALS-derived canopy height models with spatial resolutions between 0.75 m and 1 m and a search window size of 3 pixels, and NDVI computed from aerial images to predict their status. The presence/absence of SDT was not predicted as accurately when using NDVI computed from satellite images. A root-mean-square deviation of around 35 trees ha−1 was obtained when predicting the density of SDT with NDVI from aerial images and around 60 trees ha−1 with NDVI from satellite images. The tree-based approach presented in this study shows great potential to predict the presence of SDT over large areas. © 2023 by the authors.</t>
  </si>
  <si>
    <t>Remote Sens.</t>
  </si>
  <si>
    <t>; C:\Users\spenshi\Zotero\storage\Y5CGYH82\Jutras-Perreault et al. - 2023 - Comparison of Different Remotely Sensed Data Sourc.pdf</t>
  </si>
  <si>
    <t>https://www.mdpi.com/2072-4292/15/9/2223/pdf?version=1682158150</t>
  </si>
  <si>
    <t>'nother look = 1; ALS; deadwood; optical images; tree identification</t>
  </si>
  <si>
    <t>Standing dead wood</t>
  </si>
  <si>
    <t>Classification (Logistic regression)</t>
  </si>
  <si>
    <t>Better than Sentinel-2, inferior to hyperspectral aerial</t>
  </si>
  <si>
    <t>8EELNVH3</t>
  </si>
  <si>
    <t>Keay, L; Mulverhill, C; Coops, NC; McCartney, G</t>
  </si>
  <si>
    <t>Automated Forest Harvest Detection With a Normalized PlanetScope Imagery Time Series</t>
  </si>
  <si>
    <t>CANADIAN JOURNAL OF REMOTE SENSING</t>
  </si>
  <si>
    <t>0703-8992</t>
  </si>
  <si>
    <t>10.1080/07038992.2022.2154598</t>
  </si>
  <si>
    <t>The advent of CubeSat constellations is revolutionizing the ability to observe Earth systems through time. The improved spatial and temporal resolutions from these data could assist in tracking forest harvesting by forest management companies or government organizations interested in monitoring the sustainable management of forest resources. However, differing characteristics of individual satellites in each constellation requires study into geometric and radiometric normalization of the imagery and tuning parameters for change detection algorithms. In this study, a method for the spatial and temporal detection of forest harvest operations using images from the PlanetScope constellation was developed and implemented for a managed forest in Ontario, Canada. Temporal smoothing was applied on Landsat-normalized PlanetScope values of the Normalized Differential Vegetation Index (NDVI), and change points were detected based on the first derivative of the NDVI trend. Detected changes were compared to known locations of harvesting machines. Results indicate that 80-90% of harvested areas were detected, with temporal errors of approximately 9-10 days for two sites. Overall, this study demonstrated that forest harvesting can be detected with relative accuracy, deriving previously unavailable levels of spatial and temporal detail and enhancing the ability of forest stakeholders to monitor the sustainable use of forest resources.</t>
  </si>
  <si>
    <t>WOS:000899942700001</t>
  </si>
  <si>
    <t>; C:\Users\spenshi\Zotero\storage\N5D58UA7\Keay et al. - 2023 - Automated Forest Harvest Detection With a Normaliz.pdf</t>
  </si>
  <si>
    <t>https://www.tandfonline.com/doi/pdf/10.1080/07038992.2022.2154598</t>
  </si>
  <si>
    <t>'nother look = 1; Cubesat; Earth systems; Forest harvest; Forest harvesting; Forest resources; Forestry; Government organizations; Harvesting; Information management; Landsat; LANDSAT; Natural resources; Normalized differential vegetation indices; PHENOLOGY; Spatial and temporal resolutions; Sustainable management; Times series; VEGETATION</t>
  </si>
  <si>
    <t>Results from this study demonstrated that relatively accurate change detection can be achieved at high temporal and spatial resolutions through normalization, temporal smoothing, and breakpoint detection of CubeSat images.</t>
  </si>
  <si>
    <t>- Use different spectral indices to try and do monitoring of winter harvesting
- Future work in the use of these data for detecting land cover change could use the approach outlined in this study or that of others (e.g., Houborg and McCabe 2018).</t>
  </si>
  <si>
    <t>Orthoganal regression to Landsat (Leach et al., 2019)</t>
  </si>
  <si>
    <t>3.1 (weighted average between sites)</t>
  </si>
  <si>
    <t>2.6-3.9</t>
  </si>
  <si>
    <t>Canada</t>
  </si>
  <si>
    <t>Eastern forest-boreal transition (4), Central Canadian Shield forests (6)</t>
  </si>
  <si>
    <t>OA = 0.642 to 0.798</t>
  </si>
  <si>
    <t>IJACB7AW</t>
  </si>
  <si>
    <t>Kluczek, M; Zagajewski, B; Zwijacz-Kozica, T</t>
  </si>
  <si>
    <t>Mountain Tree Species Mapping Using Sentinel-2, PlanetScope, and Airborne HySpex Hyperspectral Imagery</t>
  </si>
  <si>
    <t>10.3390/rs15030844</t>
  </si>
  <si>
    <t>Europe's mountain forests, which are naturally valuable areas due to their high biodiversity and well-preserved natural characteristics, are experiencing major alterations, so an important component of monitoring is obtaining up-to-date information concerning species composition, extent, and location. An important aspect of mapping tree stands is the selection of remote sensing data that vary in temporal, spectral, and spatial resolution, as well as in open and commercial access. For the Tatra Mountains area, which is a unique alpine ecosystem in central Europe, we classified 13 woody species by iterative machine learning methods using random forest (RF) and support vector machine (SVM) algorithms of more than 1000 polygons collected in the field. For this task, we used free Sentinel-2 multitemporal satellite data (10 m pixel size, 12 spectral bands, and 21 acquisition dates), commercial PlanetScope data (3 m pixel size, 8 spectral bands, and 3 acquisitions dates), and airborne HySpex hyperspectral data (2 m pixel size, 430 spectral bands, and a single acquisition) with fusion of the data of topographic derivatives based on Shuttle Radar Topography Mission (SRTM) and airborne laser scanning (ALS) data. The iterative classification method achieved the highest F1-score with HySpex (0.95 RF; 0.92 SVM) imagery, but the multitemporal Sentinel-2 data cube, which consisted of 21 scenes, offered comparable results (0.93 RF; 0.89 SVM). The three images of the high-resolution PlanetScope produced slightly less accurate results (0.89 RF; 0.87 SVM).</t>
  </si>
  <si>
    <t>WOS:000929706600001</t>
  </si>
  <si>
    <t>; C:\Users\spenshi\Zotero\storage\DUGSJMEE\Kluczek et al. - 2023 - Mountain Tree Species Mapping Using Sentinel-2, Pl.pdf</t>
  </si>
  <si>
    <t>https://www.mdpi.com/2072-4292/15/3/844/pdf?version=1675749824</t>
  </si>
  <si>
    <t>'nother look = 1; Biodiversity; classification; CLASSIFICATION; Classification (of information); Ecosystems; FOREST; Forestry; Hyspex; HySpex; Image classification; Iterative methods; Landforms; Learning systems; LIDAR; MACHINE; mountain ecosystem; Mountain ecosystems; Photomapping; Pixel size; Pixels; Planetscope; PlanetScope; Random forests; Remote sensing; Sentinel-2; Spectral band; Support vector machines; The tatra; the Tatras; Topography; vegetation mapping; Vegetation mapping; woody plant species; Woody plants species</t>
  </si>
  <si>
    <t>DEM, Slope, Aspect</t>
  </si>
  <si>
    <t>raw bands (Super Dove)</t>
  </si>
  <si>
    <t>Poland</t>
  </si>
  <si>
    <t>CB, B, G1, G, Y, R, RE, NIR, DEM, Slope, Aspect</t>
  </si>
  <si>
    <t>Carpathian montane forests (5)</t>
  </si>
  <si>
    <t>aerial &gt; S2 &gt; PS</t>
  </si>
  <si>
    <t>29NYZ47X</t>
  </si>
  <si>
    <t>Leach, N; Coops, NC; Obrknezev, N</t>
  </si>
  <si>
    <t>Normalization method for multi-sensor high spatial and temporal resolution satellite imagery with radiometric inconsistencies</t>
  </si>
  <si>
    <t>COMPUTERS AND ELECTRONICS IN AGRICULTURE</t>
  </si>
  <si>
    <t>0168-1699</t>
  </si>
  <si>
    <t>10.1016/j.compag.2019.104893</t>
  </si>
  <si>
    <t>Distributed systems of small satellites are generating a new type of remote sensing data: multi-spectral data with high spatial and temporal resolution and near-daily global coverage, This data is proving to be valuable for monitoring land cover change. However, in order to achieve widespread application for this purpose, all satellites in the distributed system, or constellation, must acquire imagery with accurate georeferencing and consistent radiometric properties. In this research, we developed a method to automatically co-register and radiometrically normalize a temporally dense series of smallsat images using geocorrected reference imagery. To demonstrate the approach, we normalized a smallsat image time series at both the pixel and the polygon level, smoothing spectral indices through time to detect both abrupt and gradual changes. Using PlanetScope imagery, we tested these methods in a forested region of British Columbia, Canada heavily impacted by forest fires in 2017. By examining the normalized difference vegetation index (NDVI) in the acquired imagery before and after the fires, we found that this method allowed simple identification of burned and unburned areas, which was not readily possible without applying the normalization method. Our result suggests that the developed approach can help fully exploit remote sensing datasets that have high spatial resolution and are acquired with high frequency but potentially contain radiometric inconsistencies in order to quickly identify land cover changes.</t>
  </si>
  <si>
    <t>WOS:000483910100009</t>
  </si>
  <si>
    <t>; C:\Users\spenshi\Zotero\storage\7DQ47GVU\Leach et al. - 2019 - Normalization method for multi-sensor high spatial.pdf</t>
  </si>
  <si>
    <t>https://www.sciencedirect.com/science/article/pii/S0168169919301243/pdfft?md5=1eabb412323929785e251ced683e1652&amp;pid=1-s2.0-S0168169919301243-main.pdf&amp;isDTMRedir=Y</t>
  </si>
  <si>
    <t>'nother look = 1; Alteration detections; British Columbia; British Columbia , Canada; Canada; CubeSat; Deforestation; detection method; Fire hazards; FIRE SEVERITY; Fires; forest fire; Forest fire; Forest fires; High spatial resolution; land cover; LANDSAT; MORTALITY; Multivariate alteration detection; NDVI; Normalization; Normalization methods; Normalized difference vegetation index; numerical method; PLANET; radiometric method; Radiometry; remote sensing; Remote sensing; satellite constellation; satellite data; satellite imagery; Satellite imagery; Small satellites; Spatial and temporal resolutions; spatial resolution; TECHNOLOGIES; TIME</t>
  </si>
  <si>
    <t>A pipeline was developed for radiometrically normalizing Planetscope data so that images from different sensors can be compared</t>
  </si>
  <si>
    <t>- Future work should explore the capabilities of the pipeline detailed in this paper using different target and reference imagery, as well in different locations and constraints
- Additionally, the efficacy of this model in normalizing temporally dense CubeSat time series should be compared against other methods to quantitatively assess its merits and limitations in comparison to existing methods</t>
  </si>
  <si>
    <t>71/365</t>
  </si>
  <si>
    <t>Fraser Plateau and Basin complex (5)</t>
  </si>
  <si>
    <t>8GJLVYBX</t>
  </si>
  <si>
    <t>Lima, T.A.; Beuchle, R.; Langner, A.; Grecchi, R.C.; Griess, V.C.; Achard, F.</t>
  </si>
  <si>
    <t>Comparing Sentinel-2 MSI and Landsat 8 OLI imagery for monitoring selective logging in the Brazilian Amazon</t>
  </si>
  <si>
    <t>10.3390/rs11080922</t>
  </si>
  <si>
    <t>https://www.scopus.com/inward/record.uri?eid=2-s2.0-85065013917&amp;doi=10.3390%2frs11080922&amp;partnerID=40&amp;md5=7be9f6a882bb447d61d5e85c6f609cdb</t>
  </si>
  <si>
    <t>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</si>
  <si>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 C:\Users\spenshi\Zotero\storage\JIUAVIZJ\Lima et al. - 2019 - Comparing Sentinel-2 MSI and Landsat 8 OLI imagery.pdf</t>
  </si>
  <si>
    <t>https://www.mdpi.com/2072-4292/11/8/922/pdf?version=1555410869</t>
  </si>
  <si>
    <t>'nother look = 1; Amazonas; Brazil; Forest cover change; Forest degradation; Forest disturbance; Forest disturbances; Forest management; Forestry; Image enhancement; Image resolution; LANDSAT; Landsat 8; Mapping; PlanetScope; Satellite imagery; Sentinel-2; Tropical forest; Tropical forests</t>
  </si>
  <si>
    <t>Madeira-Tapajós moist forests (1)</t>
  </si>
  <si>
    <t>KGL9XD9T</t>
  </si>
  <si>
    <t>Liu, X; Frey, J; Munteanu, C; Denter, M; Koch, B</t>
  </si>
  <si>
    <t>Tree species diversity mapping from spaceborne optical images: The effects of spectral and spatial resolution</t>
  </si>
  <si>
    <t>10.1002/rse2.383</t>
  </si>
  <si>
    <t>Increasingly available spaceborne sensors provide unprecedented opportunities for large-scale, timely and continuous tree species diversity (TSD) monitoring. However, given differences in spectral and spatial resolutions, the choice of sensor is not always straightforward. In this work, we investigated the effects of spatial and spectral resolutions for four spaceborne sensors (RapidEye, Landsat-8, Sentinel-2 and PlanetScope) on TSD mapping in an area of approximately 4000 km2 within the Black Forest, Germany. We employed a random forest (RF) regression model to predict Shannon-Wiener diversity based on seven types of spectral heterogeneity metrics (texture, coefficient of variation, Rao's Q, convex hull volume, spectral angle mapper, convex hull area and spectral species diversity) and a full survey dataset from 135 one-ha sample plots. We compared the RF model's performance across sensors and spatial resolutions. Our results demonstrated that the Sentinel-2-based TSD model achieved the highest accuracy (mean R2: 0.477, mean root-mean-square error (RMSE): 0.274). The RapidEye-based TSD model produced lower accuracy (mean R2: 0.346, mean RMSE: 0.303), but it was better than the PlanetScope- and Landsat-based TSD models. The 10 m (for Sentinel-2 and RapidEye) and 15 m (for PlanetScope) were the best spatial resolutions for predicting TSD. The NIR band was the most favourable spectral band for predicting TSD. Texture metrics and Rao's Q outperformed the other spectral heterogeneity metrics. Our results highlighted that spaceborne optical imagery (especially Sentinel-2) can be successfully used for large-scale TSD mapping but that the choice of sensors can significantly affect the resulting mapping accuracy in temperate montane forests. We investigated the effects of spatial and spectral resolutions for four spaceborne sensors (RapidEye, Landsat-8, Sentinel-2 and PlanetScope) on tree species diversity (TSD) mapping in an area of approximately 4000 km2 within the Black Forest, Germany. We employed a random forest regression model to predict Shannon-Wiener diversity based on seven types of spectral heterogeneity metrics (texture, coefficient of variation, Rao's Q, convex hull volume, spectral angle mapper, convex hull area and spectral species diversity) and a full survey dataset from 135 one-ha sample plots. Our results demonstrated that the Sentinel-2-based TSD model achieved higher accuracy than the other satellite-based TSD models. The 10 m (for Sentinel-2 and RapidEye) and 15 m (for PlanetScope) were the best resolutions for predicting TSD. Texture metrics and Rao's Q outperformed the other spectral heterogeneity metrics. Our results highlighted that spaceborne optical imagery (especially Sentinel-2) can be successfully used for large-scale TSD mapping but that the choice of sensors can significantly affect the resulting mapping accuracy in temperate montane forests. image</t>
  </si>
  <si>
    <t>WOS:001164521400001</t>
  </si>
  <si>
    <t>FOREST; LANDSAT; INDEX; RICHNESS; SENTINEL-2; spatial resolution; spectral resolution; ALPHA-DIVERSITY; Spaceborne optical imagery; spectral heterogeneity metric; tree species diversity</t>
  </si>
  <si>
    <t>Species diversity</t>
  </si>
  <si>
    <t>GLCM, SAM, CHA, SSD, CHV, RQ, CV, AVG, NDVI, EVI, GNDVI, MSAVI, raw bands (Dove)</t>
  </si>
  <si>
    <t>RF importance, Recursive feature elimination</t>
  </si>
  <si>
    <t>GLCM_nir_cor, RQ_nir, GLCM_msavi_sm, GLCM_nir_sm, GLCM_r_sm, GLCM_g_cor</t>
  </si>
  <si>
    <t>3, 5, 10, 15, 20, 25, 30</t>
  </si>
  <si>
    <t>S2 &gt; RE &gt; PS &gt; L8</t>
  </si>
  <si>
    <t>DILXKUQZ</t>
  </si>
  <si>
    <t>Logan, M.A., J.J.; Hoi, A.G.; Sawada, M.; Knudby, A.; Ramsay, T.; Blanford, J.I.; Ogden, N.H.; Kulkarni</t>
  </si>
  <si>
    <t>Risk factors for Lyme disease resulting from residential exposure amidst emerging Ixodes scapularis populations: A neighbourhood-level analysis of Ottawa, Ontario</t>
  </si>
  <si>
    <t>19326203 (ISSN)</t>
  </si>
  <si>
    <t>10.1371/journal.pone.0290463</t>
  </si>
  <si>
    <t>https://www.scopus.com/inward/record.uri?eid=2-s2.0-85168726066&amp;doi=10.1371%2fjournal.pone.0290463&amp;partnerID=40&amp;md5=5a7446f1818b9b9b46ac00a07bbf6aa8</t>
  </si>
  <si>
    <t>Lyme disease is an emerging health threat in Canada due tothe continued northward expansion ofthe main tick vector, Ixodes scapularis. Itisofparticular concern topopulations living inexpanding peri-urban areas where residential development and municipal climate change response impact neighbourhood structure and composition. The objective ofthis study was toestimate associations ofsocio-ecological characteristicswith residential Lyme disease risk atthe neighbourhood scale. We used Lyme disease case data for 2017–2020 reported for Ottawa, Ontario todetermine where patients’ residential property, orelsewhere within their neighbourhood, was the suspected site oftick exposure. Cases meeting this exposure definition (n=118) were aggregated and linked toneighbourhood boundaries. We calculated landscape characteristics from composited and classified August 2018 PlanetScopesatellite imagery. Negative binomial generalized linear models guided by apriori hypothesized relationships explored the association between hypothesized interactions oflandscape structure and the outcome. Increases inmedian household income, the number offorest patches, the proportion offorested area, forest edge density, and mean forest patch size were associated with higher residential Lyme disease incidence atthe neighbourhood scale, while increases inforest shape complexity and average distance toforest edge were associated with reduced incidence (P&lt;0.001). Among Ottawa neighbourhoods, the combined effect offorest shape complexity and average forest patch size was associated with higher residential Lyme disease incidence (P&lt;0.001). These findings suggest that Lyme disease risk inresidential settings isassociated with urban design elements. This isparticularly relevant inurban centres where local ecological changes may impact the presence ofemerging tick populations and how residents interact with tick habitat. Further research into the mechanistic underpinnings of these associations would be an asset toboth urban development planning and public health management.</t>
  </si>
  <si>
    <t>Canada (Ottawa)</t>
  </si>
  <si>
    <t>Urban vegetation, Eastern forest-boreal transition (4), Eastern Great Lakes lowland forests (4)</t>
  </si>
  <si>
    <t>PHFUPQID</t>
  </si>
  <si>
    <t>Myroniuk, P.P., V.V.; Bilous, A.M.; Diachuk</t>
  </si>
  <si>
    <t>Predicting forest stand parameters using the k-NN approach</t>
  </si>
  <si>
    <t>26644452 (ISSN)</t>
  </si>
  <si>
    <t>10.31548/forest2019.02.051</t>
  </si>
  <si>
    <t>https://www.scopus.com/inward/record.uri?eid=2-s2.0-85130406088&amp;doi=10.31548%2fforest2019.02.051&amp;partnerID=40&amp;md5=5e6e1ff7af12b6b949d76b6ebacb6abf</t>
  </si>
  <si>
    <t>51-63</t>
  </si>
  <si>
    <t>Ukrainian</t>
  </si>
  <si>
    <t>SZGC982G</t>
  </si>
  <si>
    <t>Loranty, MM; Davydov, SP; Kropp, H; Alexander, HD; Mack, MC; Natali, SM; Zimov, NS</t>
  </si>
  <si>
    <t>Vegetation Indices Do Not Capture Forest Cover Variation in Upland Siberian Larch Forests</t>
  </si>
  <si>
    <t>10.3390/rs10111686</t>
  </si>
  <si>
    <t>Boreal forests are changing in response to climate, with potentially important feedbacks to regional and global climate through altered carbon cycle and albedo dynamics. These feedback processes will be affected by vegetation changes, and feedback strengths will largely rely on the spatial extent and timing of vegetation change. Satellite remote sensing is widely used to monitor vegetation dynamics, and vegetation indices (VIs) are frequently used to characterize spatial and temporal trends in vegetation productivity. In this study we combine field observations of larch forest cover across a 25 km(2) upland landscape in northeastern Siberia with high-resolution satellite observations to determine how the Normalized Difference Vegetation Index (NDVI) and the Enhanced Vegetation Index (EVI) are related to forest cover. Across 46 forest stands ranging from 0% to 90% larch canopy cover, we find either no change, or declines in NDVI and EVI derived from PlanetScope CubeSat and Landsat data with increasing forest cover. In conjunction with field observations of NDVI, these results indicate that understory vegetation likely exerts a strong influence on vegetation indices in these ecosystems. This suggests that positive decadal trends in NDVI in Siberian larch forests may correspond primarily to increases in understory productivity, or even to declines in forest cover. Consequently, positive NDVI trends may be associated with declines in terrestrial carbon storage and increases in albedo, rather than increases in carbon storage and decreases in albedo that are commonly assumed. Moreover, it is also likely that important ecological changes such as large changes in forest density or variable forest regrowth after fire are not captured by long-term NDVI trends.</t>
  </si>
  <si>
    <t>WOS:000451733800017</t>
  </si>
  <si>
    <t>; C:\Users\spenshi\Zotero\storage\GMNGDY2L\Loranty et al. - 2018 - Vegetation Indices Do Not Capture Forest Cover Var.pdf</t>
  </si>
  <si>
    <t>https://www.mdpi.com/2072-4292/10/11/1686/pdf?version=1540475858</t>
  </si>
  <si>
    <t>'nother look = 1; Arctic; boreal forest; Boreal forest; BOREAL FOREST; Boreal forests; CLIMATE; Cubesat; CubeSat; Digital storage; Ecology; ECOSYSTEMS; Forestry; greening; Greening; LANDSAT; larch; Larch; LATITUDES; NDVI; phenology; Phenology; PLANT-GROWTH; Productivity; PRODUCTIVITY; Remote sensing; SEASONAL DYNAMICS; Siberia; SIBERIA; Solar radiation; TUNDRA; UNDERSTORY REFLECTANCE; Vegetation</t>
  </si>
  <si>
    <t>p &gt; 0.05</t>
  </si>
  <si>
    <t>HMY4ZPQQ</t>
  </si>
  <si>
    <t>Louis, V; Page, SE; Tansey, KJ; Jones, L; Bika, K; Balzter, H</t>
  </si>
  <si>
    <t>Tiger Habitat Quality Modelling in Malaysia with Sentinel-2 and InVEST</t>
  </si>
  <si>
    <t>10.3390/rs16020284</t>
  </si>
  <si>
    <t>https://www.scopus.com/inward/record.uri?eid=2-s2.0-85183317286&amp;doi=10.3390%2frs16020284&amp;partnerID=40&amp;md5=527750f7cfb333ebfeda46f810c0cdc2</t>
  </si>
  <si>
    <t>Deforestation is a threat to habitat quality and biodiversity. In intact forests, even small levels of deforestation can have profound consequences for vertebrate biodiversity. The risk hotspots are Borneo, the Central Amazon, and the Congo Basin. Earth observation (EO) now provides regular, high-resolution satellite images from the Copernicus Sentinel missions and other platforms. To assess the impact of forest conversion and forest loss on biodiversity and habitat quality, forest loss in a tiger conservation landscape in Malaysia is analysed using Sentinel-2 imagery and the InVEST habitat quality model. Forest losses are identified from satellites using the random forest classification and validated with PlanetScope imagery at 3–5 m resolution for a test area. Two scenarios are simulated using InVEST, one with and one without the forest loss maps. The outputs of the InVEST model are maps of tiger habitat quality and habitat degradation in northeast Peninsular Malaysia. In addition to forest loss, OpenStreetMap road vectors and the GLC2000 land-cover map are used to model habitat sensitivity to threats from roads, railways, water bodies, and urban areas. The landscape biodiversity score simulation results fall sharply from ~0.8 to ~0.2 for tree-covered land cover when forest loss is included in the habitat quality model. InVEST makes a reasonable assumption that species richness is higher in pristine tropical forests than in agricultural landscapes. The landscape biodiversity score is used to compare habitat quality between administrative areas. The coupled EO/InVEST modelling framework presented here can support decision makers in reaching the targets of the Kunming-Montreal Global Biodiversity Framework. Forest loss information is essential for the quantification of habitat quality and biodiversity in tropical forests. Next generation ecosystem service models should be co-developed alongside EO products to ensure interoperability. © 2024 by the authors.</t>
  </si>
  <si>
    <t>WOS:001152766200001</t>
  </si>
  <si>
    <t>Citation Key: ref_19 Assignee: NA Authority: NA Code: NA Committee: NA Country: NA Edition: NA History: NA Medium: NA Place: NA References: NA Reporter: NA Scale: NA Section: NA Session: NA System: NA Type: NA tex.abstract.note: Deforestation is a threat to habitat quality and biodiversity. In intact forests, even small levels of deforestation can have profound consequences for vertebrate biodiversity. The risk hotspots are Borneo, the Central Amazon, and the Congo Basin. Earth observation (EO) now provides regular, high-resolution satellite images from the Copernicus Sentinel missions and other platforms. To assess the impact of forest conversion and forest loss on biodiversity and habitat quality, forest loss in a tiger conservation landscape in Malaysia is analysed using Sentinel-2 imagery and the InVEST habitat quality model. Forest losses are identified from satellites using the random forest classification and validated with PlanetScope imagery at 3-5 m resolution for a test area. Two scenarios are simulated using InVEST, one with and one without the forest loss maps. The outputs of the InVEST model are maps of tiger habitat quality and habitat degradation in northeast Peninsular Malaysia. In addition to forest loss, OpenStreetMap road vectors and the GLC2000 land-cover map are used to model habitat sensitivity to threats from roads, railways, water bodies, and urban areas. The landscape biodiversity score simulation results fall sharply from similar to 0.8 to similar to 0.2 for tree-covered land cover when forest loss is included in the habitat quality model. InVEST makes a reasonable assumption that species richness is higher in pristine tropical forests than in agricultural landscapes. The landscape biodiversity score is used to compare habitat quality between administrative areas. The coupled EO/InVEST modelling framework presented here can support decision makers in reaching the targets of the Kunming-Montreal Global Biodiversity Framework. Forest loss information is essential for the quantification of habitat quality and biodiversity in tropical forests. Next generation ecosystem service models should be co-developed alongside EO products to ensure interoperability. tex.access.date: NA tex.application.number: NA tex.archive.location: WOS:001152766200001 tex.artwork.size: NA tex.attorney.agent: NA tex.automatic.tags: NA tex.book.author: NA tex.call.number: NA tex.cast.member: NA tex.code.number: NA tex.commenter: NA tex.composer: NA tex.contributor: NA tex.cosponsor: NA tex.counsel: NA tex.date.added: 2024-05-22 18:07:32 tex.date.modified: 2024-05-22 18:07:32 tex.file.attachments: NA tex.filing.date: NA tex.guest: NA tex.hasforest: TRUE tex.interviewer: NA tex.issuing.authority: NA tex.item.type: journalArticle tex.key: HMY4ZPQQ tex.legal.status: NA tex.legislative.body: NA tex.library.catalog: NA tex.link.attachments: NA tex.manual.tags: biodiversity; BIODIVERSITY; CONSERVATION; CONSERVING TIGERS; deforestation; Earth observation; EARTH OBSERVATION; ecosystem services; LANDSCAPE; machine learning; PANTHERA-TIGRIS; POPULATION; TRENDS; VIABILITY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</si>
  <si>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C:\Users\spenshi\Zotero\storage\6LYWDW6B\Louis_2024_Tiger Habitat Quality Modelling in Malaysia with Sentinel-2 and InVEST.pdf</t>
  </si>
  <si>
    <t>BIODIVERSITY; Machine learning; biodiversity; deforestation; TRENDS; LANDSCAPE; machine learning; Biodiversity; CONSERVATION; Conservation; Ecosystems; Satellites; Ecosystem services; ecosystem services; Deforestation; Tropical forest; Hotspots; Tropics; Machine-learning; Malaysia; Decision making; Earth observation; Forest loss; EARTH OBSERVATION; CONSERVING TIGERS; PANTHERA-TIGRIS; POPULATION; VIABILITY; Congo basins; Earth observations; Habitat quality; Interoperability; Observatories; Quality modeling</t>
  </si>
  <si>
    <t>Peninsular Malaysian montane rain forests (1), Peninsular Malaysian rain forests (1)</t>
  </si>
  <si>
    <t>IV9K98N9</t>
  </si>
  <si>
    <t>Laso, J., F.J.; Benítez, F.L.; Rivas-Torres, G.; Sampedro, C.; Arce-Nazario</t>
  </si>
  <si>
    <t>Land cover classification of complex agroecosystems in the non-protected highlands of the Galapagos Islands</t>
  </si>
  <si>
    <t>10.3390/RS12010065</t>
  </si>
  <si>
    <t>https://www.scopus.com/inward/record.uri?eid=2-s2.0-85079629490&amp;doi=10.3390%2fRS12010065&amp;partnerID=40&amp;md5=e1ee3b0fb7237694ae8fbb0660bc03de</t>
  </si>
  <si>
    <t>The humid highlands of the Galapagos are the islands’ most biologically productive regions and a key habitat for endemic animal and plant species. These areas are crucial for the region’s food security and for the control of invasive plants, but little is known about the spatial distribution of its land cover. We generated a baseline high-resolution land cover map of the agricultural zones and their surrounding protected areas. We combined the high spatial resolution of PlanetScope images with the high spectral resolution of Sentinel-2 images in an object-based classification using a RandomForest algorithm. We used images collected with an unmanned aerial vehicle (UAV) to verify and validate our classified map. Despite the astounding diversity and heterogeneity of the highland landscape, our classification yielded useful results (overall Kappa: 0.7, R2: 0.69) and revealed that across all four inhabited islands, invasive plants cover the largest fraction (28.5%) of the agricultural area, followed by pastures (22.3%), native vegetation (18.6%), food crops (18.3%), and mixed forest and pioneer plants (11.6%). Our results are consistent with historical trajectories of colonization and abandonment of the highlands. The produced dataset is designed to suit the needs of practitioners of both conservation and agriculture and aims to foster collaboration between the two areas.</t>
  </si>
  <si>
    <t>5.5 (AVG across islands)</t>
  </si>
  <si>
    <t>Dove/S2 fused bands, NDVI (fused with S2), Str (fused with S2), NDRE (fused with S2)</t>
  </si>
  <si>
    <t>Ecuador (Galapagos)</t>
  </si>
  <si>
    <t>Galápagos Islands scrubland mosaic (13)</t>
  </si>
  <si>
    <t>A29N4DAU</t>
  </si>
  <si>
    <t>Madundo, C.J., S.D.; Mauya, E.W.; Kilawe</t>
  </si>
  <si>
    <t>Comparison of multi-source remote sensing data for estimating and mapping above-ground biomass in the West Usambara tropical montane forests</t>
  </si>
  <si>
    <t>24682276 (ISSN)</t>
  </si>
  <si>
    <t>10.1016/j.sciaf.2023.e01763</t>
  </si>
  <si>
    <t>https://www.scopus.com/inward/record.uri?eid=2-s2.0-85163424194&amp;doi=10.1016%2fj.sciaf.2023.e01763&amp;partnerID=40&amp;md5=50746325a1db9b6b9c2f45e8e9f89dfe</t>
  </si>
  <si>
    <t>Above-ground biomass (AGB) estimation is important to better understand the carbon cycle and improve the efficiency of forest policy and management activities. AGB estimation models, using a combination of field data and remote sensing data, can largely replace traditional survey methods for measuring AGB. There are, however, critical steps for mapping AGB based on satellite data with an acceptable degree of accuracy, such as choice of remote sensing data, the proper statistical modelling method, and remote sensing predictor variables, at known field locations. This study sought to identify the optimal optical and synthetic aperture radar (SAR) remote sensing imagery from five sensors (PlanetScope, Sentinel-2, Landsat 8 OLI, ALOS-2/PALSAR-2, and Sentinel-1) to model 159 fieldbased AGB values from two montane forests under semiparametric (Generalized Additive Model; GAM) and non-parametric (eXtreme Gradient Boosting; XGB) approaches using information from four groups of predictor variables (spectral bands/polarizations, vegetation indices, textures, and a combination of all). The study’s results showed that PlanetScope (rRMSE = 69.19%; R2 = 0.161) was the most precise optical sensor while ALOS-2/PALSAR-2 (rRMSE = 70.76; R2 = 0.165) was the most precise amongst the SAR sensors. XGB models generally resulted in those with lower prediction errors as compared to GAMs for the five sensors. Models having textures of vegetation indices and polarization bands achieved greater accuracy than models that incorporated spectral bands/polarizations and vegetation indices only. The study recommends that PlanetScope and ALOS-2/PALSAR-2 remote sensing data using the XGB-based technique is an appropriate approach for accurate local and regional estimation of tropical forest AGB particularly for complex montane forest ecosystems.</t>
  </si>
  <si>
    <t>Basemap (NICFI, monthly)</t>
  </si>
  <si>
    <t>DVI, EVI, GNDVI, NDVI, SR-NIRR, GLCM</t>
  </si>
  <si>
    <t>Tanzania</t>
  </si>
  <si>
    <t>GLCM_evi_con, GNDVI, GLCM_rvi_var</t>
  </si>
  <si>
    <t>Eastern Arc forests (1)</t>
  </si>
  <si>
    <t>Regression (Xgboost, Generalized additive models)</t>
  </si>
  <si>
    <t>XGB &gt; GAM</t>
  </si>
  <si>
    <t>PS best optical sensor, similar/slightly worse than ALOS-2</t>
  </si>
  <si>
    <t>JHBKLMKF</t>
  </si>
  <si>
    <t>Mahardhika, S.A.; Kamal, M.</t>
  </si>
  <si>
    <t>Estimation of Fractional Canopy Cover of Bedul Mangrove Forest Using PlanetScope Imagery</t>
  </si>
  <si>
    <t>Proc. - Int. Conf. Sci. Technol., ICST</t>
  </si>
  <si>
    <t>9781728194721 (ISBN)</t>
  </si>
  <si>
    <t>10.1109/ICST50505.2020.9732791</t>
  </si>
  <si>
    <t>https://www.scopus.com/inward/record.uri?eid=2-s2.0-85128316827&amp;doi=10.1109%2fICST50505.2020.9732791&amp;partnerID=40&amp;md5=023dcd77a8e63dad0e1eb727a49f1e11</t>
  </si>
  <si>
    <t>The existence of mangrove forests has various roles for coastal ecosystems in terms of physical, biological, and chemical functions. Mangrove forests also play an important role in balancing environmental quality, neutralizing pollutants, and carbon sink in coastal environment. This study aims to (1) estimate the fractional canopy cover (Fcover) of mangroves using a semi-empirical approach utilizing PlanetScope imagery and (2) determine the accuracy of PlanetScope imagery in modeling mangrove Fcover. Field mangrove Fcover was acquired by hemispherical photography technique and calculated using CAN-EYE software. The canopy cover model was built by determining relationship between field Fcover values and PlanetScope pixel values at corresponding locations. The Normalized Difference Vegetation Index (NDVI) was used as proxy for developing the model. The results of field measurement show that mangrove Fcover in Bedul area, East Java Province, Indonesia has a value range of 1 to 66% (n = 24). The estimated canopy cover obtained from PlanetScope is dominated by a range of 44 to 85%. While the accuracy value obtained is moderate with a maximum accuracy value of 48.77%. © 2020 IEEE.</t>
  </si>
  <si>
    <t>C:\Users\spenshi\Zotero\storage\F5ZHH4KK\Mahardhika and Kamal - 2020 - Estimation of Fractional Canopy Cover of Bedul Man.pdf</t>
  </si>
  <si>
    <t>'nother look = 1; Biological functions; Canopy cover; Coastal ecosystems; Ecosystems; Forestry; fractional canopy cover; Fractional canopy cover; hemispherical photograph; Hemispherical photographs; Mangrove; Mangrove forest; Mangroves; NDVI; Normalized difference vegetation index; Photography; Physical function; Planetscope; PlanetScope</t>
  </si>
  <si>
    <t>6th International Conference on Science and Technology, ICST 2020</t>
  </si>
  <si>
    <t>Eastern Java-Bali rain forests (1)</t>
  </si>
  <si>
    <t>Regression (LR)</t>
  </si>
  <si>
    <t>r2 = 0.52</t>
  </si>
  <si>
    <t>3HKHI9PE</t>
  </si>
  <si>
    <t>Marzialetti, F; Di Febbraro, M; Frate, L; De Simone, W; Acosta, ATR; Carranza, ML</t>
  </si>
  <si>
    <t>Synergetic use of unmanned aerial vehicle and satellite images for detecting non-native tree species: An insight into Acacia saligna invasion in the Mediterranean coast</t>
  </si>
  <si>
    <t>FRONTIERS IN ENVIRONMENTAL SCIENCE</t>
  </si>
  <si>
    <t>2296-665X</t>
  </si>
  <si>
    <t>10.3389/fenvs.2022.880626</t>
  </si>
  <si>
    <t>Invasive alien plants (IAPs) are increasingly threatening biodiversity worldwide; thus, early detection and monitoring tools are needed. Here, we explored the potential of unmanned aerial vehicle (UAV) images in providing intermediate reference data which are able to link IAP field occurrence and satellite information. Specifically, we used very high spatial resolution (VHR) UAV maps of A. saligna as calibration data for satellite-based predictions of its spread in the Mediterranean coastal dunes. Based on two satellite platforms (PlanetScope and Sentinel-2), we developed and tested a dedicated procedure to predict A. saligna spread organized in four steps: 1) setting of calibration data for satellite-based predictions, by aggregating UAV-based VHR IAP maps to satellite spatial resolution (3 and 10 m); 2) selection of monthly multispectral (blue, green, red, and near infra-red bands) cloud-free images for both satellite platforms; 3) calculation of monthly spectral variables depicting leaf and plant characteristics, canopy biomass, soil features, surface water and hue, intensity, and saturation values; 4) prediction of A. saligna distribution and identification of the most important spectral variables discriminating IAP occurrence using a fandom forest (RF) model. RF models calibrated for both satellite platforms showed high predictive performances (R (2) &gt; 0.6; RMSE &lt; 0.008), with accurate spatially explicit predictions of the invaded areas. While Sentinel-2 performed slightly better, the PlanetScope-based model effectively delineated invaded area edges and small patches. The summer leaf chlorophyll content followed by soil spectral variables was regarded as the most important variables discriminating A. saligna patches from native vegetation. Such variables depicted the characteristic IAP phenology and typically altered leaf litter and soil organic matter of invaded patches. Overall, we presented new evidence of the importance of VHR UAV data to fill the gap between field observation of A. saligna and satellite data, offering new tools for detecting and monitoring non-native tree spread in a cost-effective and timely manner.</t>
  </si>
  <si>
    <t>WOS:000843463700001</t>
  </si>
  <si>
    <t>; C:\Users\spenshi\Zotero\storage\4TF5T4NX\Marzialetti et al. - 2022 - Synergetic use of unmanned aerial vehicle and sate.pdf</t>
  </si>
  <si>
    <t>https://www.frontiersin.org/articles/10.3389/fenvs.2022.880626/pdf</t>
  </si>
  <si>
    <t>'nother look = 1; ATMOSPHERIC CORRECTION; AUSTRALIAN ACACIAS; coastal dune landscapes; DIVERSITY; environmental monitoring; HABITATS; invasive alien plants; PlanetScope; RADIATIVE-TRANSFER CODE; RANDOM FOREST; random forest model; REFLECTANCE; Sentinel-2; SOIL COLOR; upscaling; VECTOR VERSION; VEGETATION COVER</t>
  </si>
  <si>
    <t>- The predictions based on PlanetScope and Sentinel-2 multi-temporal data accurately predicted A. saligna fractional cover derived by the UAVbased map with high performance metrics in both models (R2 &gt; 0.6 and RMSE &lt;0.08). The PlanetScope-based model was able to outline invaded area edges even for small patches.
- The summer leaf chlorophyll content followed by soil spectral variables was regarded as the most important variables discriminating A. saligna patches from native vegetation.
- Overall, we presented new evidence of the importance of VHR UAV data to fill the gap between field observation of A. saligna and satellite data, offering new tools for detecting and monitoring non-native tree spread in a cost-effective and timely manner.</t>
  </si>
  <si>
    <t>- further case studies could be implemented in the future to better test and extend the synergetic use of unmanned aerial vehicles and satellite images presented here.
- this approach could provide comparable information for other coastal ecosystems, for other invasive alien species (e.g., Carpobrotus spp., Agave americana,andYucca gloriosa), and for other biogeographica lareas as well</t>
  </si>
  <si>
    <t>CIgreen, CVI, CRI550, GDV1, GLI, SIPI3, EVI, NDVI, SR-NIRR, TVI, VARIgreen, BI, BI2, Col-I, NDWI, Hue, Saturation, Intensity</t>
  </si>
  <si>
    <t>CVI_jul, H_jul, H_may, EVI_oct, BI2_aug, SR_jun, GDVI_jul, BI2_jul, GLI_sep, CI_jul, G_sep, VARIgreen_jul, CVI_oct, CIgreen_jul, SIPI3_oct, TVI_jul, NDVI_oct, NDWI_jul, EVI_jan, NIR_jul, EVI_nov, SR-NIRR_feb, GLI_apr, S_jul, CVI_may, EVI_aug, EVI_jun, VARIgreen_may, I_jan, NDVI_feb, R_jan, SIPI3_nov, CVI_dec, H_nov, SR-NIRR_dec, TVI_may, R_may, H_sep, CI_may, CRI550_mar, BI_jan, VARIgreen_nov, H_mar, H_jan, GLI_nov, GDVI_may, GNDVI_dec, CRI550_oct, EVI_may, Cigreen_dec, S_mar, SR-NIRR_jan, CVI_apr, B_jan, CRI550_jan, H_apr, CVI_feb, SIPI3_dec, Cigreen_may, NIR_apr, SIPI3_may, BI2_dec, BI2_may, BI_may, NDVI_jan, S_sep, CRI550_aug, CRI550_dec, GDVI_apr, CRI550_may, CVI_jan, GLI_may, BI2_jan, NIR_jan, GDVI_jan</t>
  </si>
  <si>
    <t>S2 &gt; PS</t>
  </si>
  <si>
    <t>EW5ZDSG8</t>
  </si>
  <si>
    <t>Matiza, C.; Mutanga, O.; Peerbhay, K.; Odindi, J.; Lottering, R.</t>
  </si>
  <si>
    <t>Assessing above-ground biomass in reforested urban landscapes using machine learning and remotely sensed data</t>
  </si>
  <si>
    <t>Journal of Spatial Science</t>
  </si>
  <si>
    <t>14498596 (ISSN)</t>
  </si>
  <si>
    <t>10.1080/14498596.2024.2343764</t>
  </si>
  <si>
    <t>https://www.scopus.com/inward/record.uri?eid=2-s2.0-85193021956&amp;doi=10.1080%2f14498596.2024.2343764&amp;partnerID=40&amp;md5=6cb411fc055d0ebb94479e303a1d3df2</t>
  </si>
  <si>
    <t>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 © 2024 Mapping Sciences Institute, Australia and Geospatial Council of Australia.</t>
  </si>
  <si>
    <t>Citation Key: ref_31 Assignee: NA Authority: NA Code: NA Committee: NA Country: NA Edition: NA History: NA Medium: NA Place: NA References: NA Reporter: NA Scale: NA Section: NA Session: NA System: NA Type: NA tex.abstract.note: 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 © 2024 Mapping Sciences Institute, Australia and Geospatial Council of Australia. tex.access.date: NA tex.application.number: NA tex.artwork.size: NA tex.attorney.agent: NA tex.automatic.tags: NA tex.book.author: NA tex.call.number: NA tex.cast.member: NA tex.code.number: NA tex.commenter: NA tex.composer: NA tex.contributor: NA tex.cosponsor: NA tex.counsel: NA tex.date.added: 2024-05-22 18:12:20 tex.date.modified: 2024-05-22 18:12:20 tex.file.attachments: NA tex.filing.date: NA tex.guest: NA tex.hasforest: TRUE tex.interviewer: NA tex.issuing.authority: NA tex.item.type: journalArticle tex.journal.abbreviation: J. Spat. Sci. tex.key: EW5ZDSG8 tex.legal.status: NA tex.legislative.body: NA tex.library.catalog: NA tex.link.attachments: NA tex.manual.tags: climate change; machine learning; nature-based solutions; reforestation; urban forests; Urbanization tex.meeting.name: NA tex.num.pages: NA tex.number.of.volumes: NA tex.priority.numbers: NA tex.producer: NA tex.programming.language: NA tex.publication.title: Journal of Spatial Science tex.publication.year: 2024 tex.recipient: NA tex.reviewed.author: NA tex.running.time: NA tex.series.editor: NA tex.series.number: NA tex.series.text: NA tex.series.title: NA tex.version: NA tex.words.by: NA Publisher: Mapping Sciences Institute Australia</t>
  </si>
  <si>
    <t>machine learning; climate change; Urbanization; reforestation; nature-based solutions; urban forests</t>
  </si>
  <si>
    <t>TWI, Slope, S1-VV, S1-VH, EVI_s2, ARVI_s2, EVI2_s2, GRVI_s2, MCARI_s2, IRECI_s2, RENDVI_s2, CIG_s2, CIRE_s2, NDREII_s2, GNDVI_s2, MNDVI_s2, S2 bands</t>
  </si>
  <si>
    <t>raw bands (Dove), NDVI, MSAVI, GEMI, SR-NIRR, SAVI, OSAVI</t>
  </si>
  <si>
    <t>RF variable importance, Boruta</t>
  </si>
  <si>
    <t>GEMI_ps, NIR_ps, SR-NIRR_ps, SAVI_ps, VH_s1, VV_s1, ARVI_s2, CIG_s2, EVI2_s2, GNDVI_s2, GRVI_s2, IRECI_s2, MCARI_s2, MNDVI_s2, NDVI_s2, OSAVI_s2, CB_s2, G_s2, R_s2, RE1_s2, RE3_s2, Elevation, Slope</t>
  </si>
  <si>
    <t>Regression (RF, XGBoost, SVM, KNN)</t>
  </si>
  <si>
    <t>r2 = 0.66 to 0.82, RMSE  = 74.85 to 49.63</t>
  </si>
  <si>
    <t>XGBoost &gt; RF &gt; SVM &gt; KNN</t>
  </si>
  <si>
    <t>ELE7I4YD</t>
  </si>
  <si>
    <t>Pereira, L.A., F.R.M.; Machado, C.C.C.; de Andrade</t>
  </si>
  <si>
    <t>Analysis of the conflict of use and coverage of the land of the municipality of Areia – PB in relation to forest legislation</t>
  </si>
  <si>
    <t>01039954 (ISSN)</t>
  </si>
  <si>
    <t>10.5902/1980509836950</t>
  </si>
  <si>
    <t>https://www.scopus.com/inward/record.uri?eid=2-s2.0-85156206144&amp;doi=10.5902%2f1980509836950&amp;partnerID=40&amp;md5=5179f3af162ad6a8e64f60d1e62d37f7</t>
  </si>
  <si>
    <t>C8Y3CE6I</t>
  </si>
  <si>
    <t>Pessarrodona, T, A; Assis, J; Filbee-Dexter, K; Burrows, MT; Gattuso, JP; Duarte, CM; Krause-Jensen, D; Moore, PJ; Smale, DA; Wernberg</t>
  </si>
  <si>
    <t>Global seaweed productivity</t>
  </si>
  <si>
    <t>2375-2548</t>
  </si>
  <si>
    <t>PRMVYQWV</t>
  </si>
  <si>
    <t>Matiza, C; Mutanga, O; Odindi, J; Mngadi, M</t>
  </si>
  <si>
    <t>The utility of Planetscope spectral data in quantifying above-ground carbon stock in an urban reforested landscape</t>
  </si>
  <si>
    <t>ECOLOGICAL INFORMATICS</t>
  </si>
  <si>
    <t>1574-9541</t>
  </si>
  <si>
    <t>10.1016/j.ecoinf.2024.102472</t>
  </si>
  <si>
    <t>Urbanization, deforestation, and forest degradation significantly contribute to atmospheric carbon emissions and heightened climate change risks. Reforestation, a sustainable long-term land use strategy, offers mitigation by sequestering carbon dioxide. To assess reforestation efficacy within urban contexts, continuous carbon stock evaluation in reforested areas is essential for informed management and monitoring. Remote sensing techniques have gained traction in landscape analysis, driven by improved spatial-spectral data characteristics and novel indices. Notably, the Planetscope multispectral imagery, characterized by enhanced spatial and spectral attributes, has potential in enhancing carbon stock estimation. This study examines Planetscope's spectral, derived spectral features and terrain variables' effectiveness in estimating reforested urban landscape carbon stock. Employing extreme gradient boosting algorithm in Buffelsdraai, South Africa, the study's results are compared with an artificial neural network model to test the robustness of the model. Encouragingly, Planetscope spectral data accurately estimated reforested carbon stock with high R2 (0.78 and 0.81) and low RMSE (27.33 and 29.75 t. ha-1) from calibration and validation datasets. Notably, the green normalized vegetation index (GNDVI), rededge normalized difference vegetation index (NDVIRED), and red-edge simple ratio index (SRRED) are optimal predictors. These findings underscore the value of Planetscope spectral data and extreme gradient boosting for precise carbon stock predictions in reforested urban environments. This study's insights are pivotal for designing effective reforestation ecosystem management and monitoring strategies, with implications for larger-scale carbon sequestration projects and resilient urban landscapes.</t>
  </si>
  <si>
    <t>WOS:001166386700001</t>
  </si>
  <si>
    <t>IMAGERY; satellite imagery; VEGETATION INDEXES; NDVI; Ecosystem services; artificial neural network; TEXTURE; South Africa; climate change; Climate change; Planetscope; Spectral indices; aboveground biomass; calibration; algorithm; spectral analysis; Extreme gradient boosting; landscape change; ALGORITHM; reforestation; carbon sequestration; BAND; CHLOROPHYLL; FOREST BIOMASS; ecosystem management; ecosystem service; land use planning</t>
  </si>
  <si>
    <t>SAILWSJL</t>
  </si>
  <si>
    <t>Maung, WS; Tsuyuki, S; Guo, ZL; Li, XD</t>
  </si>
  <si>
    <t>Improving Land Use and Land Cover Information of Wunbaik Mangrove Area in Myanmar Using U-Net Model with Multisource Remote Sensing Datasets</t>
  </si>
  <si>
    <t>10.3390/rs16010076</t>
  </si>
  <si>
    <t>https://www.scopus.com/inward/record.uri?eid=2-s2.0-85181848960&amp;doi=10.3390%2frs16010076&amp;partnerID=40&amp;md5=ce62a210d920cc621e03edf1b973fafa</t>
  </si>
  <si>
    <t>Information regarding land use and land cover (LULC) is essential for regional land and forest management. The contribution of reliable LULC information remains a challenge depending on the use of remote sensing data and classification methods. This study conducted a multiclass LULC classification of an intricate mangrove ecosystem using the U-Net model with PlanetScope and Sentinel-2 imagery and compared it with an artificial neural network model. We mainly used the blue, green, red, and near-infrared bands, normalized difference vegetation index (NDVI), and normalized difference water index (NDWI) of each satellite image. The Digital Elevation Model (DEM) and Canopy Height Model (CHM) were also integrated to leverage the model performance in mixed ecosystems of mangrove and non-mangrove forest areas. Through a labeled image created from field ground truth points, the models were trained and evaluated using the metrics of overall accuracy, Intersection over Union, F1 score, precision, and recall of each class. The results demonstrated that the combination of PlanetScope bands, spectral indices, DEM, and CHM yielded superior performance for both the U-Net and ANN models, achieving a higher overall accuracy (94.05% and 92.82%), mean IoU (0.82 and 0.79), mean F1 scores (0.94 and 0.93), recall (0.94 and 0.93), and precision (0.94). In contrast, models utilizing the Sentinel-2 dataset showed lower overall accuracy (86.94% and 82.08%), mean IoU (0.71 and 0.63), mean F1 scores (0.87 and 0.81), recall (0.87 and 0.82), and precision (0.87 and 0.81). The best-classified image, which was produced by U-Net using the PlanetScope dataset, was exported to create an LULC map of the Wunbaik Mangrove Area in Myanmar. © 2023 by the authors.</t>
  </si>
  <si>
    <t>WOS:001140506100001</t>
  </si>
  <si>
    <t>Citation Key: ref_07 Assignee: NA Authority: NA Code: NA Committee: NA Country: NA Edition: NA History: NA Medium: NA Place: NA References: NA Reporter: NA Scale: NA Section: NA Session: NA System: NA Type: NA tex.abstract.note: Information regarding land use and land cover (LULC) is essential for regional land and forest management. The contribution of reliable LULC information remains a challenge depending on the use of remote sensing data and classification methods. This study conducted a multiclass LULC classification of an intricate mangrove ecosystem using the U-Net model with PlanetScope and Sentinel-2 imagery and compared it with an artificial neural network model. We mainly used the blue, green, red, and near-infrared bands, normalized difference vegetation index (NDVI), and normalized difference water index (NDWI) of each satellite image. The Digital Elevation Model (DEM) and Canopy Height Model (CHM) were also integrated to leverage the model performance in mixed ecosystems of mangrove and non-mangrove forest areas. Through a labeled image created from field ground truth points, the models were trained and evaluated using the metrics of overall accuracy, Intersection over Union, F1 score, precision, and recall of each class. The results demonstrated that the combination of PlanetScope bands, spectral indices, DEM, and CHM yielded superior performance for both the U-Net and ANN models, achieving a higher overall accuracy (94.05 tex.access.date: NA tex.application.number: NA tex.archive.location: WOS:001140506100001 tex.artwork.size: NA tex.attorney.agent: NA tex.automatic.tags: NA tex.book.author: NA tex.call.number: NA tex.cast.member: NA tex.code.number: NA tex.commenter: NA tex.composer: NA tex.contributor: NA tex.cosponsor: NA tex.counsel: NA tex.date.added: 2024-05-22 18:07:16 tex.date.modified: 2024-05-22 18:07:16 tex.file.attachments: NA tex.filing.date: NA tex.guest: NA tex.hasforest: TRUE tex.interviewer: NA tex.issuing.authority: NA tex.item.type: journalArticle tex.key: SAILWSJL tex.legal.status: NA tex.legislative.body: NA tex.library.catalog: NA tex.link.attachments: NA tex.manual.tags: artificial neural network; CLASSIFICATION METHODS; DEM DATA; DRIVERS; FORESTS; IMAGE CLASSIFICATION; INDEX; land use and land cover classification; mangrove; PlanetScope; Sentinel-2; SOUTHEAST-ASIA; U-Net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</si>
  <si>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C:\Users\spenshi\Zotero\storage\34QYK6B2\Maung_2024_Improving Land Use and Land Cover Information of Wunbaik Mangrove Area in.pdf</t>
  </si>
  <si>
    <t>Remote sensing; Sentinel-2; FORESTS; PlanetScope; INDEX; Ecosystems; artificial neural network; IMAGE CLASSIFICATION; U-Net; Forestry; Land use; Planetscope; Classification (of information); Land-use and land-cover classifications; Infrared devices; Land use and land cover; U-net; Neural networks; Surveying; Overall accuracies; Information use; Mangrove; CLASSIFICATION METHODS; DEM DATA; DRIVERS; land use and land cover classification; mangrove; SOUTHEAST-ASIA; F1 scores; Land cover informations; Myanmars</t>
  </si>
  <si>
    <t>Forest and tree mapping</t>
  </si>
  <si>
    <t>Elevation, Canopy height</t>
  </si>
  <si>
    <t>raw bands (Dove), NDVI, NDWI</t>
  </si>
  <si>
    <t>Myanmar</t>
  </si>
  <si>
    <t>Myanmar Coast mangroves (14)</t>
  </si>
  <si>
    <t>Unet &gt; ANN</t>
  </si>
  <si>
    <t>PS &gt; S2</t>
  </si>
  <si>
    <t>-1, 1</t>
  </si>
  <si>
    <t>VTZB64J2</t>
  </si>
  <si>
    <t>Mawlidan, N; Ismail, MH; Gandaseca, S; Rahmawaty; Yaakub, NF</t>
  </si>
  <si>
    <t>Detecting canopy openings in logged-over forests: a multi-classifier analysis of PlanetScope imagery</t>
  </si>
  <si>
    <t>Southern Forests: a Journal of Forest Science</t>
  </si>
  <si>
    <t>10.2989/20702620.2023.2273478</t>
  </si>
  <si>
    <t>https://www.scopus.com/inward/record.uri?eid=2-s2.0-85190244439&amp;doi=10.2989%2f20702620.2023.2273478&amp;partnerID=40&amp;md5=c4f29f699b4cc8551198b0e6660f32bc</t>
  </si>
  <si>
    <t>This study focused on the detection of forest canopy openings resulting from harvesting activities in hill tropical forests. Canopy openings, whether natural or human-induced, can have detrimental effects on forest ecosystems. Traditional ground surveys to assess the extent of canopy opening can be challenging and time-consuming. Therefore the study aimed to utilise satellite imagery, specifically PlanetScope data, to detect, map and measure canopy openings in logged-over forests. Three different classification algorithms, namely maximum likelihood classifier (MLC), support vector machine (SVM) and object-based image analysis (OBIA) were used and compared to identify canopy opening areas. The assessment was conducted in two stages: a preliminary assessment with three classes (forest, canopy opening and shadow) and a final assessment with two classes (forest and canopy opening). The overall accuracies of the classification algorithms were 82% for MLC, 91% for SVM and 90% for OBIA. Both SVM and OBIA surpassed the accuracy threshold, with SVM being the most effective in detecting and extracting canopy openings in dense forests. Results demonstrated the potential of PlanetSope imagery and advanced classification algorithms to detect canopy openings in logged-over forests. The findings highlighted the importance of regular updates on canopy opening extent, particularly concerning sustainable forest assessment and minimising the negative impacts on forest ecosystems. © 2024 NISC (Pty) Ltd.</t>
  </si>
  <si>
    <t>30-41</t>
  </si>
  <si>
    <t>WOS:001201964000002</t>
  </si>
  <si>
    <t>Citation Key: ref_05 Assignee: NA Authority: NA Code: NA Committee: NA Country: NA Edition: NA History: NA Medium: NA Place: NA References: NA Reporter: NA Scale: NA Section: NA Session: NA System: NA Type: NA tex.abstract.note: This study focused on the detection of forest canopy openings resulting from harvesting activities in hill tropical forests. Canopy openings, whether natural or human-induced, can have detrimental effects on forest ecosystems. Traditional ground surveys to assess the extent of canopy opening can be challenging and time-consuming. Therefore the study aimed to utilise satellite imagery, specifically PlanetScope data, to detect, map and measure canopy openings in logged-over forests. Three different classification algorithms, namely maximum likelihood classifier (MLC), support vector machine (SVM) and object-based image analysis (OBIA) were used and compared to identify canopy opening areas. The assessment was conducted in two stages: a preliminary assessment with three classes (forest, canopy opening and shadow) and a final assessment with two classes (forest and canopy opening). The overall accuracies of the classification algorithms were 82 tex.access.date: NA tex.application.number: NA tex.archive.location: WOS:001201964000002 tex.artwork.size: NA tex.attorney.agent: NA tex.automatic.tags: NA tex.book.author: NA tex.call.number: NA tex.cast.member: NA tex.code.number: NA tex.commenter: NA tex.composer: NA tex.contributor: NA tex.cosponsor: NA tex.counsel: NA tex.date.added: 2024-05-22 18:07:14 tex.date.modified: 2024-05-22 18:07:14 tex.file.attachments: NA tex.filing.date: NA tex.guest: NA tex.hasforest: TRUE tex.interviewer: NA tex.issuing.authority: NA tex.item.type: journalArticle tex.key: VTZB64J2 tex.legal.status: NA tex.legislative.body: NA tex.library.catalog: NA tex.link.attachments: NA tex.manual.tags: COVER; forest canopy opening; GAP; harvesting; ISLAND; LANDSAT; MLC; OBIA; REDUCED-IMPACT; REMOTE-SENSING IMAGES; SEGMENTATION; SVM tex.meeting.name: NA tex.num.pages: NA tex.number.of.volumes: NA tex.priority.numbers: NA tex.producer: NA tex.programming.language: NA tex.publication.title: SOUTHERN FORESTS-A JOURNAL OF FOREST SCIENCE tex.publication.year: 2024 tex.recipient: NA tex.reviewed.author: NA tex.running.time: NA tex.series.editor: NA tex.series.number: NA tex.series.text: NA tex.series.title: NA tex.version: NA tex.words.by: NA</t>
  </si>
  <si>
    <t>COVER; LANDSAT; SEGMENTATION; SVM; ISLAND; OBIA; REDUCED-IMPACT; forest canopy opening; GAP; harvesting; MLC; REMOTE-SENSING IMAGES</t>
  </si>
  <si>
    <t>SVM best performing algorithm for detecting gaps created by logging equipment.</t>
  </si>
  <si>
    <t>Peninsular Malaysian rain forests (1)</t>
  </si>
  <si>
    <t>Classification (MLC, SVM, OBIA)</t>
  </si>
  <si>
    <t>SVM &gt; OBIA &gt; MLC</t>
  </si>
  <si>
    <t>LY4IYCZ5</t>
  </si>
  <si>
    <t>Poudel, E., A.; Bhatti, S.; Bevilacqua</t>
  </si>
  <si>
    <t>Assessment of image classification algorithms for land cover classifications in tully, ny</t>
  </si>
  <si>
    <t>10.5194/isprs-Archives-XLVIII-M-3-2023-183-2023</t>
  </si>
  <si>
    <t>https://www.scopus.com/inward/record.uri?eid=2-s2.0-85174545735&amp;doi=10.5194%2fisprs-Archives-XLVIII-M-3-2023-183-2023&amp;partnerID=40&amp;md5=309ca23b3f79183eb763b8f138d2ceed</t>
  </si>
  <si>
    <t>183-187</t>
  </si>
  <si>
    <t>Assignee: NA Edition: NA ISBN: 16821750 (ISSN) Publisher: International Society for Photogrammetry and Remote Sensing Type: NA Version Number: NA</t>
  </si>
  <si>
    <t>M, Schuckman K. ; Austin</t>
  </si>
  <si>
    <t>YF83QDWQ</t>
  </si>
  <si>
    <t>Cannistra, N.C., A.F.; Shean, D.E.; Cristea</t>
  </si>
  <si>
    <t>High-resolution CubeSat imagery and machine learning for detailed snow-covered area</t>
  </si>
  <si>
    <t>10.1016/j.rse.2021.112399</t>
  </si>
  <si>
    <t>https://www.scopus.com/inward/record.uri?eid=2-s2.0-85102972129&amp;doi=10.1016%2fj.rse.2021.112399&amp;partnerID=40&amp;md5=9875390bd2f81ac5f46476947d87ab9e</t>
  </si>
  <si>
    <t>Snow cover affects a diverse array of physical, ecological, and societal systems. As such, the development of optical remote sensing techniques to measure snow-covered area (SCA) has enabled progress in a wide variety of research domains. However, in many cases, the spatial and temporal resolutions of currently available remotely sensed SCA products are insufficient to capture SCA evolution at spatial and temporal resolutions relevant to the study of fine-scale spatially heterogeneous phenomena. We developed a convolutional neural network-based method to identify snow covered area using the ~3 m, 4-band PlanetScope optical satellite image dataset with ~daily, near-global coverage. By comparing our model performance to snow extent derived from highresolution airborne lidar differential depth measurements and satellite platforms in two North American sites (Sierra Nevada, CA, USA and Rocky Mountains, CO, USA), we show that these emerging image archives have great potential to accurately observe snow-covered area at high spatial and temporal resolutions despite limited radiometric bandwidth and band placement. We achieve average snow classification F-Scores of 0.73 in our training basin and 0.67 in a climatically-distinct out-of-sample basin, suggesting opportunities for model transferability. We also evaluate the performance of these data in forested regions, suggesting avenues for further research. The unparalleled spatial and temporal coverage of CubeSat imagery offers an excellent opportunity for satellite remote sensing of snow, with real implications for ecological and water resource applications.</t>
  </si>
  <si>
    <t>Sierra Nevada forests (5), Colorado Rockies forests (5)</t>
  </si>
  <si>
    <t>PS: F1 = 0.67 to 0.73, BA = 0.75 to 0.82; 
L8: F1 = 0.64 to 0.73, BA = 0.75 to 0.77; 
S2: F1 = 0.63 to 0.68, BA = 0.75 to 0.76</t>
  </si>
  <si>
    <t>Model for detecting snow based on PS performs similarly to models based on L8 and S2</t>
  </si>
  <si>
    <t>R94F57LX</t>
  </si>
  <si>
    <t>Mehrotra, P., S.; Kumar, A.; Roy, A.; Upadhyay</t>
  </si>
  <si>
    <t>Innovative Fuzzy Models for Mapping Acacia catechu Using Semi-Hypertemporal Satellite Images</t>
  </si>
  <si>
    <t>1545598X (ISSN)</t>
  </si>
  <si>
    <t>10.1109/LGRS.2023.3282973</t>
  </si>
  <si>
    <t>https://www.scopus.com/inward/record.uri?eid=2-s2.0-85162638745&amp;doi=10.1109%2fLGRS.2023.3282973&amp;partnerID=40&amp;md5=e8c97e735bf550e825967837d20ae3a0</t>
  </si>
  <si>
    <t>The use of semi-hypertemporal (SH) satellite data can play an important role in species differentiation based on the physiological and phenological characteristics of different plant species in a forest. Mapping of plant species is essential for addressing problems related to their management and conservation. This study has been conducted to map Acacia catechu from a heterogeneous forest area using SH images in fuzzy-based classifiers. This study has claimed that an individual sample as mean (ISM) training approach outperforms the conventional mean-based approach for selecting the training samples for fuzzy-based possibilistic c means (PCM), noise clustering (NC), and modified PCM (MPCM) algorithms. Furthermore, the SH dataset is found to be better for a particular species extraction in contrast to the single date image, using both the conventional and ISM approaches. Moreover, an increasing number of images in the SH dataset produces significantly better classification outputs. This study can be used to map the endangered species with improved classification accuracy and for better management practices.</t>
  </si>
  <si>
    <t>India</t>
  </si>
  <si>
    <t>Upper Gangetic Plains moist deciduous forests (1)</t>
  </si>
  <si>
    <t>F = 0.05 to 0.80, MMD = 0.0 to 0.6</t>
  </si>
  <si>
    <t>MPCM &gt; PCM &gt; NC</t>
  </si>
  <si>
    <t>ASJLWMFY</t>
  </si>
  <si>
    <t>Mehrotra, S; Kumar, A; Roy, A; Kushwaha, SPS; Singh, RP</t>
  </si>
  <si>
    <t>Studying dual-sensor time-series remote sensing data for Dalbergia sissoo mapping in a Lesser Himalayan area</t>
  </si>
  <si>
    <t>JOURNAL OF APPLIED REMOTE SENSING</t>
  </si>
  <si>
    <t>1931-3195</t>
  </si>
  <si>
    <t>10.1117/1.JRS.16.034521</t>
  </si>
  <si>
    <t>Information about species mapping is an essential approach for the management of forests and sustainable practices of conservation. Remote sensing data have proven to be an asset for the assessment of the spatial distribution of species over time. We used time-series data from a single sensor (PlanetScope) and dual-sensor (PlanetScope with Sentinel-2) to map Dalbergia sissoo, a timber species, found on both sides of the Jakhan river in Dehradun district of Lesser Himalaya. The dimensionality of the temporal images was reduced by normalized difference vegetation index (NDVI) and class-based sensor independent NDVI (CBSI-NDVI). Separability analysis was conducted to find optimal dates of the data set using three measures of separability, and Euclidean distance was found to be the best measure of separability for both the indices. Due to limitations of the classifiers in handling mixed pixels, a fuzzy-based modified possibilistic c-means (MPCM) algorithm was tested to extract a single class, i.e., Shisham (Dalbergia sissoo) tree. We used the conventional mean and individual sample as mean (ISM) as training parameter concepts in the MPCM supervised classification approach. We found that the ISM approach was able to handle the heterogeneity within the class for both vegetation indices. It was seen that PlanetScope data were able to spatially map the target class in a better way, whereas combined data of PlanetScope and Sentinel-2 helped to reduce the spectral overlap between target and nontarget classes. An accuracy assessment was performed using mean membership difference, variance, and entropy where variance and entropy showed that NDVI-based ISM approach outperformed the CBSI-NDVI-based approach. Both single-and dual-sensor time-series data showed good classification results for single species extraction. (C) 2022 Society of Photo-Optical Instrumentation Engineers (SPIE)</t>
  </si>
  <si>
    <t>WOS:000867557000023</t>
  </si>
  <si>
    <t>'nother look = 1; ABUNDANCE; APPLICABILITY; CLIMATE; COVER; Dalbergia sissoo; DISCRIMINATION; FOREST; heterogeneity; individual sample as mean; NDVI; temporal indices; training concept; TREE SPECIES CLASSIFICATION; VARIABILITY; VEGETATION PHENOLOGY</t>
  </si>
  <si>
    <t>NDVI, CBSI-NDVI</t>
  </si>
  <si>
    <t>Classification (Modified possibilistic c-means)</t>
  </si>
  <si>
    <t>Both PS and PS/S2 combined peform well</t>
  </si>
  <si>
    <t>Z6ERUE7G</t>
  </si>
  <si>
    <t>Michael, D, Y; Lensky, IM; Brenner, S; Tchetchik, A; Tessler, N; Helman</t>
  </si>
  <si>
    <t>Economic Assessment of Fire Damage to Urban Forest in the Wildland-Urban Interface Using Planet Satellites Constellation Images</t>
  </si>
  <si>
    <t>10.3390/rs10091479</t>
  </si>
  <si>
    <t>The wildland-urban interface (WUI)—the area where wildland vegetation and urban buildings intermix—is at a greater risk of fire occurrence because of extensive human activity in that area. Although satellite remote sensing has become a major tool for assessing fire damage in wildlands, it is unsuitable for WUI fire monitoring due to the low spatial resolution of the images from satellites that provide frequent information which is relevant for timely fire monitoring in WUI. Here, we take advantage of frequent (i.e., ca. daily), high-spatial-resolution (3 m) imagery acquired from a constellation of nano-satellites operated by Planet Labs (“Planet”) to assess fire damage to urban trees in the WUI of a Mediterranean city in Israel (Haifa). The fire occurred at the end of 2016, consuming ca. 17,000 of the trees (152 trees ha−1) within the near-by wildland and urban parts of the city. Three vegetation indices (GNDVI, NDVI and GCC) from Planet satellite images were used to derive a burn severity map for the WUI area after applying a subpixel discrimination method to distinguish between woody and herbaceous vegetation. The produced burn severity map was successfully validated with information acquired from an extensive field survey in the WUI burnt area (overall accuracy and kappa: 87% and 0.75, respectively). Planet’s vegetation indices were calibrated using in-field tree measurements to obtain high spatial resolution maps of burned trees and consumed woody biomass in the WUI. These were used in conjunction with an ecosystem services valuation model (i-Tree) to estimate spatially-distributed and total economic loss due to damage to urban trees caused by the fire. Results show that nearly half of the urban trees were moderately and severely burned (26% and 22%, respectively). The total damage to the urban forest was estimated at ca. 41 ± 10 M USD. We conclude that using the method developed in this study with high-spatial-resolution Planet images has a great potential for WUI fire economic assessment.</t>
  </si>
  <si>
    <t>2018-09</t>
  </si>
  <si>
    <t>Fire, Aboveground biomass, Stem density, Stem diameter</t>
  </si>
  <si>
    <t>Tree species map</t>
  </si>
  <si>
    <t>GNDVI, NDVI, GCC</t>
  </si>
  <si>
    <t>Israel</t>
  </si>
  <si>
    <t>Urban vegetation, Eastern Mediterranean conifer-sclerophyllous-broadleaf forests (12)</t>
  </si>
  <si>
    <t>IWEPJZCT</t>
  </si>
  <si>
    <t>Reijnen, A.M.</t>
  </si>
  <si>
    <t>Ariadne and the minotaur: A thread winding through the labyrinth a guide for readers</t>
  </si>
  <si>
    <t>978-113734266-9 (ISBN); 978-113736175-2 (ISBN)</t>
  </si>
  <si>
    <t>10.1057/9781137342669_2</t>
  </si>
  <si>
    <t>https://www.scopus.com/inward/record.uri?eid=2-s2.0-85014635254&amp;doi=10.1057%2f9781137342669_2&amp;partnerID=40&amp;md5=d333dc7887a1f6b816f23157e9af4197</t>
  </si>
  <si>
    <t>PMSUEU43</t>
  </si>
  <si>
    <t>Migolet, P; Goita, K</t>
  </si>
  <si>
    <t>Evaluation of FORMOSAT-2 and PlanetScope Imagery for Aboveground Oil Palm Biomass Estimation in a Mature Plantation in the Congo Basin</t>
  </si>
  <si>
    <t>10.3390/rs12182926</t>
  </si>
  <si>
    <t>The present study developed methods using remote sensing for estimation of total dry aboveground biomass (AGB) of oil palm in the Congo Basin. To achieve this, stem diameters at breast height (DBH, 1.3 m) and stem heights were measured in an oil palm plantation located in Gabon (Congo Basin, Central Africa). These measurements were used to determine AGB in situ. The remote sensing approach that was used to estimate AGB was textural ordination (FOTO) based upon Fourier transforms that were applied, respectively, to PlanetScope and FORMOSAT-2 satellite images taken from the area. The FOTO method is based on the combined use of two-dimensional (2D) Fast Fourier Transform (FFT) and Principal Component Analysis (PCA). In the context of the present study, it was used to characterize the variation in canopy structure and to estimate the aboveground biomass of mature oil palms. Two types of equations linking FOTO indices to in situ biomass were developed: multiple linear regressions (MLR); and multivariate adaptive spline regressions (MARS). All best models developed yielded significant results, regardless of whether they were derived from PlanetScope or from FORMOSAT-2 images. Coefficients of determination (R-2) varied between 0.80 and 0.92 (p &lt;= 0.0005); and relative root mean-square-errors (%RMSE) were less than 10.12% in all cases. The best model was obtained using MARS approach with FOTO indices from FORMOSAT-2 (%RMSE = 6.09%).</t>
  </si>
  <si>
    <t>WOS:000580159800001</t>
  </si>
  <si>
    <t>; C:\Users\spenshi\Zotero\storage\RPT874VH\Migolet and Goita - 2020 - Evaluation of FORMOSAT-2 and PlanetScope Imagery f.pdf</t>
  </si>
  <si>
    <t>https://www.mdpi.com/2072-4292/12/18/2926/pdf?version=1600093959</t>
  </si>
  <si>
    <t>'nother look = 1; aboveground biomass; ADAPTIVE REGRESSION SPLINES; AIRBORNE LIDAR; Congo Basin; FOURIER-TRANSFORM; GROWTH; HEIGHT; MODELS; multiple linear regression; multivariate adaptive regression splines; oil palms; PARAMETERS; PREDICTION; remote sensing; TEXTURAL ORDINATION; textural ordination and Fourier transform; TROPICAL FOREST</t>
  </si>
  <si>
    <t>FOTO</t>
  </si>
  <si>
    <t>Gabon</t>
  </si>
  <si>
    <t>Regression (LR, MARS)</t>
  </si>
  <si>
    <t>MARS ≥ LR</t>
  </si>
  <si>
    <t>FORMOSAT &gt; PS</t>
  </si>
  <si>
    <t>8QSFJCYM</t>
  </si>
  <si>
    <t>Mishra, PK; Rai, A; Rai, SC</t>
  </si>
  <si>
    <t>Land use and land cover change detection using geospatial techniques in the Sikkim Himalaya, India</t>
  </si>
  <si>
    <t>EGYPTIAN JOURNAL OF REMOTE SENSING AND SPACE SCIENCES</t>
  </si>
  <si>
    <t>1110-9823</t>
  </si>
  <si>
    <t>10.1016/j.ejrs.2019.02.001</t>
  </si>
  <si>
    <t>Mapping and monitoring of land use land cover (LULC) changes in the Himalayas is vital for sustainable development, planning and management. Based on remote sensing (RS) and geographic information system (GIS) techniques, the study is an attempt to monitor the changes in LULC patterns of Rani Khola watershed of Sikkim Himalaya for the periods 1988-1996, 1996-2008 and 2008-2017. Images from Landsat-5 Thematic Mapper (TM) and Sentinel 2A (Multispectral Instrument) MSI data were used to extract land cover maps. Supervised classification using Maximum Likelihood Classifier (MLC) was applied to prepare LULC maps of the watershed. The accuracy of the classified map was assessed using a High Resolution Planet scope image and ground realities have been verified and ascertained through field observations and site specific interviews. As a result of policy changes and traditional agroforestry systems, LULC in the study watershed has undergone a series of complicated changes over the past three decades. Six major LULC classes viz; agriculture, barren land, built-up area, dense forest, open forests and water bodies have been identified and indicate that major land use in the watershed is forestry. Results shows, dense forest, built-up area and water bodies have increased by 16.40% (41.76 km(2)), 2.13% (5.41 km(2)) and 0.11% (0.28 km(2)) while open forest, agriculture and barren land have decreased by -13.98% (-35.59 km(2)), 2.83% (-7.22 km(2)) and -1.82% (0.4.64 km(2)) respectively. The analysis and findings of the study highlights important policy implications for the sustainable LULC management in the Rani Khola watershed of the Sikkim Himalaya. (C) 2019 National Authority for Remote Sensing and Space Sciences. Production and hosting by Elsevier B.V.</t>
  </si>
  <si>
    <t>133-143</t>
  </si>
  <si>
    <t>WOS:000558765800002</t>
  </si>
  <si>
    <t>; C:\Users\spenshi\Zotero\storage\TNM357CH\Mishra et al. - 2020 - Land use and land cover change detection using geo.pdf</t>
  </si>
  <si>
    <t>https://www.sciencedirect.com/science/article/pii/S1110982318302035/pdfft?md5=5cec9cc8c5e49c3fa1032af5c1fc6548&amp;pid=1-s2.0-S1110982318302035-main.pdf&amp;isDTMRedir=Y</t>
  </si>
  <si>
    <t>'nother look = 2, 1; Change detection; CLASSIFICATION; DYNAMICS; EAST; ECOSYSTEM SERVICES; FOREST DEGRADATION; GIS; IMPACTS; Land use land cover; PATTERN; Rani Khola watershed; Remote sensing and GIS; USE/COVER CHANGE; ZONE</t>
  </si>
  <si>
    <t>Eastern Himalayan subalpine conifer forests (5), Eastern Himalayan broadleaf forests (4), Himalayan subtropical pine forests (3), Himalayan subtropical broadleaf forests (1)</t>
  </si>
  <si>
    <t>SX6SXYFI</t>
  </si>
  <si>
    <t>Rogge, J., S.; Ullrich</t>
  </si>
  <si>
    <t>Near real-time monitoring in forestry and agriculture based on highly up-to-date PlanetScope satellite images</t>
  </si>
  <si>
    <t>18699286 (ISSN)</t>
  </si>
  <si>
    <t>https://www.scopus.com/inward/record.uri?eid=2-s2.0-85045454881&amp;partnerID=40&amp;md5=c1472669ca0c34c173ac82ac9e89a681</t>
  </si>
  <si>
    <t>22-23</t>
  </si>
  <si>
    <t>V6D6IJFP</t>
  </si>
  <si>
    <t>Rohlf, D.J.</t>
  </si>
  <si>
    <t>Integrating law, policy, and science in managing and restoring ecosystems</t>
  </si>
  <si>
    <t>https://www.scopus.com/inward/record.uri?eid=2-s2.0-84957775365&amp;partnerID=40&amp;md5=722edf98da3919788fb327a06fc9fe26</t>
  </si>
  <si>
    <t>42-66</t>
  </si>
  <si>
    <t>Assignee: NA Edition: NA ISBN: 978-193737827-1 (ISBN); 978-193560363-4 (ISBN) Publisher: University of Akron Press Type: NA Version Number: NA</t>
  </si>
  <si>
    <t>SNUCGDQ8</t>
  </si>
  <si>
    <t>Miura, T; Tokumoto, Y; Shin, N; Shimizu, KK; Pungga, RAS; Ichie, T</t>
  </si>
  <si>
    <t>Utility of commercial high-resolution satellite imagery for monitoring general flowering in Sarawak, Borneo</t>
  </si>
  <si>
    <t>ECOLOGICAL RESEARCH</t>
  </si>
  <si>
    <t>0912-3814</t>
  </si>
  <si>
    <t>10.1111/1440-1703.12382</t>
  </si>
  <si>
    <t>General flowering (GF), irregular synchronous mass flowering of multiple tree species across multiple families, is a unique biological phenomenon of the mixed lowland dipterocarp forest in Southeast Asia. Characterizing the spatial extent and temporal dynamics of GF is essential for an improved understanding of climate-vegetation interactions and the potential climate change impact on this species-rich rainforest. We investigated the utility of newly available high-temporal (daily) and high-spatial (3-4 m) resolution remote sensing by the PlanetScope commercial satellite constellation for detecting flowering trees in a dipterocarp rainforest at Lambir Hills National Park, Sarawak, Malaysia. Our study was focused on the latest GF event known to have occurred in the region in the year 2019. PlanetScope successfully acquired 13 clear-sky or minimally cloud-contaminated scenes over the park during a study period of January 1, 2019 to August 31, 2019 encompassing the 2019 GF event. In situ phenology observations verified that the PlanetScope images detected the flowering crowns of tree species that turned into white or orange. This multitemporal image dataset also captured the flowering peak and species differences. The correlation coefficients between the multitemporal image signatures and in situ phenology observations were moderate to very strong (0.52-0.85). The results indicated that the 2019 GF event was a whole-park phenomenon with the flowering peak in May. This study reports the first successful satellite-based observations of a GF event and suggests the possibility of regional-scale characterization of species-level phenology in the dipterocarp forest, key information for biodiversity conservation in Southeast Asia.</t>
  </si>
  <si>
    <t>386-402</t>
  </si>
  <si>
    <t>WOS:000929076800001</t>
  </si>
  <si>
    <t>; C:\Users\spenshi\Zotero\storage\IMAN3F4U\Miura et al. - 2023 - Utility of commercial high-resolution satellite im.pdf</t>
  </si>
  <si>
    <t>https://www.zora.uzh.ch/id/eprint/230246/1/Ecological_Research___2023___Miura___Utility_of_commercial_high_resolution_satellite_imagery_for_monitoring_general.pdf</t>
  </si>
  <si>
    <t>'nother look = 1; biodiversity; climate change; commercial remote sensing; conservation status; CUES; DIPTEROCARP FOREST; DYNAMICS; EVOLUTION; flowering; general flowering; GREEN; image resolution; INDEX; phenology; PHENOLOGY; rainforest; remote sensing; Sarawak; satellite constellation; satellite imagery; Southeast Asia; tropical forest; TROPICAL FORESTS; USABILITY</t>
  </si>
  <si>
    <t>raw bands, SR-NIRR</t>
  </si>
  <si>
    <t>Borneo peat swamp forests (1), Borneo lowland rain forests (1)</t>
  </si>
  <si>
    <t>Correlation</t>
  </si>
  <si>
    <t>r = 0.33 to 0.85</t>
  </si>
  <si>
    <t>8ADIJ863</t>
  </si>
  <si>
    <t>Moon, M; Richardson, AD; Friedl, MA</t>
  </si>
  <si>
    <t>Multiscale assessment of land surface phenology from harmonized Landsat 8 and Sentinel-2, PlanetScope, and PhenoCam imagery</t>
  </si>
  <si>
    <t>10.1016/j.rse.2021.112716</t>
  </si>
  <si>
    <t>As the spatial and temporal resolution of remotely sensed imagery has improved over the last four decades, algorithms for monitoring and mapping seasonal changes in surface properties have evolved rapidly. Most recently, the availability of daily PlanetScope imagery has created new opportunities for monitoring the land surface phenology (LSP) of terrestrial ecosystems at high spatial resolution. However, the quality and value of LSP information from PlanetScope imagery have not been systematically examined. In this paper, we evaluate the character and quality of LSP information derived from PlanetScope by comparing time series of vegetation indices and LSP metrics from PlanetScope to corresponding time series and LSP metrics derived from Harmonized Landsat 8 and Sentinel-2 (HLS) imagery and PhenoCams at six sites that span a diverse range of land cover types and climate. Results show that vegetation index time series from all three data sources show high temporal correlation, and LSP metrics derived from HLS, PlanetScope, and PhenoCam show high agreement with negligible bias. Semi-variograms for phenometrics estimated from PlanetScope imagery indicate that the majority of spatial variance captured in PlanetScope phenometrics occurs well below the spatial resolution HLS imagery. At the same time, LSP metrics from HLS are most strongly correlated with the 50-75% quantiles of 3 m LSP metrics from PlanetScope. This indicates that HLS captures the average phenology at sub-pixel scale captured in PlanetScope imagery. Our results represent the first comprehensive comparison of LSP metrics estimated from PlanetScope and publicly available moderate spatial resolution imagery, and provide insights regarding: (1) the quality and character of LSP metrics derived from HLS and PlanetScope; and (2) the relative merits and trade-offs associated with the use of each data source for LSP studies.</t>
  </si>
  <si>
    <t>WOS:000702998400001</t>
  </si>
  <si>
    <t>; C:\Users\spenshi\Zotero\storage\H7A5N79I\Moon et al. - 2021 - Multiscale assessment of land surface phenology fr.pdf</t>
  </si>
  <si>
    <t>https://www.sciencedirect.com/science/article/am/pii/S0034425721004363</t>
  </si>
  <si>
    <t>'nother look = 2, 1; AUTUMN; CLASSIFICATION; COVER DYNAMICS; DIGITAL REPEAT PHOTOGRAPHY; EVI2; FOREST PHENOLOGY; INDEX; Land surface phenology; Landsat; MODIS; PhenoCam; PlanetScope; Sentinel-2; TEMPERATE; TIME-SERIES; Vegetation indices; VIIRS</t>
  </si>
  <si>
    <t>Land surface phenology</t>
  </si>
  <si>
    <t>2.9 to 8.2</t>
  </si>
  <si>
    <t>EVI2</t>
  </si>
  <si>
    <t>New England-Acadian forests (4), Appalachian-Blue Ridge forests (4), Central forest-grasslands transition (8), Western short grasslands (8), Snake-Columbia shrub steppe (13)</t>
  </si>
  <si>
    <t>Both PS and HLS good, HLS slightly better (r = 0.974 w/ phenocam vs r=0.970)</t>
  </si>
  <si>
    <t>96BN5QXS</t>
  </si>
  <si>
    <t>Rufin, P., P.; Bey, A.; Picoli, M.; Meyfroidt</t>
  </si>
  <si>
    <t>Large-area mapping of active cropland and short-term fallows in smallholder landscapes using PlanetScope data</t>
  </si>
  <si>
    <t>15698432 (ISSN)</t>
  </si>
  <si>
    <t>10.1016/j.jag.2022.102937</t>
  </si>
  <si>
    <t>https://www.scopus.com/inward/record.uri?eid=2-s2.0-85135099832&amp;doi=10.1016%2fj.jag.2022.102937&amp;partnerID=40&amp;md5=1554764834cf2a178e3eb49c383ef2ed</t>
  </si>
  <si>
    <t>RXCF2PYN</t>
  </si>
  <si>
    <t>Sáenz, M, L; Mulligan</t>
  </si>
  <si>
    <t>The role of Cloud Affected Forests (CAFs) on water inputs to dams</t>
  </si>
  <si>
    <t>2212-0416</t>
  </si>
  <si>
    <t>10.1016/j.ecoser.2013.02.005</t>
  </si>
  <si>
    <t>2013-09</t>
  </si>
  <si>
    <t>E69-E77</t>
  </si>
  <si>
    <t>4H5UEL9U</t>
  </si>
  <si>
    <t>Mulatu, KA; Decuyper, M; Brede, B; Kooistra, L; Reiche, J; Mora, B; Herold, M</t>
  </si>
  <si>
    <t>Linking Terrestrial LiDAR Scanner and Conventional Forest Structure Measurements with Multi-Modal Satellite Data</t>
  </si>
  <si>
    <t>1999-4907</t>
  </si>
  <si>
    <t>10.3390/f10030291</t>
  </si>
  <si>
    <t>Obtaining information on vertical forest structure requires detailed data acquisition and analysis which is often performed at a plot level. With the growing availability of multi-modal satellite remote sensing (SRS) datasets, their usability towards forest structure estimation is increasing. We assessed the relationship of PlanetScope-, Sentinel-2-, and Landsat-7-derived vegetation indices (VIs), as well as ALOS-2 PALSAR-2- and Sentinel-1-derived backscatter intensities with a terrestrial laser scanner (TLS) and conventionally measured forest structure parameters acquired from 25 field plots in a tropical montane cloud forest in Kafa, Ethiopia. Results showed that canopy gap-related forest structure parameters had their highest correlation (|r| = 0.4 - 0.48) with optical sensor-derived VIs, while vegetation volume-related parameters were mainly correlated with red-edge- and short-wave infrared band-derived VIs (i.e., inverted red-edge chlorophyll index (IRECI), normalized difference moisture index), and synthetic aperture radar (SAR) backscatters (|r| = -0.57 - 0.49). Using stepwise multi-linear regression with the Akaike information criterion as evaluation parameter, we found that the fusion of different SRS-derived variables can improve the estimation of field-measured structural parameters. The combination of Sentinel-2 VIs and SAR backscatters was dominant in most of the predictive models, while IRECI was found to be the most common predictor for field-measured variables. The statistically significant regression models were able to estimate cumulative plant area volume density with an R-2 of 0.58 and with the lowest relative root mean square error (RRMSE) value (0.23). Mean gap and number of gaps were also significantly estimated, but with higher RRMSE (R-2 = 0.52, RRMSE = 1.4, R-2 = 0.68, and RRMSE = 0.58, respectively). The models showed poor performance in predicting tree density and number of tree species (R-2 = 0.28, RRMSE = 0.41, and R-2 = 0.21, RRMSE = 0.39, respectively). This exploratory study demonstrated that SRS variables are sensitive to retrieve structural differences of tropical forests and have the potential to be used to upscale biodiversity relevant field-based forest structure estimates.</t>
  </si>
  <si>
    <t>WOS:000464462400001</t>
  </si>
  <si>
    <t>; C:\Users\spenshi\Zotero\storage\ZIB9QJGA\Mulatu et al. - 2019 - Linking Terrestrial LiDAR Scanner and Conventional.pdf</t>
  </si>
  <si>
    <t>https://www.mdpi.com/1999-4907/10/3/291/pdf?version=1553594943</t>
  </si>
  <si>
    <t>'nother look = 1; ABOVEGROUND BIOMASS; AIRBORNE LIDAR; Akaike information criterion; Backscattering; Biodiversity; BIODIVERSITY; BIOPHYSICAL VARIABLES; BOREAL FOREST; canopy gap; correlation; Data acquisition; data fusion; Data fusion; Data Processing; Ethiopia; forest cover; forest structure; Forest structure; Forestry; HEIGHT; Infrared radiation; Infrared Radiation; L-BAND SAR; LANDSAT; LASER; lidar; Mean square error; Modal analysis; montane forest; NDVI; Normalized difference moisture indices; Optical correlation; Optical radar; Regression analysis; Regression Analysis; Remote sensing; Remote Sensing; satellite data; satellite remote sensing; Satellite remote sensing; Satellites; Scanning; Space-based radar; Surveying instruments; synthetic aperture radar; Synthetic aperture radar; Terrestrial laser scanners; terrestrial LiDAR; Terrestrial LiDAR; Terrestrial lidars; Tropical montane cloud forest; Tropics; Vegetation; VEGETATION INDEXES</t>
  </si>
  <si>
    <t>S1-VV features, S2 indices, ALOS-2 PALSAR-2, L7 indices</t>
  </si>
  <si>
    <t>GNDVI, EVI, CI green</t>
  </si>
  <si>
    <t>Stepwise regression</t>
  </si>
  <si>
    <t>IRECI_s2_mean, GNDVI_ps_mean, VV_s1_tsd (Mean canopy gap, only model with PS)</t>
  </si>
  <si>
    <t>Ethiopian montane grasslands and woodlands (10), Ethiopian montane forests (1), Somali Acacia-Commiphora bushlands and thickets (7), Ethiopian montane moorlands (10)</t>
  </si>
  <si>
    <t>"indices from PS and L7 were found to be the least relevant on the predictive models"</t>
  </si>
  <si>
    <t>W5ALY8YV</t>
  </si>
  <si>
    <t>Mulverhill, C.; Coops, N.C.; Achim, A.</t>
  </si>
  <si>
    <t>Continuous monitoring and sub-annual change detection in high-latitude forests using Harmonized Landsat Sentinel-2 data</t>
  </si>
  <si>
    <t>ISPRS Journal of Photogrammetry and Remote Sensing</t>
  </si>
  <si>
    <t>10.1016/j.isprsjprs.2023.02.002</t>
  </si>
  <si>
    <t>https://www.scopus.com/inward/record.uri?eid=2-s2.0-85148543723&amp;doi=10.1016%2fj.isprsjprs.2023.02.002&amp;partnerID=40&amp;md5=d2cbf4759201fdd077470513df9e14aa</t>
  </si>
  <si>
    <t>Spatially and temporally precise monitoring of forest resources is becoming increasingly vital in rapidly changing environmental and economic conditions. However, recent developments in moderate resolution satellite imagery have led to spectrally consistent and temporally dense datasets capable of capturing both seasonal variation and long-term trajectories. Previous studies have demonstrated the ability of continuous monitoring algorithms to detect transitional changes such as timber harvesting at sub-annual scales. However, less is known about the ability to use these algorithms in areas such as high-latitude forests which have large data gaps over winter due to prolonged snow cover. This study investigated the use of a time series of 7-day Harmonized Landsat Sentinel-2 (HLS) composites along with the Bayesian Estimator of Abrupt Change, Seasonality, and Trend (BEAST) algorithm for change detection and monitoring in two managed forest areas in Canada. On average, both sites had no data periods (over winter) lasting ∼200 days. Despite this, BEAST successfully detected change, with overall accuracies of 88.7% and 97.3% for both sites when compared to an independent validation dataset derived from visual interpretation of PlanetScope images. A simulation of change detection in near-real time revealed that approximately 75% of changes were detected within 7 and 11 valid images for each site. Furthermore, monitoring the trend slope of the spectral index showed that areas with a new declining slope were typically about twice as likely to occur in photointerpreted polygons of non-stand replacing disturbance, indicating that such a technique could be used as an early warning signal of fine-scale changes such as those due to insect defoliation or drought. Overall, this study demonstrated the efficacy of a continuous change detection and monitoring framework, which could be used to provide insights at previously unavailable temporal and spatial scales, thereby allowing forest managers the ability to quickly react to changes in uncertain future conditions. © 2023 International Society for Photogrammetry and Remote Sensing, Inc. (ISPRS)</t>
  </si>
  <si>
    <t>309-319</t>
  </si>
  <si>
    <t>ISPRS J. Photogramm. Remote Sens.</t>
  </si>
  <si>
    <t>; C:\Users\spenshi\Zotero\storage\4DBTIA74\Mulverhill et al. - 2023 - Continuous monitoring and sub-annual change detect.pdf</t>
  </si>
  <si>
    <t>https://www.sciencedirect.com/science/article/pii/S0924271623000424/pdfft?md5=63d7b931740965562a37e418a3464301&amp;pid=1-s2.0-S0924271623000424-main.pdf&amp;isDTMRedir=Y</t>
  </si>
  <si>
    <t>'nother look = 1; Annual change; Bayesian estimators; Canada; Change detection; computer simulation; Continuous monitoring; data set; defoliation; Forest disturbance; Forest disturbances; Forest monitoring; Forestry; Harmonized landsat sentinel-2; High Latitudes; HLS; Landsat; LANDSAT; satellite data; satellite imagery; seasonal variation; Seasonality; Snow; Timber; timber harvesting; time series</t>
  </si>
  <si>
    <t>Harvesting, Fire</t>
  </si>
  <si>
    <t>Fraser Plateau and Basin complex (5), Eastern forest-boreal transition (4), Central Canadian Shield forests (6)</t>
  </si>
  <si>
    <t>5BNA4V7A</t>
  </si>
  <si>
    <t>Nanare, IKHS; Bhoyar, DB; Balamwar, SV; IEEE</t>
  </si>
  <si>
    <t>Remote Sensing Satellite Image Analysis for Deforestation in Yavatmal District, Maharashtra, India</t>
  </si>
  <si>
    <t>Yeshwantrao Chavan College of Engineering</t>
  </si>
  <si>
    <t>2474-9168</t>
  </si>
  <si>
    <t>10.1109/ICSPC51351.2021.9451744</t>
  </si>
  <si>
    <t>Forests are the most important and essential natural resources used by mankind for various usage. Loss of these forests has emerged as a major environmental concern in recent years. But for the purpose of development, many forests are being cut resulting in deforestation. Due to this cutting of forests, deforestation rate is increasing day by day and the world is facing severe disasters. Therefore, this continuous clearing of forests has a major degraded impact on the soil quality, climate change, hydrological cycle and ecosystem etc. This paper suggests suitable remote sensing techniques which can be used for the analyses of planet scope 3m resolution satellite data of Yavatmal district of Maharashtra state. Remote sensing techniques along with the GIS i.e. geographic information system are used to detect the changes in forest cover of Yavatmal district. For recognition of forest cover, layer stacking of bands 3 and 4 by using Erdas Imagine software is done. For forest classification, the normalized difference vegetation index (NDVI) is experimented. The NDVI values reveal the change of forest cover and various other categories resulting in increase and decrease of categories. It is concluded that out of total forest area (76740.32 hectare), decreased category shows 29.44% due to forest cutting, forest fires and leaf shedding etc.</t>
  </si>
  <si>
    <t>684-688</t>
  </si>
  <si>
    <t>WOS:000687834500144</t>
  </si>
  <si>
    <t>Remote sensing; deforestation; forest cover; enhancement; Normalized difference vegetation index(NDVI); thresholding</t>
  </si>
  <si>
    <t>ICSPC'21: 2021 3RD INTERNATIONAL CONFERENCE ON SIGNAL PROCESSING AND COMMUNICATION (ICPSC)</t>
  </si>
  <si>
    <t>~30</t>
  </si>
  <si>
    <t>Central Deccan Plateau dry deciduous forests (2)</t>
  </si>
  <si>
    <t>38JIQAFM</t>
  </si>
  <si>
    <t>Nardi, D; Bozzini, A; Morgante, G; Gaccione, A; Finozzi, V; Battisti, A</t>
  </si>
  <si>
    <t>Participatory ground data are complementary to satellite bark beetle detection</t>
  </si>
  <si>
    <t>ANNALS OF FOREST SCIENCE</t>
  </si>
  <si>
    <t>1286-4560</t>
  </si>
  <si>
    <t>10.1186/s13595-023-01216-5</t>
  </si>
  <si>
    <t>Key message During pest outbreaks, mapping tools play an important role. Participatory projects can provide useful ground data, which have a high accuracy in detecting early-stage infestations and small spots of the European spruce bark beetle Ips typographus. However, satellite approaches are fundamental to clearly estimate infestation occurrence because ground data are spatially biased. Here, we show how a participatory approach involving nonspecialized staff and based on GIS-based app may contribute ground truth data that are fully complementary to satellite data. Context In Europe, bark beetle outbreaks were recently triggered by windstorms and heat waves, with the European spruce bark beetle Ips typographus. as the most important pest species. Huge efforts are needed for continuous mapping and monitoring of affected areas, especially during an incipient large-scale infestation. This is particularly difficult in mountain landscapes because of the rugged topography. Aims In addition to the use of remote sensing techniques, ground surveys are still an important source of data, providing detailed information on the symptoms of the affected trees and the stage of the attacks. Unfortunately, these surveys are extremely time demanding and require intensive field work. We wanted to assess how a participatory approach based on nonspecialized staff may contribute to data collection. Methods Georeferenced outbreak data were collected in the field in the Southern Alps (Italy) using a smartphone application based on ArcGIS platform. The survey was based on a participatory approach on a voluntary basis, involving citizens aware of forest practices. Visual analysis of satellite images was performed monthly to assess the visibility of reported infestations. Using a binomial model, we tested how the type of report (i.e., on-site/off-site), size of spot, stage of infestation, and their interactions affect detectability. In addition, spot occurrences within a study area were mapped for comparison with ground surveillance. Closeness to roads was tested between reported and unreported spots.Results WebGIS platform allowed us to retrieve near real-time information on bark beetle outbreaks and to compare the results with satellite imagery. Using visual analysis of satellite images, we detected only similar to 50% of the spots observed in the field, and detectability decreased dramatically for smaller and early-stage spots. Field observations were mostly concentrated near roads and covered only similar to 10% of the spots detected on satellite images. Conclusion The participatory approach is particularly helpful in mapping early-stage and small infestations, while satellite images are better suited at covering large areas and detect large and advanced-stage spots. The integration of those approaches is promising, and it can greatly improve the overall understanding of bark beetle outbreaks under emergency situations. A greater effort in developing smart applications for ground detection will benefit future monitoring of forest pests.</t>
  </si>
  <si>
    <t>WOS:001111563800001</t>
  </si>
  <si>
    <t>C:\Users\spenshi\Zotero\storage\UGMHJPBJ\Nardi_2023_Participatory ground data are complementary to satellite bark beetle detection.pdf</t>
  </si>
  <si>
    <t>GIS; Bark beetle; Citizen science; CITIZEN SCIENCE; Digital technology; ECOLOGICAL RESEARCH; INFESTATIONS; Smartphone application; TOOL</t>
  </si>
  <si>
    <t>Alps conifer and mixed forests (5), Po Basin mixed forests (4)</t>
  </si>
  <si>
    <t>Y8TB3KI7</t>
  </si>
  <si>
    <t>Nasiri, V.; Hawryło, P.; Janiec, P.; Socha, J.</t>
  </si>
  <si>
    <t>Comparing Object-Based and Pixel-Based Machine Learning Models for Tree-Cutting Detection with PlanetScope Satellite Images: Exploring Model Generalization</t>
  </si>
  <si>
    <t>International Journal of Applied Earth Observation and Geoinformation</t>
  </si>
  <si>
    <t>10.1016/j.jag.2023.103555</t>
  </si>
  <si>
    <t>Despite utilizing various remote sensing datasets, precise tree-cutting detection remains challenging due to spatial and spectral resolution constraints in satellite imagery, complex landscapes, data integration issues, and the need for accurate multi-temporal reference datasets. This study investigates the utilization of PlanetScope (PS) satellite images, along with pixel-based (PBIA) and object-based (OBIA) image analysis, for accurate mapping of forest cover and detection of tree cuttings. Detailed multi-temporal reference datasets were collected based on airborne laser scanning (ALS)-derived canopy height models (CHM) and very high-resolution (VHR) aerial orthomosaics. Reference datasets were used to train three machine learning (ML) models: random forest (RF), support vector machine (SVM), and feed-forward neural network (Nnet) in two forest districts located in Western and Northern Poland. The study also assessed the generalization capabilities of the best model in both local and temporal contexts. Regarding forest cover mapping, the OBIA RF classifier outperformed all other models with an overall accuracy (OA) of 99.27 % and Kappa of 98.18 %, while the PBIA SVM model showed the lowest (OA = 97.18 %, Kappa = 94.35 %). The testing of the model's generalization confirmed the performance of the OBIA RF model, with the Dice Coefficient ranging from 95.86 % to 96.74 %. The methodology's effectiveness in tree-cutting detection was demonstrated, with the detection rate ranging from 96.20 % to 99.39 % for the total number of cuttings, and from 99.45 % to 99.86 % for the total volume. In conclusion, the integration of PS satellite images, spectral-textural features, and generalized ML models proves to be effective for tree-cutting detection. © 2023 The Authors</t>
  </si>
  <si>
    <t>Comparing Object-Based and Pixel-Based Machine Learning Models for Tree-Cutting Detection with PlanetScope Satellite Images</t>
  </si>
  <si>
    <t>C:\Users\Spencer\Zotero\storage\XSNC968R\display.html</t>
  </si>
  <si>
    <t>Change detection; Image segmentation; Machine learning, generalized model</t>
  </si>
  <si>
    <t>28 (pixel), 39 (object)</t>
  </si>
  <si>
    <t>DVI, NDVI, GDVI, SR-NIRR, Tri-VI, GLCM, raw bands (Dove)</t>
  </si>
  <si>
    <t>Central European mixed forests (4), Baltic mixed forests (4)</t>
  </si>
  <si>
    <t>Classification (RF, SVM, NN)</t>
  </si>
  <si>
    <t>URRQZYXL</t>
  </si>
  <si>
    <t>Seong, J., S.; Choi</t>
  </si>
  <si>
    <t>Performance Evaluation of Deep Learning Model according to the Ratio of Cultivation Area in Training Data</t>
  </si>
  <si>
    <t>10.7780/kjrs.2022.38.6.1.2</t>
  </si>
  <si>
    <t>https://www.scopus.com/inward/record.uri?eid=2-s2.0-85147693509&amp;doi=10.7780%2fkjrs.2022.38.6.1.2&amp;partnerID=40&amp;md5=81bfcd29370f0e3070d588f92d655f9e</t>
  </si>
  <si>
    <t>1007-1014</t>
  </si>
  <si>
    <t>AEN5GDRU</t>
  </si>
  <si>
    <t>Negi, V.; Chandel, V.B.S.; Brar, K.K.</t>
  </si>
  <si>
    <t>LANDSCAPE CHANGE ANALYSIS OF UPPER BEAS VALLEY, INDIA USING CORONA AND PLANETSCOPE IMAGERIES</t>
  </si>
  <si>
    <t>Punjab Geographer</t>
  </si>
  <si>
    <t>09733485 (ISSN)</t>
  </si>
  <si>
    <t>https://www.scopus.com/inward/record.uri?eid=2-s2.0-85146749524&amp;partnerID=40&amp;md5=38c7703f12e325ee470d89d36ad7a9b9</t>
  </si>
  <si>
    <t>The present study explores landscape change as a way of measuring the visual impressions of land transformation in the Upper Beas valley, Himachal Pradesh, India. Land change has been analysed through high resolution CORONA photographs of 1972 and PlanetScope satellite imageries for 2020. The study has used the Grey Level Co-occurrence Matrix to extract textural information from the former and supervised classification of both images using maximum likelihood classifier, which provide a comprehensive picture of changes in the area since 1970s. The analysis reveals considerable landscape changes characterized by increasing horticultural land (114.33 per cent) and built-up (311.44 per cent) area that have resulted in escalated occupancy of rural landscape for settlement expansion, commercial horticulture and tourism activities. The natural cover, on the other hand, shrunk remarkably. The forest cover has declined from 224.08 km² in 1972 to 217.72 km² in 2020 with notable fragmentation indicated by 119.73 per cent increase in forest patches and patch size reduction by 55.71 per cent. The pasture land too has decreased by 12.36 per cent; other major land cover class, i.e., barren land has faced reduction by 48.37 per cent. © 2022, Institute For Spatial Planning And Environment Research. All rights reserved.</t>
  </si>
  <si>
    <t>Punjab Geogr.</t>
  </si>
  <si>
    <t>C:\Users\spenshi\Zotero\storage\T8U7XATQ\Negi et al. - 2022 - LANDSCAPE CHANGE ANALYSIS OF UPPER BEAS VALLEY, IN.pdf</t>
  </si>
  <si>
    <t>'nother look = 2, 1; Geospatial technology; High resolution imageries; Himalayan mountains; Land change; Land use/cover transformation</t>
  </si>
  <si>
    <t>Elevation</t>
  </si>
  <si>
    <t>Northwestern Himalayan alpine shrub and meadows (10), Rock and Ice (99), Western Himalayan broadleaf forests (4)</t>
  </si>
  <si>
    <t>Classification (MLC)</t>
  </si>
  <si>
    <t>OA = 0.9115, k = 0.89</t>
  </si>
  <si>
    <t>DH536AAB</t>
  </si>
  <si>
    <t>Neto, BHZ; Schimalski, MB; Liesenberg, V; Sothe, C; Martins-Neto, RP; Floriani, MMP</t>
  </si>
  <si>
    <t>Combining LiDAR and Spaceborne Multispectral Data for Mapping Successional Forest Stages in Subtropical Forests</t>
  </si>
  <si>
    <t>10.3390/rs16091523</t>
  </si>
  <si>
    <t>https://www.scopus.com/inward/record.uri?eid=2-s2.0-85193015975&amp;doi=10.3390%2frs16091523&amp;partnerID=40&amp;md5=470031a1a93285e8e7a327f38e626ae1</t>
  </si>
  <si>
    <t>The Brazilian Atlantic Rainforest presents great diversity of flora and stand structures, making it difficult for traditional forest inventories to collect reliable and recurrent information to classify forest succession stages. In recent years, remote sensing data have been explored to save time and effort in classifying successional forest stages. However, there is a need to understand if any of these sensors stand out for this purpose. Here, we evaluate the use of multispectral satellite data from four different platforms (CBERS-4A, Landsat-8/OLI, PlanetScope, and Sentinel-2) and airborne light detection and ranging (LiDAR) to classify three forest succession stages in a subtropical ombrophilous mixed forest located in southern Brazil. Different features extracted from multispectral and LiDAR data, such as spectral bands, vegetation indices, texture features, and the canopy height model (CHM) and LiDAR intensity, were explored using two conventional machine learning methods such as random trees (RT) and support vector machine (SVM). The statistically based maximum likelihood (MLC) algorithm was also compared. The classification accuracy was evaluated by generating a confusion matrix and calculating the kappa index and standard deviation based on field measurements and unmanned aerial vehicle (UAV) data. Our results show that the kappa index ranged from 0.48 to 0.95, depending on the chosen dataset and method. The best result was obtained using the SVM algorithm associated with spectral bands, CHM, LiDAR intensity, and vegetation indices, regardless of the sensor. Datasets with Landsat-8 or Sentinel-2 information performed better results than other optical sensors, which may be due to the higher intraclass variability and less spectral bands in CBERS-4A and PlanetScope data. We found that the height information derived from airborne LiDAR and its intensity combined with the multispectral data increased the classification accuracy. However, the results were also satisfactory when using only multispectral data. These results highlight the potential of using freely available satellite information and open-source software to optimize forest inventories and monitoring, enabling a better understanding of forest structure and potentially supporting forest management initiatives and environmental licensing programs. © 2024 by the authors.</t>
  </si>
  <si>
    <t>WOS:001219879600001</t>
  </si>
  <si>
    <t>Citation Key: ref_12 Assignee: NA Authority: NA Code: NA Committee: NA Country: NA Edition: NA History: NA Medium: NA Place: NA References: NA Reporter: NA Scale: NA Section: NA Session: NA System: NA Type: NA tex.abstract.note: The Brazilian Atlantic Rainforest presents great diversity of flora and stand structures, making it difficult for traditional forest inventories to collect reliable and recurrent information to classify forest succession stages. In recent years, remote sensing data have been explored to save time and effort in classifying successional forest stages. However, there is a need to understand if any of these sensors stand out for this purpose. Here, we evaluate the use of multispectral satellite data from four different platforms (CBERS-4A, Landsat-8/OLI, PlanetScope, and Sentinel-2) and airborne light detection and ranging (LiDAR) to classify three forest succession stages in a subtropical ombrophilous mixed forest located in southern Brazil. Different features extracted from multispectral and LiDAR data, such as spectral bands, vegetation indices, texture features, and the canopy height model (CHM) and LiDAR intensity, were explored using two conventional machine learning methods such as random trees (RT) and support vector machine (SVM). The statistically based maximum likelihood (MLC) algorithm was also compared. The classification accuracy was evaluated by generating a confusion matrix and calculating the kappa index and standard deviation based on field measurements and unmanned aerial vehicle (UAV) data. Our results show that the kappa index ranged from 0.48 to 0.95, depending on the chosen dataset and method. The best result was obtained using the SVM algorithm associated with spectral bands, CHM, LiDAR intensity, and vegetation indices, regardless of the sensor. Datasets with Landsat-8 or Sentinel-2 information performed better results than other optical sensors, which may be due to the higher intraclass variability and less spectral bands in CBERS-4A and PlanetScope data. We found that the height information derived from airborne LiDAR and its intensity combined with the multispectral data increased the classification accuracy. However, the results were also satisfactory when using only multispectral data. These results highlight the potential of using freely available satellite information and open-source software to optimize forest inventories and monitoring, enabling a better understanding of forest structure and potentially supporting forest management initiatives and environmental licensing programs. tex.access.date: NA tex.application.number: NA tex.archive.location: WOS:001219879600001 tex.artwork.size: NA tex.attorney.agent: NA tex.automatic.tags: NA tex.book.author: NA tex.call.number: NA tex.cast.member: NA tex.code.number: NA tex.commenter: NA tex.composer: NA tex.contributor: NA tex.cosponsor: NA tex.counsel: NA tex.date.added: 2024-05-22 18:07:24 tex.date.modified: 2024-05-22 18:07:24 tex.file.attachments: NA tex.filing.date: NA tex.guest: NA tex.hasforest: TRUE tex.interviewer: NA tex.issuing.authority: NA tex.item.type: journalArticle tex.key: DH536AAB tex.legal.status: NA tex.legislative.body: NA tex.library.catalog: NA tex.link.attachments: NA tex.manual.tags: AGREEMENT; Atlantic Rainforest; CBERS-4; IMAGES; INDEX; INTEGRATION; INVENTORY; KAPPA; LAND; Landsat-8; machine learning; PIXEL-BASED CLASSIFICATION; planet; Sentinel-2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</si>
  <si>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C:\Users\spenshi\Zotero\storage\DNF2AEVG\Neto_2024_Combining LiDAR and Spaceborne Multispectral Data for Mapping Successional.pdf</t>
  </si>
  <si>
    <t>LAND; Landsat; LANDSAT; Sentinel-2; machine learning; INDEX; IMAGES; Forestry; AGREEMENT; INTEGRATION; INVENTORY; planet; Antennas; Unmanned aerial vehicles (UAV); Optical remote sensing; Tropics; Classification (of information); Vegetation mapping; Machine-learning; Learning systems; Support vector machines; Spectral band; Maximum likelihood; Optical radar; Textures; Light detection and ranging; Forest inventory; Multi-spectral data; Landsat-8; Atlantic Rainforest; CBERS-4; KAPPA; PIXEL-BASED CLASSIFICATION; Open source software; Open systems; Atlantic rainfor</t>
  </si>
  <si>
    <t>*single PS scene used</t>
  </si>
  <si>
    <t>Forest succession</t>
  </si>
  <si>
    <t>Canopy height, LiDAR intensity</t>
  </si>
  <si>
    <t>GLCM, raw bands (Dove), NDVI, EVI, TGI, SAVI, VARI</t>
  </si>
  <si>
    <t>Canopy height, Lidar intensity, R, G, B, NIR, GLCM_gl_ent, GLCM_gl_en, GLCM_gl_cor, GLCM_gl_con, GLCM_gl_hom</t>
  </si>
  <si>
    <t>Araucaria moist forests (1)</t>
  </si>
  <si>
    <t>Classification (RF, SVM, MLC)</t>
  </si>
  <si>
    <t>PS: RF outperforms SVM, MLC; others: SVM best</t>
  </si>
  <si>
    <t>L8 &gt; S2 &gt; CBERS-4A &gt; PS</t>
  </si>
  <si>
    <t>D5CPVLFZ</t>
  </si>
  <si>
    <t>Neyns, F., R.; Efthymiadis, K.; Libin, P.; Canters</t>
  </si>
  <si>
    <t>Tree species mapping in the Brussels Capital Region using deep learning and data fusion</t>
  </si>
  <si>
    <t>10.1109/JURSE57346.2023.10144134</t>
  </si>
  <si>
    <t>https://www.scopus.com/inward/record.uri?eid=2-s2.0-85163774042&amp;doi=10.1109%2fJURSE57346.2023.10144134&amp;partnerID=40&amp;md5=ea8d3a08c4f8eab4132e254ab05f506d</t>
  </si>
  <si>
    <t>A detailed tree inventory is necessary to accurately estimate the ecosystem contributions of urban forests. In this study, we evaluate a novel method for mapping of urban tree species. The method incorporates the fusion of (a) LiDAR data, (b) very-high resolution orthophotos and (c) multi-temporal PlanetScope data within a multi-modal deep learning framework. Early fusion was used to combine the LiDAR data with the orthophotos while intermediate fusion was used to combine both with the PlanetScope data. An ablation study was performed to assess the contribution of each image source. The proposed workflow reached an overall accuracy (OA) of 90.7%. The orthophotos contribute most to the accuracy of the model (80.9% OA) followed by the multi-temporal PlanetScope data (68.2% OA). The early fusion of the LiDAR data and the orthophotos did not prove effective and did not increase model accuracy any further.</t>
  </si>
  <si>
    <t>Assignee: NA Edition: NA ISBN: 978-166549373-4 (ISBN) Publisher: Institute of Electrical and Electronics Engineers Inc. Type: NA Version Number: NA</t>
  </si>
  <si>
    <t>Aerial MS bands, CHM</t>
  </si>
  <si>
    <t>Belgium</t>
  </si>
  <si>
    <t>R, G, B, NIR, R_aerial, G_aerial, B_aerial, NIR_aerial, Canopy height</t>
  </si>
  <si>
    <t>Classification (NN [Resnet])</t>
  </si>
  <si>
    <t>PS: OA = 0.907, k = 0.870; 
Orthos: OA = 0.809, k = 0.71; 
Orthos/ALS: OA = 0.807, k = 0.72; 
PS/Orthos/ALS: OA = 0.907, k = 0.87</t>
  </si>
  <si>
    <t>1, -1</t>
  </si>
  <si>
    <t>B334CZKA</t>
  </si>
  <si>
    <t>Nicolau, AP; Herndon, K; Flores-Anderson, A; Griffin, R</t>
  </si>
  <si>
    <t>A spatial pattern analysis of forest loss in the Madre de Dios region, Peru</t>
  </si>
  <si>
    <t>10.1088/1748-9326/ab57c3</t>
  </si>
  <si>
    <t>Over the past decades, the Peruvian Amazon has experienced a rapid change in forest cover due to the expansion of agriculture and extractive activities. This study uses spectral mixture analysis (SMA) in a cloud-computing platform to map forest loss within and outside indigenous territories, protected areas, mining concessions, and reforestation concessions within the Madre de Dios Region in Peru. The study area is focused on key areas of forest loss in the western part of the Tambopata National Reserve and surrounding the Malinowski River. Landsat 8 Operational Land Imager and Landsat 7 Enhanced Thematic Mapper Plus surface reflectance data spanning 2013-2018 were analyzed using cloud-based SMA to identify patterns of forest loss for each year. High-resolution Planet Dove (3m) and RapidEye (5m) imagery were used to validate the forest loss map and to identify the potential drivers of loss. Results show large areas of forest loss, especially within buffer zones of protected areas. Forest loss also appears in the Kotsimba Native Community within a 1 km buffer of the Malinowski River. In addition to gold mining, agriculture and pasture fields also appear to be major drivers of forest loss for our study period. This study also suggests that gold mining activity is potentially not restricted to the legal mining concession areas, with 49% of forest loss occurring outside the mining concessions. Overall accuracy obtained for the forest loss analysis was 96%. These results illustrate the applicability of a cloud-based platform not only for land use land cover change detection but also for accessing and processing large datasets; the importance of monitoring not only forest loss progression in the Madre de Dios, which has been increasing over the years, especially within buffer zones, but also its drivers; and reiterates the use of SMA as a reliable change detection classification approach.</t>
  </si>
  <si>
    <t>WOS:000514833200020</t>
  </si>
  <si>
    <t>C:\Users\spenshi\Zotero\storage\M6I3AJ7U\Nicolau et al. - 2019 - A spatial pattern analysis of forest loss in the M.pdf</t>
  </si>
  <si>
    <t>AMAZON; DEFORESTATION; Landsat; POLICY; PROTECTED AREAS; conservation; Amazon; SPECTRAL MIXTURE ANALYSIS; COVER CHANGE; Peru; CONVERSION; drivers of deforestation; forest loss; FRONTIER; GOLD; LOCATION; Spectral Mixture Analysis</t>
  </si>
  <si>
    <t>GVUF9KHV</t>
  </si>
  <si>
    <t>Njomaba, E; Ofori, JN; Guuroh, RT; Aikins, B; Nagbija, RK; Surovy, P</t>
  </si>
  <si>
    <t>Assessing Forest Species Diversity in Ghana's Tropical Forest Using PlanetScope Data</t>
  </si>
  <si>
    <t>10.3390/rs16030463</t>
  </si>
  <si>
    <t>https://www.scopus.com/inward/record.uri?eid=2-s2.0-85184718685&amp;doi=10.3390%2frs16030463&amp;partnerID=40&amp;md5=625fa8d1173f9c00e712f0ecc49cca4a</t>
  </si>
  <si>
    <t>This study utilized a remotely sensed dataset with a high spatial resolution of 3 m to predict species diversity in the Bobiri Forest Reserve (BFR), a moist semi-deciduous tropical forest in Ghana. We conducted a field campaign of tree species measurements to achieve this objective for species diversity estimation. Thirty-five field plots of 50 m × 20 m were established, and the most dominant tree species within the forest were identified. Other measurements, such as diameter at breast height (DBH ≥ 5 cm), tree height, and each plot’s GPS coordinates, were recorded. The following species diversity indices were estimated from the field measurements: Shannon–Wiener (H′), Simpson diversity index (D2), species richness (S), and species evenness (J′). The PlanetScope surface reflectance data at 3 m spatial resolution was acquired and preprocessed for species diversity prediction. The spectral/pixel information of all bands, except the coastal band, was extracted for further processing. Vegetation indices (VIs) (NDVI—normalized difference vegetation index, EVI—enhanced vegetation index, SRI—simple ratio index, SAVI—soil adjusted vegetation index, and NDRE—normalized difference red edge index) were also calculated from the spectral bands and their pixel value extracted. A correlation analysis was then performed between the spectral bands and VIs with the species diversity index. The results showed that spectral bands 6 (red) and 2 (blue) significantly correlated with the two main species diversity indices (S and H′) due to their influence on vegetation properties, such as canopy biomass and leaf chlorophyll content. Furthermore, we conducted a stepwise regression analysis to investigate the most important spectral bands to consider when estimating species diversity from the PlanetScope satellite data. Like the correlation results, bands 6 (red) and 2 (blue) were the most important bands to be considered for predicting species diversity. The model equations from the stepwise regression were used to predict tree species diversity. Overall, the study’s findings emphasize the relevance of remotely sensed data in assessing the ecological condition of protected areas, a tool for decision-making in biodiversity conservation. © 2024 by the authors.</t>
  </si>
  <si>
    <t>WOS:001159943700001</t>
  </si>
  <si>
    <t>Citation Key: ref_02 Assignee: NA Authority: NA Code: NA Committee: NA Country: NA Edition: NA History: NA Medium: NA Place: NA References: NA Reporter: NA Scale: NA Section: NA Session: NA System: NA Type: NA tex.abstract.note: This study utilized a remotely sensed dataset with a high spatial resolution of 3 m to predict species diversity in the Bobiri Forest Reserve (BFR), a moist semi-deciduous tropical forest in Ghana. We conducted a field campaign of tree species measurements to achieve this objective for species diversity estimation. Thirty-five field plots of 50 m x 20 m were established, and the most dominant tree species within the forest were identified. Other measurements, such as diameter at breast height (DBH ¿= 5 cm), tree height, and each plot's GPS coordinates, were recorded. The following species diversity indices were estimated from the field measurements: Shannon-Wiener (H '), Simpson diversity index (D2), species richness (S), and species evenness (J '). The PlanetScope surface reflectance data at 3 m spatial resolution was acquired and preprocessed for species diversity prediction. The spectral/pixel information of all bands, except the coastal band, was extracted for further processing. Vegetation indices (VIs) (NDVI-normalized difference vegetation index, EVI-enhanced vegetation index, SRI-simple ratio index, SAVI-soil adjusted vegetation index, and NDRE-normalized difference red edge index) were also calculated from the spectral bands and their pixel value extracted. A correlation analysis was then performed between the spectral bands and VIs with the species diversity index. The results showed that spectral bands 6 (red) and 2 (blue) significantly correlated with the two main species diversity indices (S and H ') due to their influence on vegetation properties, such as canopy biomass and leaf chlorophyll content. Furthermore, we conducted a stepwise regression analysis to investigate the most important spectral bands to consider when estimating species diversity from the PlanetScope satellite data. Like the correlation results, bands 6 (red) and 2 (blue) were the most important bands to be considered for predicting species diversity. The model equations from the stepwise regression were used to predict tree species diversity. Overall, the study's findings emphasize the relevance of remotely sensed data in assessing the ecological condition of protected areas, a tool for decision-making in biodiversity conservation. tex.access.date: NA tex.application.number: NA tex.archive.location: WOS:001159943700001 tex.artwork.size: NA tex.attorney.agent: NA tex.automatic.tags: NA tex.book.author: NA tex.call.number: NA tex.cast.member: NA tex.code.number: NA tex.commenter: NA tex.composer: NA tex.contributor: NA tex.cosponsor: NA tex.counsel: NA tex.date.added: 2024-05-22 18:07:09 tex.date.modified: 2024-05-22 18:07:09 tex.file.attachments: NA tex.filing.date: NA tex.guest: NA tex.hasforest: TRUE tex.interviewer: NA tex.issuing.authority: NA tex.item.type: journalArticle tex.key: GVUF9KHV tex.legal.status: NA tex.legislative.body: NA tex.library.catalog: NA tex.link.attachments: NA tex.manual.tags: ABOVEGROUND BIOMASS; BIODIVERSITY; biodiversity conservation; COVER; ecosystem services; EVENNESS; MANAGEMENT; PlanetScope data; RICHNESS; SENTINEL-2; Shannon diversity; spatial resolution; species diversity indices; species richness; spectral bands; SYSTEMS; tropical forest; VARIABILITY; VEGETATION INDEXES; vegetation indices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</si>
  <si>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C:\Users\spenshi\Zotero\storage\2HDBU65B\Njomaba_2024_Assessing Forest Species Diversity in Ghana's Tropical Forest Using PlanetScope.pdf</t>
  </si>
  <si>
    <t>BIODIVERSITY; Remote sensing; COVER; MANAGEMENT; VARIABILITY; VEGETATION INDEXES; Biodiversity; Conservation; Ecosystems; Ecosystem services; ABOVEGROUND BIOMASS; RICHNESS; vegetation indices; SYSTEMS; biodiversity conservation; Forestry; SENTINEL-2; Spatial resolution; Vegetation index; ecosystem services; tropical forest; Tropical forest; Biodiversity conservation; Tropics; spatial resolution; Image resolution; Spectral band; Regression analysis; Vegetation; Forecasting; Shannon diversity; Decision making; species richness; Species richness; EVENNESS; PlanetScope data; species diversity indices; spectral bands; Planetscope data; Species diversity index</t>
  </si>
  <si>
    <t>red and blue are most important superdove bands for predicting tree species diversity</t>
  </si>
  <si>
    <t>raw bands (Superdove, minus CB), NDVI, EVI, SR-NIRR, SAVI, NDRE</t>
  </si>
  <si>
    <t>Ghana</t>
  </si>
  <si>
    <t>Correlation analysis, Stepwise regression</t>
  </si>
  <si>
    <t>R, B</t>
  </si>
  <si>
    <t>Eastern Guinean forests (1)</t>
  </si>
  <si>
    <t>Regression (Stepwise regression)</t>
  </si>
  <si>
    <t>r2 = 0.42 to 0.47</t>
  </si>
  <si>
    <t>7M4Q7UFD</t>
  </si>
  <si>
    <t>Pacheco-Pascagaza, AM; Gou, YQ; Louis, V; Roberts, JF; Rodriguez-Veiga, P; Bispo, PD; Espirito-Santo, FDB; Robb, C; Upton, C; Galindo, G; Cabrera, E; Cendales, IPP; Santiago, MAC; Negrete, OC; Meneses, C; Iniguez, M; Balzter, H</t>
  </si>
  <si>
    <t>Near Real-Time Change Detection System Using Sentinel-2 and Machine Learning: A Test for Mexican and Colombian Forests</t>
  </si>
  <si>
    <t>10.3390/rs14030707</t>
  </si>
  <si>
    <t>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Manantlan in Mexico and Cartagena del Chaird in Colombia, and evaluate the forest changes that occurred in 2018. An independent validation with very high-resolution PlanetScope (similar to 3 m) and RapidEye (similar to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t>
  </si>
  <si>
    <t>WOS:000821001100001</t>
  </si>
  <si>
    <t>; C:\Users\spenshi\Zotero\storage\T8N6N94Q\Pacheco-Pascagaza et al. - 2022 - Near Real-Time Change Detection System Using Senti.pdf</t>
  </si>
  <si>
    <t>https://www.mdpi.com/2072-4292/14/3/707/pdf?version=1644226449</t>
  </si>
  <si>
    <t>'nother look = 1; ACCURACY; AREA; Automation; BIODIVERSITY; Change detection; Colombians; deforestation; Deforestation; DEFORESTATION; Detection system; ECOSYSTEM SERVICES; Forest cover loss; machine learning; Machine learning; Machine-learning; Maps; Monitoring; near real-time; Near real-time; Near-real time; Real-time changes; Tropical forest; tropical forests; Tropical forests; Tropics; Vegetation; Vegetation change; vegetation change detection; Vegetation change detection</t>
  </si>
  <si>
    <t>Mexico</t>
  </si>
  <si>
    <t>Trans-Mexican Volcanic Belt pine-oak forests (3), Jalisco dry forests (2), Napo moist forests (1), Caqueta moist forests (1)</t>
  </si>
  <si>
    <t>P9B6DCCM</t>
  </si>
  <si>
    <t>Pascual, A; Tupinamba-Simoes, F; Guerra-Hernandez, J; Bravo, F</t>
  </si>
  <si>
    <t>High-resolution planet satellite imagery and multi-temporal surveys to predict risk of tree mortality in tropical eucalypt forestry</t>
  </si>
  <si>
    <t>0301-4797</t>
  </si>
  <si>
    <t>10.1016/j.jenvman.2022.114804</t>
  </si>
  <si>
    <t>Global high-resolution imagery is a well-assimilated technology in forest mapping. The release of the Norway's International Climate &amp; Forests Initiative (NICFI) Planet tropical basemaps time-series starting in 2015 at a 4.77m resolution represents a unique opportunity to forecast climate change consequences such as drought episodes. Using multi-temporal ground surveys over 144 plots and publicly available high-resolution Planet dove time series imagery we evaluate forest mortality patterns driven by imaging spectroscopy methods in Mato Grosso (Brazil) over an area planted with eucalypts severely affected by the 2019 drought. Changes in vegetation indexes before and after the 2019 drought were modelled using the effective logistic regression modelling to explain variation in tree mortality between the surveys, the dependent variable. We aimed to straightforwardly model tree mortality using change vectors in Planet's image mosaics co-registering in time with the observed tree mortality measurements in the field. The results showed differences in Normalized Difference Vegetation Index (NDVI) as the most significant predictor variable under the effective logistic regression modelling performed. The efficacy of 80.98% in concordance pairs correctly classified represented 0.81 of area under the Receiver Operating Curve (ROC). The release of the 2015-2020 Planet imagery in the tropics at 4.77-m resolution represents a valuable dataset to better understand previous natural disturbances and a powerful technology to detect in advance, and monthly after September 2020, eucalypt areas prone to harmful and increasingly frequent water stress episodes.</t>
  </si>
  <si>
    <t>WOS:000780826700004</t>
  </si>
  <si>
    <t>C:\Users\spenshi\Zotero\storage\E5Z4LAFI\Pascual et al. - 2022 - High-resolution planet satellite imagery and multi.pdf</t>
  </si>
  <si>
    <t>Remote sensing; IMPACTS; DROUGHT; Planet dove; Forest monitoring; Imaging spectroscopy; Tropical forestry</t>
  </si>
  <si>
    <t>The results showed differences in Normalized Difference Vegetation Index (NDVI) as the most significant predictor variable under the effective logistic regression modelling performed.</t>
  </si>
  <si>
    <t>- methodology that can be tested in other forest areas, with high potential for refinement given current developments in satellite imaging spectroscopy</t>
  </si>
  <si>
    <t>Drought</t>
  </si>
  <si>
    <t>NDVI, NDWI, VARI, MSAVI2, MTVI2, TGI</t>
  </si>
  <si>
    <t>ROC = 0.81</t>
  </si>
  <si>
    <t>AZCQQV65</t>
  </si>
  <si>
    <t>Petri, CA; Galvao, LS; de Aragao, LEOEC; Dalagnol, R; de Almeida, CT; Oliveira, AHM; Felix, IM</t>
  </si>
  <si>
    <t>Solar illumination effects on the dry-season variability of spectral and spatial attributes calculated from PlanetScope data over tropical forests of the Amazon</t>
  </si>
  <si>
    <t>0143-1161</t>
  </si>
  <si>
    <t>10.1080/01431161.2022.2106801</t>
  </si>
  <si>
    <t>The spectral variability of tropical forests during the Amazonian dry season is not entirely understood because of the divergent responses in Moderate Resolution Imaging Spectroradiometer (MODIS) vegetation indices (VIs) measured under-increased water deficit and high insolation. Here, we used a dataset composed of 493 cloud-free PlanetScope (PS) images to investigate possible effects of solar illumination on the dry-season variability of spectral and spatial attributes. The attributes were calculated from June to September over dense tropical forests of the Amazon. The dry-season images were obtained at nadir viewing between 2017 and 2019 over 12 selected sites representing different climatic and environmental conditions. To detect dry-season patterns of vegetation brightness with changes in the geometry of image acquisition, we applied principal component analysis (PCA) over the PS surface reflectance. We plotted the average surface reflectance (2017-2019) for each of the four PS bands and inspected the variability of two VIs with distinct levels of anisotropy to bidirectional effects: the Enhanced Vegetation Index (EVI) and the Normalized Difference Vegetation Index (NDVI). We also investigated the signal of textural metrics from Grey Level Co-occurrence Matrix (GLCM) obtained from the near-infrared (NIR) band of PS. Finally, we generated shade fractions from Spectral Mixture Analysis (SMA), correlated the spectral and spatial attributes of vegetation with solar angles, and observed the dry-season variability in reflectance and VIs over pseudo-invariant soil surfaces. The results showed the existence of solar illumination effects on PS image acquisition during the dry season of the Amazon, which affected differently the NDVI and EVI. From the beginning (June) to the end (September) of the dry season, the solar zenith angle (SZA) decreased and the solar azimuth angle (SAA) increased during the period of acquisition of the PS images. The amplitude of SZA between June and September increased towards south of the Amazon, while the amplitude of SAA increased towards north of this region. Changes in vegetation brightness from June to September were captured by PCA over some sites. Because of the overall increase in both red and NIR band reflectance, solar illumination effects were compensated during the NDVI calculation. In contrast, because the EVI is largely driven by changes in NIR reflectance, these effects contributed to increase the EVI signal at the end of the dry season. For most sites, GLCM texture mean increased towards the end of the dry season, while texture variance decreased in the opposite direction. Shade fractions decreased towards September when reduced amounts of canopy shadows were sensed by PS. EVI was more anisotropic than NDVI and presented higher negative correlations with SZA and shade fractions and higher positive correlations with SAA and texture mean. The dry-season increase in EVI with solar illumination effects was also observed over pseudo-invariant soil surfaces. From this unprecedent scale of observations at high spatial and temporal resolutions, we recommend caution when using anisotropic VIs for large-scale phenological studies over the Amazon because biophysical and non-biophysical signals may be coupled together.</t>
  </si>
  <si>
    <t>4087-4116</t>
  </si>
  <si>
    <t>WOS:000842638500001</t>
  </si>
  <si>
    <t>'nother look = 1; Amazon; Amazon River; anisotropy; CLIMATE; Drought; dry season; Dry seasons; Enhanced vegetation index; EVI; Forestry; green-up; Green-up; Illumination effect; Image acquisition; Infrared devices; LANDSAT; Luminance; MODIS; NDVI; Normalized difference vegetation index; PHENOLOGY; principal component analysis; Principal component analysis; Reflection; satellite constellation; Satellite constellations; Satellite imagery; seasonal variation; Solar illumination; solar radiation; SUN; surface reflectance; tropical forest; Tropical forest; tropical forests; Tropics; Vegetation; Vegetation index; VEGETATION INDEXES; vegetation indices; zenith angle</t>
  </si>
  <si>
    <t>Solar illumination</t>
  </si>
  <si>
    <t>Use single generation</t>
  </si>
  <si>
    <t>raw bands (Dove), NDVI, EVI, GLCM</t>
  </si>
  <si>
    <t>PCA1, PCA2, GLCM_nir_mean, GLCM_nir_var, NIR, EVI</t>
  </si>
  <si>
    <t xml:space="preserve">Uatuma-Trombetas moist forests (1), Purus varzeá (1), Tapajós-Xingu moist forests (1), Monte Alegre varzeá (1), Xingu-Tocantins-Araguaia moist forests (1), Madeira-Tapajós moist forests (1), Mato Grosso seasonal forests (1), Iquitos varzeá (1), Southwest Amazon moist forests (1), </t>
  </si>
  <si>
    <t>Correlation, Significance testing</t>
  </si>
  <si>
    <t>r = -0.49 to 0.48, p &lt; 0.01</t>
  </si>
  <si>
    <t>7FM52DKQ</t>
  </si>
  <si>
    <t>Pinage, ER; Keller, M; Peck, CP; Longo, M; Duffy, P; Csillik, O</t>
  </si>
  <si>
    <t>Effects of forest degradation classification on the uncertainty of aboveground carbon estimates in the Amazon</t>
  </si>
  <si>
    <t>CARBON BALANCE AND MANAGEMENT</t>
  </si>
  <si>
    <t>1750-0680</t>
  </si>
  <si>
    <t>10.1186/s13021-023-00221-5</t>
  </si>
  <si>
    <t>BackgroundTropical forests are critical for the global carbon budget, yet they have been threatened by deforestation and forest degradation by fire, selective logging, and fragmentation. Existing uncertainties on land cover classification and in biomass estimates hinder accurate attribution of carbon emissions to specific forest classes. In this study, we used textural metrics derived from PlanetScope images to implement a probabilistic classification framework to identify intact, logged and burned forests in three Amazonian sites. We also estimated biomass for these forest classes using airborne lidar and compared biomass uncertainties using the lidar-derived estimates only to biomass uncertainties considering the forest degradation classification as well.ResultsOur classification approach reached overall accuracy of 0.86, with accuracy at individual sites varying from 0.69 to 0.93. Logged forests showed variable biomass changes, while burned forests showed an average carbon loss of 35%. We found that including uncertainty in forest degradation classification significantly increased uncertainty and decreased estimates of mean carbon density in two of the three test sites.ConclusionsOur findings indicate that the attribution of biomass changes to forest degradation classes needs to account for the uncertainty in forest degradation classification. By combining very high-resolution images with lidar data, we could attribute carbon stock changes to specific pathways of forest degradation. This approach also allows quantifying uncertainties of carbon emissions associated with forest degradation through logging and fire. Both the attribution and uncertainty quantification provide critical information for national greenhouse gas inventories.</t>
  </si>
  <si>
    <t>WOS:000932259400001</t>
  </si>
  <si>
    <t>; C:\Users\spenshi\Zotero\storage\H4GRL47Y\Pinage et al. - 2023 - Effects of forest degradation classification on th.pdf</t>
  </si>
  <si>
    <t>https://cbmjournal.biomedcentral.com/counter/pdf/10.1186/s13021-023-00221-5</t>
  </si>
  <si>
    <t>'nother look = 1; Airborne lidar; Amazon; Amazonia; biomass; Biomass; BIOMASS; CANOPY DAMAGE; carbon emission; DEFORESTATION; DYNAMICS; FIRES; Forest degradation; forest ecosystem; forest fire; Forest fire; greenhouse gas; image resolution; LANDSAT; lidar; LOGGED FORESTS; MAP; MODEL; Probabilistic classification; SATELLITE DATA; selective logging; Selective logging; uncertainty analysis; Very high-resolution imagery</t>
  </si>
  <si>
    <t>Our findings indicate that the attribution of biomass changes to forest degradation classes needs to account for the uncertainty in forest degradation classification</t>
  </si>
  <si>
    <t>Harvesting, Fire, Aboveground biomass</t>
  </si>
  <si>
    <t>EVI, GLCM</t>
  </si>
  <si>
    <t>Mato Grosso seasonal forests (1), Uatuma-Trombetas moist forests (1)</t>
  </si>
  <si>
    <t>Classification (Xgboost), Regression (Monte Carlo simulation)</t>
  </si>
  <si>
    <t>OA = 0.86</t>
  </si>
  <si>
    <t>RWLGZT29</t>
  </si>
  <si>
    <t>Ping, Dazhou; Dalagnol, Ricardo; Galvão, Lênio Soares; Nelson, Bruce; Wagner, Fabien; Schultz, David M.; Bispo, Polyanna da C.</t>
  </si>
  <si>
    <t>Assessing the Magnitude of the Amazonian Forest Blowdowns and Post-Disturbance Recovery Using Landsat-8 and Time Series of PlanetScope Satellite Constellation Data</t>
  </si>
  <si>
    <t>10.3390/rs15123196</t>
  </si>
  <si>
    <t>https://www.mdpi.com/2072-4292/15/12/3196</t>
  </si>
  <si>
    <t>Blowdown events are a major natural disturbance in the central Amazon Forest, but their impact and subsequent vegetation recovery have been poorly understood. This study aimed to track post-disturbance regeneration after blowdown events in the Amazon Forest. We analyzed 45 blowdown sites identified after September 2020 at Amazonas, Mato Grosso, and Colombia jurisdictions using Landsat-8 and PlanetScope NICFI satellite imagery. Non-photosynthetic vegetation (NPV), green vegetation (GV), and shade fractions were calculated for each image and sensor using spectral mixture analysis in Google Earth Engine. The results showed that PlanetScope NICFI data provided more regular and higher-spatial-resolution observations of blowdown areas than Landsat-8, allowing for more accurate characterization of post-disturbance vegetation recovery. Specifically, NICFI data indicated that just four months after the blowdown event, nearly half of ΔNPV, which represents the difference between the NPV after blowdown and the NPV before blowdown, had disappeared. ΔNPV and GV values recovered to pre-blowdown levels after approximately 15 months of regeneration. Our findings highlight that the precise timing of blowdown detection has huge implications on quantification of the magnitude of damage. Landsat data may miss important changes in signal due to the difficulty of obtaining regular monthly observations. These findings provide valuable insights into vegetation recovery dynamics following blowdown events.</t>
  </si>
  <si>
    <t>en</t>
  </si>
  <si>
    <t>http://creativecommons.org/licenses/by/3.0/</t>
  </si>
  <si>
    <t>www.mdpi.com</t>
  </si>
  <si>
    <t>Number: 12 Publisher: Multidisciplinary Digital Publishing Institute</t>
  </si>
  <si>
    <t>C:\Users\spenshi\Zotero\storage\7HIBVRD8\Ping et al. - 2023 - Assessing the Magnitude of the Amazonian Forest Bl.pdf</t>
  </si>
  <si>
    <t>Google Earth Engine; tropical forests; blowdowns; PlanetScope NICFI; spectral mixture model</t>
  </si>
  <si>
    <t>We concluded that the higher temporal and spatial resolution of PlanetScope NICFI imagery, compared to Landsat-8 OLI, allowed for monitoring the effects of blowdown disturbances and vegetation recovery much more consistently.</t>
  </si>
  <si>
    <t>We note the recovery may vary with differences in gap size. Thus, the stratification of blowdowns by gap size is a future research direction that deserves further investigation.</t>
  </si>
  <si>
    <t>Basemap (monthly NICFI)</t>
  </si>
  <si>
    <t>35 (AVG 12.9 monthly basemaps over 15 months)</t>
  </si>
  <si>
    <t>12.9 mosaics / 15 months</t>
  </si>
  <si>
    <t xml:space="preserve">Brazil, Colombia </t>
  </si>
  <si>
    <t>Japurá-Solimoes-Negro moist forests (1), Caqueta moist forests (1), Purus varzeá (1), Mato Grosso seasonal forests (1)</t>
  </si>
  <si>
    <t>Regression (Spectral mixture analysis [Linear Spectral Unmixing])</t>
  </si>
  <si>
    <t>PS provides more consistent monitoring than L8</t>
  </si>
  <si>
    <t>3JK354MJ</t>
  </si>
  <si>
    <t>Purnamasari, E; Kamal, M; Wicaksono, P</t>
  </si>
  <si>
    <t>Comparison of vegetation indices for estimating above-ground mangrove carbon stocks using PlanetScope image</t>
  </si>
  <si>
    <t>REGIONAL STUDIES IN MARINE SCIENCE</t>
  </si>
  <si>
    <t>2352-4855</t>
  </si>
  <si>
    <t>10.1016/j.rsma.2021.101730</t>
  </si>
  <si>
    <t>Mangroves play a pivotal role in providing ecological benefits and services to reduce and adapt to climate change impact on coastal ecosystem. They are capable of absorbing carbon, which is crucial in controlling CO2 levels in the atmosphere. This research aims to assess the accuracy of selected vegetation indices for estimating above-ground carbon (AGC) stocks of mangroves using PlanetScope images in Bedul, Banyuwangi, East Java Province, Indonesia. A semi-empirical approach was used to assess and map mangrove AGC, starting with applying the allometric equation to calculate field measured species-specific AGC stocks. Regression analyses were applied to develop a relationship between field AGC and vegetation indices derived from PlanetScope Image, including Normalized Difference Vegetation Index (NDVI), Difference Vegetation Index (DVI), and Enhanced Vegetation Index (EVI). The Standard Errors of Estimates (SE) were 31.41, 32.93, and 31.63 tons/ha for DVI, EVI, and NDVI, respectively. Thus, carbon stocks estimation, including DVI as an independent variable, is considered more accurate than other vegetation indices tested in this research (C) 2021 Elsevier B.V. All rights reserved.</t>
  </si>
  <si>
    <t>WOS:000663076000010</t>
  </si>
  <si>
    <t>; C:\Users\spenshi\Zotero\storage\MLKE56KF\Purnamasari et al. - 2021 - Comparison of vegetation indices for estimating ab.pdf</t>
  </si>
  <si>
    <t>https://www.sciencedirect.com/science/article/pii/S2352485521001225/pdfft?md5=269e495c28297f37dc2081acd8efa479&amp;pid=1-s2.0-S2352485521001225-main.pdf&amp;isDTMRedir=Y</t>
  </si>
  <si>
    <t>'nother look = 1; Above-ground carbon stock; BIOMASS; FORESTS; Mangroves; NDVI; PlanetScope image; PRODUCTIVITY; Vegetation index</t>
  </si>
  <si>
    <t>Aboveground carbon</t>
  </si>
  <si>
    <t>NDVI, DVI, EVI</t>
  </si>
  <si>
    <t>Testing</t>
  </si>
  <si>
    <t>DVI</t>
  </si>
  <si>
    <t>r2 = 0.51 to 0.67</t>
  </si>
  <si>
    <t>NSIEQGZC</t>
  </si>
  <si>
    <t>Reiche, J; Balling, J; Pickens, AH; Masolele, RN; Berger, A; Weisse, MJ; Mannarino, D; Gou, YQ; Slagter, B; Donchyts, G; Carter, S</t>
  </si>
  <si>
    <t>Integrating satellite-based forest disturbance alerts improves detection timeliness and confidence</t>
  </si>
  <si>
    <t>10.1088/1748-9326/ad2d82</t>
  </si>
  <si>
    <t>Satellite-based near-real-time forest disturbance alerting systems have been widely used to support law enforcement actions against illegal and unsustainable human activities in tropical forests. The availability of multiple optical and radar-based forest disturbance alerts, each with varying detection capabilities depending mainly on the satellite sensor used, poses a challenge for users in selecting the most suitable system for their monitoring needs and workflow. Integrating multiple alerts holds the potential to address the limitations of individual systems. We integrated radar-based RAdar for Detecting Deforestation (RADD) (Sentinel-1), and optical-based Global Land Analysis and Discovery Sentinel-2 (GLAD-S2) and GLAD-Landsat alerts using two confidence rulesets at ten 1 degrees sites across the Amazon Basin. Alert integration resulted in faster detection of new disturbances by days to months, and also shortened the delay to increased confidence. An increased detection rate to an average of 97% when combining alerts highlights the complementary capabilities of the optical and cloud-penetrating radar sensors in detecting largely varying drivers and environmental conditions, such as fires, selective logging, and cloudy circumstances. The most improvement was observed when integrating RADD and GLAD-S2, capitalizing on the high temporal observation density and spatially detailed 10 m Sentinel-1 and 2 data. We introduced the highest confidence class as an addition to the low and high confidence classes of the individual systems, and showed that this displayed no false detection. Considering spatial neighborhood during alert integration enhanced the overall labeled alert confidence level, as nearby alerts mutually reinforced their confidence, but it also led to an increased rate of false detections. We discuss implications of this study for the integration of multiple alert systems. We demonstrate that alert integration is an important data preparation step to make use of multiple alerts more user-friendly, providing stakeholders with reliable and consistent information on new forest disturbances in a timely manner. Google Earth Engine code to integrate various alert datesets is made openly available.</t>
  </si>
  <si>
    <t>Environ. Res. Lett.</t>
  </si>
  <si>
    <t>WOS:001203223800001</t>
  </si>
  <si>
    <t>Citation Key: ref_24 Assignee: NA Authority: NA Code: NA Committee: NA Country: NA Edition: NA History: NA Medium: NA Place: NA References: NA Reporter: NA Scale: NA Section: NA Session: NA System: NA Type: NA tex.abstract.note: Satellite-based near-real-time forest disturbance alerting systems have been widely used to support law enforcement actions against illegal and unsustainable human activities in tropical forests. The availability of multiple optical and radar-based forest disturbance alerts, each with varying detection capabilities depending mainly on the satellite sensor used, poses a challenge for users in selecting the most suitable system for their monitoring needs and workflow. Integrating multiple alerts holds the potential to address the limitations of individual systems. We integrated radar-based RAdar for Detecting Deforestation (RADD) (Sentinel-1), and optical-based Global Land Analysis and Discovery Sentinel-2 (GLAD-S2) and GLAD-Landsat alerts using two confidence rulesets at ten 1 degrees sites across the Amazon Basin. Alert integration resulted in faster detection of new disturbances by days to months, and also shortened the delay to increased confidence. An increased detection rate to an average of 97 tex.access.date: NA tex.application.number: NA tex.archive.location: WOS:001203223800001 tex.artwork.size: NA tex.attorney.agent: NA tex.automatic.tags: NA tex.book.author: NA tex.call.number: NA tex.cast.member: NA tex.code.number: NA tex.commenter: NA tex.composer: NA tex.contributor: NA tex.cosponsor: NA tex.counsel: NA tex.date.added: 2024-05-22 18:07:40 tex.date.modified: 2024-05-22 18:07:40 tex.file.attachments: NA tex.filing.date: NA tex.guest: NA tex.hasforest: TRUE tex.interviewer: NA tex.issuing.authority: NA tex.item.type: journalArticle tex.key: NSIEQGZC tex.legal.status: NA tex.legislative.body: NA tex.library.catalog: NA tex.link.attachments: NA tex.manual.tags: ACCURACY; alert; AREA; COVER; deforestation; DEFORESTATION; forest disturbance; landsat; LANDSAT; Sentinel-1; Sentinel-2; TIME-SERIES; tropical forest tex.meeting.name: NA tex.num.pages: NA tex.number.of.volumes: NA tex.priority.numbers: NA tex.producer: NA tex.programming.language: NA tex.publication.title: ENVIRONMENTAL RESEARCH LETTERS tex.publication.year: 2024 tex.recipient: NA tex.reviewed.author: NA tex.running.time: NA tex.series.editor: NA tex.series.number: NA tex.series.text: NA tex.series.title: NA tex.version: NA tex.words.by: NA</t>
  </si>
  <si>
    <t>C:\Users\spenshi\Zotero\storage\BDQKTZ9Y\Reiche_2024_Integrating satellite-based forest disturbance alerts improves detection.pdf</t>
  </si>
  <si>
    <t>DEFORESTATION; ACCURACY; COVER; deforestation; LANDSAT; Sentinel-1; TIME-SERIES; Sentinel-2; AREA; forest disturbance; tropical forest; landsat; alert</t>
  </si>
  <si>
    <t>Deforestation, Fire, Harvesting</t>
  </si>
  <si>
    <t>Brazil, Suriname, Guyana, Bolivia, Peru</t>
  </si>
  <si>
    <t>Cerrado (7), Mato Grosso seasonal forests (1), Guianan moist forests (1), Guianan Highlands moist forests (1), Uatuma-Trombetas moist forests (1), Chiquitano dry forests (2), Madeira-Tapajós moist forests (1), Purus-Madeira moist forests (1), Monte Alegre varzeá (1), Southwest Amazon moist forests (1), Peruvian Yungas (1), Central Andean wet puna (10), Iquitos varzeá (1), Napo moist forests (1), Solimões-Japurá moist forests (1)</t>
  </si>
  <si>
    <t>9RAZLCBL</t>
  </si>
  <si>
    <t>Haddad, I; Galvao, LS; Breunig, FM; Dalagnol, R; Bourscheidt, V; Jacon, AD</t>
  </si>
  <si>
    <t>On the combined use of phenological metrics derived from different PlanetScope vegetation indices for classifying savannas in Brazil</t>
  </si>
  <si>
    <t>10.1016/j.rsase.2022.100764</t>
  </si>
  <si>
    <t>Mapping of savannas in Brazil is challenging since there is no consensus on the best remote sensing strategy to deal with the spatial variability of some physiognomies and the spectral similarity of others. In this study, we evaluated the performance of 12 land surface phenology (LSP) metrics calculated from 70 cloud-free PlanetScope (PS) satellite images and three vegetation indices (VIs) for Random Forest (RF) classification of eight savanna physiognomies. The 12 LSP metrics were: the start (SOS), end (EOS), length (LOS), and mean (MGS) of greening season; the mean spring (MSP) and mean autumn (MAU); the VI peak (PEAK) and trough (TRG); the positions of the peak (POP) and trough (POT); and the rates of spring green-up (RSP) and autumn senescence (RAU). These metrics were calculated from the Green-Red Normalized Difference (GRND), Enhanced vegetation Index (EVI), and Normalized Difference Vegetation Index (NDVI). At the protected Ecological Station of ' Aguas Emendadas (ESAE) in central Brazil, we compared the LSP classification in the 2017-2018 seasonal cycle against the VI classification in the 2017 dry season using an existent reference vegetation map for accuracy assessment. Furthermore, we analyzed the performance of the individual and combined sets of VIs and their derived LSP metrics for RF classification of the savanna physiognomies. The results showed that LSP added gains of 19.3% (EVI), 13.1% (NDVI), and 5.4% (GRND) to dry-season VI classification. The overall accuracies of the individual and combined sets of VIs and their retrieved LSP metrics generated gains of 22.8% and 28.1% in relation to the dryseason EVI. In the classification combining LSP metrics, the most important ranked predictors originated from the NDVI and EVI (e.g., TRG, PEAK, MSP, MGS, and RSP). Our findings highlight the importance of the combined use of high spatial and temporal resolution data of the Planet's satellite constellation for the classification of Brazilian savannas leveraging the information retrieved from vegetation phenology. However, when dense time series of a given sensor are not available for retrieving the phenological metrics, an alternative is to use combinedly different VIs calculated in the dry season, when the frequency of cloud cover is reduced over Brazilian savanna areas.</t>
  </si>
  <si>
    <t>WOS:000798380100002</t>
  </si>
  <si>
    <t>; C:\Users\spenshi\Zotero\storage\W2V7IFL7\Haddad et al. - 2022 - On the combined use of phenological metrics derive.pdf</t>
  </si>
  <si>
    <t>https://www.sciencedirect.com/science/article/pii/S2352938522000726/pdfft?md5=b61c891f9a26db51099b0a24fe9dafd7&amp;pid=1-s2.0-S2352938522000726-main.pdf&amp;isDTMRedir=Y</t>
  </si>
  <si>
    <t>'nother look = 2,1; Dry season; DRY SEASON; Ensemble metrics; EVI; FOREST; Land Surface Phenology; MODIS; NDVI; PHYSIOGNOMIES; Random Forest; Savannas</t>
  </si>
  <si>
    <t>about savannas, not forests</t>
  </si>
  <si>
    <t>NDVI, EVI, GRND</t>
  </si>
  <si>
    <t>Cerrado (7)</t>
  </si>
  <si>
    <t>E27N6ESE</t>
  </si>
  <si>
    <t>Tarasov, A.V.</t>
  </si>
  <si>
    <t>Estimation of the accuracy of cloud masking algorithms using Sentinel-2 and PlanetScope data</t>
  </si>
  <si>
    <t>20707401 (ISSN)</t>
  </si>
  <si>
    <t>10.21046/2070-7401-2020-17-7-26-38</t>
  </si>
  <si>
    <t>https://www.scopus.com/inward/record.uri?eid=2-s2.0-85100607147&amp;doi=10.21046%2f2070-7401-2020-17-7-26-38&amp;partnerID=40&amp;md5=6507d7066a9c114120b1394e52d6cc41</t>
  </si>
  <si>
    <t>26-38</t>
  </si>
  <si>
    <t>Russian</t>
  </si>
  <si>
    <t>48Z52I5J</t>
  </si>
  <si>
    <t>John, A; Cannistra, AF; Yang, KH; Tan, A; Shean, D; Lambers, JHR; Cristea, N</t>
  </si>
  <si>
    <t>High-Resolution Snow-Covered Area Mapping in Forested Mountain Ecosystems Using PlanetScope Imagery</t>
  </si>
  <si>
    <t>10.3390/rs14143409</t>
  </si>
  <si>
    <t>Improving high-resolution (meter-scale) mapping of snow-covered areas in complex and forested terrains is critical to understanding the responses of species and water systems to climate change. Commercial high-resolution imagery from Planet Labs, Inc. (Planet, San Francisco, CA, USA) can be used in environmental science, as it has both high spatial (0.7-3.0 m) and temporal (1-2 day) resolution. Deriving snow-covered areas from Planet imagery using traditional radiometric techniques have limitations due to the lack of a shortwave infrared band that is needed to fully exploit the difference in reflectance to discriminate between snow and clouds. However, recent work demonstrated that snow cover area (SCA) can be successfully mapped using only the PlanetScope 4-band (Red, Green, Blue and NIR) reflectance products and a machine learning (ML) approach based on convolutional neural networks (CNN). To evaluate how additional features improve the existing model performance, we: (1) build on previous work to augment a CNN model with additional input data including vegetation metrics (Normalized Difference Vegetation Index) and DEM-derived metrics (elevation, slope and aspect) to improve SCA mapping in forested and open terrain, (2) evaluate the model performance at two geographically diverse sites (Gunnison, Colorado, USA and Engadin, Switzerland), and (3) evaluate the model performance over different land-cover types. The best augmented model used the Normalized Difference Vegetation Index (NDVI) along with visible (red, green, and blue) and NIR bands, with an F-score of 0.89 (Gunnison) and 0.93 (Engadin) and was found to be 4% and 2% better than when using canopy height- and terrain-derived measures at Gunnison, respectively. The NDVI-based model improves not only upon the original band-only model's ability to detect snow in forests, but also across other various land-cover types (gaps and canopy edges). We examined the model's performance in forested areas using three forest canopy quantification metrics and found that augmented models can better identify snow in canopy edges and open areas but still underpredict snow cover under forest canopies. While the new features improve model performance over band-only options, the models still have challenges identifying the snow under trees in dense forests, with performance varying as a function of the geographic area. The improved high-resolution snow maps in forested environments can support studies involving climate change effects on mountain ecosystems and evaluations of hydrological impacts in snow-dominated river basins.</t>
  </si>
  <si>
    <t>WOS:000832031600001</t>
  </si>
  <si>
    <t>; C:\Users\spenshi\Zotero\storage\T4DLVXX8\John et al. - 2022 - High-Resolution Snow-Covered Area Mapping in Fores.pdf</t>
  </si>
  <si>
    <t>https://www.mdpi.com/2072-4292/14/14/3409/pdf?version=1658306167</t>
  </si>
  <si>
    <t>'nother look = 2; ABUNDANCE; ACCUMULATION; Area mapping; BASIN; Climate change; Convolution; Convolutional neural network; convolutional neural networks; Convolutional neural networks; Forest; Forestry; forests; FROST; High resolution; Landforms; Learning systems; LIDAR; machine learning; Machine learning; Machine-learning; Mapping; Modeling performance; NDVI; Normalized difference vegetation index; PHENOLOGY; Planetscope; PlanetScope; Reflection; snow; Snow; snow cover mapping; Snow cover mapping; Snow covered area; Vegetation; VEGETATION; WATER EQUIVALENT</t>
  </si>
  <si>
    <t>about snow, not forests</t>
  </si>
  <si>
    <t>United States of America, Switzerland</t>
  </si>
  <si>
    <t>North America, Europe</t>
  </si>
  <si>
    <t>Sierra Nevada forests (5), Colorado Rockies forests (5), Alps conifer and mixed forests (5)</t>
  </si>
  <si>
    <t>RE2XNISX</t>
  </si>
  <si>
    <t>Varga, OG; Kovacs, Z; Beko, L; Burai, P; Szabo, ZC; Holb, I; Ninsawat, S; Szabo, S</t>
  </si>
  <si>
    <t>Validation of Visually Interpreted Corine Land Cover Classes with Spectral Values of Satellite Images and Machine Learning</t>
  </si>
  <si>
    <t>10.3390/rs13050857</t>
  </si>
  <si>
    <t>We analyzed the Corine Land Cover 2018 (CLC2018) dataset to reveal the correspondence between land cover categories of the CLC and the spectral information of Landsat-8, Sentinel-2 and PlanetScope images. Level 1 categories of the CLC2018 were analyzed in a 25 km x 25 km study area in Hungary. Spectral data were summarized by land cover polygons, and the dataset was evaluated with statistical tests. We then performed Linear Discriminant Analysis (LDA) and Random Forest classifications to reveal if CLC L1 level categories were confirmed by spectral values. Wetlands and water bodies were the most likely to be confused with other categories. The least mixture was observed when we applied the median to quantify the pixel variance of CLC polygons. RF outperformed the LDA's accuracy, and PlanetScope's data were the most accurate. Analysis of class level accuracies showed that agricultural areas and wetlands had the most issues with misclassification. We proved the representativeness of the results with a repeated randomized test, and only PlanetScope seemed to be ungeneralizable. Results showed that CLC polygons, as basic units of land cover, can ensure 71.1-78.5% OAs for the three satellite sensors; higher geometric resolution resulted in better accuracy. These results justified CLC polygons, in spite of visual interpretation, can hold relevant information about land cover considering the surface reflectance values of satellites. However, using CLC as ground truth data for land cover classifications can be questionable, at least in the L1 nomenclature.</t>
  </si>
  <si>
    <t>WOS:000628506100001</t>
  </si>
  <si>
    <t>; C:\Users\spenshi\Zotero\storage\4PGCP87I\Varga et al. - 2021 - Validation of Visually Interpreted Corine Land Cov.pdf</t>
  </si>
  <si>
    <t>https://www.mdpi.com/2072-4292/13/5/857/pdf?version=1614935104</t>
  </si>
  <si>
    <t>'nother look = 2, 1; Agricultural areas; Agricultural robots; CLASSIFICATION ACCURACY; CLC2018; Decision trees; Discriminant analysis; DYNAMICS; ENVIRONMENT; Geometric resolution; Geometry; HYPERSPECTRAL IMAGES; Land cover classification; Landsat; Linear discriminant analysis; Linear Discriminant Analysis; Machine learning; planet; Planet; Random Forest; RANDOM FOREST; Random forest classification; Recursive Feature Elimination; Reflection; Repre-sentativeness; representativeness; Satellites; SELECTION; Sentinel; SENTINEL-2; SIZE; SPATIAL-RESOLUTION; Spectral information; Statistical tests; Surface reflectance; validation; Validation; Visual interpretation; Wetlands</t>
  </si>
  <si>
    <t>&lt;3</t>
  </si>
  <si>
    <t>Hungary</t>
  </si>
  <si>
    <t>PS &gt; S2 &gt; L8</t>
  </si>
  <si>
    <t>PD5IWE52</t>
  </si>
  <si>
    <t>Reiche, J; Mullissa, A; Slagter, B; Gou, YQ; Tsendbazar, NE; Odongo-Braun, C; Vollrath, A; Weisse, MJ; Stolle, F; Pickens, A; Donchyts, G; Clinton, N; Gorelick, N; Herold, M</t>
  </si>
  <si>
    <t>Forest disturbance alerts for the Congo Basin using Sentinel-1</t>
  </si>
  <si>
    <t>10.1088/1748-9326/abd0a8</t>
  </si>
  <si>
    <t>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t>
  </si>
  <si>
    <t>WOS:000609096200001</t>
  </si>
  <si>
    <t>; C:\Users\spenshi\Zotero\storage\66IGTTRZ\Reiche et al. - 2021 - Forest disturbance alerts for the Congo Basin usin.pdf</t>
  </si>
  <si>
    <t>https://iopscience.iop.org/article/10.1088/1748-9326/abd0a8/pdf</t>
  </si>
  <si>
    <t>'nother look = 1; ACCURACY; CANOPY DAMAGE; Congo Basin; COVER; deforestation; DEFORESTATION; forest disturbance alerts; humid tropical forest; LANDSAT; MAP; near real-time; radar; SATELLITE; Sentinel-1; TIME-SERIES</t>
  </si>
  <si>
    <t>Basemap (monthly)</t>
  </si>
  <si>
    <t>Republic of the Congo, Democratic Republic of the Congo, Central African Republic, Gabon, Cameroon, Equatorial Guinea</t>
  </si>
  <si>
    <t>Albertine Rift montane forests (1), East Sudanian savanna (7), Rwenzori-Virunga montane moorlands (10), Zambezian flooded grasslands (9), Central Zambezian Miombo woodlands (7), Western Congolian forest-savanna mosaic (7), Central African mangroves (14), Itigi-Sumbu thicket (7), Angolan Miombo woodlands (7), Southern Congolian forest-savanna mosaic (7), Atlantic Equatorial coastal forests (1), Northwestern Congolian lowland forests (1), Western Congolian swamp forests (1), Central Congolian lowland forests (1), Eastern Congolian swamp forests (1), Northeastern Congolian lowland forests (1), Victoria Basin forest-savanna mosaic (7), Northern Congolian forest-savanna mosaic (7), Guinean forest-savanna mosaic (7), Mount Cameroon and Bioko montane forests (1), Cross-Sanaga-Bioko coastal forests (1), Cameroonian Highlands forests (1), Sahelian Acacia savanna (7), West Sudanian savanna (7), Lake Chad flooded savanna (9), Mandara Plateau mosaic (7)</t>
  </si>
  <si>
    <t>AFHLKIZ4</t>
  </si>
  <si>
    <t>Vizzari, M.</t>
  </si>
  <si>
    <t>PlanetScope, Sentinel-2, and Sentinel-1 Data Integration for Object-Based Land Cover Classification in Google Earth Engine</t>
  </si>
  <si>
    <t>10.3390/rs14112628</t>
  </si>
  <si>
    <t>https://www.scopus.com/inward/record.uri?eid=2-s2.0-85132269164&amp;doi=10.3390%2frs14112628&amp;partnerID=40&amp;md5=8ba061710a25b04d600f07542e491075</t>
  </si>
  <si>
    <t>J8C8NKER</t>
  </si>
  <si>
    <t>Vysotskaya, A.A., A.A.; Medvedkov</t>
  </si>
  <si>
    <t>CLIMATE-DRIVEN “GREENING” OF THE KURUM LANDSCAPE IN THE VALLEY OF THE LOWER REACHES OF THE PODKAMENNAYA TUNGUSKA RIVER</t>
  </si>
  <si>
    <t>10.35595/2414-9179-2022-1-28-305-313</t>
  </si>
  <si>
    <t>https://www.scopus.com/inward/record.uri?eid=2-s2.0-85143811930&amp;doi=10.35595%2f2414-9179-2022-1-28-305-313&amp;partnerID=40&amp;md5=56c9815f50c7af2032ecf3bd7ba3648a</t>
  </si>
  <si>
    <t>305-313</t>
  </si>
  <si>
    <t>Assignee: NA Edition: NA ISBN: 24149179 (ISSN) Publisher: Lomonosov Moscow State University Type: NA Version Number: NA</t>
  </si>
  <si>
    <t>ILM47I5J</t>
  </si>
  <si>
    <t>Wang, J., J.; Lee, C.K.F.; Zhu, X.; Cao, R.; Gu, Y.; Wu, S.; Wu</t>
  </si>
  <si>
    <t>A new object-class based gap-filling method for PlanetScope satellite image time series</t>
  </si>
  <si>
    <t>10.1016/j.rse.2022.113136</t>
  </si>
  <si>
    <t>https://www.scopus.com/inward/record.uri?eid=2-s2.0-85133457001&amp;doi=10.1016%2fj.rse.2022.113136&amp;partnerID=40&amp;md5=0bf9fc874534019867649b71a3049779</t>
  </si>
  <si>
    <t>HPJBNVIG</t>
  </si>
  <si>
    <t>Wang, J., J.; Yang, D.; Chen, S.; Zhu, X.; Wu, S.; Bogonovich, M.; Guo, Z.; Zhu, Z.; Wu</t>
  </si>
  <si>
    <t>Automatic cloud and cloud shadow detection in tropical areas for PlanetScope satellite images</t>
  </si>
  <si>
    <t>10.1016/j.rse.2021.112604</t>
  </si>
  <si>
    <t>https://www.scopus.com/inward/record.uri?eid=2-s2.0-85110418280&amp;doi=10.1016%2fj.rse.2021.112604&amp;partnerID=40&amp;md5=3e8918f1138add09efd17514b0c6c1e4</t>
  </si>
  <si>
    <t>XR6JECGX</t>
  </si>
  <si>
    <t>Reiner, F.; Brandt, M.; Tong, X.; Skole, D.; Kariryaa, A.; Ciais, P.; Davies, A.; Hiernaux, P.; Chave, J.; Mugabowindekwe, M.; Igel, C.; Oehmcke, S.; Gieseke, F.; Li, S.; Liu, S.; Saatchi, S.; Boucher, P.; Singh, J.; Taugourdeau, S.; Dendoncker, M.; Song, X.-P.; Mertz, O.; Tucker, C.J.; Fensholt, R.</t>
  </si>
  <si>
    <t>More than one quarter of Africa’s tree cover is found outside areas previously classified as forest</t>
  </si>
  <si>
    <t>Nature Communications</t>
  </si>
  <si>
    <t>20411723 (ISSN)</t>
  </si>
  <si>
    <t>10.1038/s41467-023-37880-4</t>
  </si>
  <si>
    <t>The consistent monitoring of trees both inside and outside of forests is key to sustainable land management. Current monitoring systems either ignore trees outside forests or are too expensive to be applied consistently across countries on a repeated basis. Here we use the PlanetScope nanosatellite constellation, which delivers global very high-resolution daily imagery, to map both forest and non-forest tree cover for continental Africa using images from a single year. Our prototype map of 2019 (RMSE = 9.57%, bias = −6.9%). demonstrates that a precise assessment of all tree-based ecosystems is possible at continental scale, and reveals that 29% of tree cover is found outside areas previously classified as tree cover in state-of-the-art maps, such as in croplands and grassland. Such accurate mapping of tree cover down to the level of individual trees and consistent among countries has the potential to redefine land use impacts in non-forest landscapes, move beyond the need for forest definitions, and build the basis for natural climate solutions and tree-related studies. © 2023, The Author(s).</t>
  </si>
  <si>
    <t>Nat. Commun.</t>
  </si>
  <si>
    <t xml:space="preserve">C:\Users\spenshi\Zotero\storage\SUH56JZP\Reiner et al. - 2023 - More than one quarter of Africa’s tree cover is fo.pdf; </t>
  </si>
  <si>
    <t>https://www.nature.com/articles/s41467-023-37880-4.pdf</t>
  </si>
  <si>
    <t>'nother look = 1; Africa; article; biomonitoring; climate; Climate; climate change; cropland; ecosystem; Ecosystem; forest; Forests; grassland; human; human experiment; imagery; land use; land use change; map; mapping method; satellite constellation; satellite imagery; vegetation cover</t>
  </si>
  <si>
    <t>Histogram matching to Landsat</t>
  </si>
  <si>
    <t>Algeria, Angola, Benin, Botswana, Burkina Faso, Burundi, Cameroon, Central African Republic, Chad, Democratic Republic of the Congo, Djibouti, Egypt, Equatorial Guinea, Eritrea, eSwatini, Ethiopia, Gabon, Gambia, Ghana, Guinea, Guinea-Bissau, Ivory Coast, Kenya, Lesotho, Liberia, Libya, Madagascar, Malawi, Mali, Mauritania, Morocco, Mozambique, Namibia, Niger, Nigeria, Rwanda, Senegal, Sierra Leone, Somalia, South Africa, South Sudan, Sudan, Tanzania, Togo, Tunisia, Uganda, Western Sahara, Zambia, Zimbabwe</t>
  </si>
  <si>
    <t>1 (non-forest classiciation), 3 (forest classification), 20 (percent tree cover calc)</t>
  </si>
  <si>
    <t>East African montane forests (1), East Sudanian savanna (7), Victoria Basin forest-savanna mosaic (7), Southern Acacia-Commiphora bushlands and thickets (7), Northern Congolian forest-savanna mosaic (7), Lake (98), Northern Acacia-Commiphora bushlands and thickets (7), Northeastern Congolian lowland forests (1), Rwenzori-Virunga montane moorlands (10), Albertine Rift montane forests (1), East African montane moorlands (10), Central Zambezian Miombo woodlands (7), Ethiopian xeric grasslands and shrublands (13), Ethiopian montane grasslands and woodlands (10), Sahelian Acacia savanna (7), Ethiopian montane forests (1), Somali Acacia-Commiphora bushlands and thickets (7), Eritrean coastal desert (13), Ethiopian montane moorlands (10), Western Zambezian grasslands (7), Zambezian flooded grasslands (9), Itigi-Sumbu thicket (7), Western Congolian swamp forests (1), Western Congolian forest-savanna mosaic (7), Zambezian Cryptosepalum dry forests (2), Northwestern Congolian lowland forests (1), Angolan scarp savanna and woodlands (10), Zambezian and Mopane woodlands (7), Angolan montane forest-grassland mosaic (10), Southern Congolian forest-savanna mosaic (7), Atlantic Equatorial coastal forests (1), Eastern Congolian swamp forests (1), Central Congolian lowland forests (1), Central African mangroves (14), Angolan Miombo woodlands (7), Southern Miombo woodlands (7), Kaokoveld desert (13), Namibian savanna woodlands (13), Zambezian Baikiaea woodlands (7), Guinean forest-savanna mosaic (7), Guinean mangroves (14), Sahara desert (13), South Saharan steppe and woodlands (13), Cross-Sanaga-Bioko coastal forests (1), Mount Cameroon and Bioko montane forests (1), West Sudanian savanna (7), West Saharan montane xeric woodlands (13), Lake Chad flooded savanna (9), Tibesti-Jebel Uweinat montane xeric woodlands (13), Mediterranean High Atlas juniper steppe (10), Mediterranean conifer and mixed forests (5), Mediterranean woodlands and forests (12), Mediterranean dry woodlands and steppe (12), North Saharan steppe and woodlands (13), Mediterranean acacia-argania dry woodlands and succulent thickets (12), Saharan halophytics (9), Saharan flooded grasslands (9), Somali montane xeric woodlands (13), Masai xeric grasslands and shrublands (13), Hobyo grasslands and shrublands (13), Comoros forests (1), Cape Verde Islands dry forests (2), Southern Rift montane forest-grassland mosaic (10), Eastern Miombo woodlands (7), Eastern Zimbabwe montane forest-grassland mosaic (10), Eastern Guinean forests (1), Nigerian lowland forests (1), Drakensberg alti-montane grasslands and woodlands (10), Drakensberg montane grasslands, woodlands and forests (10), Highveld grasslands (10), Madagascar mangroves (14), Madagascar dry deciduous forests (2), Madagascar subhumid forests (1), Madagascar lowland forests (1), Madagascar spiny thickets (13), Madagascar ericoid thickets (10), Madagascar succulent woodlands (13), Inner Niger Delta flooded savanna (9), Atlantic coastal desert (13), Jos Plateau forest-grassland mosaic (10), Cameroonian Highlands forests (1), Mandara Plateau mosaic (7), Cross-Niger transition forests (1), Niger Delta swamp forests (1), Kalahari Acacia-Baikiaea woodlands (7), Southern Africa bushveld (7), Kalahari xeric savanna (13), Zambezian halophytics (9), Western Guinean lowland forests (1), Guinean montane forests (1), Southern Zanzibar-Inhambane coastal forest mosaic (1), East African mangroves (14), Zambezian coastal flooded savanna (9), South Malawi montane forest-grassland mosaic (10), Maputaland coastal forest mosaic (1), Southern Africa mangroves (14), Nile Delta flooded savanna (9), Mesopotamian shrub desert (13), Red Sea Nubo-Sindian tropical desert and semi-desert (13), Red Sea coastal desert (13), Arabian Desert and East Sahero-Arabian xeric shrublands (13), Northern Zanzibar-Inhambane coastal forest mosaic (1), Granitic Seychelles forests (1), Aldabra Island xeric scrub (13), Mascarene forests (1), Sao Tome, Principe and Annobon moist lowland forests (1), Maputaland-Pondoland bushland and thickets (10), Albany thickets (12), Montane fynbos and renosterveld (12), Lowland fynbos and renosterveld (12), Namib desert (13), Knysna-Amatole montane forests (1), Succulent Karoo (13), KwaZulu-Cape coastal forest mosaic (1), Nama Karoo (13), Etosha Pan halophytics (9), Angolan Mopane woodlands (7), Maldives-Lakshadweep-Chagos Archipelago tropical moist forests (1), East African halophytics (9), Eastern Arc forests (1), Serengeti volcanic grasslands (7), East Saharan montane xeric woodlands (13)</t>
  </si>
  <si>
    <t>r2 = 0.62 to 0.93, %RMSE = 9.19</t>
  </si>
  <si>
    <t>S86X7RUC</t>
  </si>
  <si>
    <t>Rodes, M; Torres, P; Garcia, M</t>
  </si>
  <si>
    <t>Assessing tree decay in an urban park using PlanetScope Images. The case of the Cerro Almodovar Park</t>
  </si>
  <si>
    <t>Universidad de Alcala</t>
  </si>
  <si>
    <t>10.1117/12.2600081</t>
  </si>
  <si>
    <t>Green urban areas play a major role in the quality of life of the citizens in terms of public health, environment and recreation. They help to improve air quality, control temperature and provide ecosystem services that contribute, like forests, to climate change mitigation. The health of urban tree stands is, therefore, essential to maintain the benefits that the urban and peri-urban parks provide to people and cities. Remote sensing techniques offers excellent opportunities for monitoring the state of health of urban and peri-urban parks and for early detection of vegetation health issues, which is essential to prevent tree mortality or damage. This work evaluated the potential of PlanetScope images to estimate the degree of tree vegetation decay in the Cerro Almodovar urban park Madrid (Spain), with individuals that were beginning to show defoliation problems. A support vector machine (SVM) was trained using field data and a PlanetScope image to estimate the degree of defoliation. In order to provide an uncertainty of the estimates at the pixel level, a bootstrapping approach was used. Defoliation levels were estimated based on the mean of the bootstrapped samples and the 95% confidence intervals were derived. The model offered good performance, yielding an R-2 of 0.93 and a RMSE of 10.87%. Uncertainty levels ranged between 8.19% and 50%. The good performance of the model obtained encourages further development of remote sensing health monitoring in urban green areas.</t>
  </si>
  <si>
    <t>WOS:000784563400011</t>
  </si>
  <si>
    <t>'nother look = 1; Air quality; Air quality control; Cerro almodovar; Cerro Almodovar; Cerro Almodóvar; CLASSIFICATION; Climate change; Control temperatures; Damage detection; DEFOLIATION; Ecosystems; Forestry; IMPLEMENTATION; Parks; Planetscope; PlanetScope; Public health; Quality of life; remote sensing; Remote sensing; Remote-sensing; support vector machine; Support vector machine; Support vector machines; Support vectors machine; Uncertainty analysis; urban; Urban; Urban areas; Urban parks; Vegetation; VEGETATION INDEXES</t>
  </si>
  <si>
    <t>Erbertseder, T; Chrysoulakis, N; Zhang, Y</t>
  </si>
  <si>
    <t>REMOTE SENSING TECHNOLOGIES AND APPLICATIONS IN URBAN ENVIRONMENTS VI</t>
  </si>
  <si>
    <t>- According to our results, tree vegetation of urban park Cerro Almodóvar requires attention. Defoliation rates found (39.75% ± 8.39%) are indicators of the existence of pathogens or stress factors that, if appropriate measures are not taken, can lead to higher levels of defoliation and even to the death of individuals.
- The methodology followed in this work and the tools used have allowed us to generate a highly automated process to evaluate defoliation without prior information on age or species.</t>
  </si>
  <si>
    <t>- this methodology should be applied to other areas, in order to adjust the models and try to make a more generalizable method.</t>
  </si>
  <si>
    <t>Defoliation</t>
  </si>
  <si>
    <t>raw bands (Dove), NDVI, EVI, GCI, GEMI, SIPI</t>
  </si>
  <si>
    <t>Spain</t>
  </si>
  <si>
    <t>Regression (SVM)</t>
  </si>
  <si>
    <t>r2 = 0.93</t>
  </si>
  <si>
    <t>JR97SGX9</t>
  </si>
  <si>
    <t>Rosch, M; Sonnenschein, R; Buchelt, S; Ullmann, T</t>
  </si>
  <si>
    <t>Comparing PlanetScope and Sentinel-2 Imagery for Mapping Mountain Pines in the Sarntal Alps, Italy</t>
  </si>
  <si>
    <t>10.3390/rs14133190</t>
  </si>
  <si>
    <t>The mountain pine (Pinus mugo ssp. Mugo Turra) is an important component of the alpine treeline ecotone and fulfills numerous ecosystem functions. To understand and quantify the impacts of increasing logging activities and climatic changes in the European Alps, accurate information on the occurrence and distribution of mountain pine stands is needed. While Earth observation provides up-to-date information on land cover, space-borne mapping of mountain pines is challenging as different coniferous species are spectrally similar, and small-structured patches may remain undetected due to the sensor's spatial resolution. This study uses multi-temporal optical imagery from PlanetScope (3 m) and Sentinel-2 (10 m) and combines them with additional features (e.g., textural statistics (homogeneity, contrast, entropy, spatial mean and spatial variance) from gray level co-occurrence matrix (GLCM), topographic features (elevation, slope and aspect) and canopy height information) to overcome the present challenges in mapping mountain pine stands. Specifically, we assessed the influence of spatial resolution and feature space composition including the GLCM window size for textural features. The study site is covering the Sarntal Alps, Italy, a region known for large stands of mountain pine. Our results show that mountain pines can be accurately mapped (PlanetScope (90.96%) and Sentinel-2 (90.65%)) by combining all features. In general, Sentinel-2 can achieve comparable results to PlanetScope independent of the feature set composition, despite the lower spatial resolution. In particular, the inclusion of textural features improved the accuracy by +8% (PlanetScope) and +3% (Sentinel-2), whereas accuracy improvements of topographic features and canopy height were low. The derived map of mountain pines in the Sarntal Alps supports local forest management to monitor and assess recent and ongoing anthropogenic and climatic changes at the treeline. Furthermore, our study highlights the importance of freely available Sentinel-2 data and image-derived textural features to accurately map mountain pines in Alpine environments.</t>
  </si>
  <si>
    <t>WOS:000824221400001</t>
  </si>
  <si>
    <t>; C:\Users\spenshi\Zotero\storage\ZG4CG7KP\Rosch et al. - 2022 - Comparing PlanetScope and Sentinel-2 Imagery for M.pdf</t>
  </si>
  <si>
    <t>https://www.mdpi.com/2072-4292/14/13/3190/pdf?version=1656762249</t>
  </si>
  <si>
    <t>'nother look = 1; ALPINE TREELINE ECOTONE; BIODIVERSITY; CLIMATE; Climatic changes; DISCRIMINATION; Earth (planet); Forestry; gray level co-occurrence matrix; Gray-level co-occurrence matrix; Grey-level co-occurrence matrixes; Image resolution; LAND-COVER CLASSIFICATION; Landforms; Mapping; Mountain pine; mountain pines; Pine stand; PINUS-MUGO; Planetscope; PlanetScope; Sentinel-2; SOUTH TYROL; Spatial resolution; Textural feature; Treeline; VEGETATION</t>
  </si>
  <si>
    <t>Elevation, Slope, Aspect, Canopy height</t>
  </si>
  <si>
    <t>LiDAR</t>
  </si>
  <si>
    <t>S2 &gt; PS with just spectral/textural features, PS = S2 with topo/CHM</t>
  </si>
  <si>
    <t>RQ2GUSXA</t>
  </si>
  <si>
    <t>Roy, J., D.P.; Kashongwe, H.B.; Armston</t>
  </si>
  <si>
    <t>The impact of geolocation uncertainty on GEDI tropical forest canopy height estimation and change monitoring</t>
  </si>
  <si>
    <t>10.1016/j.srs.2021.100024</t>
  </si>
  <si>
    <t>https://www.scopus.com/inward/record.uri?eid=2-s2.0-85118483334&amp;doi=10.1016%2fj.srs.2021.100024&amp;partnerID=40&amp;md5=5215d83a48e80ba1b0cc8095f158fc39</t>
  </si>
  <si>
    <t>The Global Ecosystem Dynamics Investigation (GEDI) LiDAR provides new spaceborne vegetation canopy structural information including relative canopy height products defined with respect to 25 m diameter footprints. The GEDI geolocation requirement is that each 25 m footprint center is horizontally georeferenced to within 10 m (1 σ), assuming normally distributed geolocation errors with a 0 m mean and a 10 m standard deviation. The impact of this geolocation uncertainty on the reliability of forest canopy height estimation is examined considering Airborne Laser scanner (ALS) and GEDI data acquired in 2014 and 2019 respectively. A total of 445 GEDI footprints acquired over 2000 ha of unforested and tropical secondary forest in the western Democratic Republic of the Congo with vegetation heights ranging from 1 m to 42 m are considered. Airborne true color 10 cm imagery and an ALS derived canopy height model are examined to contextualize the results. GEDI waveforms are simulated from the ALS data at the reported locations of the GEDI footprints and used to derive ̂h95, ̂h85, ̂h75relative heights that define the canopy height relative to the ground below which 95%, 85% and 75% of the simulated cumulative waveform energy is returned. A Monte Carlo simulation is undertaken, moving the centers of each GEDI footprint with 300 randomly generated position errors modelled using the GEDI geolocation uncertainty (0 m mean, 10 m standard deviation), and each time simulating the GEDI waveform from the ALS data. Relative heights are extracted from the 300 simulated GEDI waveforms and their variation, defined by the 25th and 75th percentiles, and the interquartile range (IQR) (75th - 25th percentiles), are quantified to provide insights into the impact of the GEDI geolocation uncertainty on forest canopy height retrieval. The IQR accounts for 50% of the variation in the forest canopy height due to GEDI geolocation uncertainty. High IQR values, greater than or comparable to the relative height derived from the ALS data at the GEDI reported footprint location are shown to occur where the footprint covered or was adjacent to spatially heterogeneous canopies, including canopies with small forest stands, holes in the vegetation canopy, and forest edges. This is a concern for the use of GEDI data acquired over these conditions which are prevalent in many forest systems. The impact of GEDI geolocation uncertainty on tropical forest change monitoring is demonstrated by comparing the GEDI h95 product footprint values (sensed in 2019) with simulated ̂h95 values derived from the ALS data (sensed in 2014) at the GEDI product reported footprint location and at the 300 shifted footprint locations. GEDI footprints where five-year canopy height changes, and not changes due to artefacts associated with the GEDI geolocation uncertainty or the GEDI simulator, are attributed conservatively. Differences among the six algorithm setting group GEDI h95 product relative height values are evident and influential on the change attribution. PlanetScope 3 m imagery sensed in 2019 are examined to provide qualitative evidence that support the efficacy of the approach for forest height reduction monitoring. The simulation approach described in this study provides a route to determine if forest canopy height change found by comparing multi-temporal data (for example, GEDI with previously collected ALS data or GEDI data) is significant relative to errors imposed by the GEDI geolocation. The treatment of change is simple, and recommendations for improvements to detect more subtle change are made. The study was undertaken using the Release 1.0 GEDI data and suggests, pending planned geolocation improvement, the need to accommodate for GEDI geolocation uncertainty, particularly over canopies that are spatially fragmented or that have heterogeneous three dimensional structure at scales com parable to the 25 m GEDI footprint dimension.</t>
  </si>
  <si>
    <t>Democratic Republic of the Congo</t>
  </si>
  <si>
    <t>Central Congolian lowland forests (1)</t>
  </si>
  <si>
    <t>BG62DXXV</t>
  </si>
  <si>
    <t>Ruiz-Díaz, S; de Molas, LFP; Benítez-León, E; Zambrano, AMA; Johnson, DJ; Bohlman, S; Broadbent, EN</t>
  </si>
  <si>
    <t>Bioclimatic predictors of forest structure, composition and phenology in the Paraguayan Dry Chaco</t>
  </si>
  <si>
    <t>JOURNAL OF TROPICAL ECOLOGY</t>
  </si>
  <si>
    <t>02664674 (ISSN)</t>
  </si>
  <si>
    <t>10.1017/S0266467423000329</t>
  </si>
  <si>
    <t>https://www.scopus.com/inward/record.uri?eid=2-s2.0-85183309292&amp;doi=10.1017%2fS0266467423000329&amp;partnerID=40&amp;md5=c91e1641dc593c9099b1bc5c45605471</t>
  </si>
  <si>
    <t>One of the largest remnants of tropical dry forest is the South American Gran Chaco. A quarter of this biome is in Paraguay, but there have been few studies in the Paraguayan Chaco. The Gran Chaco flora is diverse in structure, function, composition and phenology. Fundamental ecological questions remain in this biome, such as what bioclimatic factors shape the Chaco's composition, structure and phenology. In this study, we integrated forest inventories from permanent plots with monthly high-resolution NDVI from PlanetScope and historical climate data from WorldClim to identify bioclimatic predictors of forest structure, composition and phenology. We found that bioclimatic variables related to precipitation were correlated with stem density and Pielou evenness index, while temperature-related variables correlated with basal area. The best predictor of forest phenology (NDVI variation) was precipitation lagged by 1 month followed by temperature lagged by 2 months. In the period with most water stress, the phenological response correlates with diversity, height and basal area, showing links with dominance and tree size. Our results indicate that even if the ecology and function of Dry Chaco Forest is characterised by water limitation, temperature has a moderating effect by limiting growth and influencing leaf flush and deciduousness. © The Author(s), 2024. Published by Cambridge University Press.</t>
  </si>
  <si>
    <t>J. Trop. Ecol.</t>
  </si>
  <si>
    <t>WOS:001137438700001</t>
  </si>
  <si>
    <t>Citation Key: ref_13 Assignee: NA Authority: NA Code: NA Committee: NA Country: NA Edition: NA History: NA Medium: NA Place: NA References: NA Reporter: NA Scale: NA Section: NA Session: NA System: NA Type: NA tex.abstract.note: One of the largest remnants of tropical dry forest is the South American Gran Chaco. A quarter of this biome is in Paraguay, but there have been few studies in the Paraguayan Chaco. The Gran Chaco flora is diverse in structure, function, composition and phenology. Fundamental ecological questions remain in this biome, such as what bioclimatic factors shape the Chaco's composition, structure and phenology. In this study, we integrated forest inventories from permanent plots with monthly high-resolution NDVI from PlanetScope and historical climate data from WorldClim to identify bioclimatic predictors of forest structure, composition and phenology. We found that bioclimatic variables related to precipitation were correlated with stem density and Pielou evenness index, while temperature-related variables correlated with basal area. The best predictor of forest phenology (NDVI variation) was precipitation lagged by 1 month followed by temperature lagged by 2 months. In the period with most water stress, the phenological response correlates with diversity, height and basal area, showing links with dominance and tree size. Our results indicate that even if the ecology and function of Dry Chaco Forest is characterised by water limitation, temperature has a moderating effect by limiting growth and influencing leaf flush and deciduousness. tex.access.date: NA tex.application.number: NA tex.archive.location: WOS:001137438700001 tex.artwork.size: NA tex.attorney.agent: NA tex.automatic.tags: NA tex.book.author: NA tex.call.number: NA tex.cast.member: NA tex.code.number: NA tex.commenter: NA tex.composer: NA tex.contributor: NA tex.cosponsor: NA tex.counsel: NA tex.date.added: 2024-05-22 18:07:24 tex.date.modified: 2024-05-22 18:07:24 tex.file.attachments: NA tex.filing.date: NA tex.guest: NA tex.hasforest: TRUE tex.interviewer: NA tex.issuing.authority: NA tex.item.type: journalArticle tex.key: BG62DXXV tex.legal.status: NA tex.legislative.body: NA tex.library.catalog: NA tex.link.attachments: NA tex.manual.tags: Basal area; biomass; CLIMATE-CHANGE; deciduousness; DIVERSITY; dry season; forest inventory; LIFE-FORMS; NDVI; permanent plots; PLANT PHENOLOGY; remote sensing; RESEARCH PRIORITIES; seasonality; SOIL; SPECIES RICHNESS; TREE PHENOLOGY; TROPICAL FORESTS; VEGETATION; water stress tex.meeting.name: NA tex.num.pages: NA tex.number.of.volumes: NA tex.priority.numbers: NA tex.producer: NA tex.programming.language: NA tex.publication.title: JOURNAL OF TROPICAL ECOLOGY tex.publication.year: 2024 tex.recipient: NA tex.reviewed.author: NA tex.running.time: NA tex.series.editor: NA tex.series.number: NA tex.series.text: NA tex.series.title: NA tex.version: NA tex.words.by: NA</t>
  </si>
  <si>
    <t>C:\Users\spenshi\Zotero\storage\BETIM6N5\Ruiz-Díaz_2024_Bioclimatic predictors of forest structure, composition and phenology in the.pdf</t>
  </si>
  <si>
    <t>remote sensing; VEGETATION; CLIMATE-CHANGE; dry season; SOIL; NDVI; TROPICAL FORESTS; PLANT PHENOLOGY; DIVERSITY; climate change; SPECIES RICHNESS; biomass; seasonality; forest inventory; water stress; Basal area; deciduousness; LIFE-FORMS; permanent plots; RESEARCH PRIORITIES; TREE PHENOLOGY; basal area; biome; Gran Chaco; Paraguay</t>
  </si>
  <si>
    <t>Precipitation, Temperature</t>
  </si>
  <si>
    <t>Paraguay</t>
  </si>
  <si>
    <t>Dry Chaco (7), Humid Chaco (7)</t>
  </si>
  <si>
    <t>r2 = 0.68</t>
  </si>
  <si>
    <t>KJZZZ5RH</t>
  </si>
  <si>
    <t>Sali, M; Piaser, E; Boschetti, M; Brivio, PA; Sona, G; Bordogna, G; Stroppiana, D</t>
  </si>
  <si>
    <t>A Burned Area Mapping Algorithm for Sentinel-2 Data Based on Approximate Reasoning and Region Growing</t>
  </si>
  <si>
    <t>10.3390/rs13112214</t>
  </si>
  <si>
    <t>Sentinel-2 (S2) multi-spectral instrument (MSI) images are used in an automated approach built on fuzzy set theory and a region growing (RG) algorithm to identify areas affected by fires in Mediterranean regions. S2 spectral bands and their post- and pre-fire date (Delta(post-pre)) difference are interpreted as evidence of burn through soft constraints of membership functions defined from statistics of burned/unburned training regions; evidence of burn brought by the S2 spectral bands (partial evidence) is integrated using ordered weighted averaging (OWA) operators that provide synthetic score layers of likelihood of burn (global evidence of burn) that are combined in an RG algorithm. The algorithm is defined over a training site located in Italy, Vesuvius National Park, where membership functions are defined and OWA and RG algorithms are first tested. Over this site, validation is carried out by comparison with reference fire perimeters derived from supervised classification of very high-resolution (VHR) PlanetScope images leading to more than satisfactory results with Dice coefficient &gt; 0.84, commission error &lt; 0.22 and omission error &lt; 0.15. The algorithm is tested for exportability over five sites in Portugal (1), Spain (2) and Greece (2) to evaluate the performance by comparison with fire reference perimeters derived from the Copernicus Emergency Management Service (EMS) database. In these sites, we estimate commission error &lt; 0.15, omission error &lt; 0.1 and Dice coefficient &gt; 0.9 with accuracy in some cases greater than values obtained in the training site. Regression analysis confirmed the satisfactory accuracy levels achieved over all sites. The algorithm proposed offers the advantages of being least dependent on a priori/supervised selection for input bands (by building on the integration of redundant partial burn evidence) and for criteria/threshold to obtain segmentation into burned/unburned areas.</t>
  </si>
  <si>
    <t>WOS:000660610500001</t>
  </si>
  <si>
    <t>; C:\Users\spenshi\Zotero\storage\9WQI7LHC\Sali et al. - 2021 - A Burned Area Mapping Algorithm for Sentinel-2 Dat.pdf</t>
  </si>
  <si>
    <t>https://www.mdpi.com/2072-4292/13/11/2214/pdf?version=1623199149</t>
  </si>
  <si>
    <t>'nother look = 1; accuracy assessment; AGGREGATION; CLIMATE; convergence of evidence; EARTH SYSTEM; FIRE; IMPACTS; Mediterranean ecosystems; MULTIPLE SPECTRAL INDEXES; PRODUCT; RANDOM FOREST; SAVANNA; TIME-SERIES</t>
  </si>
  <si>
    <t>Greece, Italy, Spain, Portugal</t>
  </si>
  <si>
    <t>Aegean and Western Turkey sclerophyllous and mixed forests (12), Tyrrhenian-Adriatic Sclerophyllous and mixed forests (12), Southwest Iberian Mediterranean sclerophyllous and mixed forests (12), Iberian conifer forests (12)</t>
  </si>
  <si>
    <t>63HFSFW7</t>
  </si>
  <si>
    <t>White, H., C.T.; Reckling, W.; Petrasova, A.; Meentemeyer, R.K.; Mitasova</t>
  </si>
  <si>
    <t>Rapid-DEM: Rapid Topographic Updates through Satellite Change Detection and UAS Data Fusion</t>
  </si>
  <si>
    <t>10.3390/rs14071718</t>
  </si>
  <si>
    <t>https://www.scopus.com/inward/record.uri?eid=2-s2.0-85128190498&amp;doi=10.3390%2frs14071718&amp;partnerID=40&amp;md5=050f0032a9e5b5dbccdaf367b7c0efff</t>
  </si>
  <si>
    <t>NI3RHXAG</t>
  </si>
  <si>
    <t>Sanchez, AC; Bandopadhyay, S; Briceno, NBR; Banerjee, P; Guzman, CT; Oliva, M</t>
  </si>
  <si>
    <t>Peruvian Amazon disappearing: Transformation of protected areas during the last two decades (2001-2019) and potential future deforestation modelling using cloud computing and MaxEnt approach</t>
  </si>
  <si>
    <t>JOURNAL FOR NATURE CONSERVATION</t>
  </si>
  <si>
    <t>1617-1381</t>
  </si>
  <si>
    <t>10.1016/j.jnc.2021.126081</t>
  </si>
  <si>
    <t>Despite several measures that have been taken to promote the conservation of the Peruvian Amazon, several reports exhibited that forest cover loss was still occurring. To combat against deforestation and landscape change, the Peru government has created Protected Areas (PAs) to maintain floral diversity, conserve forests and environmental services. Along with tremendous anthropogenic pressures, billions of dollars have been spent every year to promote and save the PAs, yet rigorous quantified evaluation and interpretation of such PAs are lacking. Considering such knowledge gap, we have quantified the forest loss under the PAs and their buffer areas over the last 20 years (2001-2019) have been performed using Google Earth Engine. Furthermore, the potential deforestation risk zones were identified using the Maximum Entropy based predictive modelling. Outcome showed that the forest cover losses within the PAs were 114,463 ha and 782,781 ha within the buffer zones in the last 20 years. Additionally, high deforestation risk zones were mainly found in the central and southwestern parts of the Peruvian Amazon and interestingly close to the navigable riverbanks. We have received high prediction accuracy (AUC 0.964) and further validated with high-resolution PlanetScope imageries. This study will be useful for policy interventions and conservation measures.</t>
  </si>
  <si>
    <t>WOS:000718033500004</t>
  </si>
  <si>
    <t>; C:\Users\spenshi\Zotero\storage\M62GTHQU\Sanchez et al. - 2021 - Peruvian Amazon disappearing Transformation of pr.pdf</t>
  </si>
  <si>
    <t>https://www.sciencedirect.com/science/article/pii/S161713812100128X/pdfft?md5=f5bffdb075a9149c22fc038640464d87&amp;pid=1-s2.0-S161713812100128X-main.pdf&amp;isDTMRedir=Y</t>
  </si>
  <si>
    <t>'nother look = 1; Amazon; Amazonia; BRAZILIAN AMAZON; buffer zone; CLIMATE-CHANGE; CONSERVATION; conservation management; CONSUMPTION; deforestation; Deforestation; FIRE; FOREST; forest cover; future prospect; IMPACT; LAND-USE CHANGE; Maximum Entropy; maximum entropy analysis; nature conservation; Peru; Peruvian Amazon; protected area; Protected Areas; rainforest; risk assessment; SPECIES DISTRIBUTIONS; VALIDATION</t>
  </si>
  <si>
    <t>BI6JSYA4</t>
  </si>
  <si>
    <t>Santiago, B.; Santiago, V.; de Abelleyra Diego; Antonella, F.; Tamara, P.; Cielo, G.T.M.; Hernán, D.; The Institute of Electrical and Electronics Engineers Geoscience and Remote Sensing Society (GRSS)</t>
  </si>
  <si>
    <t>WHICH PIXEL IS A FOREST? TREE CROWN DELINEATION USING VHR IMAGES TO ESTIMATE TREE COVER IN LANDSAT BASED CLASSIFICATION</t>
  </si>
  <si>
    <t>Dig Int Geosci Remote Sens Symp (IGARSS)</t>
  </si>
  <si>
    <t>9781665403696 (ISBN)</t>
  </si>
  <si>
    <t>10.1109/IGARSS47720.2021.9553173</t>
  </si>
  <si>
    <t>https://www.scopus.com/inward/record.uri?eid=2-s2.0-85126015790&amp;doi=10.1109%2fIGARSS47720.2021.9553173&amp;partnerID=40&amp;md5=2fad7202cbb7e09a92c9f3b632968b02</t>
  </si>
  <si>
    <t>Determining the percentage of tree crown cover is extremely important to establish in advance which forest types can be classified with high resolution sensors such as Landsat. This paper describes the determination of a tree crown coverage threshold to define whether a pixel is classified as a forest or not. The methodology consists in the comparison of forest/non-forest classifications generated from Landsat images with tree crown cover maps obtained from PlanetScope very high resolution images, considering those pixels that exceed a given canopy cover threshold (eg. 5-10-15-...90-95-100%) as forest. The canopy coverage threshold was the one that minimized the difference between the Landsat classification and the maps generated from Planet images. © 2021 IEEE.</t>
  </si>
  <si>
    <t>1600-1603</t>
  </si>
  <si>
    <t>2021-July</t>
  </si>
  <si>
    <t>C:\Users\spenshi\Zotero\storage\DIPZCKWK\Santiago et al. - 2021 - WHICH PIXEL IS A FOREST TREE CROWN DELINEATION US.pdf</t>
  </si>
  <si>
    <t>'nother look = 1; Image processing; PlanetScope; Unsupervised learning; Vegetation cover</t>
  </si>
  <si>
    <t>The Institute of Electrical and Electronics Engineers Geoscience and Remote Sensing Society (GRSS)</t>
  </si>
  <si>
    <t>2021 IEEE International Geoscience and Remote Sensing Symposium, IGARSS 2021</t>
  </si>
  <si>
    <t>Smoothing filter, Z-score</t>
  </si>
  <si>
    <t>Uruguay</t>
  </si>
  <si>
    <t>Uruguayan savanna (7)</t>
  </si>
  <si>
    <t>Unsupervised classification (Otsu, K-means)</t>
  </si>
  <si>
    <t>AUC = 0.69 to 0.78</t>
  </si>
  <si>
    <t>K7NZM3GN</t>
  </si>
  <si>
    <t>Ye, C., N.; Morgenroth, J.; Xu</t>
  </si>
  <si>
    <t>Improving Neural Network classification of native forest in New Zealand with phenological features</t>
  </si>
  <si>
    <t>10.1080/01431161.2023.2264496</t>
  </si>
  <si>
    <t>https://www.scopus.com/inward/record.uri?eid=2-s2.0-85174736558&amp;doi=10.1080%2f01431161.2023.2264496&amp;partnerID=40&amp;md5=9accac46182186bff9434df4ee59273c</t>
  </si>
  <si>
    <t>6147-6166</t>
  </si>
  <si>
    <t>BAHBFSCS</t>
  </si>
  <si>
    <t>Sedano, F; Lisboa, S; Duncanson, L; Ribeiro, N; Sitoe, A; Sahajpal, R; Hurtt, G; Tucker, C</t>
  </si>
  <si>
    <t>Monitoring intra and inter annual dynamics of forest degradation from charcoal production in Southern Africa with Sentinel-2 imagery</t>
  </si>
  <si>
    <t>10.1016/j.jag.2020.102184</t>
  </si>
  <si>
    <t>The contribution of forest degradation to changes in forest carbon stocks remains poorly quantified and constitutes a main source of uncertainty in the forest carbon budget. Charcoal production is a major source of forest degradation in sub-Saharan Africa. We used multitemporal Sentinel-2 imagery to monitor and quantify forest degradation extent in the main supplying area of a major urban center of southern Africa over a 4-year period. We implemented an indirect approach combining Sentinel-2 imagery to map kiln and field measurements to estimate AGB removals and carbon losses from charcoal production. This work generated 10m resolution maps of forest degradation extent from charcoal production in the study area at quarterly intervals from 2016-2019. These maps reveal an intense and rapid forest degradation process and expose the spatial and temporal patterns of forest degradation from charcoal production with high detail. The total area under charcoal production over the study period reached 26,647 ha (SD = 320.8) and the forest degradation front advanced 10.5 km in a 4-year period, with an average of 19.4 ha of woodlands degraded daily. By the end of 2019, charcoal production disturbed most mopane stands in the study area and woodland fragmentation increased in 70.4 % of the mopane woodlands. We estimated that charcoal production was responsible for 2,568,761 Mg (SD = 42,130) of aboveground biomass extracted from the forest and 1,284,381 Mg (SD = 21,075) of carbon loss. The magnitude of these figures underlines the relevance of charcoal production as a main cause of forest cover change and remarks the existing uncertainties in the quantification of forest degradation processes. These results illustrate the potential of multitemporal medium resolution imagery to quantify forest degradation in sub-Saharan Africa and improve REDD+ Monitoring, Reporting, and Verification systems in compliance with international reporting commitments.</t>
  </si>
  <si>
    <t>WOS:000550572100019</t>
  </si>
  <si>
    <t>; C:\Users\spenshi\Zotero\storage\H7ILF7DX\Sedano et al. - 2020 - Monitoring intra and inter annual dynamics of fore.pdf</t>
  </si>
  <si>
    <t>https://www.sciencedirect.com/science/article/pii/S0303243420303901/pdfft?md5=c771c6a09bc27544645ecffa91a0d14e&amp;pid=1-s2.0-S0303243420303901-main.pdf&amp;isDTMRedir=Y</t>
  </si>
  <si>
    <t>'nother look = 1; BIOMASS MAP; CARBON EMISSIONS; Charcoal production; Forest degradation; MANAGEMENT; REDD; Sentinel-2; Sub-Saharan Africa; TROPICAL DEFORESTATION; Tropical woodlands; WOODLANDS</t>
  </si>
  <si>
    <t>Mozambique</t>
  </si>
  <si>
    <t>Zambezian and Mopane woodlands (7)</t>
  </si>
  <si>
    <t>EW6QW83B</t>
  </si>
  <si>
    <t>Sedano, F; Lisboa, SN; Sahajpal, R; Duncanson, L; Ribeiro, N; Sitoe, A; Hurtt, G; Tucker, CJ</t>
  </si>
  <si>
    <t>The connection between forest degradation and urban energy demand in sub-Saharan Africa: a characterization based on high-resolution remote sensing data</t>
  </si>
  <si>
    <t>10.1088/1748-9326/abfc05</t>
  </si>
  <si>
    <t>Charcoal is a key energy source for urban households in sub-Saharan Africa and charcoal production is the main cause of forest degradation across the region. We used multitemporal high-resolution remote sensing optical imagery to quantify the extent and intensity of forest degradation associated with charcoal production and its impact on forest carbon stocks for the main supplying area of an African capital. This analysis documents the advance of forest degradation and quantifies its aboveground biomass removals over a seven-year period, registering that, between 2013 and 2016, the average annual area under charcoal production was 103 km(2) and the annual aboveground biomass removals reached 1081 000 (SD = 2461) Mg. Kiln densities in the study area rose to 2 kilns-ha, with an average of 90.7 Mg ha(-1) of extracted aboveground biomass. Charcoal production was responsible for the degradation of 55.5% of the mopane woodlands in the study area between 2013 and 2019. We estimated post-disturbance recovery times using an ecosystem model calibrated for the study area. The simulations showed that recovery times could require up to 150 years for current aboveground biomass extraction rates. The results of the remote sensing analysis and the simulations of the ecosystem model corroborate the unsustainability of the present patterns of charcoal production. The detailed characterization of the spatial and temporal patterns of charcoal production was combined with household survey information to quantify the impact of the urban energy demand of the Maputo urban area on forest carbon stocks. The analysis shows that Maputo charcoal demand was responsible for the annual degradation of up to 175.3 km(2) and that the contribution of the study area to this demand fluctuated between 75% and 33% over the study period. The extent, advance pace and distance from urban centers documented in this study support the idea that forest degradation from charcoal production cannot merely be considered a peri-urban process. The intensity of the aboveground biomass (AGB) removals and its contribution to forest carbon stocks changes is significant at the national and regional levels.</t>
  </si>
  <si>
    <t>WOS:000655414200001</t>
  </si>
  <si>
    <t>; C:\Users\spenshi\Zotero\storage\2DKSJBLP\Sedano et al. - 2021 - The connection between forest degradation and urba.pdf</t>
  </si>
  <si>
    <t>https://iopscience.iop.org/article/10.1088/1748-9326/abfc05/pdf</t>
  </si>
  <si>
    <t>'nother look = 1; charcoal production; CHARCOAL PRODUCTION; DEFORESTATION; DYNAMICS; FIRE; FOOD; forest degradation; FUTURE; high-resolution remote sensing; LIVELIHOODS; POLICY; sub-Saharan Africa; TANZANIA; urban energy demand; URBANIZATION</t>
  </si>
  <si>
    <t xml:space="preserve">- This work represents a proof of concept of the potential for operational monitoring of the main cause of forest degradation in the region.
- Our results expose with high spatial detail a fast-moving and intense forest degradation process and underscore its long-term impact on forest carbon stocks.
- The univocal link between the supplying area and the urban center in this study allowed a first quantification of the footprint of the urban energy demand on forest carbon stocks.
</t>
  </si>
  <si>
    <t>- This quantification [of how urban energy demand effects forest carbon] provides a valuable initial reference point to estimate and assess the importance of this forest degradation process at regional level.</t>
  </si>
  <si>
    <t>NIR, NDVI</t>
  </si>
  <si>
    <t>Unsupervised classification (Region growing segmentation), Regression (Monte Carlo simulation)</t>
  </si>
  <si>
    <t>OA = 0.9815 to 1</t>
  </si>
  <si>
    <t>3CGZSYXI</t>
  </si>
  <si>
    <t>Shimizu, K; Ota, T; Mizoue, N</t>
  </si>
  <si>
    <t>Detecting Forest Changes Using Dense Landsat 8 and Sentinel-1 Time Series Data in Tropical Seasonal Forests</t>
  </si>
  <si>
    <t>10.3390/rs11161899</t>
  </si>
  <si>
    <t>The accurate and timely detection of forest disturbances can provide valuable information for effective forest management. Combining dense time series observations from optical and synthetic aperture radar satellites has the potential to improve large-area forest monitoring. For various disturbances, machine learning algorithms might accurately characterize forest changes. However, there is limited knowledge especially on the use of machine learning algorithms to detect forest disturbances through hybrid approaches that combine different data sources. This study investigated the use of dense Landsat 8 and Sentinel-1 time series data for detecting disturbances in tropical seasonal forests based on a machine learning algorithm. The random forest algorithm was used to predict the disturbance probability of each Landsat 8 and Sentinel-1 observation using variables derived from a harmonic regression model, which characterized seasonality and disturbance-related changes. The time series disturbance probabilities of both sensors were then combined to detect forest disturbances in each pixel. The results showed that the combination of Landsat 8 and Sentinel-1 achieved an overall accuracy of 83.6% for disturbance detection, which was higher than the disturbance detection using only Landsat 8 (78.3%) or Sentinel-1 (75.5%). Additionally, more timely disturbance detection was achieved by combining Landsat 8 and Sentinel-1. Small-scale disturbances caused by logging led to large omissions of disturbances; however, other disturbances were detected with relatively high accuracy. Although disturbance detection using only Sentinel-1 data had low accuracy in this study, the combination with Landsat 8 data improved the accuracy of detection, indicating the value of dense Landsat 8 and Sentinel-1 time series data for timely and accurate disturbance detection.</t>
  </si>
  <si>
    <t>WOS:000484387600062</t>
  </si>
  <si>
    <t>; C:\Users\spenshi\Zotero\storage\WH7SHU2W\Shimizu et al. - 2019 - Detecting Forest Changes Using Dense Landsat 8 and.pdf</t>
  </si>
  <si>
    <t>https://www.mdpi.com/2072-4292/11/16/1899/pdf?version=1565776170</t>
  </si>
  <si>
    <t>'nother look = 1; ALGORITHMS; CCDC; CLASSIFICATION; COVER LOSS; Decision trees; DEFORESTATION; DISTURBANCE; Disturbance detection; Forest disturbances; Forestry; fusion; Fusion; Fusion reactions; Google Earth Engine; Google earths; Harmonic regression; Learning algorithms; Machine learning; PlanetScope; probability; Probability; Random forest algorithm; Regression analysis; SAR; SATELLITE DATA; SCIENCE; Small-scale disturbances; Space-based radar; Synthetic aperture radar; time series; Time series; TRENDS; Tropics</t>
  </si>
  <si>
    <t>Deforestation, Harvesting</t>
  </si>
  <si>
    <t>Myanmar coastal rain forests (1), Irrawaddy freshwater swamp forests (1), Irrawaddy moist deciduous forests (1), Myanmar Coast mangroves (14)</t>
  </si>
  <si>
    <t>ZFHDBPGE</t>
  </si>
  <si>
    <t>Shimizu, K; Ota, T; Mizoue, N; Saito, H</t>
  </si>
  <si>
    <t>Comparison of Multi-Temporal PlanetScope Data with Landsat 8 and Sentinel-2 Data for Estimating Airborne LiDAR Derived Canopy Height in Temperate Forests</t>
  </si>
  <si>
    <t>10.3390/rs12111876</t>
  </si>
  <si>
    <t>Developing accurate methods for estimating forest structures is essential for efficient forest management. The high spatial and temporal resolution data acquired by CubeSat satellites have desirable characteristics for mapping large-scale forest structural attributes. However, most studies have used a median composite or single image for analyses. The multi-temporal use of CubeSat data may improve prediction accuracy. This study evaluates the capabilities of PlanetScope CubeSat data to estimate canopy height derived from airborne Light Detection and Ranging (LiDAR) by comparing estimates using Sentinel-2 and Landsat 8 data. Random forest (RF) models using a single composite, multi-seasonal composites, and time-series data were investigated at different spatial resolutions of 3, 10, 20, and 30 m. The highest prediction accuracy was obtained by the PlanetScope multi-seasonal composites at 3 m (relative root mean squared error: 51.3%) and Sentinel-2 multi-seasonal composites at the other spatial resolutions (40.5%, 35.2%, and 34.2% for 10, 20, and 30 m, respectively). The results show that RF models using multi-seasonal composites are 1.4% more accurate than those using harmonic metrics from time-series data in the median. PlanetScope is recommended for canopy height mapping at finer spatial resolutions. However, the unique characteristics of PlanetScope data in a spatial and temporal context should be further investigated for operational forest monitoring.</t>
  </si>
  <si>
    <t>WOS:000543397000181</t>
  </si>
  <si>
    <t>; C:\Users\spenshi\Zotero\storage\KC3Q2BZK\Shimizu et al. - 2020 - Comparison of Multi-Temporal PlanetScope Data with.pdf</t>
  </si>
  <si>
    <t>https://www.mdpi.com/2072-4292/12/11/1876/pdf?version=1591873530</t>
  </si>
  <si>
    <t>'nother look = 1; ATTRIBUTES; CAPABILITIES; CARBON; CLOUD SHADOW; COVER; Decision trees; EVOLUTION; Forest structural attributes; Forestry; harmonic regression; Harmonic regression; IMAGERY; Light detection and ranging; Mapping; Mean square error; multi-sensor; Multi-sensor; Optical radar; Planet dove; Planet Dove; Prediction accuracy; Root mean squared errors; SATELLITE; Single composites; Spatial and temporal resolutions; Spatial resolution; Temperate forests; time series; Time series; TIME-SERIES; tree height; Tree height; VEGETATION</t>
  </si>
  <si>
    <t>none, but they checked</t>
  </si>
  <si>
    <t>Variable clustering</t>
  </si>
  <si>
    <t>EVI_winter, NDVI_winter, NDVI_summer, EVI_summer, NIR_spring</t>
  </si>
  <si>
    <t>3, 10, 20, 30</t>
  </si>
  <si>
    <t>Taiheiyo evergreen forests (4)</t>
  </si>
  <si>
    <t>K2E2I9QF</t>
  </si>
  <si>
    <t>Silveira, V.C., E.M.O.; Pidgeon, A.M.; Farwell, L.S.; Hobi, M.L.; Razenkova, E.; Zuckerberg, B.; Coops, N.C.; Radeloff</t>
  </si>
  <si>
    <t>Multi-grain habitat models that combine satellite sensors with different resolutions explain bird species richness patterns best</t>
  </si>
  <si>
    <t>10.1016/j.rse.2023.113661</t>
  </si>
  <si>
    <t>https://www.scopus.com/inward/record.uri?eid=2-s2.0-85161343760&amp;doi=10.1016%2fj.rse.2023.113661&amp;partnerID=40&amp;md5=4c34ad6eef40a33bc3b0674ddd960899</t>
  </si>
  <si>
    <t>Animals select habitat at multiple spatial scales, suggesting that biodiversity modeling, for example of species richness, should be based on environmental data gathered at multiple spatial scales, and especially multiple grain sizes. Different satellite sensors collect data at different spatial resolutions and therefore provide opportunities for multi-grain habitat measures. The dynamic habitat indices (DHIs), which are derived from satellite data, capture patterns of vegetative productivity and predict bird species richness well. However, the DHIs have only been analyzed at single resolutions (e.g., 1-km), and have not yet been derived from high-resolution satellite data (&lt; 10 -m). Our goal was to predict bird species richness based on measures of vegetation productivity (DHIs, NDVI median and NDVI percentile 90th) across a range of spatial resolutions both from different sensors, and from resampled high-resolution imagery. We analyzed bird species richness within 215 forest, grassland and shrubland plots (56.25 ha) located at 26 terrestrial field sites of the National Ecology Observatory Network (NEON), in the continental US. To obtain our multi-resolution measures of vegetation productivity, we acquired data from Planetscope (3-m), RapidEye (5-m), Sentinel-2 (10-m), Landsat-8 (30-m) and MODIS (250-m) from 2017 to 2020, generated time series of NDVI, calculated the three DHIs (cumulative, minimum and variation), NDVI median and the 90th percentile NDVI and calculated 1st and 2nd order texture measures. We evaluated the performance of the derived measures to predict bird species richness of habitat specialist guilds based on (i) univariate models (ii) multivariate models with single-resolution measures and (iii) multivariate models with multi-resolution measures. Single-spatial resolution measures predicted bird species richness moderately well (R2 up to 0.51) and the best performing spatial resolution and measure differed among bird species guilds. Highspatial resolution (3–5 m) measures outperformed medium-resolution measures (10–250 m). Models for all guilds performed best when incorporating multiple resolutions, including for all species richness (R2 = 0.63) and for forest (R2 = 0.72), grassland (R2 = 0.53) and shrubland specialists (R2 = 0.46). In addition, models based on multi-resolution data from different sensors performed better than models based on resampled high-resolution data for any of the guilds. Our results highlight, first, the value of the DHIs derived from high-resolution satellite data to predict bird species richness and, second, that remotely-sensed vegetation productivity measures from multiple spatial resolutions offer great promise for quantifying biodiversity.</t>
  </si>
  <si>
    <t>Wildlife diversity</t>
  </si>
  <si>
    <t>NDVI, DHI, GLCM, 1st order texture</t>
  </si>
  <si>
    <t>3, 5, 10, 30, 100, 250</t>
  </si>
  <si>
    <t>Sierra Nevada forests (5), Great Basin shrub steppe (13), Colorado Plateau shrublands (13), South Central Rockies forests (5), Sonoran desert (13), Chihuahuan desert (13), Colorado Rockies forests (5), Northern short grasslands (8), Western Great Lakes forests (4), Central forest-grasslands transition (8), Flint Hills tall grasslands (8), Central and Southern mixed grasslands (8), Central forest-grasslands transition (8), Southeastern mixed forests (4), Southeastern conifer forests (5), Appalachian-Blue Ridge forests (4), New England-Acadian forests (4)</t>
  </si>
  <si>
    <t>I6RNYMYA</t>
  </si>
  <si>
    <t>Siti-Nor-Maizah, S; Wan-Shafrina, WMJ; Khairul-Nizam, AM; Aisyah-Marliza, MK; Hamdan, O</t>
  </si>
  <si>
    <t>DETERMINATION OF EMISSION FACTOR FROM LOGGING OPERATIONS IN ULU JELAI FOREST RESERVE, PAHANG USING THE INTEGRATION OF UAV AND HIGH-RESOLUTION IMAGERIES</t>
  </si>
  <si>
    <t>JOURNAL OF TROPICAL FOREST SCIENCE</t>
  </si>
  <si>
    <t>0128-1283</t>
  </si>
  <si>
    <t>10.26525/jtfs2022.34.2.247</t>
  </si>
  <si>
    <t>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t>
  </si>
  <si>
    <t>247-257</t>
  </si>
  <si>
    <t>WOS:000791363300012</t>
  </si>
  <si>
    <t>; C:\Users\spenshi\Zotero\storage\NC77NBSB\Siti-Nor-Maizah et al. - 2022 - DETERMINATION OF EMISSION FACTOR FROM LOGGING OPER.pdf</t>
  </si>
  <si>
    <t>https://info.frim.gov.my/infocenter_applications/jtfsonline/jtfs/v34n2/247-257.pdf</t>
  </si>
  <si>
    <t>'nother look = 1; ABOVEGROUND BIOMASS; Antennas; Carbon; carbon emission; carbon emission factor; Carbon emission factors; Carbon emissions; CARBON EMISSIONS; Emission factors; Extraction; Geo-spatial; geospatial; Global warming; GPS; Greenhouse gases; Greenhouse Gases; Image processing; IMPACTS; incidental damage; Incidental damage; logging infrastructure; Logging infrastructure; Malaysia; Pahang; remote sensing; Remote sensing; Remote Sensing; Remote-sensing; satellite imagery; Selective Cutting; selective logging; Selective logging; spatiotemporal analysis; Timber; timber extraction; Timber extraction; tropical forest; Tropical forest; Tropics; Ulu Jelai Forest Reserve; Unmanned aerial vehicles (UAV); unmanned vehicle; West Malaysia</t>
  </si>
  <si>
    <t>Carbon flux, Harvesting</t>
  </si>
  <si>
    <t>Peninsular Malaysian rain forests (1), Peninsular Malaysian montane rain forests (1)</t>
  </si>
  <si>
    <t>OA = 0.80, k = 0.74</t>
  </si>
  <si>
    <t>pansharpening (to 0.5m with Worldview-1)</t>
  </si>
  <si>
    <t>66WJZY8K</t>
  </si>
  <si>
    <t>ISPRS Annals of the Photogrammetry, Remote Sensing and Spatial Information Sciences</t>
  </si>
  <si>
    <t>https://www.scopus.com/inward/record.uri?eid=2-s2.0-85060425183&amp;partnerID=40&amp;md5=966d39f5994ea77e65a5436ba5c5da57</t>
  </si>
  <si>
    <t>Assignee: NA Edition: NA ISBN: 21949042 (ISSN) Publisher: Copernicus GmbH Type: NA Version Number: NA</t>
  </si>
  <si>
    <t>R, Honkavaara E. ; Komp K. ; Stilla U. ; Jiang J. ; Zhang H. ; Peled A. ; Soergel U. ; Scaioni M. ; Zhang J. ; Di K. ; Tanzi J. J. ; Abdulmuttalib H. M. ; Yoshimura M. ; Faruque F. S. ; Liang X. ; Shaker A. ; Osmanoglu B. ; Wu L. ; Li</t>
  </si>
  <si>
    <t>WA6MF3AF</t>
  </si>
  <si>
    <t>Song, GQ; Wang, J; Zhao, YY; Yang, D; Lee, CKF; Guo, ZF; Detto, M; Alberton, B; Morellato, P; Nelson, B; Wu, J</t>
  </si>
  <si>
    <t>Scale matters: Spatial resolution impacts tropical leaf phenology characterized by multi-source satellite remote sensing with an ecological-constrained deep learning model</t>
  </si>
  <si>
    <t>10.1016/j.rse.2024.114027</t>
  </si>
  <si>
    <t>https://www.scopus.com/inward/record.uri?eid=2-s2.0-85184149192&amp;doi=10.1016%2fj.rse.2024.114027&amp;partnerID=40&amp;md5=0b0433e2ad13cfccc2a501f751a3d153</t>
  </si>
  <si>
    <t>Accurate monitoring of tropical leaf phenology, such as the leaf-on/off status, at both individual and ecosystem scales is essential for understanding and modelling tropical forest carbon and water cycles, and their sensitivity to climate change. The discrepancy between tree-crown size and pixel size (i.e., spatial resolution) across orbital sensors can affect the capability of cross-scale phenology monitoring, an aspect that remains understudied. To examine the impact of spatial resolution on tropical leaf phenology monitoring, we applied a spectral index-guided, ecologically constrained autoencoder (IG-ECAE) to automatically generate a deciduousness metric (i.e., percentage of upper canopy area that is leaf-off status within an image pixel) from simulated VIS-NIR PlanetScope data at a range of resolutions from 3 m to 30 m, as well as from VIS-NIR data of three satellite platforms with the same range of spatial resolutions (3 m PlanetScope, 10 m Sentinel-2, and 30 m Landsat-8). We compared the deciduousness metrics derived from the simulated and satellite data to corresponding measurements derived from WorldView-2 (three sites) and local phenocams (four sites) at five tropical forest sites. Our results revealed that: (1) the IG-ECAE model captured the amount of deciduousness across spatial scales, with the highest accuracy obtained from PlanetScope, followed by Sentinel-2 and Landsat-8; (2) coarser spatial resolutions led to lower accuracies in tropical deciduousness monitoring, as demonstrated by both simulated PlanetScope data across various spatial resolutions and real satellite data; and (3) while not as accurate in capturing fine-scale tropical phenological diversity as PlanetScope, Sentinel-2 provided satisfactory monitoring of deciduousness seasonality at the ecosystem level consistently across all phenocam sites, whereas Landsat-8 failed to do so. Collectively, this study provides a robust assessment for advancing cross-scale tropical leaf phenology monitoring with potential for extension to pan-tropical regions and highlights the impact of spatial resolution on such monitoring efforts. © 2024 Elsevier Inc.</t>
  </si>
  <si>
    <t>Remote Sensing of Environment</t>
  </si>
  <si>
    <t>WOS:001181758900001</t>
  </si>
  <si>
    <t>Citation Key: ref_10 Assignee: NA Authority: NA Code: NA Committee: NA Country: NA Edition: NA History: NA Medium: NA Place: NA References: NA Reporter: NA Scale: NA Section: NA Session: NA System: NA Type: NA tex.abstract.note: Accurate monitoring of tropical leaf phenology, such as the leaf-on/off status, at both individual and ecosystem scales is essential for understanding and modelling tropical forest carbon and water cycles, and their sensitivity to climate change. The discrepancy between tree-crown size and pixel size (i.e., spatial resolution) across orbital sensors can affect the capability of cross-scale phenology monitoring, an aspect that remains understudied. To examine the impact of spatial resolution on tropical leaf phenology monitoring, we applied a spectral indexguided, ecologically constrained autoencoder (IG-ECAE) to automatically generate a deciduousness metric (i. e., percentage of upper canopy area that is leaf-off status within an image pixel) from simulated VIS-NIR PlanetScope data at a range of resolutions from 3 m to 30 m, as well as from VIS-NIR data of three satellite platforms with the same range of spatial resolutions (3 m PlanetScope, 10 m Sentinel-2, and 30 m Landsat-8). We compared the deciduousness metrics derived from the simulated and satellite data to corresponding measurements derived from WorldView-2 (three sites) and local phenocams (four sites) at five tropical forest sites. Our results revealed that: (1) the IG-ECAE model captured the amount of deciduousness across spatial scales, with the highest accuracy obtained from PlanetScope, followed by Sentinel-2 and Landsat-8; (2) coarser spatial resolutions led to lower accuracies in tropical deciduousness monitoring, as demonstrated by both simulated PlanetScope data across various spatial resolutions and real satellite data; and (3) while not as accurate in capturing fine-scale tropical phenological diversity as PlanetScope, Sentinel-2 provided satisfactory monitoring of deciduousness seasonality at the ecosystem level consistently across all phenocam sites, whereas Landsat-8 failed to do so. Collectively, this study provides a robust assessment for advancing cross-scale tropical leaf phenology monitoring with potential for extension to pan-tropical regions and highlights the impact of spatial resolution on such monitoring efforts. tex.access.date: NA tex.application.number: NA tex.archive.location: WOS:001181758900001 tex.artwork.size: NA tex.attorney.agent: NA tex.automatic.tags: NA tex.book.author: NA tex.call.number: NA tex.cast.member: NA tex.code.number: NA tex.commenter: NA tex.composer: NA tex.contributor: NA tex.cosponsor: NA tex.counsel: NA tex.date.added: 2024-05-22 18:07:21 tex.date.modified: 2024-05-22 18:07:21 tex.file.attachments: NA tex.filing.date: NA tex.guest: NA tex.hasforest: TRUE tex.interviewer: NA tex.issuing.authority: NA tex.item.type: journalArticle tex.key: WA6MF3AF tex.legal.status: NA tex.legislative.body: NA tex.library.catalog: NA tex.link.attachments: NA tex.manual.tags: CLIMATE-CHANGE; Deep learning; Ecosystem deciduousness; FORESTS; Leaf phenology; MODIS; PATTERNS; Phenological diversity; PHOTOSYNTHETIC SEASONALITY; PLANT PHENOLOGY; Satellite remote sensing; Spatial resolution; SPECTRAL MIXTURE ANALYSIS; Spectral unmixing; SURFACE; Tropical forest; URBAN AREAS; VEGETATION PHENOLOGY tex.meeting.name: NA tex.num.pages: NA tex.number.of.volumes: NA tex.priority.numbers: NA tex.producer: NA tex.programming.language: NA tex.publication.title: REMOTE SENSING OF ENVIRONMENT tex.publication.year: 2024 tex.recipient: NA tex.reviewed.author: NA tex.running.time: NA tex.series.editor: NA tex.series.number: NA tex.series.text: NA tex.series.title: NA tex.version: NA tex.words.by: NA</t>
  </si>
  <si>
    <t>PATTERNS; remote sensing; Remote sensing; CLIMATE-CHANGE; Landsat; Deep learning; LANDSAT; FORESTS; machine learning; accuracy assessment; Ecosystems; SURFACE; Leaf phenology; PLANT PHENOLOGY; VEGETATION PHENOLOGY; phenology; MODIS; PHOTOSYNTHETIC SEASONALITY; SPECTRAL MIXTURE ANALYSIS; Climate change; Forestry; Spatial resolution; URBAN AREAS; Sentinel; tropical forest; Tropical forest; Satellite remote sensing; Tropics; spatial resolution; satellite data; Auto encoders; Pixels; WorldView; Image resolution; Infrared devices; spectral analysis; Orbits; leaf; numerical model; Ecosystem deciduousness; Phenological diversity; Spectral unmixing; tropical environment</t>
  </si>
  <si>
    <t>Higher spatial resultion data better for phenology monitoring.</t>
  </si>
  <si>
    <t>Leaf phenology</t>
  </si>
  <si>
    <t>RRC - non-PS reference (MODIS)</t>
  </si>
  <si>
    <t>Linear fit to Modis (Wang et al. 2020)</t>
  </si>
  <si>
    <t>NDVI, EVI, GRDI, GLI, SI</t>
  </si>
  <si>
    <t>Costa Rica, Panama, Brazil</t>
  </si>
  <si>
    <t>3, 6, 9, 12, 15, 18, 21, 24, 27, 30</t>
  </si>
  <si>
    <t>Central American dry forests (2), Isthmian-Atlantic moist forests (1), Uatuma-Trombetas moist forests (1), Monte Alegre varzeá (1), Madeira-Tapajós moist forests (1), Cerrado (7), Alto Paraná Atlantic forests (1)</t>
  </si>
  <si>
    <t>PS: r2 = 0.77; S2 = 0.70; L8 = 0.39</t>
  </si>
  <si>
    <t>5EKACZLU</t>
  </si>
  <si>
    <t>Soshenskyi, A., O.; Myroniuk, V.; Zibtsev, S.; Gumeniuk, V.; Lashchenko</t>
  </si>
  <si>
    <t>Evaluation of Field-Based Burn Indices for Assessing Forest Fire Severity in Luhansk Region, Ukraine</t>
  </si>
  <si>
    <t>10.31548/forest.13(1).2022.48-57</t>
  </si>
  <si>
    <t>https://www.scopus.com/inward/record.uri?eid=2-s2.0-85159325165&amp;doi=10.31548%2fforest.13%281%29.2022.48-57&amp;partnerID=40&amp;md5=ad9b5a8c82f952353e89ae75f4db9a0d</t>
  </si>
  <si>
    <t>Evaluation of forest fire severity is a basis of post-fire forest management. Remote sensing-based methods enable reliable delineation of fire perimeters, however, assessments of the degree of forest damage need to be verified and adjusted through field sampling. The forest damage assessment conducted in this study is useful for practitioners to understand and justify the design of clear cuts for restoration purposes. Thus, the aim of the study is to verify the different approaches to field assessment of forest fire severity. In this paper, the authors present a site-specific assessment of large wildfires in Luhansk oblast, Ukraine occurred in 2020 using field-based burn severity indices. The Composite Burn Index (CBI) and the Geometrically Structured Composite Burn Index (GeoCBI) were used to estimate the extent of forest damage. The Burned Area Emergency Response (BAER) methodology was also tested to assess the extent of soil damage. The authors used PlanetScope images to delineate perimeters of burned areas. These perimeters were overlaid over a forest inventory database to extract forest attributes and site characteristics for all forested and unforested areas affected by fires. Within the fire perimeters, the burned area was stratified into six strata to independently account for forest damage in diverse types of land cover. In total 73 test plots were proportionally distributed among different classes of land cover to assess fire severity using CBI, GeoCBI, and BAER approaches. It was found that the fire’s footprints covered 39,782 hectares. Among that area, 21.2% were forested lands. About 78% of burned forests were pine plantations. The highest fire intensity levels were estimated within pure pine plantations that were grown in very dry sites, while the lowest ones were associated with hardwoods forests in moisture site conditions. The average estimates of fire severity using the field-based indices varied within strata (CBI&gt;GeoCBI) which could be an issue for assessing burn severity using remote sensing-based approaches. The authors also concluded that the BAER methodology contributed less to assessing the fire intensity because soil burn severity is not directly related to vegetation damage. This work creates a foundation for further assessment of fire severity using satellite imagery. As a result of this study, a spatial data set of sample plots was proposed that can facilitate calibrating approaches used to map fire severity in the region</t>
  </si>
  <si>
    <t>48-57</t>
  </si>
  <si>
    <t>RG-NIR (no B)</t>
  </si>
  <si>
    <t>Ukraine</t>
  </si>
  <si>
    <t>Pontic steppe (8)</t>
  </si>
  <si>
    <t>E63S98X8</t>
  </si>
  <si>
    <t>Stoll, T.T., E.; Roopsind, A.; Maharaj, G.; Velazco, S.; Caughlin</t>
  </si>
  <si>
    <t>Detecting gold mining impacts on insect biodiversity in a tropical mining frontier with SmallSat imagery</t>
  </si>
  <si>
    <t>20563485 (ISSN)</t>
  </si>
  <si>
    <t>10.1002/rse2.250</t>
  </si>
  <si>
    <t>https://www.scopus.com/inward/record.uri?eid=2-s2.0-85123233855&amp;doi=10.1002%2frse2.250&amp;partnerID=40&amp;md5=dfc36c3205852b490a956b9c25a6c358</t>
  </si>
  <si>
    <t>Gold mining is a major driver of Amazonian forest loss and degradation. As mining activity encroaches on primary forest in remote and inaccessible areas, satellite imagery provides crucial data for monitoring mining-related deforestation. Highresolution imagery, in particular, has shown promise for detecting artisanal gold mining at the forest frontier. An important next step will be to establish relationships between satellite-derived land cover change and biodiversity impacts of gold mining. In this study, we set out to detect artisanal gold mining using highresolution imagery and relate mining land cover to insects, a taxonomic group that accounts for the majority of faunal biodiversity in tropical forests. We applied an object-based image analysis (OBIA) to classify mined areas in an Indigenous territory in Guyana, using PlanetScope imagery with ~3.7 m resolution. We complemented our OBIA with field surveys of insect family presence or absence in field plots (n = 105) that captured a wide range of mining disturbances. Our OBIA was able to identify mined objects with high accuracy (&gt;90% balanced accuracy). Field plots with a higher proportion of OBIA-derived mine cover had significantly lower insect family richness. The effects of mine cover on individual insect taxa were highly variable. Insect groups that respond strongly to mining disturbance could potentially serve as bioindicators for monitoring ecosystem health during and after gold mining. With the advent of global partnerships that provide universal access to PlanetScope imagery for tropical forest monitoring, our approach represents a low-cost and rapid way to assess the biodiversity impacts of gold mining in remote landscapes.</t>
  </si>
  <si>
    <t>379-390</t>
  </si>
  <si>
    <t>Guyana</t>
  </si>
  <si>
    <t>Guianan moist forests (1)</t>
  </si>
  <si>
    <t>Classification (SVM), Regression (GLM)</t>
  </si>
  <si>
    <t xml:space="preserve">OA = 0.894 (land cover class.), </t>
  </si>
  <si>
    <t>KFM9YR8C</t>
  </si>
  <si>
    <t>Stroppiana, D; Sali, M; Busetto, L; Boschetti, M; Ranghetti, L; Franquesa, M; Pettinari, ML; Chuvieco, E</t>
  </si>
  <si>
    <t>Sentinel-2 sampling design and reference fire perimeters to assess accuracy of Burned Area products over Sub-Saharan Africa for the year 2019</t>
  </si>
  <si>
    <t>ISPRS JOURNAL OF PHOTOGRAMMETRY AND REMOTE SENSING</t>
  </si>
  <si>
    <t>0924-2716</t>
  </si>
  <si>
    <t>10.1016/j.isprsjprs.2022.07.015</t>
  </si>
  <si>
    <t>The availability of high-resolution reference datasets representing in space and time and with high accuracy areas affected by fires is strategic for the validation of remotely-sensed Burned Area (BA) products. This paper proposes a methodology designed to build a burned area reference dataset from Sentinel-2 (S2) images at continental scale by implementing a stratified random sampling scheme. Representative sample units are selected across biomes and regions with high/low fire activity; each unit covers the extent of a S2 tile (similar to 10 000 km(2)) where image time series are classified with a supervised Random Forest algorithm to extract fire perimeters by exploiting visible to near and short-wave infrared S2 wavebands at 10 to 20 m spatial resolution. Time series have to satisfy requirements on maximum cloud cover, maximum time interval between consecutive images and minimum length to be suitable for being selected and processed. The proposed methodology was applied to Sub-Saharan Africa for the year 2019 to select 50 S2 sample units where time series were processed to deliver fire reference perimeters for accuracy assessment of regional BA products. Average series length is 140 days with the longest series in the savanna biome (maximum length is 355 days, 29 consecutive S2 images) and a total of 695 S2 images were processed to build the 2019 reference dataset. This dataset was compared to burned areas derived from very-high resolution Planetscope images over five S2 tiles obtaining 15.5% omission and 11.6% commission errors. To exemplify the use of this reference dataset, S2 perimeters were used to validate the NASA MCD64A1 Collection 6 and the ESA FireCCI51 BA products. The reference dataset has been added to the Burned Area Reference Database (BARD) (Franquesa et al., 2020) and is publicly available at https://doi.org/10.21950/VKFLCH.</t>
  </si>
  <si>
    <t>223-234</t>
  </si>
  <si>
    <t>WOS:000879531000001</t>
  </si>
  <si>
    <t>; C:\Users\spenshi\Zotero\storage\2RJGE2NV\Stroppiana et al. - 2022 - Sentinel-2 sampling design and reference fire peri.pdf</t>
  </si>
  <si>
    <t>https://www.sciencedirect.com/science/article/pii/S0924271622001939/pdfft?md5=99132f0a58eb8771a6cde3f73d35f24f&amp;pid=1-s2.0-S0924271622001939-main.pdf&amp;isDTMRedir=Y</t>
  </si>
  <si>
    <t>'nother look = 2, 1; Accuracy assessment; Burned area; Burned areas; Decision trees; detection method; Fires; Infrared radiation; MAP; NASA; Pixels; Product design; Reference dataset; Regional and continental product; Regional and continental products; Sample units; Sampling approach; Sampling design; Sub-saharan africa; Sub-Saharan Africa; Time series; Times series; Validation methodologies; Validation methodology</t>
  </si>
  <si>
    <t>53 to 88 (average 67)</t>
  </si>
  <si>
    <t>Senegal, Democratic Republic of the Congo, Mozambique</t>
  </si>
  <si>
    <t>West Sudanian savanna (7), Guinean forest-savanna mosaic (7), Western Congolian forest-savanna mosaic (7), Zambezian coastal flooded savanna (9), Southern Miombo woodlands (7)</t>
  </si>
  <si>
    <t>C34VTBS5</t>
  </si>
  <si>
    <t>Szostak, M</t>
  </si>
  <si>
    <t>Forest succession mapping for post-agricultural areas using Sentinel-2, PlanetScope imageries and LiDAR data</t>
  </si>
  <si>
    <t>ADVANCES IN GEODESY AND GEOINFORMATION</t>
  </si>
  <si>
    <t>2720-7242</t>
  </si>
  <si>
    <t>10.24425/agg.2022.141917</t>
  </si>
  <si>
    <t>The research investigates the possibility of applying Sentinel-2, PlanetScope satellite imageries, and LiDAR data for automation of land cover mapping and 3D vegetation characteristics in post-agricultural areas, mainly in the aspect of detection and monitoring of the secondary forest succession. The study was performed for the tested area in the Biskupice district (South of Poland), as an example of an uncontrolled forest succession process occurring on post-agricultural lands. The areas of interest were parcels where agricultural use has been abandoned and forest succession has progressed. This paper indicates the possibility of automating the process of monitoring wooded and shrubby areas developing in post-agricultural areas with the help of modern geodata and geoinformation methods. It was verified whether the processing of Sentinel-2, PlanetScope imageries allows for reliable land cover classification as an identification forest succession area. The airborne laser scanning (ALS) data were used for deriving detailed information about the forest succession process. Using the ALS point clouds vegetation parameters i.e., height and canopy cover were determined and presented as raster maps, histograms, or profiles. In the presented study Sentinel-2, PlanetScope imageries, and ALS data processing showed a significant differentiation of the spatial structure of vegetation. These differences are visible in the surface size (2D) and the vertical vegetation structure (3D).</t>
  </si>
  <si>
    <t>WOS:000904437600001</t>
  </si>
  <si>
    <t>; C:\Users\spenshi\Zotero\storage\6UAX3WUT\Szostak - 2022 - Forest succession mapping for post-agricultural ar.pdf</t>
  </si>
  <si>
    <t>http://journals.pan.pl/Content/124845/PDF/e30_int.pdf</t>
  </si>
  <si>
    <t>'nother look = 1; ABANDONED AGRICULTURAL LAND; airborne laser scanning; AIRBORNE SCANNING LASER; DEGRADATION; image processing; secondary forest succession; spatial analysis; TREE HEIGHT; UAV</t>
  </si>
  <si>
    <t>Central European mixed forests (4)</t>
  </si>
  <si>
    <t>Z5YDALLB</t>
  </si>
  <si>
    <t>Usage PlanetScope Images and LiDAR Point Clouds for Characterizing the Forest Succession Process in Post-Agricultural Areas</t>
  </si>
  <si>
    <t>SUSTAINABILITY</t>
  </si>
  <si>
    <t>2071-1050</t>
  </si>
  <si>
    <t>10.3390/su142114110</t>
  </si>
  <si>
    <t>The paper investigates using PlanetScope satellite images together with LiDAR data for automation of land use/cover (LULC) mapping and 3D vegetation characteristics in the aspect of mapping and monitoring of the secondary forest succession areas. The study was performed for the tested area in the Biskupice district (South of Poland), where a forest succession occurs on post-agricultural lands. The research area was parcels where the forest overgrowing process was identified. It was verified whether the image processing allows for reliable LULC classification as an identification forest succession area. The PlanetScope classification showed forested areas as 62.77 ha (44.91% of the analyzed area). The overall accuracy of the image classification was 96.40% The airborne laser scanning (ALS) point clouds were used for deriving detailed information about the forest succession process. The precise vegetation parameters i.e., height and canopy cover were determined and presented as raster maps, histograms, or profiles.</t>
  </si>
  <si>
    <t>WOS:000881403800001</t>
  </si>
  <si>
    <t>; C:\Users\spenshi\Zotero\storage\L7QCU2EY\Szostak - 2022 - Usage PlanetScope Images and LiDAR Point Clouds fo.pdf</t>
  </si>
  <si>
    <t>https://www.mdpi.com/2071-1050/14/21/14110/pdf?version=1667802811</t>
  </si>
  <si>
    <t>'nother look = 1; ABANDONED AGRICULTURAL LAND; airborne laser scanning; AIRBORNE SCANNING LASER; airborne survey; image classification; image processing; IMPACTS; INVENTORY; land management; lidar; Poland [Central Europe]; POST-MINING SITE; satellite imagery; secondary forest; spatial analyses; spatial analysis; succession; TERRAIN; TREE HEIGHT; UAV; VEGETATION</t>
  </si>
  <si>
    <t>92LAYCX8</t>
  </si>
  <si>
    <t>Szostak, M; Likus-Cieslik, J; Pietrzykowski, M</t>
  </si>
  <si>
    <t>PlanetScope Imageries and LiDAR Point Clouds Processing for Automation Land Cover Mapping and Vegetation Assessment of a Reclaimed Sulfur Mine</t>
  </si>
  <si>
    <t>10.3390/rs13142717</t>
  </si>
  <si>
    <t>The present research investigated the possibility of using PlanetScope imageries and LiDAR point clouds for land cover assessment, especially vegetation mapping, in degraded and reclaimed areas. Studies were carried out on the former sulfur mine of Jeziorko located in Southeast Poland. In total, more than ca. 2000 ha of this mine area were reclaimed after borehole exploitation and afforestation. We investigated a total area of 216.72 ha. Integration of PlanetScope imageries and LiDAR point clouds processing offers the ability to derive information about the LULC classes and vegetation growth in the analyzed area and indicate the forest succession progress as an effect of the reclamation treatments. In the Jeziorko area, we identified coniferous forest (90.84 ha, 41.91% of the research area), broad-leaved forest (44.02 ha, 20.31%), and transitional woodland shrub areas with herbaceous communities (77.96 ha, 35.97%). The analyses focused on the detection and monitoring of the forest succession processes and obtaining the tree canopy profiles and characteristics of vegetation, i.e., the height and cover density.</t>
  </si>
  <si>
    <t>WOS:000676902700001</t>
  </si>
  <si>
    <t>; C:\Users\spenshi\Zotero\storage\4BD2V7WJ\Szostak et al. - 2021 - PlanetScope Imageries and LiDAR Point Clouds Proce.pdf</t>
  </si>
  <si>
    <t>https://www.mdpi.com/2072-4292/13/14/2717/pdf?version=1625905342</t>
  </si>
  <si>
    <t>'nother look = 1; AIRBORNE SCANNING LASER; ALS; AREA; Broad-leaved forests; CHARACTERIZING FOREST SUCCESSION; Coniferous forests; forest succession; Forest succession; image classification; Image classification; INVENTORY; Land cover mapping; Lidar point clouds; LULC classes; Mapping; Optical radar; POLAND; POST-MINING SITE; Reclamation; RECLAMATION; Reforestation; RESTORATION; spatial characteristic; Spatial characteristic; Sulfur; sulfur mine; Sulfur mine; TERRAIN; Tree canopy; TREE HEIGHT; Vegetation; Vegetation growth; Vegetation mapping</t>
  </si>
  <si>
    <t>OA = 0.9281, k = 0.9011</t>
  </si>
  <si>
    <t>RF better than SVM or MLC</t>
  </si>
  <si>
    <t>8YHDHTB4</t>
  </si>
  <si>
    <t>Taddese, H; Asrat, Z; Burud, I; Gobakken, T; Orka, HO; Dick, OB; Naesset, E</t>
  </si>
  <si>
    <t>Use of Remotely Sensed Data to Enhance Estimation of Aboveground Biomass for the Dry Afromontane Forest in South-Central Ethiopia</t>
  </si>
  <si>
    <t>10.3390/rs12203335</t>
  </si>
  <si>
    <t>Periodic assessment of forest aboveground biomass (AGB) is essential to regulate the impacts of the changing climate. However, AGB estimation using field-based sample survey (FBSS) has limited precision due to cost and accessibility constraints. Fortunately, remote sensing technologies assist to improve AGB estimation precisions. Thus, this study assessed the role of remotely sensed (RS) data in improving the precision of AGB estimation in an Afromontane forest in south-central Ethiopia. The research objectives were to identify RS variables that are useful for estimating AGB and evaluate the extent of improvement in the precision of the remote sensing-assisted AGB estimates beyond the precision of a pure FBSS. Reference AGB data for model calibration and estimation were collected from 111 systematically distributed circular sample plots (SPs) of 1000 m(2) area. Independent variables were derived from Landsat-8, Sentinel-2 and PlanetScope images acquired in January 2019. The area-weighted mean and standard deviation of the spectral reflectance, spectral index and texture (only for PlanetScope) variables were extracted for each SP. A maximum of two independent variables from each image type was fitted to a generalized linear model for AGB estimation using model-assisted estimators. The results of this study revealed that the Landsat-8 model with the predictor variable of shortwave infrared band reflectance and the PlanetScope model with the predictor variable of green band reflectance had estimation efficiency of 1.40 and 1.37, respectively. Similarly, the Sentinel-2 model, which had predictor variables of shortwave infrared reflectance and standard deviation of green leaf index, improved AGB estimation with the relative efficiency of 1.68. Utilizing freely available Sentinel-2 data seems to enhance the AGB estimation efficiency and reduce cost and extensive fieldwork in inaccessible areas.</t>
  </si>
  <si>
    <t>WOS:000583011200001</t>
  </si>
  <si>
    <t>; C:\Users\spenshi\Zotero\storage\BVLWKIVC\Taddese et al. - 2020 - Use of Remotely Sensed Data to Enhance Estimation .pdf</t>
  </si>
  <si>
    <t>https://www.mdpi.com/2072-4292/12/20/3335/pdf?version=1602744139</t>
  </si>
  <si>
    <t>'nother look = 1; Above ground biomass; aboveground biomass; Aboveground biomass; Cost estimating; Dry afromontane forests; Efficiency; Forestry; generalized linear model; Generalized linear model; GREEN; IMAGERY; Independent variables; LEAF-AREA INDEX; MODEL; model-assisted estimation; Model-assisted estimation; RED; Reflection; relative efficiency; Relative efficiency; Remote sensing; Remote sensing technology; Remotely sensed data; Sentinel-2; Shortwave Infrared Reflectance; SPECTRAL REFLECTANCE; Spectral reflectances; Statistics; Textures; VEGETATION INDEXES</t>
  </si>
  <si>
    <t>NDVI, SR-NIRR, SR-GR, DVI, ExGI, GLI, EVI, SAVI, MSAVI, SR-NIRG, ARVI, GLCM, raw bands (Dove)</t>
  </si>
  <si>
    <t>Correlation analysis, Limit to maximum 2 variables</t>
  </si>
  <si>
    <t xml:space="preserve">G </t>
  </si>
  <si>
    <t>Ethiopian montane grasslands and woodlands (10), Ethiopian montane forests (1)</t>
  </si>
  <si>
    <t>Plot</t>
  </si>
  <si>
    <t>Regression (GLM)</t>
  </si>
  <si>
    <t>S2 &gt; L8 &gt; PS</t>
  </si>
  <si>
    <t>UWEZMDZQ</t>
  </si>
  <si>
    <t>Takasaki, Y; Coomes, OT; Abizaid, C; Kalacska, M</t>
  </si>
  <si>
    <t>Landscape-scale concordance between local ecological knowledge for tropical wild species and remote sensing of land cover</t>
  </si>
  <si>
    <t>PROCEEDINGS OF THE NATIONAL ACADEMY OF SCIENCES OF THE UNITED STATES OF AMERICA</t>
  </si>
  <si>
    <t>0027-8424</t>
  </si>
  <si>
    <t>10.1073/pnas.2116446119</t>
  </si>
  <si>
    <t>Monitoring the status of species is crucial for biodiversity conservation and sustainable resource management in tropical forests, but conventional in situ monitoring methods are impractical over large scales. Scientists have resorted to two potentially complementary approaches: local ecological knowledge (LEK) and remote sensing. To gauge the potential of combining LEK and remote sensing for assessing species status at landscape scales, a large-scale assessment of the reliability of both measures is critical but hampered by the lack of ground-level data. We conducted a landscape-scale assessment of LEK and remote sensing, using a survey of over 900 communities (a near census in our study area) and nearly 4,000 households in 235 randomly selected communities in the Peruvian Amazon-the largest LEK survey as yet undertaken in tropical forests. The survey collected LEK data on the presence of 20 indicator species from both community leaders/elders and randomly sampled households. We assessed LEK and remotely sensed land cover-forest cover and nonmain channel open water-as proxies for species habitat, across species (game, fish, and timber), over time (current and historical), and by indigeneity (Indigenous peoples and mestizos). Overall, LEK and remotely sensed land cover corroborate each other well. Concordance is highest for the current status of game species reported by sampled households, as is the concordance of historical LEK from Indigenous community leaders/elders. The results point to the promise of combining LEK and remote sensing in monitoring the status of species in data-poor tropical forests.</t>
  </si>
  <si>
    <t>WOS:000898598800001</t>
  </si>
  <si>
    <t xml:space="preserve">C:\Users\spenshi\Zotero\storage\LWLAF92S\Takasaki et al. - 2022 - Landscape-scale concordance between local ecologic.pdf; </t>
  </si>
  <si>
    <t>https://www.ncbi.nlm.nih.gov/pmc/articles/PMC9546624/pdf/pnas.202116446.pdf</t>
  </si>
  <si>
    <t>'nother look = 2, 1; AMAZON; Amazonia; BIODIVERSITY; CLASSIFICATION; concordance; DEFORESTATION; DISTURBANCE; FISH; local ecological knowledge; PATTERNS; remote sensing; SCIENCE; VEGETATION</t>
  </si>
  <si>
    <t>Basemap (quartlerly)</t>
  </si>
  <si>
    <t>Iquitos varzeá (1), Ucayali moist forests (1), Eastern Cordillera real montane forests (1), Southwest Amazon moist forests (1), Purus varzeá (1),  Napo moist forests (1), Solimões-Japurá moist forests (1)</t>
  </si>
  <si>
    <t>Z88YKP7I</t>
  </si>
  <si>
    <t>Tandoc, F.A.M.; Sarmiento, C.J.S.; Paringit, E.C.; Tamondong, A.M.; Pamittan, F.J.O.; Faelga, R.A.G.; Maralit, A.A.C.; Lopez, R.A.; Arellano, C.M.M.; Vidad, C.Z.</t>
  </si>
  <si>
    <t>CANOPY COVER ESTIMATION from SATELLITE DATA for ACACIA MANGIUM PLANTATION BASAY, NEGROS ORIENTAL</t>
  </si>
  <si>
    <t>Int. Arch. Photogramm., Remote Sens. Spat. Inf. Sci. - ISPRS Arch.</t>
  </si>
  <si>
    <t>16821750 (ISSN)</t>
  </si>
  <si>
    <t>10.5194/isprs-archives-XLII-4-W19-421-2019</t>
  </si>
  <si>
    <t>https://www.scopus.com/inward/record.uri?eid=2-s2.0-85081621885&amp;doi=10.5194%2fisprs-archives-XLII-4-W19-421-2019&amp;partnerID=40&amp;md5=6cc92f6e5e5a83843aa30535087e62bd</t>
  </si>
  <si>
    <t>Forest assessment and measurement can be costly, laborious and time-consuming when done manually. Remote Sensing aids by providing data of sufficient accuracy for large tracts of forest lands in the form of maps. These data can then assist in decision-making for better forest management. This study estimated canopy cover, a primary forest measurement parameter, using remotely-sensed data. Satellite images such as Planetscope and WorldView were used to estimate canopy cover. The results were then compared to measurements obtained from a manual inventory-in this case, of an Acacia mangium plantation. The manual inventory was conducted in a National Greening Program (NGP) site in Basay, Negros Oriental. Field inventory involved a Static Global Navigation Satellite System (GNSS) survey and a Total Station survey to get the accurate location of trees present in the plot. Diameter-at-breast was measured for all trees. Tree height and crown diameter were measured for at least 10 percent of all trees in the plot. © 2020 Authors.</t>
  </si>
  <si>
    <t>421-423</t>
  </si>
  <si>
    <t>International Society for Photogrammetry and Remote Sensing</t>
  </si>
  <si>
    <t xml:space="preserve">C:\Users\spenshi\Zotero\storage\WAMKERNQ\Tandoc et al. - 2019 - CANOPY COVER ESTIMATION from SATELLITE DATA for AC.pdf; </t>
  </si>
  <si>
    <t>https://isprs-archives.copernicus.org/articles/XLII-4-W19/421/2019/isprs-archives-XLII-4-W19-421-2019.pdf</t>
  </si>
  <si>
    <t>'nother look = 1; Accurate location; canopy cover; Canopy cover; Decision making; Field inventories; forest inventory; Forest inventory; forest monitoring; Forest monitoring; Forestry; Global Navigation Satellite Systems; Global positioning system; Remote sensing; Remotely sensed data; Satellite images; Satellites; Surveys</t>
  </si>
  <si>
    <t>Blanco A.C.; Sarmiento C.J.S.; Tupas M.E.A.; Rahman A.A.</t>
  </si>
  <si>
    <t>2019 Geomatics and Data Science: Towards Adaptive Management in a Changing World, PhilGEOS x GeoAdvances 2019</t>
  </si>
  <si>
    <t>RRC - non-PS reference</t>
  </si>
  <si>
    <t>QUAC (Bernstein 2012)</t>
  </si>
  <si>
    <t>NDVI, SAVI, MSAVI</t>
  </si>
  <si>
    <t>SAVI (10m), MSAVI (20m)</t>
  </si>
  <si>
    <t>10, 20</t>
  </si>
  <si>
    <t>Greater Negros-Panay rain forests (1)</t>
  </si>
  <si>
    <t>Neither PS or WV good</t>
  </si>
  <si>
    <t>EY5QAT74</t>
  </si>
  <si>
    <t>Trubin, A; Kozhoridze, G; Zabihi, K; Modlinger, R; Singh, VV; Surovy, P; Jakus, R</t>
  </si>
  <si>
    <t>Detection of green attack and bark beetle susceptibility in Norway Spruce: Utilizing PlanetScope Multispectral Imagery for Tri-Stage spectral separability analysis</t>
  </si>
  <si>
    <t>FOREST ECOLOGY AND MANAGEMENT</t>
  </si>
  <si>
    <t>03781127 (ISSN)</t>
  </si>
  <si>
    <t>10.1016/j.foreco.2024.121838</t>
  </si>
  <si>
    <t>https://www.scopus.com/inward/record.uri?eid=2-s2.0-85187959383&amp;doi=10.1016%2fj.foreco.2024.121838&amp;partnerID=40&amp;md5=de17b7f556628fc65826e21d8fd39b5f</t>
  </si>
  <si>
    <t>The detection of susceptible and attacked trees is a key factor in the management of bark beetle infestations. The challenge of early detection of infestations, due to invisible changes in the canopy color, consequently hinders the control of outbreaks in a timely manner. While many studies have examined the spectral characteristics during the green-attack stage, with no discernible needle discoloration, few have focused on the temporal-scale spectral characteristics from pre-infestation to the infestation stages, accurately detected in the field. We investigated the spectral differences among three classes of forest areas: healthy, susceptible to bark beetle attacks, and green-attacked trees using individual wavebands and spectral vegetation indices (SVIs). We assumed that the spectral characteristics of these forests vary significantly due to different temporal-scale susceptibility to the bark beetle attacks. We used 16 imageries, between 2 April and 5 September 2020, acquired from PlanetScope satellite. The spatial position of attacked trees during the growing season was recorded in the field using the ArcGIS Collector App. Ancillary datasets of forest management units were used to randomly select non-attacked trees from areas with properties similar to the attacked areas. The statistical analyses were performed on the final cleaned datasets to assess the separability among the tree classes. Our findings indicate that the Green and Red wavelengths are promising bands to distinguish healthy, susceptible, and green-attacked trees. We also found the existing spectral differences between healthy and susceptible trees before bark beetle attacks, suggesting the presence of abiotic stress to facilitate the infestation. Among different SVIs, the Enhanced Vegetation Index (EVI) and Visible Atmospherically Resistant Index (VARI) were found to be capable of specifically detecting susceptible trees to the infestation. However, it is important to note that the scope of our study is limited to a one-year period and does not focus on individual trees but rather on groups of trees, indicating that future research could benefit from a multi-year analysis at the tree level to enhance the understanding and management of bark beetle dynamics. © 2024 Elsevier B.V.</t>
  </si>
  <si>
    <t>Forest Ecology and Management</t>
  </si>
  <si>
    <t>WOS:001219197700001</t>
  </si>
  <si>
    <t>Citation Key: ref_08 Assignee: NA Authority: NA Code: NA Committee: NA Country: NA Edition: NA History: NA Medium: NA Place: NA References: NA Reporter: NA Scale: NA Section: NA Session: NA System: NA Type: NA tex.abstract.note: The detection of susceptible and attacked trees is a key factor in the management of bark beetle infestations. The challenge of early detection of infestations, due to invisible changes in the canopy color, consequently hinders the control of outbreaks in a timely manner. While many studies have examined the spectral characteristics during the green-attack stage, with no discernible needle discoloration, few have focused on the temporal-scale spectral characteristics from pre-infestation to the infestation stages, accurately detected in the field. We investigated the spectral differences among three classes of forest areas: healthy, susceptible to bark beetle attacks, and green-attacked trees using individual wavebands and spectral vegetation indices (SVIs). We assumed that the spectral characteristics of these forests vary significantly due to different temporal-scale susceptibility to the bark beetle attacks. We used 16 imageries, between 2 April and 5 September 2020, acquired from PlanetScope satellite. The spatial position of attacked trees during the growing season was recorded in the field using the ArcGIS Collector App. Ancillary datasets of forest management units were used to randomly select nonattacked trees from areas with properties similar to the attacked areas. The statistical analyses were performed on the final cleaned datasets to assess the separability among the tree classes. Our findings indicate that the Green and Red wavelengths are promising bands to distinguish healthy, susceptible, and green-attacked trees. We also found the existing spectral differences between healthy and susceptible trees before bark beetle attacks, suggesting the presence of abiotic stress to facilitate the infestation. Among different SVIs, the Enhanced Vegetation Index (EVI) and Visible Atmospherically Resistant Index (VARI) were found to be capable of specifically detecting susceptible trees to the infestation. However, it is important to note that the scope of our study is limited to a one-year period and does not focus on individual trees but rather on groups of trees, indicating that future research could benefit from a multi-year analysis at the tree level to enhance the understanding and management of bark beetle dynamics. tex.access.date: NA tex.application.number: NA tex.archive.location: WOS:001219197700001 tex.artwork.size: NA tex.attorney.agent: NA tex.automatic.tags: NA tex.book.author: NA tex.call.number: NA tex.cast.member: NA tex.code.number: NA tex.commenter: NA tex.composer: NA tex.contributor: NA tex.cosponsor: NA tex.counsel: NA tex.date.added: 2024-05-22 18:07:16 tex.date.modified: 2024-05-22 18:07:16 tex.file.attachments: NA tex.filing.date: NA tex.guest: NA tex.hasforest: TRUE tex.interviewer: NA tex.issuing.authority: NA tex.item.type: journalArticle tex.key: EY5QAT74 tex.legal.status: NA tex.legislative.body: NA tex.library.catalog: NA tex.link.attachments: NA tex.manual.tags: Bark beetle infestations; DROUGHT; Enhanced vegetation index; Green attack; Ips typographus; IPS-TYPOGRAPHUS; L.; MOUNTAIN PINE-BEETLE; OUTBREAKS; Picea abies; PLANTS; Spectral vegetation indices; TEMPORAL PATTERNS; TREE MORTALITY; UAV; Visible atmospherically resistant index tex.meeting.name: NA tex.num.pages: NA tex.number.of.volumes: NA tex.priority.numbers: NA tex.producer: NA tex.programming.language: NA tex.publication.title: FOREST ECOLOGY AND MANAGEMENT tex.publication.year: 2024 tex.recipient: NA tex.reviewed.author: NA tex.running.time: NA tex.series.editor: NA tex.series.number: NA tex.series.text: NA tex.series.title: NA tex.version: NA tex.words.by: NA</t>
  </si>
  <si>
    <t>UAV; PLANTS; Forestry; forest management; DROUGHT; Plants; vegetation type; ArcGIS; Vegetation; Enhanced vegetation index; Spectral characteristics; growing season; TREE MORTALITY; Ips typographus; IPS-TYPOGRAPHUS; MOUNTAIN PINE-BEETLE; Picea abies; TEMPORAL PATTERNS; Trees; Bark beetle infestations; Green attack; L.; OUTBREAKS; Spectral vegetation indices; Visible atmospherically resistant index; Bark beetle; Bark; Bark beetle infestation; beetle; Beetle infestation; Characteristics; Forest Management; Infestation; Norway; Picea Abies; Visible atmospherically resistant indices</t>
  </si>
  <si>
    <t>DVI, EVI, GCI, GDVI, GEMI, GNDVI, GOSAVI, SR-NIRG, GSAVI, IPVI, MSAVI, MSR, NDVI, NDWI, NLI, OSAVI, PVI, RDVI, SAVI, SR-NIRR, TSAVI, VARI, WDRVI</t>
  </si>
  <si>
    <t>Czech Republic</t>
  </si>
  <si>
    <t>B, G, R, VARI, EVI, IPVI, SAVI</t>
  </si>
  <si>
    <t>Significance testing (ANOVA, Kruskal-Wallis)</t>
  </si>
  <si>
    <t>ZPSXAWEB</t>
  </si>
  <si>
    <t>Trubin, R., A.; Kozhoridze, G.; Zabihi, K.; Modlinger, R.; Singh, V.V.; Surový, P.; Jakuš</t>
  </si>
  <si>
    <t>Detection of susceptible Norway spruce to bark beetle attack using PlanetScope multispectral imagery</t>
  </si>
  <si>
    <t>2624893X (ISSN)</t>
  </si>
  <si>
    <t>10.3389/ffgc.2023.1130721</t>
  </si>
  <si>
    <t>https://www.scopus.com/inward/record.uri?eid=2-s2.0-85162060434&amp;doi=10.3389%2fffgc.2023.1130721&amp;partnerID=40&amp;md5=bc12c3be423782ae118a51d25b64f176</t>
  </si>
  <si>
    <t>Climate change-related acute or long-term drought stress can weaken forest ecosystems and result in widespread bark beetle infestations. Eurasian spruce bark beetle (Ips typographus L.) infestations have been occurring in Norway spruce [Picea abies (L.) Karst.]-dominated forests in central Europe including the Czechia. These infestations appear regularly, especially in homogeneous spruce stands, and the impact varies with the climate-induced water stress conditions. The removal of infected trees before the beetles leave the bark is an important step in forest pest management. Early identification of susceptible trees to infestations is also very important but quite challenging since stressed tree-tops show no sign of discolouration in the visible spectrum. We investigated if individual spectral bandwidths or developed spectral vegetation indices (SVIs), can be used to differentiate non-attacked trees, assumed to be healthy, from trees susceptible to attacks in the later stages of a growing season. And, how the temporal-scale patterns of individual bands and developed SVIs of susceptible trees to attacks, driven by changes in spectral characteristics of trees, behave differently than those patterns observed for healthy trees. The multispectral imagery from the PlanetScope satellite coupled with field data were used to statistically test the competency of the individual band and/or developed SVIs to differentiate two designated classes of healthy and susceptible trees. We found significant differences between SVIs of the susceptible and healthy spruce forests using the Enhanced Vegetation Index (EVI) and Visible Atmospherically Resistant Index (VARI). The accuracy for both indices ranged from 0.7 to 0.78; the highest among all examined indices. The results indicated that the spectral differences between the healthy and susceptible trees were present at the beginning of the growing season before the attacks. The existing spectral differences, likely caused by water-stress stimuli such as droughts, may be a key to detecting forests susceptible to early infestations. Our introduced methodology can also be applied in future research, using new generations of the PlanetScope imagery, to assess forests susceptibility to bark beetle infestations early in the growing season.</t>
  </si>
  <si>
    <t>DVI, EVI, GCVI, GDVI, GEMI, GNDVI, GOSAVI, SR-NIRG, GSAVI, IPVI, MSAVI2, MSR, NDVI, NDWI, NLI, OSAVI, PVI, RDVI, SAVI, SR-NIRR, TSAVI, VARI, WDRVI, RGB-NIR</t>
  </si>
  <si>
    <t>EVI, VARI</t>
  </si>
  <si>
    <t>Significance testing (Welch's t), Classification (Linear discriminant analysis)</t>
  </si>
  <si>
    <t>OA = 0.7 to 0.83</t>
  </si>
  <si>
    <t>DUIXGWCZ</t>
  </si>
  <si>
    <t>Veettil, BK</t>
  </si>
  <si>
    <t>Current status of mangrove vegetation in Batticaloa Lagoon, Sri Lanka, using high-resolution satellite imagery</t>
  </si>
  <si>
    <t>JOURNAL OF COASTAL CONSERVATION</t>
  </si>
  <si>
    <t>1400-0350</t>
  </si>
  <si>
    <t>10.1007/s11852-022-00923-x</t>
  </si>
  <si>
    <t>Sporadic patches of mangrove vegetation are unevenly distributed along the coast, particularly in the lagoons, of Sri Lanka. Sri Lanka has become the first nation in the world who decided to protect its all its mangroves in 2015. Mangrove vegetation is considered as a cost-effective ecosystem-based tool for protecting the country from coastal disasters, such as erosion and tsunamis. Batticaloa Lagoon is one of the major mangrove areas in Sri Lanka. This region underwent degradation of mangroves due to a number of natural and anthropogenic factors, including the 2004 Indian Ocean tsunami. Mangrove reforestation was conducted after the 2004 tsunami event in this area. The present study investigated the outcome of such activities in this lagoon in eastern Sri Lanka. Spatiotemporal changes in mangroves in Batticaloa Lagoon was estimated using multi-temporal satellite (Landsat, Sentinel-2, RapidEye and PlanetScope) data. The latest mangrove vegetation coverage in Batticaloa Lagoon is estimated as 1567 ha (2022) which is 26% less than the estimated area in 1995. It is estimated that nearly 20% of the total mangrove loss occurred during the 2004 Indian Ocean tsunami and, despite the reforestation initiatives undertaken by various agencies in Batticaloa, the depletion in mangrove coverage and urbanization continued in this region.</t>
  </si>
  <si>
    <t>WOS:000901719900001</t>
  </si>
  <si>
    <t>'nother look = 1; Batticaloa Lagoon; Biodiversity; Coastal area protection; DECADE; DYNAMICS; FORESTS; MANAGEMENT; Mangrove rehabilitation; South Asian mangroves; Sri Lankan coast</t>
  </si>
  <si>
    <t>NDVI, NDWI</t>
  </si>
  <si>
    <t>Sri Lanka</t>
  </si>
  <si>
    <t>Sri Lanka dry-zone dry evergreen forests (14)</t>
  </si>
  <si>
    <t>93XKHWB9</t>
  </si>
  <si>
    <t>Wang, J; Song, GQ; Liddell, M; Morellato, P; Lee, CKF; Yang, DD; Alberton, B; Detto, M; Ma, XL; Zhao, YY; Yeung, HCH; Zhang, HS; Ng, M; Nelson, BW; Huete, A; Wu, J</t>
  </si>
  <si>
    <t>An ecologically-constrained deep learning model for tropical leaf phenology monitoring using PlanetScope satellites</t>
  </si>
  <si>
    <t>10.1016/j.rse.2022.113429</t>
  </si>
  <si>
    <t>In tropical forests, leaf phenology signals leaf-on/off status and exhibits considerable variability across scales from a single tree-crown to the entire forest ecosystem. Such phenology signals importantly regulate large-scale biogeochemical cycles and regional climate. PlanetScope CubeSats data with a 3-m resolution and near-daily global coverage provide an unprecedented opportunity to monitor both fine-and ecosystem-scale phenology variability along large environmental gradients. However, a scalable method that accurately characterizes leaf phenology from PlanetScope with biophysically meaningful metrics remains lacking. We developed an index -guided, ecologically constrained autoencoder (IG-ECAE) method to automatically derive a deciduousness metric (percentage of upper tree canopies with leaf-off status within an image pixel) from PlanetScope. The IG-ECAE first estimated the reflectance spectra of leafy/leafless canopies based on their spectral indices charac-teristics, then used the derived reflectance spectra to guide an autoencoder deep learning method with additional ecological constraints to refine the reflectance spectra, and finally used linear spectral unmixing to estimate the relative abundance of leafless canopies (or deciduousness) per PlanetScope image pixel. We tested the IG-ECAE method at 16 tropical forest sites spanning multiple continents and a large precipitation gradient (1470-2819 mm year -1). Among these sites, we evaluated the PlanetScope-derived deciduousness against corresponding measures derived from WorldView-2 (n = 9 sites) and local phenocams (n = 9 sites). Our results show that PlanetScope-derived deciduousness agrees: 1) with that derived from WorldView-2 at the patch level (90 m x 90 m) with r2 = 0.89 across all sites; and 2) with that derived from phenocams to quantify ecosystem-scale sea-sonality with r2 ranging from 0.62 to 0.96. These results demonstrate the effectiveness and scalability of IG-ECAE in characterizing the wide variability in deciduousness across scales from pixels to forest ecosystems, and from a single date to the full annual cycle, indicating the potential for using high-resolution satellites to track the large-scale phenological patterns and response of tropical forests to climate change.</t>
  </si>
  <si>
    <t>WOS:000921504200001</t>
  </si>
  <si>
    <t>; C:\Users\spenshi\Zotero\storage\WKYWDD8Y\Wang et al. - 2023 - An ecologically-constrained deep learning model fo.pdf</t>
  </si>
  <si>
    <t>https://www.sciencedirect.com/science/article/pii/S0034425722005351/pdfft?md5=7d5d4d55e36dc9ef0e1babf468475d14&amp;pid=1-s2.0-S0034425722005351-main.pdf&amp;isDTMRedir=Y</t>
  </si>
  <si>
    <t>'nother look = 1; AMAZON; Auto encoders; Biogeochemistry; Carbon; Carbon cycles; CLASSIFICATION; Climate change; Deciduousness; Deep learning; Ecosystems; ENDMEMBER VARIABILITY; environmental gradient; Environmental gradient; Forestry; GREENNESS; LAND-SURFACE PHENOLOGY; Leaf phenology; Learning algorithms; Learning systems; Machine learning; Machine-learning; Multi -scale remote sensing; Multi-scale remote sensing; Multi-scales; phenology; PHOTOSYNTHETIC SEASONALITY; Pixels; PLANT PHENOLOGY; RAIN-FOREST; Reflection; relative abundance; remote sensing; Remote sensing; Remote-sensing; satellite data; Satellites; Scalability; SPECTRAL MIXTURE ANALYSIS; tropical forest; Tropical forest; Tropical forests; Tropics; VEGETATION PHENOLOGY; WorldView</t>
  </si>
  <si>
    <t>NDVI, EVI, GLI, GRDI, SI</t>
  </si>
  <si>
    <t>Costa Rica, Panama, Brazil, Democratic Republic of the Congo, Malaysia, Thailand, Vietnam, Australia</t>
  </si>
  <si>
    <t>Africa, North America, South America, Asia, Oceania</t>
  </si>
  <si>
    <t>Central American dry forests (2), Isthmian-Atlantic moist forests (2), Guianan Highlands moist forests (1), Madeira-Tapajós moist forests (1), Uatuma-Trombetas moist forests (1), Tapajós-Xingu moist forests (1), Cerrado (7), Central Congolian lowland forests (1), Northeastern Congolian lowland forests (1), Peninsular Malaysian rain forests (1), Southeastern Indochina dry evergreen forests (2), Queensland tropical rain forests (1)</t>
  </si>
  <si>
    <t>r2 = 0.62 to 0.96</t>
  </si>
  <si>
    <t>YT4Q37Z7</t>
  </si>
  <si>
    <t>Wang, J; Yang, DD; Detto, M; Nelson, BW; Chen, M; Guan, KY; Wu, SB; Yan, ZB; Wu, J</t>
  </si>
  <si>
    <t>Multi-scale integration of satellite remote sensing improves characterization of dry-season green-up in an Amazon tropical evergreen forest</t>
  </si>
  <si>
    <t>10.1016/j.rse.2020.111865</t>
  </si>
  <si>
    <t>In tropical forests, leaf phenology-particularly the pronounced dry-season green-up-strongly regulates biogeochemical cycles of carbon and water fluxes. However, uncertainties remain in the understanding of tropical forest leaf phenology at different spatial scales. Phenocams accurately characterize leaf phenology at the crown and ecosystem scales but are limited to a few sites and time spans of a few years. Time-series satellite observations might fill this gap, but the commonly used satellites (e.g. MODIS, Landsat and Sentinel-2) have resolutions too coarse to characterize single crowns. To resolve this observational challenge, we used the PlanetScope constellation with a 3 m resolution and near daily nadir-view coverage. We first developed a rigorous method to cross-calibrate PlanetScope surface reflectance using daily BRDF-adjusted MODIS as the reference. We then used linear spectral unmixing of calibrated PlanetScope to obtain dry-season change in the fractional cover of green vegetation (GV) and non-photosynthetic vegetation (NPV) at the PlanetScope pixel level. We used the Central Amazon Tapajos National Forest k67 site, as all necessary data (from field to phenocam and satellite observations) was available. For this proof of concept, we chose a set of 22 dates of PlanetScope measurements in 2018 and 16 in 2019, all from the six drier months of the year to provide the highest possible cloud-free temporal resolution. Our results show that MODIS-calibrated dry-season PlanetScope data (1) accurately assessed seasonal changes in ecosystem-scale and crown-scale spectral reflectance; (2) detected an increase in ecosystem-scale GV fraction (and a decrease in NPV fraction) from June to November of both years, consistent with local phenocam observations with R-2 around 0.8; and (3) monitored large seasonal trend variability in crown-scale NPV fraction. Our results highlight the potential of integrating multi-scale satellite observations to extend fine-scale leaf phenology monitoring beyond the spatial limits of phenocams.</t>
  </si>
  <si>
    <t>WOS:000537691800023</t>
  </si>
  <si>
    <t>; C:\Users\spenshi\Zotero\storage\KIQBWAQ8\Wang et al. - 2020 - Multi-scale integration of satellite remote sensin.pdf</t>
  </si>
  <si>
    <t>https://www.sciencedirect.com/science/article/am/pii/S0034425720302352</t>
  </si>
  <si>
    <t>'nother look = 1; Biogeochemical cycle; Biogeochemistry; Brazil; BRDF correction; calibration; CLIMATE; Drought; dry season; Ecosystems; evergreen forest; Forestry; Individual tree crowns; Landsat; LANDSAT; Leaf phenology; Linear spectral unmixing; MODIS; MODIS DATA; Multi-scale satellite observations; Non-photosynthetic vegetation; Nucleopolyhedrovirus; Para [Brazil]; phenology; PHOTOSYNTHETIC SEASONALITY; pixel; PlanetScope; Radiometers; REFLECTANCE; Reflectance cross-calibration; Reflection; remote sensing; Remote sensing; satellite data; Satellite observations; Satellite remote sensing; Satellites; Spectral reflectances; SPRING PHENOLOGY; SURFACE; surface reflectance; Tapajos National Forest; Temporal resolution; Tropical evergreen forests; tropical forest; Tropics; UNMANNED AERIAL VEHICLE; VARIABILITY; Vegetation; vegetation cover; VEGETATION PHENOLOGY</t>
  </si>
  <si>
    <t>Tapajós-Xingu moist forests (1)</t>
  </si>
  <si>
    <t>r2 = 0.72 to 0.96</t>
  </si>
  <si>
    <t>5TYHWAQ8</t>
  </si>
  <si>
    <t>Teixeira, M; Berra, EF; Mallmann, AA; Kruchelski, S</t>
  </si>
  <si>
    <t>Análise temporal de índices de vegetação como subsídio à estimativa de biomassa acima do solo em iLPF</t>
  </si>
  <si>
    <t>ENTORNO GEOGRAFICO</t>
  </si>
  <si>
    <t>1692-0074</t>
  </si>
  <si>
    <t>10.25100/eg.v0i27.13100</t>
  </si>
  <si>
    <t>Climate change, its consequences and alternatives to minimize its effects are among the most debated topics today. The Crop -Livestock -Forest integration systems (CLFi) appear as an alternative in the conception of Sustainable Agriculture. For the management of CLFi, remote sensing has been shown to be an option. In this study, conducted in an experimental area of iLPF, in Pinhais, PR, analyzing the variability of vegetation indices (NDVI, sPRI and CO2flux) between February and September 2021, using PlanetScope images, at two levels of analysis: pixel and treatment. At the pixel level, the results indicated a slight downward trend in the NDVI; stabilization of CO2flux values; and slight increase in sPRI. While, for the treatment level, the NDVI and sPRI trends were maintained; for CO2flux, a drop in values was observed. Using the ANOVA test, it was shown that there was no variation between the indices for the different treatments. A climatic variable - precipitation - was also analyzed in its performance on the indices. By multiple linear regression, the pixel level values related to the forest inventory biomass values, as a subsidy for the aboveground biomass estimation, showed null to weak relationships.</t>
  </si>
  <si>
    <t>e23013100</t>
  </si>
  <si>
    <t>EG</t>
  </si>
  <si>
    <t>WOS:001173624100001</t>
  </si>
  <si>
    <t>Citation Key: ref_16 Assignee: NA Authority: NA Code: NA Committee: NA Country: NA Edition: NA History: NA Medium: NA Place: NA References: NA Reporter: NA Scale: NA Section: NA Session: NA System: NA Type: NA tex.abstract.note: Climate change, its consequences and alternatives to minimize its effects are among the most debated topics today. The Crop -Livestock -Forest integration systems (CLFi) appear as an alternative in the conception of Sustainable Agriculture. For the management of CLFi, remote sensing has been shown to be an option. In this study, conducted in an experimental area of iLPF, in Pinhais, PR, analyzing the variability of vegetation indices (NDVI, sPRI and CO2flux) between February and September 2021, using PlanetScope images, at two levels of analysis: pixel and treatment. At the pixel level, the results indicated a slight downward trend in the NDVI; stabilization of CO2flux values; and slight increase in sPRI. While, for the treatment level, the NDVI and sPRI trends were maintained; for CO2flux, a drop in values was observed. Using the ANOVA test, it was shown that there was no variation between the indices for the different treatments. A climatic variable - precipitation - was also analyzed in its performance on the indices. By multiple linear regression, the pixel level values related to the forest inventory biomass values, as a subsidy for the aboveground biomass estimation, showed null to weak relationships. tex.access.date: NA tex.application.number: NA tex.archive.location: WOS:001173624100001 tex.artwork.size: NA tex.attorney.agent: NA tex.automatic.tags: NA tex.book.author: NA tex.call.number: NA tex.cast.member: NA tex.code.number: NA tex.commenter: NA tex.composer: NA tex.contributor: NA tex.cosponsor: NA tex.counsel: NA tex.date.added: 2024-05-22 18:07:28 tex.date.modified: 2024-05-22 18:07:28 tex.file.attachments: NA tex.filing.date: NA tex.guest: NA tex.hasforest: TRUE tex.interviewer: NA tex.issuing.authority: NA tex.item.type: journalArticle tex.key: 5TYHWAQ8 tex.legal.status: NA tex.legislative.body: NA tex.library.catalog: NA tex.link.attachments: NA tex.manual.tags: Index; LANDSAT; Mathematical models; Regression analysis; Satellites; Statistical analysis tex.meeting.name: NA tex.num.pages: NA tex.number.of.volumes: NA tex.priority.numbers: NA tex.producer: NA tex.programming.language: NA tex.publication.title: ENTORNO GEOGRAFICO tex.publication.year: 2024 tex.recipient: NA tex.reviewed.author: NA tex.running.time: NA tex.series.editor: NA tex.series.number: NA tex.series.text: NA tex.series.title: NA tex.version: NA tex.words.by: NA</t>
  </si>
  <si>
    <t>C:\Users\spenshi\Zotero\storage\QIDLPQST\Teixeira_2024_Temporal analysis of vegetation indices as subsidy for estimating above-ground.pdf</t>
  </si>
  <si>
    <t>LANDSAT; Satellites; Regression analysis; Index; Mathematical models; Statistical analysis</t>
  </si>
  <si>
    <t>EJLNS29X</t>
  </si>
  <si>
    <t>Wang, YH; Wang, XF; Khan, S; Zhou, DM; Ke, YH</t>
  </si>
  <si>
    <t>Evaluation of mangrove restoration effectiveness using remote sensing indices - a case study in Guangxi Shankou Mangrove National Natural Reserve, China</t>
  </si>
  <si>
    <t>10.3389/fmars.2023.1280373</t>
  </si>
  <si>
    <t>As one of the most productive marine ecosystems in the coastal wetlands, mangrove forests have been severely threatened by intensive human activities. Many countries and regions have carried out mangrove restoration projects. The evaluation of mangrove restoration effectiveness is of great significance for scientific decision-making for restoration engineering and wetland management. In this study, we presented a remote-sensing-based Mangrove Restoration Effectiveness Index (MREI) to evaluate mangrove restoration effectiveness. We took the Guangxi Shankou Mangrove National Natural Reserve (GSMNNR) in China, a UNESCO Biosphere Reserve, as our study area, where four phases of afforestation were implemented during 1990-2022. The MREI was developed based on Landsat-series images by considering the change in mangrove area and the Normalized Difference Vegetation Index (NDVI) from the start year to the end year of each afforestation phase (evaluation period). We further evaluated the Persistence of Restoration Effectiveness (PRE) based on the MREI change trajectory during the whole evaluation period, and the Process-based Restoration Effectiveness Index (PREI) was developed to evaluate the restoration effectiveness at village scale. The results showed that MREI can effectively represent the trajectory of mangrove restoration and showed consistent pattern with high-spatial-resolution imagery. From 1990 to 2022, the mangrove forest area increased from 235.26 ha in 1990 to 873.27 ha in 2022, and 84.59% of the mangrove forest was converted from tidal flats in the reserve. The average value of MREI in the five evaluation phases were 0.48, 0.24, 0.29, 0.17, and 0.72, respectively. The dynamic change of MREI showed that 5.24% of the zones had poor PRE, 44.17% of the zones had excellent PRE. From the perspective of spatial distribution, the Zones with PREI values ranging from high to low were follows: Zone A, E, J, G, C, H, I (D), F, B. Overall, the high value zones of PREI were mainly distributed in the central of the Dandou Sea and the northern part of the Yingluo Bay. The low value zones were distributed in the northwest of the Dandou Sea. We expect the MREI and PREI have great potential to be applied to other regions to evaluate mangrove restoration effectiveness.</t>
  </si>
  <si>
    <t>WOS:001124189500001</t>
  </si>
  <si>
    <t>C:\Users\spenshi\Zotero\storage\U6JDUGA5\Wang_2023_Evaluation of mangrove restoration effectiveness using remote sensing indices -.pdf</t>
  </si>
  <si>
    <t>COVER; FORESTS; CONSERVATION; AREA; afforestation; growth; mangrove cover; MREI (Mangrove Restoration Effectiveness Index); NCSSCP (National Coastal Shelterbelt System Construction Project); PREI (Process-based Restoration Effectiveness Index); REHABILITATION; WORLD</t>
  </si>
  <si>
    <t>Indochina mangroves (14), South China-Vietnam subtropical evergreen forests (1)</t>
  </si>
  <si>
    <t>SYTL7VVJ</t>
  </si>
  <si>
    <t>Wegmueller, SA; Townsend, PA</t>
  </si>
  <si>
    <t>Astrape: A System for Mapping Severe Abiotic Forest Disturbances Using High Spatial Resolution Satellite Imagery and Unsupervised Classification</t>
  </si>
  <si>
    <t>10.3390/rs13091634</t>
  </si>
  <si>
    <t>Severe forest disturbance events are becoming more common due to climate change and many forest managers rely heavily upon airborne surveys to map damage. However, when the damage is extensive, airborne assets are in high demand and it can take managers several weeks to account for the damage, delaying important management actions. While some satellite-based systems exist to help with this process, their spatial resolution or latency can be too large for the needs of managers, as evidenced by the continued use of airborne imaging. Here, we present a new, operational-focused system capable of leveraging high spatial and temporal resolution Sentinel-2 and Planet Dove imagery to support the mapping process. This system, which we have named Astrape ("ah-STRAH-pee"), uses recently developed techniques in image segmentation and machine learning to produce maps of damage in different forest types and regions without requiring ground data, greatly reducing the need for potentially dangerous airborne surveys and ground sampling needed to accurately quantify severe damage. Although some limited field work is required to verify results, similar to current operational systems, Astrape-produced maps achieved 78-86% accuracy with respect to damage severity when evaluated against reference data. We present the Astrape framework and demonstrate its flexibility and potential with four case studies depicting four different disturbance types-fire, hurricane, derecho and tornado-in three disparate regions of the United States. Astrape is capable of leveraging various sources of satellite imagery and offers an efficient, flexible and economical option for mapping severe damage in forests.</t>
  </si>
  <si>
    <t>WOS:000650752000001</t>
  </si>
  <si>
    <t>C:\Users\spenshi\Zotero\storage\WB4NJSIM\Wegmueller and Townsend - 2021 - Astrape A System for Mapping Severe Abiotic Fores.pdf</t>
  </si>
  <si>
    <t>PERFORMANCE; LANDSAT; TIME-SERIES; Sentinel-2; HEALTH; IMPACT; SEGMENTATION; forest disturbance; planet; image segmentation; astrape; CANOPY COVER; dove; jenks; RSGISLib; XGBoost</t>
  </si>
  <si>
    <t>- This system, which we have named Astrape (“ah-STRAH-pee”), uses recently developed techniques in image segmentation and machine learning to produce maps of damage in different forest types and regions without requiring ground data
- Although some limited field work is required to verify results, similar to current operational systems, Astrape-produced maps achieved 78–86% accuracy with respect to damage severity when evaluated against reference data.</t>
  </si>
  <si>
    <t>- future work will be focused on continuing to improve Astrape while simultaneously making it available for sustained operational use</t>
  </si>
  <si>
    <t>LOESS regression (Wegmueller et al., 2021)</t>
  </si>
  <si>
    <t>raw bands (Dove), SR-NIRR, GNDVI, SAVI</t>
  </si>
  <si>
    <t>Western Great Lakes forests (4), Piney Woods forests (5)</t>
  </si>
  <si>
    <t>PS maps more accurate than S2 maps when both data available</t>
  </si>
  <si>
    <t>Q65S7BFV</t>
  </si>
  <si>
    <t>Welsink, A.-J.; Reiche, J.; de Sy, V.; Carter, S.; Slagter, B.; Suarez, D.R.; Batros, B.; Peña-Claros, M.; Herold, M.</t>
  </si>
  <si>
    <t>Towards the use of satellite-based tropical forest disturbance alerts to assess selective logging intensities</t>
  </si>
  <si>
    <t>Environmental Research Letters</t>
  </si>
  <si>
    <t>17489318 (ISSN)</t>
  </si>
  <si>
    <t>10.1088/1748-9326/acd018</t>
  </si>
  <si>
    <t>https://www.scopus.com/inward/record.uri?eid=2-s2.0-85158814831&amp;doi=10.1088%2f1748-9326%2facd018&amp;partnerID=40&amp;md5=21e180fa98a7202ae9b2f6e4cb3c8ec1</t>
  </si>
  <si>
    <t>Illegal logging is an important driver of tropical forest loss. A wide range of organizations and interested parties wish to track selective logging activities and verify logging intensities as reported by timber companies. Recently, free availability of 10 m scale optical and radar Sentinel data has resulted in several satellite-based alert systems that can detect increasingly small-scale forest disturbances in near-real time. This paper provides insight in the usability of satellite-based forest disturbance alerts to track selective logging in tropical forests. We derive the area of tree cover loss from expert interpretations of monthly PlanetScope mosaics and assess the relationship with the RAdar for Detecting Deforestation (RADD) alerts across 50 logging sites in the Congo Basin. We do this separately for various aggregation levels, and for tree cover loss from felling and skidding, and logging roads. A strong linear relationship between the alerts and visually identified tree cover loss indicates that with dense time series satellite data at 10 m scale, the area of tree cover loss in logging concessions can be accurately estimated. We demonstrate how the observed relationship can be used to improve near-real time tree cover loss estimates based on the RADD alerts. However, users should be aware that the reliability of estimations is relatively low in areas with few disturbances. In addition, a trade-off between aggregation level and accuracy requires careful consideration. An important challenge regarding remote verification of logging activities remains: as opposed to tree cover loss area, logging volumes cannot yet be directly observed by satellites. We discuss ways forward towards satellite-based assessment of logging volumes at high spatial and temporal detail, which would allow for better remote sensing based verification of reported logging intensities and tracking of illegal activities. © 2023 The Author(s). Published by IOP Publishing Ltd</t>
  </si>
  <si>
    <t>Environ.Res.Lett.</t>
  </si>
  <si>
    <t>'nother look = 1; Concession; concessions; Data visualization; Deforestation; Economic and social effects; Forest disturbance alert; forest disturbance alerts; Forest disturbances; illegality; Illegality; logging intensities; Logging intensities; M-scale; Optical remote sensing; Real time systems; satellite remote sensing; Satellite remote sensing; Satellites; selective logging; Selective logging; Space-based radar; Tree cover; Tropical forest; Tropics</t>
  </si>
  <si>
    <t>- A strong linear relationship between the alerts and visually identified tree cover loss indicates that with dense time series satellite data at 10 m scale, the area of tree cover loss in logging concessions can be accurately estimated.
- We demonstrate how the observed relationship can be used to improve near-real time tree cover loss estimates based on the RADD alerts.</t>
  </si>
  <si>
    <t>- An urgent need remains to move from area based estimates of disturbance to other metrics which can be linked better to the data from forest concessions. 
- To narrow the gap between ground-based and satellite-based measurements, forest disturbance alerts should be combined with additional data sources that provide information on volume-related metrics.</t>
  </si>
  <si>
    <t>Cameroon, Central African Republic, Gabon, Republic of the Congo, Democratic Republic of the Congo</t>
  </si>
  <si>
    <t>XP5M3ZMQ</t>
  </si>
  <si>
    <t>Weygint, WA; Eitel, JUH; Maguire, AJ; Vierling, LA; Griffin, KL; Boelman, NT; Jensen, JE</t>
  </si>
  <si>
    <t>Comparison of snow disappearance date estimates and tree stem radial growth onset at the forest-tundra ecotone</t>
  </si>
  <si>
    <t>AGRICULTURAL AND FOREST METEOROLOGY</t>
  </si>
  <si>
    <t>0168-1923</t>
  </si>
  <si>
    <t>10.1016/j.agrformet.2023.109388</t>
  </si>
  <si>
    <t>Tree wood growth is a key physiological process governing the seasonal duration of carbon sequestration, but few methods exist for remotely monitoring the phenology of wood growth. Hence, scalable methods for detecting and monitoring tree growth onset are needed, particularly in climate-sensitive regions like the forest-tundra ecotone (FTE). Because snow disappearance date (SDD) is observable across large spatial scales using satellite remote sensing and may coincide with tree growth onset at high latitudes, we tested the reliability of remotely sensed SDD as a proxy for tree growth onset at the FTE. We hypothesize that: (1) satellite based SDD estimates from the Moderate Resolution Imaging Spectroradiometer (SDDMODIS) and PlanetScope imagery (SDDPlanet) are not statistically different (p &gt; 0.05) from in situ estimates of SDD from soil temperature probes (SDDST), and; (2) estimates of SDDMODIS or SDDPlanet are not significantly different from tree growth onset, thus providing novel monitoring methods for tree wood growth onset at the FTE. We used data across two growing seasons from two field sites -one in Alaska, USA (AK) and one in Northwest Territories, Canada (NWT). Results differed between sites, with remote and in situ SDD estimates in AK occurring simultaneously, while remotely estimated SDD preceded in situ SDD in NWT. All SDD estimates were statistically different from tree growth onset in AK in both years. While comparisons showed possible synchrony between SDD estimates and tree growth onset at NWT, these results were limited and suggested the influence of other biophysical drivers in tree growth onset. These results highlight the phenological heterogeneity of the FTE and the key knowledge gaps remaining in our un-derstanding of processes driving tree growth onset at this ecotone. Thus, there is a clear need for more research into the relationships between tree growth onset and remote sensing information at the FTE.</t>
  </si>
  <si>
    <t>WOS:000972550100001</t>
  </si>
  <si>
    <t>; C:\Users\spenshi\Zotero\storage\DII9WSS9\Weygint et al. - 2023 - Comparison of snow disappearance date estimates an.pdf</t>
  </si>
  <si>
    <t>https://www.sciencedirect.com/science/article/pii/S0168192323000813/pdfft?md5=f2c170ea33180bf95917875250e32556&amp;pid=1-s2.0-S0168192323000813-main.pdf&amp;isDTMRedir=Y</t>
  </si>
  <si>
    <t>'nother look = 1; ACCURACY ASSESSMENT; AIR-TEMPERATURE; Alaska; boreal forest; Boreal forest; Canada; CLIMATE-CHANGE; CLOUD MASK; comparative study; COVER; ecotone; estimation method; GROWING-SEASON; growth rate; instrumentation; MODIS; Northwest Territories; phenology; Phenology; PHENOLOGY; PlanetScope; Point dendrometers; remote sensing; Remote sensing; RIVER-BASIN; soil temperature; tundra; United States; VEGETATION</t>
  </si>
  <si>
    <t>Canada, United States of America</t>
  </si>
  <si>
    <t>Northwest Territories taiga (6), Brooks-British Range tundra (11), Arctic foothills tundra (11)</t>
  </si>
  <si>
    <t>Similar to MODIS</t>
  </si>
  <si>
    <t>PFVLE42K</t>
  </si>
  <si>
    <t>Wężyk, K., P.; Hawryło, P.; Zięba-Kulawik</t>
  </si>
  <si>
    <t>POST-HURRICANE FOREST MAPPING IN BORY TUCHOLSKIE (NORTHERN POLAND) USING RANDOM FOREST-BASED UP-SCALING APPROACH OF ALS AND PHOTOGRAMMETRY-BASED CHM TO KOMPSAT-3 AND PLANETSCOPE IMAGERY</t>
  </si>
  <si>
    <t>26127148 (ISSN)</t>
  </si>
  <si>
    <t>https://www.scopus.com/inward/record.uri?eid=2-s2.0-85160707721&amp;partnerID=40&amp;md5=7d71bf5a8e08aede16667f7d6e77ded5</t>
  </si>
  <si>
    <t>Assessing the extent of hurricane damage in forest areas is a difficult task in case of field-based inventory. In this context, remote sensing technologies are an attractive alternative to fast, inexpensive, and objective mapping of forest damage. The huge hurricane took place in Bory Tucholskie (Poland) on the night of 11/12 August 2017, at the belt with a length of approx. 300 km. The main goal of the study was to determine the suitability of PlanetScope (Dove) and KOMPSAT-3 satellite imageries for post-hurricane inventory of forest damage. The differences in Canopy Height Models (CHM; 1.0 m GSD) generated from the pre-hurricane ALS-based point clouds (density 4 pts/m2) and post-hurricane aerial photos-derived point clouds (RGB; 0.15 m GSD) have been used as reference data for forest damage degree assessment. That has been determined using continuous scale ranging from 0.0 (no damages) to 100.0 (complete damage; 100%). Predictive models of forest damage degree were built at image segment and forest stand levels using the Random Forests method. The mean values of KOMPSAT-3 as well as PlanetScope spectral bands (NIR, Red, Green and Blue) and NDVI were used as predictor variables. RMSE for predicted damage degree values calculated at stand level based on KOMPSAT-3 and PlanetScope imagery amounted to 8.0% (R2 = 0.81) and 7.1% (R2 = 0.82) accordingly. The obtained results indicate that posthurricane forest damage can be reliably and efficiently up-scaled from limited local area where precise reference data (like aerial photos) is available to wider areas using high resolution satellite images and Random Forest regression.</t>
  </si>
  <si>
    <t>45-48</t>
  </si>
  <si>
    <t>NDVI, RGB-NIR</t>
  </si>
  <si>
    <t>Baltic mixed forests (4)</t>
  </si>
  <si>
    <t>PS slightly better than K3</t>
  </si>
  <si>
    <t>CX36HJB2</t>
  </si>
  <si>
    <t>Widya, LK; Lee, CW</t>
  </si>
  <si>
    <t>Geospatial technologies for estimating post-wildfire severity through satellite imagery and vegetation types: a case study of the Gangneung Wildfire, South Korea</t>
  </si>
  <si>
    <t>GEOSCIENCES JOURNAL</t>
  </si>
  <si>
    <t>1226-4806</t>
  </si>
  <si>
    <t>10.1007/s12303-023-0045-2</t>
  </si>
  <si>
    <t>Wildfires have caused natural environmental damage that has contributed to deforestation, consequently demonstrating a significant influence on atmospheric emissions. Wildfires occur frequently in South Korea, especially during the spring season. This study assessed post-wildfires areas in Gangneung, South Korea, on April 11, 2023, which were generated by implementing remote sensing technology and statistical analysis. Remote sensing and classification techniques, including PlanetScope, have been developed for identifying wildfire-damaged areas. The method for classifying post-wildfire mapping estimation includes the utilization of deep learning approaches, especially using the U-Net architecture. Therefore, the assessment of wildfire severity can be conducted using Sentinel-2 and Sentinel-5P imagery in addition to an analysis of the vegetation type and air pollutant within the affected region. In the present study, Sentinel-2 imagery was to generate spectral indices, including the differenced normalized burn ratio (dNBR), differenced normalized difference moisture index (dNDMI), differenced soil adjusted vegetation index (dSAVI), and differenced normalized vegetation index (dNDVI). Sentinel-5P imagery was utilized to produce carbon monoxide (CO) column number densities. The estimation of wildfire areas was conducted using a PlanetScope classified image with the U-Net classifier, which was evaluated based on the overall accuracy value of 95% and kappa accuracy of 0.901. The wildfire severity level was shown by dNBR, which was correlated with the parameters, including RBR, dNDMI, dSAVI, dNDVI, and CO. The statistical analysis demonstrated a significant and positive correlation between the wildfire severity and the parameters. Moreover, the average of vegetation indices (NDMI, SAVI, and NDVI) before and after a wildfire were found to decrease by vegetation type, including 17.55% in mixed barren land areas, 17.49% in other grasses, 24.71% in mixed forest land, 22.48% in coniferous land, 13.48% in fields, and 4.29% in paddy fields. On the basis of the results, these estimates can be employed to identify the level of damage caused by wildfires to vegetation and air quality.</t>
  </si>
  <si>
    <t>247-260</t>
  </si>
  <si>
    <t>WOS:001175681100001</t>
  </si>
  <si>
    <t>remote sensing; PERFORMANCE; FIRE; vegetation indices; U-Net; NORMALIZED BURN RATIO; SPECTRAL INDEXES; wildfire; carbon monoxide; CARBON-MONOXIDE</t>
  </si>
  <si>
    <t>raw bands (Dove, minus B)</t>
  </si>
  <si>
    <t>R, G, NIR</t>
  </si>
  <si>
    <t>OA: 0.95, k = 0.901</t>
  </si>
  <si>
    <t>CP3CZT24</t>
  </si>
  <si>
    <t>Wu, SB; Wang, J; Yan, ZB; Song, GQ; Chen, Y; Ma, Q; Deng, MF; Wu, YT; Zhao, YY; Guo, ZF; Yuan, ZQ; Dai, GH; Xu, XT; Yang, X; Su, YJ; Liu, LL; Wu, J</t>
  </si>
  <si>
    <t>Monitoring tree-crown scale autumn leaf phenology in a temperate forest with an integration of PlanetScope and drone remote sensing observations</t>
  </si>
  <si>
    <t>10.1016/j.isprsjprs.2020.10.017</t>
  </si>
  <si>
    <t>In temperate forests, autumn leaf phenology signals the end of leaf growing season and shows large variability across tree-crowns, which importantly mediates photosynthetic seasonality, hydrological regulation, and nutrient cycling of forest ecosystems. However, critical challenges remain with the monitoring of autumn leaf phenology at the tree-crown scale due to the lack of spatially explicit information for individual tree-crowns and high (spatial and temporal) resolution observations with nadir view. Recent availability of the PlanetScope constellation with a 3 m spatial resolution and near-daily nadir view coverage might help address these observational challenges, but remains underexplored. Here we developed an integration of PlanetScope with drone observations for improved monitoring of crown-scale autumn leaf phenology in a temperate forest in Northeast China. This integration includes: 1) visual identification of individual tree-crowns (and species) from drone observations; 2) extraction of time series of PlanetScope vegetation indices (VIs) for each identified tree-crown; 3) derivation of three metrics of autumn leaf phenology from the extracted VI time series, including the start of fall (SOF), middle of fall (MOF), and end of fall (EOF); and 4) accuracy assessments of the PlanetScope-derived phenology metrics with reference from local phenocams. Our results show that (1) the PlanetScopedrone integration captures large inter-crown phenological variations, with a range of 28 days, 25 days, and 30 days for SOF, MOF, and EOF, respectively, (2) the extracted crown-level phenology metrics strongly agree with those derived from local phenocams, with a root-mean-square-error (RMSE) of 4.1 days, 3.0 days and 5.4 days for SOF, MOF, and EOF, respectively, and (3) PlanetScope maps large variations in autumn leaf phenology over the entire forest landscape with spatially explicit information. These results demonstrate the ability of our proposed method in monitoring the large spatial heterogeneity of crown-scale autumn leaf phenology in the temperate forest, suggesting the potential of using high-resolution satellites to advance crown-scale phenology studies over large geographical areas.</t>
  </si>
  <si>
    <t>36-48</t>
  </si>
  <si>
    <t>WOS:000604406500003</t>
  </si>
  <si>
    <t>; C:\Users\spenshi\Zotero\storage\E43PVNFH\Wu et al. - 2021 - Monitoring tree-crown scale autumn leaf phenology .pdf</t>
  </si>
  <si>
    <t>https://www.sciencedirect.com/science/article/am/pii/S0924271620302975</t>
  </si>
  <si>
    <t>'nother look = 1; accuracy assessment; Accuracy assessment; autumn; Biology; biomonitoring; CANOPY; China; CLIMATE-CHANGE; Critical challenges; Drones; Ecosystems; forest ecosystem; Forestry; growing season; heterogeneity; High resolution satellites; High-resolution satellite; Individual tree crown; Individual tree-crown; Integration; LAND-SURFACE PHENOLOGY; leaf; Leaf phenology; Mean square error; MODIS; Multi-scale remote sensing; nadir; nutrient cycling; observational method; Phenocam; phenology; PLANT PHENOLOGY; Remote sensing; RESOLUTION; RESPONSES; Root mean square errors; satellite altimetry; SATELLITE DATA; Satellites; scale effect; seasonality; Spatial heterogeneity; spatial resolution; Spatial resolution; SPRING PHENOLOGY; temperate forest; Time series; TIME-SERIES; UNMANNED AERIAL VEHICLE; Visual identification</t>
  </si>
  <si>
    <t>Linear fit to Modis (Wang et al., 2020)</t>
  </si>
  <si>
    <t>Changbai Mountains mixed forests (4)</t>
  </si>
  <si>
    <t>r2 = 0.35 to 0.82</t>
  </si>
  <si>
    <t>33HHCVDZ</t>
  </si>
  <si>
    <t>Price, B; Huber, N; Nussbaumer, A; Ginzler, C</t>
  </si>
  <si>
    <t>The Habitat Map of Switzerland: A Remote Sensing, Composite Approach for a High Spatial and Thematic Resolution Product</t>
  </si>
  <si>
    <t>10.3390/rs15030643</t>
  </si>
  <si>
    <t>Habitat maps at high thematic and spatial resolution and broad extents are fundamental tools for biodiversity conservation, the planning of ecological networks and the management of ecosystem services. To derive a habitat map for Switzerland, we used a composite methodology bringing together the best available spatial data and distribution models. The approach relies on the segmentation and classification of high spatial resolution (1 m) aerial imagery. Land cover data, as well as habitat and species distribution models built on Earth observation data from Sentinel 1 and 2, Landsat, Planetscope and LiDAR, inform the rule-based classification to habitats defined by the hierarchical Swiss Habitat Typology (TypoCH). A total of 84 habitats in 32 groups and 9 overarching classes are mapped in a spatially explicit manner across Switzerland. Validation and plausibility analysis with four independent datasets show that the mapping is broadly plausible, with good accuracy for most habitats, although with lower performance for fine-scale and linear habitats, habitats with restricted geographical distributions and those predominantly characterised by understorey species, especially forest habitats. The resulting map is a vector dataset available for interactive viewing and download from open EnviDat data sharing platform. The methodology is semi-automated to allow for updates over time.</t>
  </si>
  <si>
    <t>WOS:000929620300001</t>
  </si>
  <si>
    <t>; C:\Users\spenshi\Zotero\storage\YXMWMC5R\Price et al. - 2023 - The Habitat Map of Switzerland A Remote Sensing, .pdf</t>
  </si>
  <si>
    <t>https://www.mdpi.com/2072-4292/15/3/643/pdf?version=1674547122</t>
  </si>
  <si>
    <t>'nother look = 2, 1; Aerial photography; Antennas; Biodiversity; classification; Conservation; cropland; Cropland; DIGITAL SURFACE MODELS; ECOSYSTEM SERVICES; Ecosystems; Forest; Forestry; forests; Geographical distribution; Grassland; grasslands; Habitat; habitats; IMAGE; Image resolution; Modeling; modelling; national; National; Population distribution; Remote sensing; Remote-sensing; segmentation; Segmentation; SENTINEL-2; Switzerland; vegetation communities; Vegetation community; wetlands</t>
  </si>
  <si>
    <t>PS used to study snow, not forests or trees</t>
  </si>
  <si>
    <t>Western European broadleaf forests (4), Alps conifer and mixed forests (5)</t>
  </si>
  <si>
    <t>V54I6J2N</t>
  </si>
  <si>
    <t>Ye, N; Morgenroth, J; Xu, C; Cai, ZZ</t>
  </si>
  <si>
    <t>Improving neural network classification of indigenous forest in New Zealand with phenological features</t>
  </si>
  <si>
    <t>10.1016/j.jenvman.2022.115134</t>
  </si>
  <si>
    <t>Accurate and up-to-date land cover maps inform and support effective management and policy decisions. Describing phenological changes in spectral response using time-series data may help to distinguish vegetation types, thereby allowing for more specificity within vegetation classification. In this research, we test this by classifying indigenous forest vegetation in New Zealand, using PlanetScope (PS) and Sentinel-2 (S-2) satellite time-series data. The study was undertaken in a podocarp forest in New Zealand's central north island, which was classified into nine land cover classes. Phenological features, based on S-2 imagery, were extracted, including the enhanced vegetation index (EVI), enhanced vegetation index 2 (EVI2) and normalised difference vegetation index (NDVI). Google Earth Engine (GEE) harmonic analysis and TIMESAT double logistic fitting function were used to extract phenological features. Pixel-based classifications were performed using a Neural Network on six different scenarios. The accuracy of the classification scenarios was determined and the importance score for each feature was evaluated. Using only the fused PS and S-2 bands, the land cover in the study area was classified with 90.1% accuracy. Adding phenological features increased the classification accuracy to 93.1%. When combined with VIs, texture features, and a digital terrain model, the addition of phenological features increased the classification accuracy to 96.6%. Including GEE-generated phenological features resulted in better classification accuracies than TIMESAT features. In terms of feature importance evaluation, EVI2- and NDVI-generated phenological features all had high scores; the effectiveness of EVI features could potentially have been limited by the quality of the blue band. The results demonstrate that it is possible to produce a more accurate classification of New Zealand's native vegetation by using phenological features. This method offers important cost-savings as the platforms for phenological analysis are free to use.</t>
  </si>
  <si>
    <t>WOS:000797925800003</t>
  </si>
  <si>
    <t>; C:\Users\spenshi\Zotero\storage\T3EFF59W\Ye et al. - 2022 - Improving neural network classification of indigen.pdf</t>
  </si>
  <si>
    <t>https://www.sciencedirect.com/science/article/pii/S0301479722007071/pdfft?md5=aeed6800e3fe8c93d091dcd23815d539&amp;pid=1-s2.0-S0301479722007071-main.pdf&amp;isDTMRedir=Y</t>
  </si>
  <si>
    <t>'nother look = 1; article; artificial neural network; cost control; forest; Forests; Google earth engine; human; human experiment; imagery; land cover; land use; machine learning; Machine learning; MODIS NDVI; NDVI; Neural Networks, Computer; New Zealand; phenology; Phenology; SURFACE; Time -series data; time series analysis; TIME-SERIES; Time-series data; vegetation; Vegetation classification</t>
  </si>
  <si>
    <t>Fused S2 bands, Elevation, Phenological features</t>
  </si>
  <si>
    <t>raw bands (S2), BAI, CGI, GEMI, GI, GNDVI, LAnthoC, LCaroC, LChloC, NDVI, RENDVI, NDWI2, Norm-G, Norm-NIR, Norm-R, REPA, RTVIcore, SAVI, SR-BRE, SR-BRE2, SR-BRE3, SR-NIRB, SR-NIRG, SR-NIRR, SR-NIRRE, SR-NIRRE2, SR-NIRRE3, WBI</t>
  </si>
  <si>
    <t>New Zealand</t>
  </si>
  <si>
    <t>B_fused, G_fused, R_fused, RE1_fused, RE2_fused, RE3_fused, NIR_fused, NIRnarrow_fused, BAI, CGI, GEMI, GI, GNDVI, LAnthoC, LCaroC, LChloC, NDVI, RENDVI, NDWI2, Norm-G, Norm-NIR, Norm-R, REPA, RTVIcore, SAVI, SR-BRE, SR-BRE2, SR-BRE3, SR-NIRB, SR-NIRG, SR-NIRR, SR-NIRRE, SR-NIRRE2, SR-NIRRE3, WBI, GLCM_pc1_mean, GLCM_pc1_var, GLCM_pc1_hom, GLCM_pc1_con, GLCM_pc1_dis, GLCM_pc1_dent, GLCM_pc1_sm, Phen_amplitude, Phen_phase</t>
  </si>
  <si>
    <t>North Island temperate forests (4)</t>
  </si>
  <si>
    <t>OA = 0.901 to 0.966, k = 0.883 to 0.959</t>
  </si>
  <si>
    <t>pansharpening (S2; per Gasparovic and Jogun, 2018)</t>
  </si>
  <si>
    <t>Ye, N; Morgenroth, J; Xu, C; Chen, N</t>
  </si>
  <si>
    <t>Indigenous forest classification in New Zealand-A comparison of classifiers and sensors</t>
  </si>
  <si>
    <t>10.1016/j.jag.2021.102395</t>
  </si>
  <si>
    <t>Understanding the composition and the changes of New Zealand's woody vegetation communities is important for effective management. However, past national-scale mapped classifications emphasised mature rather than seral vegetation communities and forests were mapped in relative coarse spatial resolution. The integration of Sentinel-2 and PlanetScope imagery provides an opportunity for forest mapping with low cost and high accuracy. This study aims to investigate the feasibility of the integrated image for detailed forest mapping. Free satellite data (Sentinel-2, PlanetScope, fused data) were compared with commercial data (WorldView-2, and WorldView-2 resampled to Sentinel-2 and PlanetScope spatial resolutions) by conducting pixel-based classification with three machine learning classifiers (Support Vector Machine radial basis function kernel, Random Forest, Artificial Neural Network). The combinations of imagery type and classifier were assessed on their potential for mapping nine land cover classes in podocarp forest in New Zealand's central north island, including: conifer, low layer vegetation, broadleaf evergreen, highland softwood, wetland vegetation, water, dead tree, lowland softwood, and low-density vegetation and bare soil. Spectral features (single bands and indices), textural features, and an 8 m resolution digital terrain model (DTM) were used in classifications; the relative importance of these input features was also assessed. In this study, it was found that the overall classification accuracy was dependent on the combination of classifier and imagery, with different combinations resulting in a range of accuracies between 0.669 and 0.956. The best overall accuracy was achieved by integrating Sentinel-2 and PlanetScope imagery (0.956) which was even greater than that of WorldView-2 (0.951). The digital terrain model was the most important feature for all scenarios; Gray-Level Co-Occurrence Matrix-Mean was the most important texture variable for WorldView-2 and integrated images. Original bands, as well as GI, Norm-G, and SR-NIRR, were also crucial for vegetation classification.</t>
  </si>
  <si>
    <t>WOS:000700853200003</t>
  </si>
  <si>
    <t>; C:\Users\spenshi\Zotero\storage\BZ6Z3XBP\Ye et al. - 2021 - Indigenous forest classification in New Zealand-A .pdf</t>
  </si>
  <si>
    <t>https://www.sciencedirect.com/science/article/pii/S0303243421001021/pdfft?md5=f3981657c1edd040ac3838079bda01cc&amp;pid=1-s2.0-S0303243421001021-main.pdf&amp;isDTMRedir=Y</t>
  </si>
  <si>
    <t>'nother look = 1; ACCURACY; ALGORITHMS; AREA; artificial neural network; Artificial neural network; CHLOROPHYLL CONTENT; Coniferophyta; GLOBAL VEGETATION; image analysis; image classification; Image fusion; IMAGES; INDEX; land cover; Land cover; Land use; land use change; New Zealand; pixel; Pixel-based classification; RED EDGE POSITION; Sentinel; SPATIAL-RESOLUTION; TREE SPECIES CLASSIFICATION; Vegetation classification; vegetation dynamics</t>
  </si>
  <si>
    <t>Elevation, Fused S2 bands</t>
  </si>
  <si>
    <t>BAI, GEMI, GI, GNDVI, NDVI, NDWI2, Norm-G, Norm-NIR, Norm-R, SAVI, SR-NIRB, SR-NIRG, SR-NIRR, WBI</t>
  </si>
  <si>
    <t>Classification (NN, SVM, RF)</t>
  </si>
  <si>
    <t>NN best for fused dataset, SVM best for PS</t>
  </si>
  <si>
    <t>PS/S2 fused data better than S2 or PS alone</t>
  </si>
  <si>
    <t>QI2P995M</t>
  </si>
  <si>
    <t>Ygorra, B.; Frappart, F.; Wigneron, J.-P.; Moisy, C.; Catry, T.; Baup, F.; Hamunyela, E.; Riazanoff, S.; The Institute of Electrical and Electronics Engineers Geoscience and Remote Sensing Society (GRSS)</t>
  </si>
  <si>
    <t>DEFORESTATION MONITORING USING SENTINEL-1 SAR IMAGES IN HUMID TROPICAL AREAS</t>
  </si>
  <si>
    <t>10.1109/IGARSS47720.2021.9554698</t>
  </si>
  <si>
    <t>https://www.scopus.com/inward/record.uri?eid=2-s2.0-85129856096&amp;doi=10.1109%2fIGARSS47720.2021.9554698&amp;partnerID=40&amp;md5=beba8bac163c7f2a85bdf334b1e756af</t>
  </si>
  <si>
    <t>Tropical forests are vulnerable to deforestation and various monitoring techniques have been developed based on remotely sensed data to map deforestation, but are facing multiple problems in the tropical areas. For instance, the techniques based optical data, which are widely used to monitor deforestation, face severe limitations in the humid tropical forest due to high cloud cover. Sentinel-1 C-SAR dense time series can be used for a temporally more accurate monitoring. In this study, a change detection algorithm commonly used in the financial domain, the Cumulative Sum (CuSum) algorithm, was modified to be applied on time-series of Sentinel-1 images in a forest concession of Democratic Republic of Congo (DRC) near Kisangani. The validation was made through the visual interpretation of PlanetScope OrthoScene images as in-situ data were missing. The results show a precision up to 0.75, an accuracy up to 0.95 and a kappa coefficient up to 0.40 for clear cut detection. The algorithm is able to detect forest degradation activities before the clear cuts. © 2021 IEEE.</t>
  </si>
  <si>
    <t>5957-5960</t>
  </si>
  <si>
    <t>; C:\Users\spenshi\Zotero\storage\Q4BVX6Y5\Ygorra et al. - 2021 - DEFORESTATION MONITORING USING SENTINEL-1 SAR IMAG.pdf</t>
  </si>
  <si>
    <t>https://ieeexplore.ieee.org/stampPDF/getPDF.jsp?tp=&amp;arnumber=9554698&amp;ref=</t>
  </si>
  <si>
    <t>'nother look = 1; C-SAR; Clear cuts; Cumulative sums; CuSum; deforestation; Deforestation; degradation; Monitoring techniques; Radar imaging; Remote sensing; SAR Images; Sentinel-1; Synthetic aperture radar; Time series; Times series; tropical forest; Tropical forest; Tropics; Vegetation cover; vegetation cover change; Vegetation cover change</t>
  </si>
  <si>
    <t>Northeastern Congolian lowland forests (1)</t>
  </si>
  <si>
    <t>PNN9DVGU</t>
  </si>
  <si>
    <t>Ygorra, B; Frappart, F; Wigneron, JP; Moisy, C; Catry, T; Baup, F; Hamunyela, E; Riazanoff, S</t>
  </si>
  <si>
    <t>Monitoring loss of tropical forest cover from Sentinel-1 time-series: A CuSum-based approach</t>
  </si>
  <si>
    <t>10.1016/j.jag.2021.102532</t>
  </si>
  <si>
    <t>The forest decline in tropical areas is one of the largest global environmental threats as the growth of both global population and its needs have put an increasing pressure on these ecosystems. Efforts are ongoing to reduce tropical deforestation rates. Earth observations are increasingly used to monitor deforestation over the whole equatorial area. Change detection methods are mainly applied to satellite optical images which face limitations in humid tropical areas. For instance, due to frequent cloud cover in the tropics, there are often long delays in the detection of deforestation events. Recently, detection methods applied to Synthetic Aperture Radar (SAR) have been developed to address the limitations related to cloud cover. In this study, we present an application of a recently developed change detection method for monitoring forest cover loss from SAR time-series data in tropical zone. The method is based on the Cumulative Sum algorithm (CuSum) combined with a bootstrap analysis. The method was applied to time-series of Sentinel-1 ground range detected (GRD) dual polarization (VV, VH) images forming a dataset of 60 images to monitor forest cover loss in a legal forest concession of the Democratic Republic of Congo during the 2018-2020 period. A cross-threshold recombination was then conducted on the computed maps. Evaluated against reference forest cut maps, an overall accuracy up to 91% and a precision up to 75% in forest clear cut detection was obtained. Our results show that more than 60% of forest disturbances were detected before the PlanetScope-based estimated date of cut, which may suggest the capacity of our method to detect forest degradation.</t>
  </si>
  <si>
    <t>WOS:000696913100002</t>
  </si>
  <si>
    <t>; C:\Users\spenshi\Zotero\storage\UE2Y6CLE\Ygorra et al. - 2021 - Monitoring loss of tropical forest cover from Sent.pdf</t>
  </si>
  <si>
    <t>https://www.sciencedirect.com/science/article/pii/S0303243421002397/pdfft?md5=9245cd76ee88ee2821d2f2a32e322bd9&amp;pid=1-s2.0-S0303243421002397-main.pdf&amp;isDTMRedir=Y</t>
  </si>
  <si>
    <t>'nother look = 1; algorithm; Change detection; Cumulative sum algorithm; deforestation; Deforestation; DEFORESTATION; forest cover; LANDSAT; monitoring; remote sensing; Remote sensing; SAR; Sentinel; Sentinel-1; time series analysis; tropical forest; Tropical forest</t>
  </si>
  <si>
    <t>F4BCCGWG</t>
  </si>
  <si>
    <t>Zhao, YY; Lee, CKF; Wang, ZH; Wang, J; Gu, YT; Xie, J; Law, YK; Song, GQ; Bonebrake, TC; Yang, X; Nelson, BW; Wu, J</t>
  </si>
  <si>
    <t>Evaluating fine-scale phenology from PlanetScope satellites with ground observations across temperate forests in eastern North America</t>
  </si>
  <si>
    <t>10.1016/j.rse.2022.113310</t>
  </si>
  <si>
    <t>In temperate forests, leaf phenology is a sensitive indicator of climate change and a major regulator of seasonal carbon and water cycling. Many studies have documented large intra-site leaf phenology variability across in-dividual trees but conventional approaches for monitoring individual tree-scale leaf phenology are often limited to a small spatial extent and sample size. Recent availability of PlanetScope satellite data with a 3 m spatial resolution, near-daily revisiting frequency, and global coverage provides opportunities to overcome this limi-tation. It also has the advantage of providing spatially explicit information across large spatial coverages compared with ground methods. However, comprehensive assessments of PlanetScope's capacity and scalability for individual tree-scale leaf phenology monitoring remain lacking. To address this knowledge gap, we propose an approach that integrates 0.1 m resolution airborne imagery and ground phenology records of individual trees with PlanetScope image time series, testing it at six NEON forest sites in eastern North America. We first extracted key phenological metrics at the individual tree scale from PlanetScope satellites and then evaluated the metrics with corresponding phenological metrics derived from ground observations over 2018 and 2019. Our results show that PlanetScope-derived fine-scale land surface phenology is able to 1) characterize significant leaf phenology variability at the individual tree scale across all forest sites and years, with r ranging from 0.21 to 0.42 when comparing PlanetScope-derived individual tree-scale phenological metrics with their ground correspon-dences. The accuracy is improved at the species level (r = 0.57-0.82) when more PlanetScope pixels are included; and 2) capture relatively more variations in fall phenology but also with larger uncertainties (e.g., r = 0.82 and RMSE = 2.14; species level) relative to spring phenology (r = 0.76 and RMSE = 0.72). Collectively, this study presents a comprehensive evaluation of PlanetScope's capacity for individual tree/species-scale leaf phenology monitoring and highlights the potential of PlanetScope to provide rich fine-scale phenology infor-mation to significantly advance the field of plant phenology research.</t>
  </si>
  <si>
    <t>WOS:000878672400001</t>
  </si>
  <si>
    <t>; C:\Users\spenshi\Zotero\storage\QZH5LG9P\Zhao et al. - 2022 - Evaluating fine-scale phenology from PlanetScope s.pdf</t>
  </si>
  <si>
    <t>https://www.sciencedirect.com/science/article/pii/S0034425722004163/pdfft?md5=3d9060d592376f66c60622c248b6fbb4&amp;pid=1-s2.0-S0034425722004163-main.pdf&amp;isDTMRedir=Y</t>
  </si>
  <si>
    <t>'nother look = 1; airborne sensing; AUTUMN PHENOLOGY; Biology; climate change; Climate change; DECIDUOUS TREES; DYNAMICS; Fine-scale; Forestry; Ground observations; GROWING-SEASON; Individual tree; Individual tree -scale; Individual tree-scale; land surface; Land surface phenology; LAND-SURFACE PHENOLOGY; Leaf phenology; LEAF PHENOLOGY; Multi -scale observations; Multi-scale observation; Multi-scale observations; Multi-scales; Neon; NEON; North America; phenology; Planetscope satellite; PlanetScope satellites; PLANT PHENOLOGY; satellite data; Satellites; Species -scale; Species-scale; SPRING PHENOLOGY; Surface measurement; temperate forest; UNMANNED AERIAL VEHICLE; VEGETATION PHENOLOGY</t>
  </si>
  <si>
    <t>EVI</t>
  </si>
  <si>
    <t>Appalachian-Blue Ridge forests (4), Southeastern mixed forests (4), New England-Acadian forests (4), Western Great Lakes forests (4)</t>
  </si>
  <si>
    <t>Crown</t>
  </si>
  <si>
    <t>r = 0.21 to 0.42 (individual tree), r = 0.57 to 0.82 (tree species), r = 0.76 to 0.82 (fall vs spring)</t>
  </si>
  <si>
    <t>G4RLHCMA</t>
  </si>
  <si>
    <t>Zhao, Z., Y.; Diao, C.; Augspurger, C.K.; Yang</t>
  </si>
  <si>
    <t>Monitoring spring leaf phenology of individual trees in a temperate forest fragment with multi-scale satellite time series</t>
  </si>
  <si>
    <t>10.1016/j.rse.2023.113790</t>
  </si>
  <si>
    <t>https://www.scopus.com/inward/record.uri?eid=2-s2.0-85169603700&amp;doi=10.1016%2fj.rse.2023.113790&amp;partnerID=40&amp;md5=09cc5a8e2d25b96ab6b88aa4aed8c13c</t>
  </si>
  <si>
    <t>Forest fragmentation has been increasingly exacerbated by deforestation, urbanization, and agricultural expansion. Monitoring the forest fragments via the lens of tree-crown scale leaf phenology is critical to understand tree species phenological responses to climate change and identify the fragment species vulnerable to environmental disturbance. Despite advances in remote sensing for phenology monitoring, detecting tree-crown scale leaf phenology in fragmented forests remains challenging. Simultaneous tracking of key spring phenological events that are crucial to ecosystem functions and climate change responses is also neglected. To address these challenges, we develop a novel tree-crown scale remote sensing phenological monitoring framework to characterize all the critical spring phenological events of individual trees of deciduous forest fragments, with Trelease Woods in Champaign, Illinois as a case study. The novel framework comprises four components: 1) generate high spatiotemporal resolution fusion imagery from multi-scale satellite time series with a hybrid deep learning fusion model; 2) calibrate PlanetScope imagery time series with fusion data using histogram matching; 3) model tree-crown scale phenology trajectory with a Beck logistic-based method; 4) detect a diversity of treecrown scale phenological events using several phenological metric extraction methods (i.e., threshold- and curve feature-based methods). Combined with weekly in-situ phenological observations of 123 individual trees across 12 broadleaf species from 2017 to 2020, the framework effectively bridges the satellite- and field-based phenological measures for the key spring phenological events (i.e., budswell, budburst, leaf expansion, and leaf maturity events) at the tree-crown scale, particularly for large individuals (RMSE &lt;1 week for most events). Calibration of PlanetScope imagery using multi-scale satellite fusion data in consideration of landscape fragmentation is critical for monitoring tree phenology of forest fragments. Compared to curve feature-based methods, threshold-based phenometric extraction methods demonstrate enhanced capability in detecting spring leaf phenological dynamics of individual trees. Among the phenological events, full leaf out and early leaf expansion events are retrieved with high accuracy using calibrated PlanetScope time series (RMSE from 3 to 5 days and R-squared higher than 0.8). With both intensive satellite and field phenological efforts, this novel framework is at the forefrontof interpreting tree-crown scale remotely sensed phenological metrics in the context of biologically meaningful field phenological events in fragmented forest setting.</t>
  </si>
  <si>
    <t>RRC - non-PS reference (Landsat, MODIS)</t>
  </si>
  <si>
    <t>Histogram matching with fused Modis-HLS, Histogram matching with MODIS</t>
  </si>
  <si>
    <t>EVI2 (to mitigate blue band noise)</t>
  </si>
  <si>
    <t>Central forest-grasslands transition (8)</t>
  </si>
  <si>
    <t>PS (normalized, threshold): r2 = 0.391 to 0.901; PS (non-normalized, threshold): r2 = 0.055 to 0.831; PS (normalized, curve): r2 = 0.379 to 0.591</t>
  </si>
  <si>
    <t>64694CJY</t>
  </si>
  <si>
    <t>Yang, N., K.; John, A.; Shean, D.; Lundquist, J.D.; Sun, Z.; Yao, F.; Todoran, S.; Cristea</t>
  </si>
  <si>
    <t>High-resolution mapping of snow cover in montane meadows and forests using Planet imagery and machine learning</t>
  </si>
  <si>
    <t>26249375 (ISSN)</t>
  </si>
  <si>
    <t>10.3389/frwa.2023.1128758</t>
  </si>
  <si>
    <t>https://www.scopus.com/inward/record.uri?eid=2-s2.0-85162024923&amp;doi=10.3389%2ffrwa.2023.1128758&amp;partnerID=40&amp;md5=5123c29c837680f95a49f76378c37da4</t>
  </si>
  <si>
    <t>Mountain snowpack provides critical water resources for forest and meadow ecosystems that are experiencing rapid change due to global warming. An accurate characterization of snowpack heterogeneity in these ecosystems requires snow cover observations at high spatial resolutions, yet most existing snow cover datasets have a coarse resolution. To advance our observation capabilities of snow cover in meadows and forests, we developed a machine learning model to generate snow-covered area (SCA) maps from PlanetScope imagery at about 3-m spatial resolution. The model achieves a median F1 score of 0.75 for 103 cloud-free images across four different sites in the Western United States and Switzerland. It is more accurate (F1 score = 0.82) when forest areas are excluded from the evaluation. We further tested the model performance across 7,741 mountain meadows at the two study sites in the Sierra Nevada, California. It achieved a median F1 score of 0.83, with higher accuracy for larger and simpler geometry meadows than for smaller and more complexly shaped meadows. While mapping SCA in regions close to or under forest canopy is still challenging, the model can accurately identify SCA for relatively large forest gaps (i.e., 15 m &lt; DCE &lt; 27 m), with a median F1 score of 0.87 across the four study sites, and shows promising accuracy for areas very close (&gt;10 m) to forest edges. Our study highlights the potential of high-resolution satellite imagery for mapping mountain snow cover in forested areas and meadows, with implications for advancing ecohydrological research in a world expecting significant changes in snow.</t>
  </si>
  <si>
    <t>Sierra Nevada forests (5), Great Basin shrub steppe (13), Alps conifer and mixed forests (5)</t>
  </si>
  <si>
    <t>QVMT7UHM</t>
  </si>
  <si>
    <t>Crous, P.W.; Osieck, E.R.; Shivas, R.G.; Tan, Y.P.; Bishop-Hurley, S.L.; Esteve-Raventós, F.; Larsson, E.; Luangsa-Ard, J.J.; Pancorbo, F.; Balashov, S.; Baseia, I.G.; Boekhout, T.; Chandranayaka, S.; Cowan, D.A.; Cruz, R.H.S.F.; Czachura, P.; De la Peña-Lastra, S.; Dovana, F.; Drury, B.; Fell, J.; Flakus, A.; Fotedar, R.; Jurjević, Ž.; Kolecka, A.; Mack, J.; Maggs-Kölling, G.; Mahadevakumar, S.; Mateos, A.; Mongkolsamrit, S.; Noisripoom, W.; Plaza, M.; Overy, D.P.; Piątek, M.; Sandoval-Denis, M.; Vauras, J.; Wingfield, M.J.; Abell, S.E.; Ahmadpour, A.; Akulov, A.; Alavi, F.; Alavi, Z.; Altés, A.; Alvarado, P.; Anand, G.; Ashtekar, N.; Assyov, B.; Banc-Prandi, G.; Barbosa, K.D.; Barreto, G.G.; Bellanger, J.-M.; Bezerra, J.L.; Bhat, D.J.; Bilański, P.; Bose, T.; Bozok, F.; Chaves, J.; Costa-Rezende, D.H.; Danteswari, C.; Darmostuk, V.; Delgado, G.; Denman, S.; Eichmeier, A.; Etayo, J.; Eyssartier, G.; Faulwetter, S.; Ganga, K.G.G.; Ghosta, Y.; Goh, J.; Góis, J.S.; Gramaje, D.; Granit, L.; Groenewald, M.; Gulden, G.; Gusmão, L.F.P.; Hammerbacher, A.; Heidarian, Z.; Hywel-Jones, N.; Jankowiak, R.; Kaliyaperumal, M.; Kaygusuz, O.; Kezo, K.; Khonsanit, A.; Kumar, S.; Kuo, C.H.; Læssøe, T.; Latha, K.P.D.; Loizides, M.; Luo, S.M.; Maciá-Vicente, J.G.; Manimohan, P.; Marbach, P.A.S.; Marinho, P.; Marney, T.S.; Marques, G.; Martín, M.P.; Miller, A.N.; Mondello, F.; Moreno, G.; Mufeeda, K.T.; Mun, H.Y.; Nau, T.; Nkomo, T.; Okrasińska, A.; Oliveira, J.P.A.F.; Oliveira, R.L.; Ortiz, D.A.; Pawłowska, J.; Pérez-De-gregorio, M.À.; Podile, A.R.; Portugal, A.; Privitera, N.; Rajeshkumar, K.C.; Rauf, I.; Rian, B.; Rigueiro-Rodríguez, A.; Rivas-Torres, G.F.; Rodriguez-Flakus, P.; Romero-Gordillo, M.; Saar, I.; Saba, M.; Santos, C.D.; Sarma, P.V.S.R.N.; Siquier, J.L.; Sleiman, S.; Spetik, M.; Sridhar, K.R.; Stryjak-Bogacka, M.; Szczepańska, K.; Taşkın, H.; Tennakoon, D.S.; Thanakitpipattana, D.; Trovão, J.; Türkekul, İ.; van Iperen, A.L.; van 't Hof, P.; Vasquez, G.; Visagie, C.M.; Wingfield, B.D.; Wong, P.T.W.; Yang, W.X.; Yarar, M.; Yarden, O.; Yilmaz, N.; Zhang, N.; Zhu, Y.N.; Groenewald, J.Z.</t>
  </si>
  <si>
    <t>Fungal Planet description sheets: 1478–1549</t>
  </si>
  <si>
    <t>Persoonia - Molecular Phylogeny and Evolution of Fungi</t>
  </si>
  <si>
    <t>10.3767/persoonia.2023.50.05</t>
  </si>
  <si>
    <t>https://www.scopus.com/inward/record.uri?eid=2-s2.0-85174715752&amp;doi=10.3767%2fpersoonia.2023.50.05&amp;partnerID=40&amp;md5=dc539b3ec8b26c12613ec805d9ebdd94</t>
  </si>
  <si>
    <t>Novel species of fungi described in this study include those from various countries as follows: Australia, Aschersonia mackerrasiae on whitefly, Cladosporium corticola on bark of Melaleuca quinquenervia, Penicillium nudgee from soil under Melaleuca quinquenervia, Pseudocercospora blackwoodiae on leaf spot of Persoonia falcata, and Pseudocercospora dalyelliae on leaf spot of Senna alata. Bolivia, Aspicilia lutzoniana on fully submersed siliceous schist in high-mountain streams, and Niesslia parviseta on the lower part and apothecial discs of Erioderma barbellatum onatwig. Brazil, Cyathus bonsai on decaying wood, Geastrum albofibrosum from moist soil with leaf litter, Laetiporus pratigiensis on a trunk of a living unknown hardwood tree species, and Scytalidium synnematicum on dead twigs of unidentified plant. Bulgaria, Amanita abscondita on sandy soil in a plantation of Quercus suber. Canada, Penicillium acericola on dead bark of Acer saccharum, and Penicillium corticola on dead bark of Acer saccharum. China, Colletotrichum qingyuanense on fruit lesion of Capsicum annuum. Denmark, Helminthosphaeria leptospora on corticioid Neohypochnicium cremicolor. Ecuador (Galapagos), Phaeosphaeria scalesiae on Scalesia sp. Finland, Inocybe jacobssonii on calcareouss oils in dry forests and park habitats. France, Cortinarius rufomyrrheus on sandy soil under Pinus pinaster, and Periconia neominutissima on leaves of Poaceae. India, Coprinopsis fragilis on decaying bark of logs, Filoboletus keralensis on unidentified woody substrate, Penicillium sankaranii from soil, Physisporinus tamilnaduensis on the trunk of Azadirachta indica, and Poronia nagaraholensis on elephant dung. Iran, Neosetophoma fic on infected leaves of Ficus elastica. Israel, Cnidariophoma eilatica (incl. Cnidariophoma gen. nov.) from Stylophora pistillata. Italy, Lyophyllum obscurum on acidic soil. Namibia, Aureobasidium faidherbiae on dead leaf of Faidherbia albida, and Aureobasidium welwitschiae on dead leaves of Welwitschia mirabilis. Netherlands, Gaeumannomycella caricigena on dead culms of Carex elongata, Houtenomyces caricicola (incl. Houtenomyces gen. nov.) on culms of Carex disticha, Neodacampia ulmea (incl. Neodacampia gen. nov.) on branch of Ulmus laevis, Niesslia phragmiticola on dead standing culms of Phragmites australis, Pseudopyricularia caricicola on culms of Carex disticha, and Rhodoveronaea nieuwwulvenica on dead bamboo sticks. Norway, Arrhenia similis half-buried and moss-covered pieces of rotting wood in grass-grownpath. Pakistan, Mallocybe ahmadii on soil. Poland, Beskidomyces laricis (incl. Beskidomyces gen. nov.) from resin of Larix decidua ssp. polonica, Lapidomyces epipinicola from sooty mould community on Pinus nigra, and Leptographium granulatum from a gallery of Dendroctonus micans on Picea abies. Portugal, Geoglossum azoricum on mossy areas of laurel forest areas planted with Cryptomeria japonica, and Lunasporangiospora lusitanica from a biofilm covering a bio deteriorated limestone wall. Qatar, Alternaria halotolerans from hypersaline sea water, and Alternaria qatarensis from water sample collected from hypersaline lagoon. South Africa, Alfaria thamnochorti on culm of Thamnochortus fraternus, Knufia aloeicola on Aloe gariepensis, Muriseptatomyces restionacearum (incl.Muriseptatomyces gen. nov.) on culms of Restionaceae, Neocladosporium arctotis on nest of cases of bagworm moths(Lepidoptera, Psychidae) on Arctotis auriculata, Neodevriesia scadoxi on leaves of Scadoxus puniceus, Paraloratospora schoenoplecti on stems of Schoenoplectus lacustris, Tulasnella epidendrea from the roots of Epidendrum × obrienianum, and Xenoidriella cinnamomi (incl. Xenoidriella gen. nov.) on leaf of Cinnamomum camphora. South Korea, Lemonniera fraxinea on decaying leaves of Fraxinus sp. frompond. Spain, Atheniella lauri on the bark of fallen trees of Laurus nobilis, Halocryptovalsa endophytica from surface-sterilised, asymptomatic roots of Salicornia patula, Inocybe amygdaliolens on soil in mixed forest, Inocybe pityusarum on calcareous soil in mixed forest, Inocybe roseobulbipes on acidic soils, Neonectria borealis from roots of Vitis berlandieri × Vitis rupestris, Sympoventuria eucalyptorum on leaves of Eucalyptus sp., and Tuber conchae fromsoil. Sweden, Inocybe bidumensis on calcareous soil. Thailand, Cordyceps sandindaengensis on Lepidoptera pupa, buried in soil, Ophiocordyceps kuchinaraiensis on Coleoptera larva, buried in soil, and Samsoniella winandae on Lepidoptera pupa, buriedinsoil. Taiwan region (China), Neophaeosphaeria livistonae on dead leaf of Livistona rotundifolia. Türkiye, Melanogaster anatolicus on clay loamy soils. UK, Basingstokeomyces allii (incl. Basingstokeomyces gen. nov.) on leaves of Allium schoenoprasum. Ukraine, Xenosphaeropsis corni on recently dead stem of Cornus alba. USA, Nothotrichosporon aquaticum (incl. Nothotrichosporon gen. nov.) from water, and Periconia philadelphiana from swab of coil surface. Morphological and culture characteristics for these new taxa are supported by DNA barcodes. © 2023, Nationaal Herbarium Nederland. All rights reserved.</t>
  </si>
  <si>
    <t>158-310</t>
  </si>
  <si>
    <t>Persoonia: Mol. Phylogeny Evol. Fungi</t>
  </si>
  <si>
    <t>Citation Key: ref_33 Assignee: NA Authority: NA Code: NA Committee: NA Country: NA Edition: NA History: NA Medium: NA Place: NA References: NA Reporter: NA Scale: NA Section: NA Session: NA System: NA Type: NA tex.abstract.note: Novel species of fungi described in this study include those from various countries as follows: Australia, Aschersonia mackerrasiae on whitefly, Cladosporium corticola on bark of Melaleuca quinquenervia, Penicillium nudgee from soil under Melaleuca quinquenervia, Pseudocercospora blackwoodiae on leaf spot of Persoonia falcata, and Pseudocercospora dalyelliae on leaf spot of Senna alata. Bolivia, Aspicilia lutzoniana on fully submersed siliceous schist in high-mountain streams, and Niesslia parviseta on the lower part and apothecial discs of Erioderma barbellatum onatwig. Brazil, Cyathus bonsai on decaying wood, Geastrum albofibrosum from moist soil with leaf litter, Laetiporus pratigiensis on a trunk of a living unknown hardwood tree species, and Scytalidium synnematicum on dead twigs of unidentified plant. Bulgaria, Amanita abscondita on sandy soil in a plantation of Quercus suber. Canada, Penicillium acericola on dead bark of Acer saccharum, and Penicillium corticola on dead bark of Acer saccharum. China, Colletotrichum qingyuanense on fruit lesion of Capsicum annuum. Denmark, Helminthosphaeria leptospora on corticioid Neohypochnicium cremicolor. Ecuador (Galapagos), Phaeosphaeria scalesiae on Scalesia sp. Finland, Inocybe jacobssonii on calcareouss oils in dry forests and park habitats. France, Cortinarius rufomyrrheus on sandy soil under Pinus pinaster, and Periconia neominutissima on leaves of Poaceae. India, Coprinopsis fragilis on decaying bark of logs, Filoboletus keralensis on unidentified woody substrate, Penicillium sankaranii from soil, Physisporinus tamilnaduensis on the trunk of Azadirachta indica, and Poronia nagaraholensis on elephant dung. Iran, Neosetophoma fic on infected leaves of Ficus elastica. Israel, Cnidariophoma eilatica (incl. Cnidariophoma gen. nov.) from Stylophora pistillata. Italy, Lyophyllum obscurum on acidic soil. Namibia, Aureobasidium faidherbiae on dead leaf of Faidherbia albida, and Aureobasidium welwitschiae on dead leaves of Welwitschia mirabilis. Netherlands, Gaeumannomycella caricigena on dead culms of Carex elongata, Houtenomyces caricicola (incl. Houtenomyces gen. nov.) on culms of Carex disticha, Neodacampia ulmea (incl. Neodacampia gen. nov.) on branch of Ulmus laevis, Niesslia phragmiticola on dead standing culms of Phragmites australis, Pseudopyricularia caricicola on culms of Carex disticha, and Rhodoveronaea nieuwwulvenica on dead bamboo sticks. Norway, Arrhenia similis half-buried and moss-covered pieces of rotting wood in grass-grownpath. Pakistan, Mallocybe ahmadii on soil. Poland, Beskidomyces laricis (incl. Beskidomyces gen. nov.) from resin of Larix decidua ssp. polonica, Lapidomyces epipinicola from sooty mould community on Pinus nigra, and Leptographium granulatum from a gallery of Dendroctonus micans on Picea abies. Portugal, Geoglossum azoricum on mossy areas of laurel forest areas planted with Cryptomeria japonica, and Lunasporangiospora lusitanica from a biofilm covering a bio deteriorated limestone wall. Qatar, Alternaria halotolerans from hypersaline sea water, and Alternaria qatarensis from water sample collected from hypersaline lagoon. South Africa, Alfaria thamnochorti on culm of Thamnochortus fraternus, Knufia aloeicola on Aloe gariepensis, Muriseptatomyces restionacearum (incl.Muriseptatomyces gen. nov.) on culms of Restionaceae, Neocladosporium arctotis on nest of cases of bagworm moths(Lepidoptera, Psychidae) on Arctotis auriculata, Neodevriesia scadoxi on leaves of Scadoxus puniceus, Paraloratospora schoenoplecti on stems of Schoenoplectus lacustris, Tulasnella epidendrea from the roots of Epidendrum × obrienianum, and Xenoidriella cinnamomi (incl. Xenoidriella gen. nov.) on leaf of Cinnamomum camphora. South Korea, Lemonniera fraxinea on decaying leaves of Fraxinus sp. frompond. Spain, Atheniella lauri on the bark of fallen trees of Laurus nobilis, Halocryptovalsa endophytica from surface-sterilised, asymptomatic roots of Salicornia patula, Inocybe amygdaliolens on soil in mixed forest, Inocybe pityusarum on calcareous soil in mixed forest, Inocybe roseobulbipes on acidic soils, Neonectria borealis from roots of Vitis berlandieri × Vitis rupestris, Sympoventuria eucalyptorum on leaves of Eucalyptus sp., and Tuber conchae fromsoil. Sweden, Inocybe bidumensis on calcareous soil. Thailand, Cordyceps sandindaengensis on Lepidoptera pupa, buried in soil, Ophiocordyceps kuchinaraiensis on Coleoptera larva, buried in soil, and Samsoniella winandae on Lepidoptera pupa, buriedinsoil. Taiwan region (China), Neophaeosphaeria livistonae on dead leaf of Livistona rotundifolia. Türkiye, Melanogaster anatolicus on clay loamy soils. UK, Basingstokeomyces allii (incl. Basingstokeomyces gen. nov.) on leaves of Allium schoenoprasum. Ukraine, Xenosphaeropsis corni on recently dead stem of Cornus alba. USA, Nothotrichosporon aquaticum (incl. Nothotrichosporon gen. nov.) from water, and Periconia philadelphiana from swab of coil surface. Morphological and culture characteristics for these new taxa are supported by DNA barcodes. © 2023, Nationaal Herbarium Nederland. All rights reserved. tex.access.date: NA tex.application.number: NA tex.artwork.size: NA tex.attorney.agent: NA tex.automatic.tags: NA tex.book.author: NA tex.call.number: NA tex.cast.member: NA tex.code.number: NA tex.commenter: NA tex.composer: NA tex.contributor: NA tex.cosponsor: NA tex.counsel: NA tex.date.added: 2024-05-22 18:12:30 tex.date.modified: 2024-05-22 18:12:30 tex.file.attachments: NA tex.filing.date: NA tex.guest: NA tex.hasforest: TRUE tex.interviewer: NA tex.issuing.authority: NA tex.item.type: journalArticle tex.journal.abbreviation: Persoonia: Mol. Phylogeny Evol. Fungi tex.key: QVMT7UHM tex.legal.status: NA tex.legislative.body: NA tex.library.catalog: NA tex.link.attachments: NA tex.manual.tags: ITS nrDNA BARCODES; LSU; NEW TAXA; SYSTEMATICS tex.meeting.name: NA tex.num.pages: NA tex.number.of.volumes: NA tex.priority.numbers: NA tex.producer: NA tex.programming.language: NA tex.publication.title: Persoonia: Molecular Phylogeny and Evolution of Fungi tex.publication.year: 2023 tex.recipient: NA tex.reviewed.author: NA tex.running.time: NA tex.series.editor: NA tex.series.number: NA tex.series.text: NA tex.series.title: NA tex.version: NA tex.words.by: NA Publisher: Nationaal Herbarium Nederland</t>
  </si>
  <si>
    <t>C:\Users\spenshi\Zotero\storage\SBJUEJ4A\Crous_2023_Fungal Planet description sheets.pdf</t>
  </si>
  <si>
    <t>LSU; ITS nrDNA BARCODES; NEW TAXA; SYSTEMATICS</t>
  </si>
  <si>
    <t>4C6DWH8Z</t>
  </si>
  <si>
    <t>Zikiou, N; Rushmeier, H; Capel, MI; Kandakji, T; Rios, N; Lahdir, M</t>
  </si>
  <si>
    <t>Remote Sensing and Machine Learning for Accurate Fire Severity Mapping in Northern Algeria</t>
  </si>
  <si>
    <t>10.3390/rs16091517</t>
  </si>
  <si>
    <t>https://www.scopus.com/inward/record.uri?eid=2-s2.0-85192703052&amp;doi=10.3390%2frs16091517&amp;partnerID=40&amp;md5=f82253cec43a317f8b1cc1b1ee0954e2</t>
  </si>
  <si>
    <t>Forest fires pose a significant threat worldwide, with Algeria being no exception. In 2020 alone, Algeria witnessed devastating forest fires, affecting over 16,000 hectares of land, a phenomenon largely attributed to the impacts of climate change. Understanding the severity of these fires is crucial for effective management and mitigation efforts. This study focuses on the Akfadou forest and its surrounding areas in Algeria, aiming to develop a robust method for mapping fire severity. We employed a comprehensive approach that integrates satellite imagery analysis, machine learning techniques, and geographic information systems (GIS) to assess fire severity. By evaluating various remote sensing attributes from the Sentinel-2 and Planetscope satellites, we compared different methodologies for fire severity classification. Specifically, we examined the effectiveness of reflectance indices-based metrics such as Relative Burn Ratio (RBR) and Difference Burned Area Index for Sentinel-2 (dBIAS2), alongside machine learning algorithms including Support Vector Machines (SVM) and Convolutional Neural Networks (CNN), implemented in ArcGIS Pro 3.1.0. Our analysis revealed promising results, particularly in identifying high-severity fire areas. By comparing the output of our methods with ground truth data, we demonstrated the robust performance of our approach, with both SVM and CNN achieving accuracy scores exceeding 0.84. An innovative aspect of our study involved semi-automating the process of training sample labeling using spectral indices rasters and masks. This approach optimizes raster selection for distinct fire severity classes, ensuring accuracy and efficiency in classification. This research contributes to the broader understanding of forest fire dynamics and provides valuable insights for fire management and environmental monitoring efforts in Algeria and similar regions. By accurately mapping fire severity, we can better assess the impacts of climate change and land use changes, facilitating proactive measures to mitigate future fire incidents. © 2024 by the authors.</t>
  </si>
  <si>
    <t>WOS:001220111200001</t>
  </si>
  <si>
    <t>Citation Key: ref_09 Assignee: NA Authority: NA Code: NA Committee: NA Country: NA Edition: NA History: NA Medium: NA Place: NA References: NA Reporter: NA Scale: NA Section: NA Session: NA System: NA Type: NA tex.abstract.note: Forest fires pose a significant threat worldwide, with Algeria being no exception. In 2020 alone, Algeria witnessed devastating forest fires, affecting over 16,000 hectares of land, a phenomenon largely attributed to the impacts of climate change. Understanding the severity of these fires is crucial for effective management and mitigation efforts. This study focuses on the Akfadou forest and its surrounding areas in Algeria, aiming to develop a robust method for mapping fire severity. We employed a comprehensive approach that integrates satellite imagery analysis, machine learning techniques, and geographic information systems (GIS) to assess fire severity. By evaluating various remote sensing attributes from the Sentinel-2 and Planetscope satellites, we compared different methodologies for fire severity classification. Specifically, we examined the effectiveness of reflectance indices-based metrics such as Relative Burn Ratio (RBR) and Difference Burned Area Index for Sentinel-2 (dBIAS2), alongside machine learning algorithms including Support Vector Machines (SVM) and Convolutional Neural Networks (CNN), implemented in ArcGIS Pro 3.1.0. Our analysis revealed promising results, particularly in identifying high-severity fire areas. By comparing the output of our methods with ground truth data, we demonstrated the robust performance of our approach, with both SVM and CNN achieving accuracy scores exceeding 0.84. An innovative aspect of our study involved semi-automating the process of training sample labeling using spectral indices rasters and masks. This approach optimizes raster selection for distinct fire severity classes, ensuring accuracy and efficiency in classification. This research contributes to the broader understanding of forest fire dynamics and provides valuable insights for fire management and environmental monitoring efforts in Algeria and similar regions. By accurately mapping fire severity, we can better assess the impacts of climate change and land use changes, facilitating proactive measures to mitigate future fire incidents. tex.access.date: NA tex.application.number: NA tex.archive.location: WOS:001220111200001 tex.artwork.size: NA tex.attorney.agent: NA tex.automatic.tags: NA tex.book.author: NA tex.call.number: NA tex.cast.member: NA tex.code.number: NA tex.commenter: NA tex.composer: NA tex.contributor: NA tex.cosponsor: NA tex.counsel: NA tex.date.added: 2024-05-22 18:07:21 tex.date.modified: 2024-05-22 18:07:21 tex.file.attachments: NA tex.filing.date: NA tex.guest: NA tex.hasforest: TRUE tex.interviewer: NA tex.issuing.authority: NA tex.item.type: journalArticle tex.key: 4C6DWH8Z tex.legal.status: NA tex.legislative.body: NA tex.library.catalog: NA tex.link.attachments: NA tex.manual.tags: CNN; fire severity classification; FOREST-FIRES; machine learning; Planetscope; QUANTIFYING BURN SEVERITY; RISK; semi-supervised learning; Sentinel-2; SPECTRAL INDEXES; spectral indices; SVM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</si>
  <si>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C:\Users\spenshi\Zotero\storage\BKQBXUMK\Zikiou_2024_Remote Sensing and Machine Learning for Accurate Fire Severity Mapping in.pdf</t>
  </si>
  <si>
    <t>Remote sensing; CNN; Convolutional neural network; Satellite imagery; Sentinel-2; machine learning; spectral indices; FOREST-FIRES; Climate change; Land use; Planetscope; SVM; Spectral indices; Deforestation; SPECTRAL INDEXES; Machine-learning; Learning algorithms; Learning systems; Support vector machines; Fire hazards; Fires; Convolutional neural networks; Support vectors machine; Environmental management; Fire severity; QUANTIFYING BURN SEVERITY; RISK; fire severity classification; semi-supervised learning; Algeria; Fire severity classification; Semi-supervised learning</t>
  </si>
  <si>
    <t>Algeria</t>
  </si>
  <si>
    <t>Classification (NN [Unet], SVM)</t>
  </si>
  <si>
    <t>PS: OA = 0.782 to 0.96; S2: OA = 0.831 to 0.95</t>
  </si>
  <si>
    <t>SVM &gt; CNN</t>
  </si>
  <si>
    <t>Sentinel_2</t>
  </si>
  <si>
    <t>Aerial.laser.scanning</t>
  </si>
  <si>
    <t>Terrestrial.laser.scanning</t>
  </si>
  <si>
    <t>WorldView_2</t>
  </si>
  <si>
    <t>Landsat_8</t>
  </si>
  <si>
    <t>Aerial.multispectral</t>
  </si>
  <si>
    <t>Aerial.hyperspectral</t>
  </si>
  <si>
    <t>Aerial.RGB</t>
  </si>
  <si>
    <t>Sentinel_1</t>
  </si>
  <si>
    <t>Landsat_7</t>
  </si>
  <si>
    <t>Landsat_5</t>
  </si>
  <si>
    <t>Landsat_4</t>
  </si>
  <si>
    <t>Ground_based.RGB</t>
  </si>
  <si>
    <t>Ground_based.multispectral</t>
  </si>
  <si>
    <t>UAV.laser.scanning</t>
  </si>
  <si>
    <t>UAV.multispectral</t>
  </si>
  <si>
    <t>UAV_RGB</t>
  </si>
  <si>
    <t>ALOS_1</t>
  </si>
  <si>
    <t>FORMSAT_2</t>
  </si>
  <si>
    <t>PROBA_V</t>
  </si>
  <si>
    <t>Worldview_1</t>
  </si>
  <si>
    <t>Point.dendrometer</t>
  </si>
  <si>
    <t>KOMPSAT_3</t>
  </si>
  <si>
    <t>ALOS_2</t>
  </si>
  <si>
    <t>RS_system</t>
  </si>
  <si>
    <t>platform_type</t>
  </si>
  <si>
    <t>sensor_type</t>
  </si>
  <si>
    <t>Satellite</t>
  </si>
  <si>
    <t>Multispectral</t>
  </si>
  <si>
    <t>"</t>
  </si>
  <si>
    <t>,</t>
  </si>
  <si>
    <t>RADAR</t>
  </si>
  <si>
    <t>Aerial RGB</t>
  </si>
  <si>
    <t>Aerial</t>
  </si>
  <si>
    <t>Aerial hyperspectral</t>
  </si>
  <si>
    <t>Hyperspectral</t>
  </si>
  <si>
    <t>Aerial laser scanning</t>
  </si>
  <si>
    <t>Aerial multispectral</t>
  </si>
  <si>
    <t>Ground-based RGB</t>
  </si>
  <si>
    <t>Ground-based</t>
  </si>
  <si>
    <t>Ground-based multispectral</t>
  </si>
  <si>
    <t>Point dendrometer</t>
  </si>
  <si>
    <t>Other</t>
  </si>
  <si>
    <t>Terrestrial laser scanning</t>
  </si>
  <si>
    <t>UAV multispectral</t>
  </si>
  <si>
    <t>UAV</t>
  </si>
  <si>
    <t>UAV-RGB</t>
  </si>
  <si>
    <t>code</t>
  </si>
  <si>
    <t>name</t>
  </si>
  <si>
    <t>equation</t>
  </si>
  <si>
    <t>reference</t>
  </si>
  <si>
    <t>1st order texture</t>
  </si>
  <si>
    <t>ARVI</t>
  </si>
  <si>
    <t>Atmospherically resistant vegetation index</t>
  </si>
  <si>
    <t>B</t>
  </si>
  <si>
    <t>BAI</t>
  </si>
  <si>
    <t>Built-up area index</t>
  </si>
  <si>
    <t>Shahi et al. (2015)</t>
  </si>
  <si>
    <t>BGI</t>
  </si>
  <si>
    <t>Blue green pigment index</t>
  </si>
  <si>
    <t>B / G</t>
  </si>
  <si>
    <t>BI</t>
  </si>
  <si>
    <t>Brightness index</t>
  </si>
  <si>
    <t>Escadafal et al. (1989)</t>
  </si>
  <si>
    <t>BI2</t>
  </si>
  <si>
    <t>Brightness index 2</t>
  </si>
  <si>
    <t>BNDVI</t>
  </si>
  <si>
    <t>Blue normalized difference vegetation index</t>
  </si>
  <si>
    <t>(NIR - B) / (NIR + B)</t>
  </si>
  <si>
    <t>CGI</t>
  </si>
  <si>
    <t>Chlorophyll Green Index</t>
  </si>
  <si>
    <t>(NIR - RE1) / (NIR - R)</t>
  </si>
  <si>
    <t>Datt (1999)</t>
  </si>
  <si>
    <t>CBSI-NDVI</t>
  </si>
  <si>
    <t>Class based sensor independent normalized difference vegetation index</t>
  </si>
  <si>
    <t>CI</t>
  </si>
  <si>
    <t>Coloration index</t>
  </si>
  <si>
    <t>(R - G) / (R + G)</t>
  </si>
  <si>
    <t>CIgreen</t>
  </si>
  <si>
    <t>Chlorophyll index green</t>
  </si>
  <si>
    <t>(NIR / G) - 1</t>
  </si>
  <si>
    <t>Gitelson et al. (2005)</t>
  </si>
  <si>
    <t>Col-I</t>
  </si>
  <si>
    <t>CRI550</t>
  </si>
  <si>
    <t>Carotenoid reflectance index 550</t>
  </si>
  <si>
    <t>CTVI</t>
  </si>
  <si>
    <t>Corrected transformed vegetation index</t>
  </si>
  <si>
    <t>CVI</t>
  </si>
  <si>
    <t>Chrolophyll vegetation index</t>
  </si>
  <si>
    <t>Vincini et al. (2008)</t>
  </si>
  <si>
    <t>DHI</t>
  </si>
  <si>
    <t>Dynamic Habitat Indices</t>
  </si>
  <si>
    <t>Berry, S., Mackey, B., Brown, T., 2007. Potential applications of remotely sensed vegetation greenness to habitat analysis and the conservation of dispersive fauna. Pacific Conserv. Biol. 13, 120–127.</t>
  </si>
  <si>
    <t>Difference vegetation index</t>
  </si>
  <si>
    <t>NIR - R</t>
  </si>
  <si>
    <t>A.J. Richardson, C.L. Wiegand, Distinguishing vegetation from soil background information, Photogramm. Eng. Remote Sens. 43 (12) (1977) 15411552.</t>
  </si>
  <si>
    <t>DVIMSS</t>
  </si>
  <si>
    <t>Difference vegetation index MSS</t>
  </si>
  <si>
    <t>(2.4 * NIR) - R</t>
  </si>
  <si>
    <t>EBI</t>
  </si>
  <si>
    <t>Enhanced bloom index</t>
  </si>
  <si>
    <t>(R + G + B) / ((G / B) * (R - B + e)</t>
  </si>
  <si>
    <t>(Chen et al., 2019)</t>
  </si>
  <si>
    <t>Enhanced vegetation index</t>
  </si>
  <si>
    <t>2.5 * (NIR - R) / ((NIR + 6 * R - 7.5 * B) + 1)</t>
  </si>
  <si>
    <t>Huete et al., 2002</t>
  </si>
  <si>
    <t>Enhanced vegetation index 2</t>
  </si>
  <si>
    <t>ExGI</t>
  </si>
  <si>
    <t>Excessive green index</t>
  </si>
  <si>
    <t>Fourier transform based on textural ordination</t>
  </si>
  <si>
    <t>GARI</t>
  </si>
  <si>
    <t>Green atmospherically resistant vegetation index</t>
  </si>
  <si>
    <t>(NIR - (G - (B - R))) / (NIR - (G + (B - R)))</t>
  </si>
  <si>
    <t>GBNDVI</t>
  </si>
  <si>
    <t>Green blue normalized difference vegetation index</t>
  </si>
  <si>
    <t>(NIR - (G + B)) / (NIR + (G + B))</t>
  </si>
  <si>
    <t>GCC</t>
  </si>
  <si>
    <t>Green Chromatic Coordinate</t>
  </si>
  <si>
    <t>G / (B + G + R)</t>
  </si>
  <si>
    <t>Gillespie et al., 1987</t>
  </si>
  <si>
    <t>GCI</t>
  </si>
  <si>
    <t>Grassland chlorophyll index</t>
  </si>
  <si>
    <t>GCVI</t>
  </si>
  <si>
    <t>Green chlorophyll vegetation index</t>
  </si>
  <si>
    <t>(NIR/G)-1</t>
  </si>
  <si>
    <t>Gitelson et al., 2003</t>
  </si>
  <si>
    <t>GDV1</t>
  </si>
  <si>
    <t>GDVI</t>
  </si>
  <si>
    <t>Green difference vegetation index</t>
  </si>
  <si>
    <t>NIR - G</t>
  </si>
  <si>
    <t>Tucker et al. (1979)</t>
  </si>
  <si>
    <t>GEMI</t>
  </si>
  <si>
    <t>Global environmental monitoring index</t>
  </si>
  <si>
    <t>eta * (1-0.25*eta) - ((R-0.125)/1-R)</t>
  </si>
  <si>
    <t>Pinty and Verstraete, 1992</t>
  </si>
  <si>
    <t>GI</t>
  </si>
  <si>
    <t>Greenness index (same as SR-GR)</t>
  </si>
  <si>
    <t>Le Maire et al. (2004)</t>
  </si>
  <si>
    <t>GLCM</t>
  </si>
  <si>
    <t>Grey level co-occurrence matrix</t>
  </si>
  <si>
    <t>R.M. Haralick, K. Shanmugam, I. Dinstein, Textural features for image classification, IEEE Trans. Syst., Man, Cybernet., SMC-3 (6) (1973) 610–621, doi:10. 1109/TSMC.1973.4309314.</t>
  </si>
  <si>
    <t>GLI</t>
  </si>
  <si>
    <t>Green leaf index</t>
  </si>
  <si>
    <t>(2G - (R - B)) / (2G + (R +B))</t>
  </si>
  <si>
    <t>Gobron et al. (2000)</t>
  </si>
  <si>
    <t>GNDVI</t>
  </si>
  <si>
    <t>Green normalized difference vegetation index</t>
  </si>
  <si>
    <t>(NIR - G) / (NIR+G)</t>
  </si>
  <si>
    <t>Gitelson et al., 1996</t>
  </si>
  <si>
    <t>GOSAVI</t>
  </si>
  <si>
    <t>Green optimized soil adjusted vegetation index</t>
  </si>
  <si>
    <t>(NIR - G) / (NIR+G+0.16)</t>
  </si>
  <si>
    <t>Sripada et al. 2005</t>
  </si>
  <si>
    <t>GRDI</t>
  </si>
  <si>
    <t>Green red difference index</t>
  </si>
  <si>
    <t>(G - R) / (G + R)</t>
  </si>
  <si>
    <t>Perez et al., 2000</t>
  </si>
  <si>
    <t>GRND</t>
  </si>
  <si>
    <t>Green red normalized difference index</t>
  </si>
  <si>
    <t>GRNDVI</t>
  </si>
  <si>
    <t>Green red normalzed difference vegetation index</t>
  </si>
  <si>
    <t>GRVI</t>
  </si>
  <si>
    <t>Green-red vegetation index (may also be called NDGI or SR-NIRG)</t>
  </si>
  <si>
    <t>NIR / G</t>
  </si>
  <si>
    <t>GSAVI</t>
  </si>
  <si>
    <t>Green soil adjusted vegetation index</t>
  </si>
  <si>
    <t>1.5 * ((NIR - G)/(NIR + G + 0.5)</t>
  </si>
  <si>
    <t>Sripada, 2005</t>
  </si>
  <si>
    <t>Hue index</t>
  </si>
  <si>
    <t>Koutsias et al. (2000)</t>
  </si>
  <si>
    <t>Intensity</t>
  </si>
  <si>
    <t>IPVI</t>
  </si>
  <si>
    <t>Infrared percentage vegetation index</t>
  </si>
  <si>
    <t>NIR / (NIR + R)</t>
  </si>
  <si>
    <t>Crippen, 1990</t>
  </si>
  <si>
    <t>LAI</t>
  </si>
  <si>
    <t>Leaf area index</t>
  </si>
  <si>
    <t>3.618EVI - 0.118</t>
  </si>
  <si>
    <t>LAnthoC</t>
  </si>
  <si>
    <t>Leaf Anthocyanidin Content</t>
  </si>
  <si>
    <t>Wulf and Stuhler (2015)</t>
  </si>
  <si>
    <t>LCaroC</t>
  </si>
  <si>
    <t xml:space="preserve">Leaf Carotenoid Content </t>
  </si>
  <si>
    <t>LChloC</t>
  </si>
  <si>
    <t xml:space="preserve">Leaf Chlorophyll Content </t>
  </si>
  <si>
    <t>MNDVI</t>
  </si>
  <si>
    <t>Modified normalized difference vegetation index</t>
  </si>
  <si>
    <t>(NIR - R) / (NIR + (R - 2B))</t>
  </si>
  <si>
    <t>MSAVI</t>
  </si>
  <si>
    <t>Modified soil-adjusted vegetation index</t>
  </si>
  <si>
    <t>(2NIR + 1 - SQRT((2IR + 1)^2 - 8(NIR - R)) / 2</t>
  </si>
  <si>
    <t>MSAVI2</t>
  </si>
  <si>
    <t>Modified soil-adjusted vegetation index 2</t>
  </si>
  <si>
    <t>MSR</t>
  </si>
  <si>
    <t>Modified simple ratio</t>
  </si>
  <si>
    <t>((NIR/R) - 1) / ((NIR/R) ^ (1/2) - 1)</t>
  </si>
  <si>
    <t>Chen, 1996</t>
  </si>
  <si>
    <t>(NIR - B) / (R - B)</t>
  </si>
  <si>
    <t>MTVI2</t>
  </si>
  <si>
    <t>Modified triangular vegetation index 2</t>
  </si>
  <si>
    <t>ND682/553</t>
  </si>
  <si>
    <t xml:space="preserve"> Normalized difference 682/553</t>
  </si>
  <si>
    <t>NDBI</t>
  </si>
  <si>
    <t>NDGI</t>
  </si>
  <si>
    <t xml:space="preserve">Normalized difference </t>
  </si>
  <si>
    <t>NDMI</t>
  </si>
  <si>
    <t>NDRE</t>
  </si>
  <si>
    <t>Normalized difference vegetation red edge</t>
  </si>
  <si>
    <t>Fused with Sentinel-2: (NIR - RE) / (NIR + RE)</t>
  </si>
  <si>
    <t>Normalized difference vegetation index</t>
  </si>
  <si>
    <t>(NIR - R) / (NIR + R)</t>
  </si>
  <si>
    <t>Rouse et al., 1974</t>
  </si>
  <si>
    <t>NDWI</t>
  </si>
  <si>
    <t>Normalized difference water index</t>
  </si>
  <si>
    <t>NDWI2</t>
  </si>
  <si>
    <t>Normalized difference water index 2</t>
  </si>
  <si>
    <t>Gitelson, Kaufman, et al. (1996)</t>
  </si>
  <si>
    <t>NLI</t>
  </si>
  <si>
    <t>Non-Linear Index</t>
  </si>
  <si>
    <t>(NIR^2 - R) / (NIR^2 + R)</t>
  </si>
  <si>
    <t>Goel and Qin, 1994</t>
  </si>
  <si>
    <t>Norm-G</t>
  </si>
  <si>
    <t>Normalized green</t>
  </si>
  <si>
    <t>G / (NIR + R + G)</t>
  </si>
  <si>
    <t>Sripada et al. (2006)</t>
  </si>
  <si>
    <t>Norm-NIR</t>
  </si>
  <si>
    <t>Normalized near infrared</t>
  </si>
  <si>
    <t>NIR / (NIR + R + G)</t>
  </si>
  <si>
    <t>Norm-R</t>
  </si>
  <si>
    <t>Normalized red</t>
  </si>
  <si>
    <t>R / (NIR + R + G)</t>
  </si>
  <si>
    <t>Normalized pigment chlorophyll index</t>
  </si>
  <si>
    <t>NRVI</t>
  </si>
  <si>
    <t>Normalized ratio vegetation index</t>
  </si>
  <si>
    <t>OSAVI</t>
  </si>
  <si>
    <t>Optimized soil adjusted vegetation index</t>
  </si>
  <si>
    <t>PPR</t>
  </si>
  <si>
    <t>Normalized difference plant pigment ratio</t>
  </si>
  <si>
    <t>(G - B) / (G + B)</t>
  </si>
  <si>
    <t>PSRI</t>
  </si>
  <si>
    <t>Plant senescence reflectance index</t>
  </si>
  <si>
    <t>PVI</t>
  </si>
  <si>
    <t>Perpendicular vegetation index</t>
  </si>
  <si>
    <t>(NIR-a * R-b) / (1 + a^2)^(1/2)</t>
  </si>
  <si>
    <t>Richardson and Wiegand, 1977</t>
  </si>
  <si>
    <t>PVR</t>
  </si>
  <si>
    <t xml:space="preserve"> Normalized difference photosynthetic vigor ratio</t>
  </si>
  <si>
    <t>REPA</t>
  </si>
  <si>
    <t xml:space="preserve">Red-Edge Peak Area </t>
  </si>
  <si>
    <t>Filella and Penuelas (1994)</t>
  </si>
  <si>
    <t>RTVIcore</t>
  </si>
  <si>
    <t>Red-Edge Triangular Vegetation Index</t>
  </si>
  <si>
    <t>(100 * (NIR - RE)) / (10 * (NIR - G))</t>
  </si>
  <si>
    <t>Chen et al. (2010)</t>
  </si>
  <si>
    <t>RBNDVI</t>
  </si>
  <si>
    <t>Red blue normalized difference vegetation index</t>
  </si>
  <si>
    <t>(NIR - (R + B)) / (NIR + (R + B))</t>
  </si>
  <si>
    <t>RDVI</t>
  </si>
  <si>
    <t>Renormalized difference vegetation index</t>
  </si>
  <si>
    <t>(NIR - R) / ((NIR + R)^(1/2))</t>
  </si>
  <si>
    <t>RENDVI</t>
  </si>
  <si>
    <t>Wolf (2012)</t>
  </si>
  <si>
    <t>RGI</t>
  </si>
  <si>
    <t>Relative grenness index</t>
  </si>
  <si>
    <t>RG-NIR (no blue band)</t>
  </si>
  <si>
    <t>RG-NIR (no blue)</t>
  </si>
  <si>
    <t>RGPI</t>
  </si>
  <si>
    <t>Radial growth phenology index</t>
  </si>
  <si>
    <t>(NIR - B) * (NIR - G) * (NIR - R)</t>
  </si>
  <si>
    <t>Eitel et al., 2023</t>
  </si>
  <si>
    <t>RVI</t>
  </si>
  <si>
    <t>Ratio vegetation index (same as SR)</t>
  </si>
  <si>
    <t>Saturation</t>
  </si>
  <si>
    <t>SAVI</t>
  </si>
  <si>
    <t>Soil adjusted vegetation index</t>
  </si>
  <si>
    <t>Huete (1988)</t>
  </si>
  <si>
    <t>pub1494.pdf (oregonstate.edu)</t>
  </si>
  <si>
    <t>SBI</t>
  </si>
  <si>
    <t>Soil brightness index</t>
  </si>
  <si>
    <t>(NIR^2 + R^2)^(1/2)</t>
  </si>
  <si>
    <t>SI</t>
  </si>
  <si>
    <t>Shadow index</t>
  </si>
  <si>
    <t>SIPI</t>
  </si>
  <si>
    <t>Structure insensitive pigment index</t>
  </si>
  <si>
    <t>SIPI3</t>
  </si>
  <si>
    <t>Structure insensitive pigment index 3</t>
  </si>
  <si>
    <t>Peñuelas et al. (1995)</t>
  </si>
  <si>
    <t>Simple ratio (same as SR-NIRR</t>
  </si>
  <si>
    <t>SR-GR</t>
  </si>
  <si>
    <t>Simple ratio green and red</t>
  </si>
  <si>
    <t>G / R</t>
  </si>
  <si>
    <t>SR-NIRB</t>
  </si>
  <si>
    <t>Simple ratio near infrared and blue</t>
  </si>
  <si>
    <t>NIR / B</t>
  </si>
  <si>
    <t>Blackburn (1998)</t>
  </si>
  <si>
    <t>SR-NIRG</t>
  </si>
  <si>
    <t>Simple ratio near infrared and green</t>
  </si>
  <si>
    <t>SR-NIRR</t>
  </si>
  <si>
    <t>Simple ratio near infrared and red</t>
  </si>
  <si>
    <t>NIR / R</t>
  </si>
  <si>
    <t>SR-BRE</t>
  </si>
  <si>
    <t>Simple Blue and RE1 Ratio</t>
  </si>
  <si>
    <t>SR-BRE2</t>
  </si>
  <si>
    <t>Simple Blue and RE2 Ratio</t>
  </si>
  <si>
    <t>Lichtenthaler et al. (1996)</t>
  </si>
  <si>
    <t>SR-BRE3</t>
  </si>
  <si>
    <t>Simple Blue and RE3 Ratio</t>
  </si>
  <si>
    <t>Radoux et al. (2016)</t>
  </si>
  <si>
    <t>SR-NIRRE</t>
  </si>
  <si>
    <t>Simple NIR and RE1 Ratio</t>
  </si>
  <si>
    <t>SR-NIRRE2</t>
  </si>
  <si>
    <t>Simple NIR and RE2 Ratio</t>
  </si>
  <si>
    <t>SR-NIRRE3</t>
  </si>
  <si>
    <t>Simple NIR and RE3 Ratio</t>
  </si>
  <si>
    <t>Str</t>
  </si>
  <si>
    <t>Structural Index</t>
  </si>
  <si>
    <t>Landsat TM: B4 / B5 [i.e. NIR/SWIR]</t>
  </si>
  <si>
    <t>Fiorella and Ripple 1993</t>
  </si>
  <si>
    <t>TGI</t>
  </si>
  <si>
    <t>Triangular greenness index</t>
  </si>
  <si>
    <t>Tri-VI</t>
  </si>
  <si>
    <t>Triangular vegetation index</t>
  </si>
  <si>
    <t>TTVI</t>
  </si>
  <si>
    <t>Thiam's transformed vegetation index</t>
  </si>
  <si>
    <t>TVI</t>
  </si>
  <si>
    <t>Transformed vegetation index</t>
  </si>
  <si>
    <t>SQRT( NDVI + 0.5)</t>
  </si>
  <si>
    <t>VARI</t>
  </si>
  <si>
    <t>Visual atmosphere resistance index</t>
  </si>
  <si>
    <t>(G - R) / (G + R - B)</t>
  </si>
  <si>
    <t>Gitelson et al., 2002</t>
  </si>
  <si>
    <t>VARI green</t>
  </si>
  <si>
    <t>Visual atmosphere resistance index green</t>
  </si>
  <si>
    <t>Gitelson et al. (2002)</t>
  </si>
  <si>
    <t>VI</t>
  </si>
  <si>
    <t>Same as SR-RG</t>
  </si>
  <si>
    <t>WBI</t>
  </si>
  <si>
    <t>Water body index</t>
  </si>
  <si>
    <t>Immitzer et al. (2019)</t>
  </si>
  <si>
    <t>WDRVI</t>
  </si>
  <si>
    <t>Wide dynamic range vegetation index</t>
  </si>
  <si>
    <t>(0.1 * NIR - R) / (0.1 * NIR + R)</t>
  </si>
  <si>
    <t>Gitelson, 2004</t>
  </si>
  <si>
    <t>WDVI</t>
  </si>
  <si>
    <t>Weighted difference vegetation index</t>
  </si>
  <si>
    <t>NIR - 0.2R</t>
  </si>
  <si>
    <t>SAM</t>
  </si>
  <si>
    <t>Spectral angle mapper</t>
  </si>
  <si>
    <t>CHA</t>
  </si>
  <si>
    <t>Convex hull area</t>
  </si>
  <si>
    <t>SSD</t>
  </si>
  <si>
    <t>Spectral species diversity</t>
  </si>
  <si>
    <t>CHV</t>
  </si>
  <si>
    <t>Convex hull volume</t>
  </si>
  <si>
    <t>RQ</t>
  </si>
  <si>
    <t>Rao's Q</t>
  </si>
  <si>
    <t>CV</t>
  </si>
  <si>
    <t>Coefficient of variation</t>
  </si>
  <si>
    <t>AVG</t>
  </si>
  <si>
    <t>Average</t>
  </si>
  <si>
    <t>What type of research is being done with Planetscope?</t>
  </si>
  <si>
    <t>Where/what is Planetscope being used to image?</t>
  </si>
  <si>
    <t>How is Planetscope being used?</t>
  </si>
  <si>
    <t>What aspects of Planetscope are useful?</t>
  </si>
  <si>
    <t>Have useful models been produced with Planetscope?</t>
  </si>
  <si>
    <t>What RS systems is Planetscope being paired with or compared to?</t>
  </si>
  <si>
    <t>Future directions</t>
  </si>
  <si>
    <r>
      <t xml:space="preserve">"Problem class"
</t>
    </r>
    <r>
      <rPr>
        <sz val="11"/>
        <color theme="1"/>
        <rFont val="Calibri"/>
        <family val="2"/>
        <scheme val="minor"/>
      </rPr>
      <t>The type of problem that the research paper is trying to address.</t>
    </r>
  </si>
  <si>
    <t>Application_4</t>
  </si>
  <si>
    <r>
      <t xml:space="preserve">"Application"
</t>
    </r>
    <r>
      <rPr>
        <sz val="11"/>
        <color theme="1"/>
        <rFont val="Calibri"/>
        <family val="2"/>
        <scheme val="minor"/>
      </rPr>
      <t>The specific subject being tackled by the research paper (e.g. wildfire, deforestation)</t>
    </r>
  </si>
  <si>
    <r>
      <t xml:space="preserve">Region
</t>
    </r>
    <r>
      <rPr>
        <sz val="11"/>
        <color rgb="FF000000"/>
        <rFont val="Calibri"/>
        <family val="2"/>
        <scheme val="minor"/>
      </rPr>
      <t>Where is the study area/region being imaged?</t>
    </r>
  </si>
  <si>
    <r>
      <rPr>
        <b/>
        <sz val="11"/>
        <color rgb="FF000000"/>
        <rFont val="Calibri"/>
        <family val="2"/>
        <scheme val="minor"/>
      </rPr>
      <t xml:space="preserve">Area (km2)
</t>
    </r>
    <r>
      <rPr>
        <sz val="11"/>
        <color rgb="FF000000"/>
        <rFont val="Calibri"/>
        <family val="2"/>
        <scheme val="minor"/>
      </rPr>
      <t xml:space="preserve">The spatial area being imaged </t>
    </r>
    <r>
      <rPr>
        <b/>
        <sz val="11"/>
        <color rgb="FF000000"/>
        <rFont val="Calibri"/>
        <family val="2"/>
        <scheme val="minor"/>
      </rPr>
      <t xml:space="preserve"> </t>
    </r>
  </si>
  <si>
    <t xml:space="preserve"> Forest type</t>
  </si>
  <si>
    <r>
      <t>Role of Planetscope</t>
    </r>
    <r>
      <rPr>
        <sz val="11"/>
        <color theme="1"/>
        <rFont val="Calibri"/>
        <family val="2"/>
        <scheme val="minor"/>
      </rPr>
      <t xml:space="preserve">
How Planetscope imagery is used in the research</t>
    </r>
  </si>
  <si>
    <t>Planet product</t>
  </si>
  <si>
    <r>
      <t xml:space="preserve">4 or 8 band?
</t>
    </r>
    <r>
      <rPr>
        <sz val="11"/>
        <color theme="1"/>
        <rFont val="Calibri"/>
        <family val="2"/>
        <scheme val="minor"/>
      </rPr>
      <t>Are the 4 band or newer 8 band Satellites being used?</t>
    </r>
  </si>
  <si>
    <r>
      <t xml:space="preserve">If time series used, imagery normalized?
</t>
    </r>
    <r>
      <rPr>
        <sz val="11"/>
        <color theme="1"/>
        <rFont val="Calibri"/>
        <family val="2"/>
        <scheme val="minor"/>
      </rPr>
      <t>If time series imagery is used, is it normalized to address the intersensor reliability issues that Planetscope is known for?</t>
    </r>
  </si>
  <si>
    <r>
      <rPr>
        <b/>
        <sz val="11"/>
        <color rgb="FF000000"/>
        <rFont val="Calibri"/>
        <family val="2"/>
        <scheme val="minor"/>
      </rPr>
      <t xml:space="preserve">If time series used, average revisit time
</t>
    </r>
    <r>
      <rPr>
        <sz val="11"/>
        <color rgb="FF000000"/>
        <rFont val="Calibri"/>
        <family val="2"/>
        <scheme val="minor"/>
      </rPr>
      <t>The number of days in the time period divided by the number of images used minus 1.</t>
    </r>
  </si>
  <si>
    <r>
      <rPr>
        <b/>
        <sz val="11"/>
        <color rgb="FF000000"/>
        <rFont val="Calibri"/>
        <family val="2"/>
        <scheme val="minor"/>
      </rPr>
      <t xml:space="preserve">Spatial resolution of PS output (m)
</t>
    </r>
    <r>
      <rPr>
        <sz val="11"/>
        <color rgb="FF000000"/>
        <rFont val="Calibri"/>
        <family val="2"/>
        <scheme val="minor"/>
      </rPr>
      <t xml:space="preserve">Are people creating products that preserve Planetscope's native 3m resolution, or are they resampling it to different resolutions (i.e. the temporal resolution is more useful than the spatial resolution)
</t>
    </r>
  </si>
  <si>
    <t>Indices/bands used</t>
  </si>
  <si>
    <r>
      <t xml:space="preserve">Analysis method
</t>
    </r>
    <r>
      <rPr>
        <sz val="11"/>
        <color theme="1"/>
        <rFont val="Calibri"/>
        <family val="2"/>
        <scheme val="minor"/>
      </rPr>
      <t>The algorithm/technique/process used to analyse the Planetscope imagery (related to forests if multiple LULC classes mentioned, best performing if multiple compared)</t>
    </r>
  </si>
  <si>
    <r>
      <t xml:space="preserve">Best performance
</t>
    </r>
    <r>
      <rPr>
        <sz val="11"/>
        <color theme="1"/>
        <rFont val="Calibri"/>
        <family val="2"/>
        <scheme val="minor"/>
      </rPr>
      <t>Performance of best analysis method</t>
    </r>
  </si>
  <si>
    <r>
      <t xml:space="preserve">"Other RS systems used"
</t>
    </r>
    <r>
      <rPr>
        <sz val="11"/>
        <color theme="1"/>
        <rFont val="Calibri"/>
        <family val="2"/>
        <scheme val="minor"/>
      </rPr>
      <t>Are other RS systems being alongside Planetscope? (specific systems indicated on right)</t>
    </r>
  </si>
  <si>
    <r>
      <rPr>
        <b/>
        <sz val="11"/>
        <color rgb="FF000000"/>
        <rFont val="Calibri"/>
        <family val="2"/>
        <scheme val="minor"/>
      </rPr>
      <t xml:space="preserve">RS systems complementary or for comparison?
</t>
    </r>
    <r>
      <rPr>
        <sz val="11"/>
        <color rgb="FF000000"/>
        <rFont val="Calibri"/>
        <family val="2"/>
        <scheme val="minor"/>
      </rPr>
      <t xml:space="preserve">Is the study comparing different RS systems, or are they being used together? </t>
    </r>
  </si>
  <si>
    <t>If comparison, best performing system?</t>
  </si>
  <si>
    <r>
      <t xml:space="preserve">[MI]
</t>
    </r>
    <r>
      <rPr>
        <sz val="11"/>
        <color theme="1"/>
        <rFont val="Calibri"/>
        <family val="2"/>
        <scheme val="minor"/>
      </rPr>
      <t>Possible research directions that I've inferred from the article, versus directions directly reported by the authors themselves</t>
    </r>
  </si>
  <si>
    <t>"Classification"
The primary goal of the paper is to classify land cover types or identify specific objects. Primary output typically a map.</t>
  </si>
  <si>
    <t>Disturbance</t>
  </si>
  <si>
    <t>"NA"
forest type not specified in paper</t>
  </si>
  <si>
    <t>"Principal Imaging"
Planetscope imagery was a principal component of the analysis</t>
  </si>
  <si>
    <t>"3B"
Analytic Ortho Scene</t>
  </si>
  <si>
    <t>"Yes ([method])"
Time series normalized using a method in brackets</t>
  </si>
  <si>
    <t>"RGB-NIR"
The 4 raw bands of standard Planetscope Doves, not transformed into indices</t>
  </si>
  <si>
    <t>"RF"
Random forest</t>
  </si>
  <si>
    <t>"k"
Cohen's kappa (range: 0 to 1)</t>
  </si>
  <si>
    <t>"Change detection"
Classification is applied across a time series (e.g. deforestation). Change in some variable is one of the main reported findings.</t>
  </si>
  <si>
    <t>"Tropical"</t>
  </si>
  <si>
    <t>"Validation"
Other imagery was used for the principal analysis, but Planetscope was used to validate the results</t>
  </si>
  <si>
    <t>"3A"
Analytic Ortho Tile</t>
  </si>
  <si>
    <t>"No"
Time series used but not normalized.</t>
  </si>
  <si>
    <t>"PSRI"
Plant Senescence Reflectance Index</t>
  </si>
  <si>
    <t>"MARS"
Multivariate Adaptive Regression Spline</t>
  </si>
  <si>
    <t>"R2"
r squared if model developed</t>
  </si>
  <si>
    <t>"Model development"
Primary goal is to quantify a variable (e.g. above-ground biomass) within an image.</t>
  </si>
  <si>
    <t>Forest cover</t>
  </si>
  <si>
    <t>"Temperate"</t>
  </si>
  <si>
    <t>"1B"
Basic product</t>
  </si>
  <si>
    <t>"NA"
No time series</t>
  </si>
  <si>
    <t xml:space="preserve">"GCI"
Grassland Chlorophyll Index
</t>
  </si>
  <si>
    <t>Logistic regression</t>
  </si>
  <si>
    <t>"OA"
overall accuracy</t>
  </si>
  <si>
    <t>Forest species composition</t>
  </si>
  <si>
    <t>"Dry"</t>
  </si>
  <si>
    <t>"GEMI"
Global Environmental Monitoring Index"</t>
  </si>
  <si>
    <t>"-"
No analysis method applied to Planetscope imagery (e.g. if PS imagery used for visual validation)</t>
  </si>
  <si>
    <t>"MCC"
Matthews correlation coefficient / phi coefficient (range: 1 [perfect agreement], 0 [random chance], -1 [perfect disagreement])</t>
  </si>
  <si>
    <t>Forest structure</t>
  </si>
  <si>
    <t>"Wet"</t>
  </si>
  <si>
    <t>"SIPI"
Structure Insensitive Pigment Index</t>
  </si>
  <si>
    <t>"not given"
An algorithm/technique/process is applied to the data, but not specified in the paper (e.g. Szostak 2022)</t>
  </si>
  <si>
    <t>"-"
No metric given</t>
  </si>
  <si>
    <t>Phenology monitoring</t>
  </si>
  <si>
    <t>"Broadleaf"</t>
  </si>
  <si>
    <t>"GLI"
Green leaf index</t>
  </si>
  <si>
    <t>"SAM"
Spectral Angle Mapper</t>
  </si>
  <si>
    <t>"IoU"
Intersection over Union (Rezatofighi et al. 2019)</t>
  </si>
  <si>
    <t>"Conifer"</t>
  </si>
  <si>
    <t>"GRDI"
Green red difference index</t>
  </si>
  <si>
    <t>Linear regression</t>
  </si>
  <si>
    <t>"r"
Pearson's correlation coefficient</t>
  </si>
  <si>
    <t>"Boreal"</t>
  </si>
  <si>
    <t>"SI"
Shadow index</t>
  </si>
  <si>
    <t>Deep learning</t>
  </si>
  <si>
    <t>"Plantation"</t>
  </si>
  <si>
    <t>"GNDVI"
Green NDVI</t>
  </si>
  <si>
    <t>"TRP"
Thresholding Rewards and Penances</t>
  </si>
  <si>
    <t>"PA"
Producer's accuracy</t>
  </si>
  <si>
    <t>"TVI"
Transformed vegetation index</t>
  </si>
  <si>
    <t>"CVA"
Change vector analysis</t>
  </si>
  <si>
    <t>"UA"
User's accuracy</t>
  </si>
  <si>
    <t>"SAVI"
Soil adjusted vegetation index</t>
  </si>
  <si>
    <t>"OBIA"
Object-based image analysis</t>
  </si>
  <si>
    <t>"F"
F score</t>
  </si>
  <si>
    <t>"OSAVI"
Optimized SAVI</t>
  </si>
  <si>
    <t>"DBSCAN"
Density-Based Spatial Clustering of Applications with Noise</t>
  </si>
  <si>
    <t>"r2-adj"
adjusted r-squared</t>
  </si>
  <si>
    <t>"EVI"
Enhanced vegetation index</t>
  </si>
  <si>
    <t>"KPCD"
Kernel change point detection</t>
  </si>
  <si>
    <t>"F1"
F1 score, weighted average of precision and recall (e.g. Goncalves et al 2023)</t>
  </si>
  <si>
    <t>"SR"
Simple ratio</t>
  </si>
  <si>
    <t>"MLC"
Maximum Likelihood Classification</t>
  </si>
  <si>
    <t>"SE"
Standard error of the mean</t>
  </si>
  <si>
    <t>"SD-8"
The 8 bands of Planet's Super-Dove satellites, not transformed into indices</t>
  </si>
  <si>
    <t>"MPCM"
Fuzzy-based modified possibilistic c-means</t>
  </si>
  <si>
    <t>"MMD"
Mean membership difference (closer to 0 = better)</t>
  </si>
  <si>
    <t>"PCA"
Principal component analysis</t>
  </si>
  <si>
    <t>"H"
entropy</t>
  </si>
  <si>
    <t>"SMACC"
Spectral maximum angle convex cone</t>
  </si>
  <si>
    <t>"REf"
relative efficiency (REf&gt;1 = precision is gained)</t>
  </si>
  <si>
    <t>"MLR"
Multiple linear regression</t>
  </si>
  <si>
    <t>"BA" 
Balanced accuracy (average of producer's accuracies)</t>
  </si>
  <si>
    <t>"LDA"
Linear Discriminant Analysis</t>
  </si>
  <si>
    <t>"ROC"
Receiver operating curve (good if ROC &gt; 0.7)</t>
  </si>
  <si>
    <t>"BRT"
Boosted regression trees</t>
  </si>
  <si>
    <t>"Mean SE"
Average standard error</t>
  </si>
  <si>
    <t>"SMACC"
Sequential Maximum Angle Convex Cone</t>
  </si>
  <si>
    <t>"TSS"
True skill statistics</t>
  </si>
  <si>
    <t>Primary application</t>
  </si>
  <si>
    <t>Secondary application</t>
  </si>
  <si>
    <t>Tertiary application</t>
  </si>
  <si>
    <t>Description</t>
  </si>
  <si>
    <t>Application category</t>
  </si>
  <si>
    <t>Change detection</t>
  </si>
  <si>
    <t>Phenology</t>
  </si>
  <si>
    <t>Biotic</t>
  </si>
  <si>
    <t>Landslide</t>
  </si>
  <si>
    <t>Forest composition</t>
  </si>
  <si>
    <t>Non-tree biodiversity</t>
  </si>
  <si>
    <t>Stem density</t>
  </si>
  <si>
    <t>Stem basal area</t>
  </si>
  <si>
    <t>Land cover</t>
  </si>
  <si>
    <t>Forest area</t>
  </si>
  <si>
    <t>Peatland</t>
  </si>
  <si>
    <t>Snow area</t>
  </si>
  <si>
    <t>Miscellaneous</t>
  </si>
  <si>
    <t>Cross-sensor normalization</t>
  </si>
  <si>
    <t xml:space="preserve">Concerned with seasonal changes in </t>
  </si>
  <si>
    <t>Macro-applications</t>
  </si>
  <si>
    <t>Detecting non-anthropogenic changes in forest vegetation which are biophysical responses to changing seasons. 
Mostly uses time series data.</t>
  </si>
  <si>
    <t>Detecting changes in forest vegetation which may have a natural or anthropogenic source and which are not biophysical responses to the changing seasons.</t>
  </si>
  <si>
    <t>uses time series</t>
  </si>
  <si>
    <t>Disturbance type</t>
  </si>
  <si>
    <t>Disturbance?</t>
  </si>
  <si>
    <t>Application_3</t>
  </si>
  <si>
    <t>Region</t>
  </si>
  <si>
    <t xml:space="preserve"> Area_imaged_by_PS_km2 </t>
  </si>
  <si>
    <t>Forest_type</t>
  </si>
  <si>
    <t>Analysis_method</t>
  </si>
  <si>
    <t>Best PS analysis performance</t>
  </si>
  <si>
    <t>4_or_8_bands</t>
  </si>
  <si>
    <t>RS_complementary_or_comparison</t>
  </si>
  <si>
    <t>Relative_performance</t>
  </si>
  <si>
    <t>ALS</t>
  </si>
  <si>
    <t>TLS</t>
  </si>
  <si>
    <t>Aerial multispectral/hyperspectral</t>
  </si>
  <si>
    <t>Landsat 7</t>
  </si>
  <si>
    <t>Ground-based optical (e.g. Phenocam)</t>
  </si>
  <si>
    <t>Drone RGB</t>
  </si>
  <si>
    <t>ALOS</t>
  </si>
  <si>
    <t>ALOS PALSAR-2</t>
  </si>
  <si>
    <t>fire</t>
  </si>
  <si>
    <t>Disturbance (fire)</t>
  </si>
  <si>
    <t>Korea</t>
  </si>
  <si>
    <t xml:space="preserve"> 67.1 (across 12 sites) </t>
  </si>
  <si>
    <t>NN (convolutional, semantic segmentation)</t>
  </si>
  <si>
    <t>OA = 0.99
F1 = 0.939
IOU = 0.886</t>
  </si>
  <si>
    <t>Chung, M.; Kim, Y.; JAXA; Korea Aerospace Research Institute (KARI); ST Engineering</t>
  </si>
  <si>
    <t>DBSCAN</t>
  </si>
  <si>
    <t>OA = 0.96713
k = 0.8982</t>
  </si>
  <si>
    <t>windthrow</t>
  </si>
  <si>
    <t>Disturbance (windthrow)</t>
  </si>
  <si>
    <t>Conifer/mixed</t>
  </si>
  <si>
    <t>CVA</t>
  </si>
  <si>
    <t>OA = 0.881
k = 0.45</t>
  </si>
  <si>
    <t>Comparison</t>
  </si>
  <si>
    <t>Similar</t>
  </si>
  <si>
    <t>- root rot can be detected for individual Norway Spruce trees using machine Learning and time-series data</t>
  </si>
  <si>
    <t>biotic</t>
  </si>
  <si>
    <t>Disturbance (biotic)</t>
  </si>
  <si>
    <t>Conifer boreal</t>
  </si>
  <si>
    <t>SVM</t>
  </si>
  <si>
    <t>BA = 0.706 (rot detection, crowns &gt; 1 pixel)
BA = 0.783 (tree id, crowns &gt; 1 pixel)</t>
  </si>
  <si>
    <t>Complementary</t>
  </si>
  <si>
    <t>NN (convolutional, U-Net)</t>
  </si>
  <si>
    <t>OA = 0.92
IoU = 0.55</t>
  </si>
  <si>
    <t>RF, k-medoids clustering (unsupervised)</t>
  </si>
  <si>
    <t>OA = 0.9742</t>
  </si>
  <si>
    <t>logging</t>
  </si>
  <si>
    <t>Disturbance (logging)</t>
  </si>
  <si>
    <t xml:space="preserve"> 46, across 5 sites </t>
  </si>
  <si>
    <t>Broadleaf</t>
  </si>
  <si>
    <t>TRP</t>
  </si>
  <si>
    <t>PA = 0.86
UA = 0.92
MCC = 0.88</t>
  </si>
  <si>
    <t>windthrow, landslide</t>
  </si>
  <si>
    <t>Disturbance (windthrow), Disturbance (landslide)</t>
  </si>
  <si>
    <t xml:space="preserve"> 150 over two sites </t>
  </si>
  <si>
    <t>Broadleaf, Conifer (plantation)</t>
  </si>
  <si>
    <t>SAM (windthrow)
NDVI filtering (landslide)</t>
  </si>
  <si>
    <t>OA = 0.92, k = 0.82 (SAM)
OA = 0.96, k = 0.91 (NDVI filt.)</t>
  </si>
  <si>
    <t>Broadleaf tropical wet</t>
  </si>
  <si>
    <t>Deep learning (Segformer)</t>
  </si>
  <si>
    <t>IoU = 0.9156</t>
  </si>
  <si>
    <t>China (Hainan)</t>
  </si>
  <si>
    <t>RF</t>
  </si>
  <si>
    <t>OA = 0.8824
k = 0.765</t>
  </si>
  <si>
    <t>Canada (Ontario)</t>
  </si>
  <si>
    <t>KPCD and breakpoint filtering</t>
  </si>
  <si>
    <t>OA = 0.798</t>
  </si>
  <si>
    <t>Canada (coastal BC)</t>
  </si>
  <si>
    <t>Conifer temperate</t>
  </si>
  <si>
    <t>Linear transformation</t>
  </si>
  <si>
    <t>Mean r2 = 0.8807 (NIR band)</t>
  </si>
  <si>
    <t>Forest species composition, Disturbance (biotic)</t>
  </si>
  <si>
    <t xml:space="preserve"> 0.81 (across 2 sites) </t>
  </si>
  <si>
    <t>Broadleaf Mediterannean</t>
  </si>
  <si>
    <t>r2 = 0.628</t>
  </si>
  <si>
    <t>Comparison, complementary with ALS)</t>
  </si>
  <si>
    <t>drought</t>
  </si>
  <si>
    <t>Disturbance (drought)</t>
  </si>
  <si>
    <t>Brazil (Mato Groso)</t>
  </si>
  <si>
    <t>Eucalpytus plantation</t>
  </si>
  <si>
    <t>logistic regression</t>
  </si>
  <si>
    <t>Spain (Madrid)</t>
  </si>
  <si>
    <t>Mixed temperate dry (urban park)</t>
  </si>
  <si>
    <t>r2-adj = 0.93</t>
  </si>
  <si>
    <t>fire, harvesting [kiln scars from charcoal production]</t>
  </si>
  <si>
    <t>Disturbance (fire, harvesting [kiln scars from charcoal production])</t>
  </si>
  <si>
    <t>Mozambique (Combumune)</t>
  </si>
  <si>
    <t>Broadleaf tropical dry</t>
  </si>
  <si>
    <t>region growing segmentation</t>
  </si>
  <si>
    <t>OA = 1</t>
  </si>
  <si>
    <t>fire, windthrow</t>
  </si>
  <si>
    <t>Disturbance (fire), Disturbance (windthrow)</t>
  </si>
  <si>
    <t>US</t>
  </si>
  <si>
    <t xml:space="preserve"> 440.2 (Wisconson)
7884.5 (Louisiana </t>
  </si>
  <si>
    <t>mixed</t>
  </si>
  <si>
    <t>ASTRAPE (JNB, gradient boost)</t>
  </si>
  <si>
    <t>OA = 0.78, k = 0.70 (Wisconson)
OA = 0.86, k = 0.71 (Louisiana)</t>
  </si>
  <si>
    <t>Complementary, comparison</t>
  </si>
  <si>
    <t>Congo Basin</t>
  </si>
  <si>
    <t xml:space="preserve">Linear regression </t>
  </si>
  <si>
    <t>r2 = 0.83</t>
  </si>
  <si>
    <t>Brazil (Amazonas, Mato Grosso), Colombia (southeast)</t>
  </si>
  <si>
    <t>Broadleaf tropical</t>
  </si>
  <si>
    <t>Spectral mixture analysis (Linear Spectral Unmixing algorithm)</t>
  </si>
  <si>
    <t>Radiometric_normalization_results_presented</t>
  </si>
  <si>
    <t>Yes:: NA</t>
  </si>
  <si>
    <t>Yes:: Mean NRMSE: B = 0.1249, G = 0.0692, R = 0.0606, NIR = 0.0645</t>
  </si>
  <si>
    <t xml:space="preserve">Yes:: </t>
  </si>
  <si>
    <t>Yes (model fit versus non-calibrated) ::</t>
  </si>
  <si>
    <t>Plant species</t>
  </si>
  <si>
    <t>Regression (Orthogonal regression)</t>
  </si>
  <si>
    <t>Annual</t>
  </si>
  <si>
    <t>Monthly, Quarterly</t>
  </si>
  <si>
    <t>Monthly</t>
  </si>
  <si>
    <t>Variable (Sub-weekly, Weekly, Monthly)</t>
  </si>
  <si>
    <t>Variable (Daily, longer)</t>
  </si>
  <si>
    <t>Time series: Maxar, Worldview-1 (panchromatic)</t>
  </si>
  <si>
    <t>Quarterly</t>
  </si>
  <si>
    <t>Years</t>
  </si>
  <si>
    <t>Variable (average 24 images over 2 years)</t>
  </si>
  <si>
    <t>Revisit_density_class</t>
  </si>
  <si>
    <t>Timeseries_length</t>
  </si>
  <si>
    <t>no_scenes</t>
  </si>
  <si>
    <t>no_study_sites</t>
  </si>
  <si>
    <t>n_timeseries_dates</t>
  </si>
  <si>
    <t>Annual, Monthly</t>
  </si>
  <si>
    <t>Monthly (composites), Daily</t>
  </si>
  <si>
    <t>Seasonal</t>
  </si>
  <si>
    <t>Semi-weekly</t>
  </si>
  <si>
    <t>5 (dry season)</t>
  </si>
  <si>
    <t>9.1 (combined with RapidEye)</t>
  </si>
  <si>
    <t>Weekly (Dry season)</t>
  </si>
  <si>
    <t>364 (6 months of two years)</t>
  </si>
  <si>
    <t>1135 (4 partial years)</t>
  </si>
  <si>
    <t>2 (each site)</t>
  </si>
  <si>
    <t>91 (avg 13 per site)</t>
  </si>
  <si>
    <t>13 (monthly composites)</t>
  </si>
  <si>
    <t>Time series (UAV, RGB)</t>
  </si>
  <si>
    <t>Time series (with RE)</t>
  </si>
  <si>
    <t>Mosaic</t>
  </si>
  <si>
    <t>1.4 (same site as the other Szostak 2022 paper)</t>
  </si>
  <si>
    <t>15 (estimate)</t>
  </si>
  <si>
    <t>20 (estimate)</t>
  </si>
  <si>
    <t>3 (estimate)</t>
  </si>
  <si>
    <t>450 (estimate)</t>
  </si>
  <si>
    <t>5400 (estimate)</t>
  </si>
  <si>
    <t>72 (estimate)</t>
  </si>
  <si>
    <t>7200 (estimate)</t>
  </si>
  <si>
    <t>Sensor_generation</t>
  </si>
  <si>
    <t>Super Dove</t>
  </si>
  <si>
    <t>Dove Classic</t>
  </si>
  <si>
    <t>Acquisition_years</t>
  </si>
  <si>
    <t>2018, 2019</t>
  </si>
  <si>
    <t>Dove Classic, Dove-R</t>
  </si>
  <si>
    <t>Dove-R</t>
  </si>
  <si>
    <t>2019, 2020, 2021</t>
  </si>
  <si>
    <t>Dove Classic, Dove-R, Super Dove</t>
  </si>
  <si>
    <t>2020, 2021</t>
  </si>
  <si>
    <t>2016, 2018</t>
  </si>
  <si>
    <t>2017, 2018, 2019</t>
  </si>
  <si>
    <t>Dove Classic, Dove -R</t>
  </si>
  <si>
    <t>15 (294 sample areas across 15 wildfires)</t>
  </si>
  <si>
    <t>2017, 2018, 2019, 2020, 2021</t>
  </si>
  <si>
    <t>R, G, B</t>
  </si>
  <si>
    <t>R, G, NIR, GLCM_g_mean, GLCM_g_var, GLCM_g_cor, GLCM_g_hom, GLCM_g_con, GLCM_g_dis, GLCM_g_ent, GLCM_g_sm</t>
  </si>
  <si>
    <t>EVI, GRDI, MPRI, NDVI, REND, CB, B, G1, G, Y, R, RE, NIR, GLCM_nir_mean, GLCM_nir_var, GLCM_nir_dis, GLCM_nir_ent, GLCM_nir_hom, GLCM_nir_con, GLCM_nir_sm, GLCM_nir_cor</t>
  </si>
  <si>
    <t>R, G, B, NIR, SR-NIRR</t>
  </si>
  <si>
    <t>FOTO (PC1, PC2, PC3)</t>
  </si>
  <si>
    <t>PC1 (visual), R, G, NIR, SAR-VH, SAR-VV, DEM</t>
  </si>
  <si>
    <t>Texture_window</t>
  </si>
  <si>
    <t>Texture_quantization</t>
  </si>
  <si>
    <t>Texture_base_feature</t>
  </si>
  <si>
    <t>NIR</t>
  </si>
  <si>
    <t>GLCM_ndvi_hom, GLCM_ndvi_dis, GLCM_ndvi_ent, GLCM_ndvi_sm, CIELAB_L, CIELAB_a, CIELAB_b, dNDVI</t>
  </si>
  <si>
    <t>G</t>
  </si>
  <si>
    <t>GLCM_mean_R, GLCM_mean_G, GLCM_mean_B, GLCM_mean_NIR, GLCM_var_R, GLCM_var_G, GLCM_var_B, GLCM_var_NIR, GLCM_hom_R, GLCM_hom_G, GLCM_hom_B, GLCM_hom_NIR, GLCM_con_R, GLCM_con_G, GLCM_con_B, GLCM_con_NIR, GLCM_dis_R, GLCM_dis_G, GLCM_dis_B, GLCM_dis_NIR, GLCM_ent_R, GLCM_ent_G, GLCM_ent_B, GLCM_ent_NIR, GLCM_sm_R, GLCM_sm_G, GLCM_sm_B, GLCM_sm_NIR, NDVI, SR-NIRR, SAVI, MSAVI2, NDWI</t>
  </si>
  <si>
    <t>3, 5, 7, 9, 11, 13, 15, 17, 19, 21, 23, 25, 27, 29, 31</t>
  </si>
  <si>
    <t>PC1 (from R, G, B, NIR)</t>
  </si>
  <si>
    <t>G, R, NIR</t>
  </si>
  <si>
    <t>3, 5, 7, 9, 11, 13, 15</t>
  </si>
  <si>
    <t>R, G, B, NIR, GNDVI, EVI, NDVI,  MSAVI</t>
  </si>
  <si>
    <t>(G - NIR)/(G + NIR)</t>
  </si>
  <si>
    <t>R, G, B, NIR, DVI, EVI, GNDVI, NDVI, SR-NIRR</t>
  </si>
  <si>
    <t>3, 9, 27</t>
  </si>
  <si>
    <t>3, 5, 7</t>
  </si>
  <si>
    <t>Grey level</t>
  </si>
  <si>
    <t>45, 90, 180 (best), 360</t>
  </si>
  <si>
    <t>3, 5, 7, 9, 11, 13, 15, 17, 19, 21, 23, 29, 35, 43, 51</t>
  </si>
  <si>
    <t>R, G, B, NIR, NDVI</t>
  </si>
  <si>
    <t>LDA</t>
  </si>
  <si>
    <t>PCA (to calculate GLCM)</t>
  </si>
  <si>
    <t>About building damage, not forests</t>
  </si>
  <si>
    <t>not available in english</t>
  </si>
  <si>
    <t>no forest in title or abstract other than "random forest"</t>
  </si>
  <si>
    <t>review</t>
  </si>
  <si>
    <t>pansharpening</t>
  </si>
  <si>
    <t>PLSR</t>
  </si>
  <si>
    <t>NPCI, NDVI, OSAVI, MSAVI2, NDWI2, MTVI2, TDVI</t>
  </si>
  <si>
    <t>Image enhancement</t>
  </si>
  <si>
    <t>K-sharp</t>
  </si>
  <si>
    <t>RRC (Landsat)</t>
  </si>
  <si>
    <t>application is not directly related to the study of forests</t>
  </si>
  <si>
    <t>can't find anywhere</t>
  </si>
  <si>
    <t>unavailable in english</t>
  </si>
  <si>
    <t>modelling snow, not attributes related to forests or trees</t>
  </si>
  <si>
    <t>not related to terrestrial forests</t>
  </si>
  <si>
    <t>irrelevant</t>
  </si>
  <si>
    <t>Redundant, uses dataset from Reiner without changing tree modelling methodology</t>
  </si>
  <si>
    <t>Unavailable in English</t>
  </si>
  <si>
    <t>Not directly related to forests or trees</t>
  </si>
  <si>
    <t>Publication focusses on LULC classification without providing accuracy metrics specifically related to forest</t>
  </si>
  <si>
    <t>About water mapping, not imaging trees or forests</t>
  </si>
  <si>
    <t>Planet data used for agriculture, not forests or trees</t>
  </si>
  <si>
    <t>"forests" not in title or abstract other than "random forest"</t>
  </si>
  <si>
    <t>about building collapse, not forests</t>
  </si>
  <si>
    <t>Planet data mentioned and shown but not used to analyze forests</t>
  </si>
  <si>
    <t>Planet data  not used to study forests</t>
  </si>
  <si>
    <t>PS: OA = 0.9214; L8: OA = 0.8903</t>
  </si>
  <si>
    <t>PS &gt; L8</t>
  </si>
  <si>
    <t>doesn't have forest other than "random forest" in abstract or title</t>
  </si>
  <si>
    <t>LULC</t>
  </si>
  <si>
    <t>DTM, Slope, S2</t>
  </si>
  <si>
    <t>Elevation, Slope, B, R, NIR, B_fused, G_fused, R_fused, RE_fused, NIR_fused, NIRnarrow_fused, SWIR1_fused, SWIR2_fused, NDVI_fused, NDRE_fused, SI_fused</t>
  </si>
  <si>
    <t>RF importance, correlational analysis</t>
  </si>
  <si>
    <t>pansharpening with S2 (per Gasparovic)</t>
  </si>
  <si>
    <t>k = 0.7, r2 = 0.69</t>
  </si>
  <si>
    <t>Madeira-Tapajós moist forests (1), Mato Grosso seasonal forests (1)</t>
  </si>
  <si>
    <t>OA = 0.957</t>
  </si>
  <si>
    <t>time series (RE)</t>
  </si>
  <si>
    <t>2018, 2020</t>
  </si>
  <si>
    <t>880, 157.7</t>
  </si>
  <si>
    <t>Flooding</t>
  </si>
  <si>
    <t>Quartely, Multiyear</t>
  </si>
  <si>
    <t>ICESat</t>
  </si>
  <si>
    <t>raw bands (Superdove), NDVI, MSAVI, RENDVI, MNDVI, CIG, RTVI, VARI, GNDVI, SR-NIRRE, SAVI, EVI, EVI2, GLCM</t>
  </si>
  <si>
    <t>Slope, TWI, Total catchment area, Plan curvature, LS-factor, Roughness, Elevation</t>
  </si>
  <si>
    <t>R, GII, NIR, RENDVI, SR-NIRRE, GNDVI, NDVI, CIG, SAVI, RTVI, RE, EVI, EVI2, GLCM_g2_mean_5, GLCM_y_mean_5, GLCM_y_mean_7, GLCM_r_mean_7, GLCM_re_mean_7, GLCM_nir_mean_7, GLCM_nir_con_7, Elevation, Topographic position index, Channel network base</t>
  </si>
  <si>
    <t>5, 7</t>
  </si>
  <si>
    <t>B, G1, G2, Y, R, RE, NIR</t>
  </si>
  <si>
    <t>KwaZulu-Cape coastal forest mosaic (1), Maputaland-Pondoland bushland and thickets (10)</t>
  </si>
  <si>
    <t>Regression (Xgboost, NN)</t>
  </si>
  <si>
    <t xml:space="preserve">Xgboost:: r2 = 0.78 to 0.81; NN:: r2 = 0.73 to 0.77 </t>
  </si>
  <si>
    <t>Xgboost &gt; NN</t>
  </si>
  <si>
    <t>not available in English</t>
  </si>
  <si>
    <t>mostly an agricultural site, can't evaluate forest analysis</t>
  </si>
  <si>
    <t>not about forests</t>
  </si>
  <si>
    <t>no access</t>
  </si>
  <si>
    <t>does not provide metrics allowing forest classification to be evaluated apart from other LULC</t>
  </si>
  <si>
    <t>little info on data or methods provided</t>
  </si>
  <si>
    <t>forest not in abstract or title</t>
  </si>
  <si>
    <t>not relevant</t>
  </si>
  <si>
    <t>exclude since it is not original research and it doesn't really discuss PS</t>
  </si>
  <si>
    <t>does not use PS</t>
  </si>
  <si>
    <t>26 (12 forest)</t>
  </si>
  <si>
    <t>DHI_cum, DHI_min, DHI_var</t>
  </si>
  <si>
    <t>Regression (LR, MLR)</t>
  </si>
  <si>
    <t>2017, 2018, 2019, 2020</t>
  </si>
  <si>
    <t>MLR &gt; LR</t>
  </si>
  <si>
    <t>S2 &gt; PS &gt; L8</t>
  </si>
  <si>
    <t>MLR (forest): Fused &gt; MODIS &gt; PS &gt; L8 &gt; S2 &gt; RE; LR: (MODIS = L8) &gt; S2 &gt; PS &gt; RE</t>
  </si>
  <si>
    <t>univariate modelling</t>
  </si>
  <si>
    <t>DHI_ps_cum_mean, NDVI_ps_med_mean, NDVI_ps_p90_mean, DHI_ps_min_sd, NDVI_l8_p90_mean, GLCM_modis_dhi_min_hom, NDVI_modis_med_mean</t>
  </si>
  <si>
    <t>duplicate</t>
  </si>
  <si>
    <t>a journal, not an academic research article</t>
  </si>
  <si>
    <t>Classification (LDA, RF)</t>
  </si>
  <si>
    <t>RF &gt; LDA</t>
  </si>
  <si>
    <t>PS: PA = 0.91, UA = 0.79; S2: PA = 0.96, UA = 0.76; L8: PA = 0.95, UA = 0.79</t>
  </si>
  <si>
    <t>PS = S2 = L8</t>
  </si>
  <si>
    <t>Basemap (NICFI, 6 month)</t>
  </si>
  <si>
    <t>NDVI, GNDVI, GLCM</t>
  </si>
  <si>
    <t>Grey level (linear combination of NIR, R, G)</t>
  </si>
  <si>
    <t>not specific enough to forests, 'overall accuracy' does not provide information about forest classification performance</t>
  </si>
  <si>
    <t>Cloud and shadow detection</t>
  </si>
  <si>
    <t>HOT, Shadow index</t>
  </si>
  <si>
    <t>Brazil, Panama, Kenya, Australia</t>
  </si>
  <si>
    <t>South America, North America, Africa, Oceania</t>
  </si>
  <si>
    <t>Classification (STI-ACSS, UDM, UDM2, Fmask, IHOT, ATSA)</t>
  </si>
  <si>
    <t>STI-ACS best</t>
  </si>
  <si>
    <t>OA = 0.9803</t>
  </si>
  <si>
    <t>Isthmian-Atlantic moist forests (1), Japurá-Solimoes-Negro moist forests (1), Uatuma-Trombetas moist forests (1), Tapajós-Xingu moist forests (1), Eucalyptus plantation, Northern Acacia-Commiphora bushlands and thickets (7), Central Ranges xeric scrub (13)</t>
  </si>
  <si>
    <t>Image gap filling</t>
  </si>
  <si>
    <t>Radiometric normalization</t>
  </si>
  <si>
    <t>Image quality investigation</t>
  </si>
  <si>
    <t>4 (2 forest)</t>
  </si>
  <si>
    <t>Panama, Brazil, China, United States</t>
  </si>
  <si>
    <t>North America, South America, Asia</t>
  </si>
  <si>
    <t>Isthmian-Atlantic moist forests (1), Central tall grasslands (8), Urban vegetation, Eucalyptus plantation</t>
  </si>
  <si>
    <t>Snow cover</t>
  </si>
  <si>
    <t>not specific enough to forests, PS used for general LULC</t>
  </si>
  <si>
    <t>not specific enough to forests</t>
  </si>
  <si>
    <t>2017, 2018</t>
  </si>
  <si>
    <t>2015, 2016, 2017, 2018, 2019, 2020, 2021</t>
  </si>
  <si>
    <t>2017, 2018, 2020</t>
  </si>
  <si>
    <t>2021, 2022</t>
  </si>
  <si>
    <t>2016, 2021</t>
  </si>
  <si>
    <t>2016, 2017</t>
  </si>
  <si>
    <t>2019, 2020</t>
  </si>
  <si>
    <t>2017, 2018, 2019, 2020, 2021, 2022</t>
  </si>
  <si>
    <t>2020, 2021, 2022</t>
  </si>
  <si>
    <t>2018, 2019, 2020, 2021</t>
  </si>
  <si>
    <t>2016, 2022</t>
  </si>
  <si>
    <t>Performance_object_pixel</t>
  </si>
  <si>
    <t>Pixel:: RF: OA = 0.9004, k = 0.87, PA (forest) = 0.8545, UA (forest) = 0.8246; SVM: OA = 0.9234, k = 0.90, PA (forest) = 0.8909, UA (forest) = 0.8705;; Object:: RF: 0.9387, k = 0.92, PA (forest) = 0.8727, UA (forest) = 0.9231; SVM: OA = 0.9387, k = 0.92, PA (forest) = 0.8909, UA (forest) = 0.9245</t>
  </si>
  <si>
    <t>Object:: OBIA (ArcGIS): OA = 0.90, k = 0.81, PA = 0.885, UA = 1.00;; Pixel:: SVM: OA = 0.91, PA = 0.915, UA = 0.909, k = 0.83; MLC: OA = 0.82, PA = 0.82, UA = 0.815, k = 0.64</t>
  </si>
  <si>
    <t>Pixel:: RF: k = 0.9596, OA = 0.9798, PA = 0.9805, UA = 0.9792; SVM: k = 0.9435, OA = 0.9798, PA = 0.9727, UA = 0.9708; NN: k = 0.9556, OA = 0.9778, PA = 0.9766, UA = 0.9792;; Object:: RF: k = 0.9818, OA = 0.9927, PA = 0.9972, UA = 0.9985; SVM: k = 0.9591, OA = 0.9796, PA = 0.9844, UA = 0.9744; NN: k = 0.9353, OA = 0.9522, PA = 0.9451, UA = 0.9417</t>
  </si>
  <si>
    <t>OA = 0.82 to 0.91; k = 0.64 to 0.83</t>
  </si>
  <si>
    <t>Relative Object_Pixel_performance</t>
  </si>
  <si>
    <t>Object &gt; Pixel</t>
  </si>
  <si>
    <t>Pixel &gt; Object</t>
  </si>
  <si>
    <t>PS: OA = 0.9282 to 0.9405; S2: OA = 0.8208 to 0.8694</t>
  </si>
  <si>
    <t>PS: OA = 0.852, k = 0.80; RE: OA = 0.838, k = 0.77;  WV2: OA = 0.901, k = 0.86</t>
  </si>
  <si>
    <t>PS: OA = 0.9742; S2: OA = 0.9774</t>
  </si>
  <si>
    <t>PS: r2 = 0.40, RMSE = 13.75 Mg/ha; RE: r2 = 0.91, RMSE = 4.27; S2: r2 = 0.92, RMSE = 8.79</t>
  </si>
  <si>
    <t>PS: r = 0.59, 0.56 for p&lt;0.05; L8: r = 0.57, 0.47, -0.43 for p&lt;0.05</t>
  </si>
  <si>
    <t>PS: r2 = 0.051 to 0.161, rRMSE = 69.19 to 74.05; S2: r2 = 0.051 to 0.146, rRMSE = 70.45 to 73.98; L8: r2 = 0.055 to 0.199, rRMSE = 70.19 to 75.23; A2: r2 = 0.053 to 0.165, rRMSE = 70.76 to 74.48; S1: r2 = 0.051 to 0.090, rRMSE = 72.47 to 77.67</t>
  </si>
  <si>
    <t>PS: OA = 0.672 to 0.940, k = 0.17 to 0.75; S2: OA = 0.737 to 0.938, k = 0.24 to 0.74</t>
  </si>
  <si>
    <t>PS: OA = 0.92, IoU = 0.55; Air: OA = 0.83 to 0.86, IoU = 0.73 to 0.76</t>
  </si>
  <si>
    <t>PS: OA = 0.8244, k = 0.77; S2: OA = 0.8710, k = 0.83; PS/S2 fused: OA = 0.8787, k = 0.84</t>
  </si>
  <si>
    <t>PS: r2 = 0.898 to 0.900; S2: r2 = 0.917 to 0.926; RE: r2 = 0.833 to 0.915; L8: r2 = 0.410 to 0.529</t>
  </si>
  <si>
    <t>PS: OA = 0.57 to 0.64, k = 0.44 to 0.53; S2: OA = 0.55 to 0.59, k = 0.42 to 0.47</t>
  </si>
  <si>
    <t>PS: MCC = 0.08 to 0.13; S2: MCC = 0.06 to 0.125; HS: MCC = 0.96 to 1.00</t>
  </si>
  <si>
    <t>PS: Mean F1 = 0.7 to 0.84; S2: Mean F1 = 0.73 to 0.86; HS: Mean F1 = 0.69 to 0.85</t>
  </si>
  <si>
    <t>PS: mean r2 = 0.337, mean RMSE = 0.304; S2: mean r2 = 0.477, mean RMSE = 0.274; RE: mean r2 = 0.346, mean RMSE = 0.303; L8: mean r2 = 0.316, mean RMSE = 0.309</t>
  </si>
  <si>
    <t>PS: r2 = 0.628, RMSE = 0.078; S2: r2 = 0.707, RMSE = 0.055</t>
  </si>
  <si>
    <t>PS: MMD = 0.0010 to 0.0092; PS/S2 (combined): 0.0049 to 0.0264</t>
  </si>
  <si>
    <t>PS: r2 = 0.80 to 0.82, %RMSE = 8.51 to 10.11; F2: r2 = 0.85 to 0.92, %RMSE = 6.09 to 6.56</t>
  </si>
  <si>
    <t xml:space="preserve">PS: r= 0.970, RMSE = 20.0; HLS: r = 0.974, RMSE = 17.1 </t>
  </si>
  <si>
    <t>PS: r = 0.40 to 0.56; S2: r = -0.40 to 0.75; L7: r = 0.40 to 0.46; S1: r = 0.40 to 0.49; A2: r = 0.41 to 0.49; Regression model with PS: r2 = 0.52; Regression models without PS: PS: r2 = 0.21 to 0.68</t>
  </si>
  <si>
    <t>PS: weighted k = 0.87 (RF); CBERS-4A: weighted k = 0.88 (SVM); S2: weighted k = 0.93 (SVM); L8: weighted k = 0.95 (SVM)</t>
  </si>
  <si>
    <t>PS: OA = 0.812 to 0.910; S2: OA = 0.872 to 0.906</t>
  </si>
  <si>
    <t>PS: r2 = 0.62 to 0.81; S2: r2 = 0.66 to 0.83; L8: r2 = 0.61 to 0.80</t>
  </si>
  <si>
    <t>PS: REf = 1.37; S2: REf = 1.68; L8: REf = 1.40</t>
  </si>
  <si>
    <t>PS: r2 = 0.006 to 0.1743; W2: r2 = 0.0042 to 0.1413</t>
  </si>
  <si>
    <t>PS: OA = 0.86, k = 0.71; S2: OA = 0.78, k = 0.50</t>
  </si>
  <si>
    <t>PS: r2 = 0.82, %RMSE = 7.1; K3: r2 = 0.81, %RMSE = 8.0</t>
  </si>
  <si>
    <t>PS: OA = 0.948 to 0.955, k = 0.939 to 0.946; S2: OA = 0.910 to 0.935, k = 0.893 to 0.922; W2: OA = 0.907 to 0.951, k = 0.889 to 0.942; W2 (res to PS): OA = 0.669 to 0.811, k = 0.609 to 0.775; W2 (res to S2): OA = 0.829 to 0.854, k = 0.796 to 0.825; PS/S2 (fused): OA = 0.919 to 0.956, k = 0.904 to 0.948</t>
  </si>
  <si>
    <t>PS: r2 [[Stem density]] = 0.40 to 0.53 (stem density), r2 [[Stem diameter]] = 0.28 to 0.37 (DBH); S2: r2 [[Stem density]] = 0.45 to 0.60 (stem density), r2 [[Stem diameter]] = 0.28 to 0.33 (DBH)</t>
  </si>
  <si>
    <t>PS: Mean SE [[Canopy cover]] = 0.009 to 0.022; RE: Mean SE [[Canopy cover]] = 0.012 to 0.022; S2: Mean SE [[Canopy cover]] = 0.012 to 0.020</t>
  </si>
  <si>
    <t>Tree species diversity</t>
  </si>
  <si>
    <t>Pixel (classification), Object (masking)</t>
  </si>
  <si>
    <t>Harvesting, Aboveground biomass</t>
  </si>
  <si>
    <t>MLR:: Fused: r2 = 0.72; MODIS: r2 = 0.67; PS: r2 = 0.62; L8: r2 = 0.59; S2: r2 = 0.57; RE: r2 = 0.52</t>
  </si>
  <si>
    <t>Classification (NN [SegFormer,,DPT,,FCN,,DeepLabV3+,,PSPNet,,OCRNet,,ISANet])</t>
  </si>
  <si>
    <t>Classification (NN [Unet, ANN])</t>
  </si>
  <si>
    <t>Classification (Multiresolution segmentation, NN, manual classification)</t>
  </si>
  <si>
    <t>Approach_method1</t>
  </si>
  <si>
    <t>RF &gt; SVM &gt; BRT &gt; MARS &gt; CART &gt; GLM</t>
  </si>
  <si>
    <t>Supervision</t>
  </si>
  <si>
    <t>Classification (NN [custom architecture])</t>
  </si>
  <si>
    <t>Regression (Multiple linear regression, MARS)</t>
  </si>
  <si>
    <t>Significance testing (ANOVA)</t>
  </si>
  <si>
    <t>Regression (Simple linear regression)</t>
  </si>
  <si>
    <t>Regression (Multiple linear regression)</t>
  </si>
  <si>
    <t>Regression (Simple linear regression, Multiple linear regression)</t>
  </si>
  <si>
    <t>Regression (Polynomial regression)</t>
  </si>
  <si>
    <t>Regression (Multiple linear regression [Linear spectral unmixing])</t>
  </si>
  <si>
    <t>Alg_performance_comparison</t>
  </si>
  <si>
    <t>RF: AUC = 0.93, TSS = 0.82; SVM: AUC = 0.89, TSS = 0.71; BRT: AUC = 0.89, TSS = 0.7; MARS: AUC = 0.85, TSS = 0.65; CART: AUC = 0.84, TSS = 0.65; GLM: AUC = 0.84, TSS = 0.64</t>
  </si>
  <si>
    <t>Regression (Simple linear regression, MARS)</t>
  </si>
  <si>
    <t>MARS: r2 = 0.80; Simple linear regression: r2 = 0.56</t>
  </si>
  <si>
    <t>NN: RMSE = 23.2; RF: RMSE = 23.9; XGBoost: 24.9</t>
  </si>
  <si>
    <t>Pixel-based:: SVM: OA = 0.9234, k = 0.90; RF: OA = 0.9004, k = 0.87;; Object-based:: SVM: OA = 0.9387, k = 0.92; RF: OA = 0.9387, k = 0.92</t>
  </si>
  <si>
    <t>Summer:: RF: OA = 0.98, k = 0.98; SVM: OA = 0.97, k = 0.96;; Spring:: RF: OA = 0.97, k = 0.96; SVM: OA = 0.96, k = 0.95;; Autumn:: RF: OA = 0.96, k = 0.94; SVM: OA = 0.93, k = 0.91;; Winter:: RF: OA = 0.95, k = 0.93; SVM: OA = 0.94, k = 0.92</t>
  </si>
  <si>
    <t>Windthrow:: NDVI filtering: OA = 0.84, k = 0.67; SAM: OA = 0.92, k = 0.82; SVM: OA = 0.83, k = 0.66;; Landslide:: NDVI filtering: OA = 0.96, k = 0.91; SAM: OA = 0.93, k = 0.85; SVM: OA = 0.84, k = 0.66</t>
  </si>
  <si>
    <t>RF: OA = 0.9118, k = 0.824; NN: OA = 0.8824, k = 0.778; AdaBoost: OA = 0.7353, k = 0.412</t>
  </si>
  <si>
    <t>RF: r2 = 0.77; SVM: r2 = 0.71; GEM: r2 = 0.17; GLM: r2 = 0.21</t>
  </si>
  <si>
    <t>RF: OA = 0.64, k = 0.53; GMM: OA = 0.63, k = 0.53; SVM: OA = 0.58, k = 0.45; KNN: OA = 0.57, k = 0.44</t>
  </si>
  <si>
    <t>RF: OA = 0.8830, k = 0.853; NN: OA = 0.8367, 0.795; SVM: OA = 0.7482, k = 0.680</t>
  </si>
  <si>
    <t>SVM: F1 = 0.9172; RF: F1 = 0.8917</t>
  </si>
  <si>
    <t>XGBoost: r2 = 0.161; GAM: r2 = 0.083</t>
  </si>
  <si>
    <t xml:space="preserve">XGBoost: r2 = 0.82; RF: r2 = 0.77; SVM: r2 = 0.74; KNN: r2 = 0.77 </t>
  </si>
  <si>
    <t>XGBoost: r2 = 0.78; NN: r2 = 0.73</t>
  </si>
  <si>
    <t>Unet: OA = 0.9405; NN: OA = 0.9282</t>
  </si>
  <si>
    <t>SVM: OA = 0.91; OBIA: OA = 0.90; MLC: OA = 0.82</t>
  </si>
  <si>
    <t>ISM:: PCM: F1 = 0.4; NC: F1 = 0.3; MPCM: F1 = 0.5;; Mean:: PCM: F1 = 0.5; NC: F1 = 0.4; MPCM: F1 = 0.6</t>
  </si>
  <si>
    <t>MARS: r2 = 0.82; Multiple linear regression: r2 = 0.81</t>
  </si>
  <si>
    <t>Pixel-based:: RF: OA = 0.9798; NN: OA = 0.9778; SVM: OA = 0.9718;; Object-based:: RF: OA = 0.9927; NN: OA = 0.9522; SVM: OA = 0.9796</t>
  </si>
  <si>
    <t>RF: k = 0.87; SVM: k = 0.85; MLC: k = 0.85</t>
  </si>
  <si>
    <t>Simple linear regression: r2 = 0.48; Multiple linear regression: r2 = 0.52</t>
  </si>
  <si>
    <t>SVM: OA = 0.955; RF: OA = 0.948; NN: OA = 0.948</t>
  </si>
  <si>
    <t>MS-ROI:: SVM: OA = 0.910; NN: OA = 0.830;; SA-ROI:: SVM: OA = 0.960; NN: OA = 0.782</t>
  </si>
  <si>
    <t>PRISM</t>
  </si>
  <si>
    <t>PALSAR-2</t>
  </si>
  <si>
    <t>time series (CORONA)</t>
  </si>
  <si>
    <t>time series (S2, RE, L5)</t>
  </si>
  <si>
    <t>extra features (Aerial MS, CHM)</t>
  </si>
  <si>
    <t>extra features (Used for modelling with MODIS, L8, S2, RE)</t>
  </si>
  <si>
    <t>extra features (LiDAR)</t>
  </si>
  <si>
    <t>extra features (S1, S2)</t>
  </si>
  <si>
    <t>extra features (S2, S1, SRTM)</t>
  </si>
  <si>
    <t>PS: r = 0.47, 0.57; L8: r = 0.59, 0.56</t>
  </si>
  <si>
    <t>RS_performance_to_aggregate</t>
  </si>
  <si>
    <t xml:space="preserve">PS: IoU = 0.55; Aerial: IoU = 0.73 </t>
  </si>
  <si>
    <t>PS: r2 = 0.898, 0.899, 0.900; S2: r2 = 0.926, 0.917, 0.923; RE: r2 = 0.902, 0.915, 0.833; L8: r2 = 0.529, 0.410, 0.532</t>
  </si>
  <si>
    <t>PS: OA = 0.64, 0.63, 0.57, 0.58; S2: OA = 0.58, 0.57, 0.59, 0.55</t>
  </si>
  <si>
    <t>PS: MCC = 0.08, 0.13, 0.11, 0.15, 0.13, 0.11; S2: MCC = 0.12, 0.13, 0.07, 0.10, 0.0, 0.07; Aerial HS: MCC = 0.94, 0.95, 0.97, 0.97, 0.97, 0.97</t>
  </si>
  <si>
    <t>S2: r2 = 0.477; RE: r2 = 0.346; PS: r2 = 0.337; L8: r2 = 0.316</t>
  </si>
  <si>
    <t>PS: r2 = 0.161; S2: r2 = 0.146; L8: r2 = 0.187; PALSAR2: r2 = 0.165; S1: r2 = 0.090</t>
  </si>
  <si>
    <t>PS: r2 = 0.628; S2: r2 = 0.707</t>
  </si>
  <si>
    <t>PS: OA = 0.9405; S2: OA = 0.8694</t>
  </si>
  <si>
    <t>Stem density:: PS: r2 = 0.53; S2: r2 = 0.60;; Stem diameter:: PS: r2 = 0.37; S2: r2 = 0.33</t>
  </si>
  <si>
    <t>PS: r2 = 0.82; FORMOSAT-2: r2 = 0.92</t>
  </si>
  <si>
    <t>PS: r = 0.970; HLS: r = 0.974</t>
  </si>
  <si>
    <t>CBERS-4A: k = 0.8, 0.88, 0.88, 0.88, 0.88, 0.87, 0.88, 0.88, 0.86, 0.88, 0.88; S2: k = 0.9, 0.9, 0.93, 0.92, 0.93, 0.91, 0.91, 0.9, 0.91, 0.91, 0.91; PS: k = 0.68, 0.84, 0.84, 0.84, 0.84, 0.83, 0.85, 0.84, 0.84, 0.87, 0.85; L8: k = 0.93, 0.94, 0.94, 0.95, 0.95, 0.94, 0.94, 0.95, 0.9, 0.9, 0.9</t>
  </si>
  <si>
    <t>PS: OA = 0.910; S2: OA = 0.906</t>
  </si>
  <si>
    <t>PS: r2 = 0.1743; W2: r2 = 0.1413</t>
  </si>
  <si>
    <t>PS: r2 = 0.81; S2: r2 = 0.83; L8: r2 = 0.80</t>
  </si>
  <si>
    <t>PS: r2 = 0.62; S2: r2 = 0.57; RE: r2 = 0.52; L8: r2 = 0.59; MODIS: r2 = 0.67; Fused: r2 = 0.72</t>
  </si>
  <si>
    <t>PS: r2 = 0.27; S2: r2 = 0.41; L8: r2 = 0.29</t>
  </si>
  <si>
    <t>PS: OA = 0.86; S2: OA = 0.78</t>
  </si>
  <si>
    <t>PS: r2 = 0.82; K3: r2 = 0.81</t>
  </si>
  <si>
    <t>PS: OA = 0.960; S2: OA = 0.950</t>
  </si>
  <si>
    <t>Alg_performance_to_aggregate</t>
  </si>
  <si>
    <t>PS: r2 = 0.40; RE: r2 = 0.91; S2: r2 = 0.92</t>
  </si>
  <si>
    <t>S2: F1 = 0.93; PS: F1 = 0.89; Aerial HS: F1 = 0.95</t>
  </si>
  <si>
    <t>PS: OA = 0.852; RE: OA = 0.838; WV2: OA = 0.901</t>
  </si>
  <si>
    <t>Mean gap:: PS: r = 0.56; S2: r = 0.75;; Max gap:: PS: r = 0.53; S2: r = 0.67;; Canopy openness:: PS: r = 0.48; S2: r = 0.63; S1: r = 0.43</t>
  </si>
  <si>
    <t>PS: r2 = 0.77; S2: r2 = 0.70; L8: r2 = 0.39</t>
  </si>
  <si>
    <t>PS: OA = 0.8244; S2: OA = 0.8710; Fused: OA = 0.8787</t>
  </si>
  <si>
    <t>PS: MMD = 0.0092; Fused: MMD = 0.0264</t>
  </si>
  <si>
    <t>PS: OA = 0.955; S2: OA = 0.935; W2: OA = 0.951; Fused: OA = 0.956</t>
  </si>
  <si>
    <t>PS: OA = 0.940, 0.672; S2: OA = 0.938, 0.735</t>
  </si>
  <si>
    <t>RF: AUC = 0.93; SVM: AUC = 0.89; BRT: AUC = 0.89; MARS: AUC = 0.85; CART: AUC = 0.84; GLM: AUC = 0.84</t>
  </si>
  <si>
    <t>SVM: OA = 0.9387; RF: OA = 0.9387</t>
  </si>
  <si>
    <t>Forest or tree mapping, Forest or tree classification, Land surface phenology</t>
  </si>
  <si>
    <t>Forest or tree mapping:: RF: OA = 0.96, 0.95, 0.97, 0.98; SVM: OA = 0.93, 0.94, 0.96, 0.97;; Forest or tree classification:: RF: OA = 0.79, 0.81, 0.96, 0.97; SVM: OA = 0.68, 0.76, 0.84, 0.79</t>
  </si>
  <si>
    <t>Windthrow:: NDVI filtering: OA = 0.84; SAM: OA = 0.92; SVM: OA = 0.83;; Landslide:: NDVI filtering: OA = 0.96; SAM: OA = 0.93; SVM: OA = 0.84</t>
  </si>
  <si>
    <t>RF: OA = 0.9118; NN: OA = 0.8824; AdaBoost: OA = 0.7353</t>
  </si>
  <si>
    <t>RF: OA = 0.64; GMM: OA = 0.63; SVM: OA = 0.58; KNN: OA = 0.57</t>
  </si>
  <si>
    <t>RF: OA = 0.8830; NN: OA = 0.8367; SVM: OA = 0.7482</t>
  </si>
  <si>
    <t>RF: F1 = 0.89; SVM: F1 = 0.87</t>
  </si>
  <si>
    <t>PCM: F1 = 0.5; NC: F1 = 0.4; MPCM: F1 = 0.6</t>
  </si>
  <si>
    <t>NN: OA = 0.9778; RF: OA = 0.9927; SVM: OA = 0.9796</t>
  </si>
  <si>
    <t>STI-ACSS: OA = 0.9803; UDM: OA = 0.7937; UDM2: OA = 0.8767; Fmask: OA = 0.7989; IHOT: OA = 0.7038; ATSA: OA = 0.8516</t>
  </si>
  <si>
    <t>Semi-supervised</t>
  </si>
  <si>
    <t>Specific_algorithm</t>
  </si>
  <si>
    <t>Family</t>
  </si>
  <si>
    <t>Subfamily</t>
  </si>
  <si>
    <t>Visual classification</t>
  </si>
  <si>
    <t>GLM</t>
  </si>
  <si>
    <t>BRT</t>
  </si>
  <si>
    <t>Simple linear regression</t>
  </si>
  <si>
    <t>NN</t>
  </si>
  <si>
    <t>SLIC</t>
  </si>
  <si>
    <t>Change vector analysis</t>
  </si>
  <si>
    <t>Spectral angle mapper</t>
  </si>
  <si>
    <t>AdaBoost</t>
  </si>
  <si>
    <t>GEM</t>
  </si>
  <si>
    <t>Gaussian mixture model</t>
  </si>
  <si>
    <t>K nearest neighboors</t>
  </si>
  <si>
    <t>K-means</t>
  </si>
  <si>
    <t>Logistic regression</t>
  </si>
  <si>
    <t>Orthogonal regression</t>
  </si>
  <si>
    <t>Multiresolution segmentation</t>
  </si>
  <si>
    <t>XGBoost</t>
  </si>
  <si>
    <t>Generalized additive models</t>
  </si>
  <si>
    <t>MLC</t>
  </si>
  <si>
    <t>OBIA</t>
  </si>
  <si>
    <t>Possibilistic c-means</t>
  </si>
  <si>
    <t>Noise clustering</t>
  </si>
  <si>
    <t>Modified possibilistic c-means</t>
  </si>
  <si>
    <t>Multiple linear regression</t>
  </si>
  <si>
    <t>Stepwise regression</t>
  </si>
  <si>
    <t>Monte Carlo simulation</t>
  </si>
  <si>
    <t>Spectral mixture analysis</t>
  </si>
  <si>
    <t>Otsu</t>
  </si>
  <si>
    <t>Region growing segmentation</t>
  </si>
  <si>
    <t>Polynomial regression</t>
  </si>
  <si>
    <t>Linear discriminant analysis</t>
  </si>
  <si>
    <t>Jenks Natural Breaks</t>
  </si>
  <si>
    <t>Manual</t>
  </si>
  <si>
    <t>Regression</t>
  </si>
  <si>
    <t>Kernel methods</t>
  </si>
  <si>
    <t>Ensemble</t>
  </si>
  <si>
    <t>Boosting</t>
  </si>
  <si>
    <t>Neural network</t>
  </si>
  <si>
    <t>Clustering</t>
  </si>
  <si>
    <t>Thresholding Rewards and Penances</t>
  </si>
  <si>
    <t>Reinforcement learning</t>
  </si>
  <si>
    <t>K-medoids</t>
  </si>
  <si>
    <t>Regression (Simple linear regression), Significance testing</t>
  </si>
  <si>
    <t>Instance-based</t>
  </si>
  <si>
    <t>Classification (Kernelized PELT)</t>
  </si>
  <si>
    <t>Kernelized PELT</t>
  </si>
  <si>
    <t>Fuzzy</t>
  </si>
  <si>
    <t>Regularization</t>
  </si>
  <si>
    <t>Classification</t>
  </si>
  <si>
    <t>Classification, Regression</t>
  </si>
  <si>
    <t>Density-based</t>
  </si>
  <si>
    <t>Centroid-based</t>
  </si>
  <si>
    <t>NDVI filtering</t>
  </si>
  <si>
    <t>Double logistic regression</t>
  </si>
  <si>
    <t>Changepoint detection</t>
  </si>
  <si>
    <t>Regression (Double logistic regression)</t>
  </si>
  <si>
    <t>Unsupervised</t>
  </si>
  <si>
    <t>Unsupervised classification (Shepherd segmentation, Jenks Natural Breaks), Classification (Xgboost)</t>
  </si>
  <si>
    <t>Classification (Visual classification)</t>
  </si>
  <si>
    <t>Unsupervised, Supervised</t>
  </si>
  <si>
    <t>Reinforcement</t>
  </si>
  <si>
    <t>Unsupervised classification (Possibilistic c-means, Noise clustering, Modified possibilistic c-means)</t>
  </si>
  <si>
    <t>Stem diameter, Basal area, Stem density, Tree species, Aboveground biomass, Canopy height, Canopy cover, Plant area density</t>
  </si>
  <si>
    <t>NDVI, raw bands (Dove), Spectral angle</t>
  </si>
  <si>
    <t>Classification (Thresholding [NDVI filtering, Spectral angle mapper], SVM)</t>
  </si>
  <si>
    <t>Significance testing (Spectral mixture analysis)</t>
  </si>
  <si>
    <t>Classification (Thresholding [Thresholding rewards and penances])</t>
  </si>
  <si>
    <t>Classification (Thresholding [STI-ACSS, UDM, UDM2, Fmask, IHOT, ATSA])</t>
  </si>
  <si>
    <t>Fire, Aboveground biomass</t>
  </si>
  <si>
    <t>Object_segmentation_alg</t>
  </si>
  <si>
    <t>NN [Unet]</t>
  </si>
  <si>
    <t>SLIC, DBSCAN</t>
  </si>
  <si>
    <t>Multiresolution segmentation</t>
  </si>
  <si>
    <t>LiDAR (Dalponte and Coomes 2016 algorithm)</t>
  </si>
  <si>
    <t>Multiresolution segmentation [eCognition]</t>
  </si>
  <si>
    <t>Region growing segmentation</t>
  </si>
  <si>
    <t>Shepherd segmentation</t>
  </si>
  <si>
    <t>Manual [Aerial], k-means</t>
  </si>
  <si>
    <t>Manual [Aerial]</t>
  </si>
  <si>
    <t>Mean shift (ArcGIS)</t>
  </si>
  <si>
    <t>Mean shift [ORFEO]</t>
  </si>
  <si>
    <t>Mean shift [ArcGIS]</t>
  </si>
  <si>
    <t>Object_segmentation_alg_type</t>
  </si>
  <si>
    <t>Region growing and merging</t>
  </si>
  <si>
    <t>Lidar [Dalponte and Coomes]</t>
  </si>
  <si>
    <t>NN [CNN]</t>
  </si>
  <si>
    <t>Canny edge detection (Canny 1986), Watershed segmentation</t>
  </si>
  <si>
    <t>Hybrid edge detection and region growing</t>
  </si>
  <si>
    <t>Region growing and mergin</t>
  </si>
  <si>
    <t>Classification (Xgboost)</t>
  </si>
  <si>
    <t>Unsupervised classification (Region growing segmentation)</t>
  </si>
  <si>
    <t>Unsupervised classification (Thresholding)</t>
  </si>
  <si>
    <t>Unsupervised classification (DBSCAN)</t>
  </si>
  <si>
    <t>Regression (Logistic curve fitting)</t>
  </si>
  <si>
    <t>Regression (Double logistic curve fitting)</t>
  </si>
  <si>
    <t>OA = 0.852, 0.900, 0.948</t>
  </si>
  <si>
    <t>alg_comp</t>
  </si>
  <si>
    <t>F1 = 0.939, 0.883, 0.889</t>
  </si>
  <si>
    <t>OA = 0.96713</t>
  </si>
  <si>
    <t>OA = 0.93</t>
  </si>
  <si>
    <t>OA = 0.8154</t>
  </si>
  <si>
    <t>alg_compare</t>
  </si>
  <si>
    <t>OA = 0.940, 0.672</t>
  </si>
  <si>
    <t>IoU = 0.55</t>
  </si>
  <si>
    <t>UA = 0.848, 0.861, 0.567, 0.544, 0.698, 0.864, 0.832, 0.363, 0.606, 0.751, 0.843, 0.812, 0.369, 0.432, 0.721, 0.892, 0.774, 0.537, 0.591, 0.687; PA = 0.829, 0.819, 0.234, 0.57, 0.789, 0.877, 0.82, 0.093, 0.544, 0.794, 0.825, 0.671, 0.215, 0.52, 0.815, 0.886, 0.581, 0.29, 0.672, 0.797</t>
  </si>
  <si>
    <t>MCC = 0.856</t>
  </si>
  <si>
    <t>OA = 0.852</t>
  </si>
  <si>
    <t>OA = 0.8244</t>
  </si>
  <si>
    <t>r2 = 0.898, 0.899, 0.900</t>
  </si>
  <si>
    <t>MCC = 0.08, 0.13, 0.11, 0.15, 0.13, 0.11</t>
  </si>
  <si>
    <t>OA = 0.642, 0.798</t>
  </si>
  <si>
    <t>OA = 0.9214</t>
  </si>
  <si>
    <t>r2 = 0.337</t>
  </si>
  <si>
    <t>PS_model_performance_to_aggregate</t>
  </si>
  <si>
    <t>NN [Unet]: OA = 0.9405; NN [feedforward]: OA = 0.9282</t>
  </si>
  <si>
    <t>OA = 0.9405</t>
  </si>
  <si>
    <t>r2 = 0.82</t>
  </si>
  <si>
    <t>Stem density:: r2 = 0.53;; Stem diameter:: r2 = 0.37</t>
  </si>
  <si>
    <t>OA = 0.9115</t>
  </si>
  <si>
    <t>OA = 0.907</t>
  </si>
  <si>
    <t>r2 = 0.42, 0.47</t>
  </si>
  <si>
    <t>SVM: OA = 0.960; NN [convolutional]: OA = 0.830</t>
  </si>
  <si>
    <t>AUC = 0.81</t>
  </si>
  <si>
    <t>r2 = 0.81, 0.62, 0.93</t>
  </si>
  <si>
    <t>OA = 0.910</t>
  </si>
  <si>
    <t>OA = 0.993</t>
  </si>
  <si>
    <t>r2 = 0.81</t>
  </si>
  <si>
    <t>OA = 0.80</t>
  </si>
  <si>
    <t>r2 = 0.77</t>
  </si>
  <si>
    <t>OA = 0.894</t>
  </si>
  <si>
    <t>OA = 0.9281</t>
  </si>
  <si>
    <t>r2 = 0.27</t>
  </si>
  <si>
    <t>r2 = 0.1743</t>
  </si>
  <si>
    <t>OA = 0.76</t>
  </si>
  <si>
    <t>r2 = 0.92, 0.89, 0.78, 0.62, 0.69, 0.80, 0.96</t>
  </si>
  <si>
    <t>PS: r2 = 0.82; MODIS: r2 = 0.96</t>
  </si>
  <si>
    <t>OA = 0.95</t>
  </si>
  <si>
    <t>r2 = 0.37, 0.80, 0.82, 0.35, 0.64, 0.65</t>
  </si>
  <si>
    <t>OA = 0.901, 0.956, 0.931, 0.914, 0.966, 0.956</t>
  </si>
  <si>
    <t>r2 = 0.391, 0.674, 0.901, 0.810, 0.399, 0.427</t>
  </si>
  <si>
    <t>AUC = 0.77</t>
  </si>
  <si>
    <t>Tree health:: BA = 0.706;; Forest or tree classification:: BA = 0.782</t>
  </si>
  <si>
    <t>IoU = 0.9156, 0.9214</t>
  </si>
  <si>
    <t>SR, Basemap (monthly)</t>
  </si>
  <si>
    <t>Basemap (monthly, NIFCI)</t>
  </si>
  <si>
    <t>3B (monthly, quarterly mosaics)</t>
  </si>
  <si>
    <t>Basemap (NICFI, monthly, quarterly, bi-annual)</t>
  </si>
  <si>
    <t>No</t>
  </si>
  <si>
    <t>S2</t>
  </si>
  <si>
    <t>Non_PS_bands_in_other_RS_models</t>
  </si>
  <si>
    <t>RE; S2</t>
  </si>
  <si>
    <t>S2 (RE, simple ratio RE/NIR)</t>
  </si>
  <si>
    <t>S2 (especially SWIR1 and SWIR2); RE (including RE band); L8 (especially SWIR1)</t>
  </si>
  <si>
    <t>S2; hyperspectral</t>
  </si>
  <si>
    <t>S2: indices and tetxtures based on RE or SWIR; L8: indices and textures based on RE or SWIR; RE: textures and indices based on RE</t>
  </si>
  <si>
    <t>RS_performance_to_aggregate_2</t>
  </si>
  <si>
    <t>Relative_RS_performance_2</t>
  </si>
  <si>
    <t>Canopy cover:: PS &gt; S2, PS &gt; RE;; Forest or tree mapping:: PS = S2, PS = RE</t>
  </si>
  <si>
    <t>S2 &gt; PS, RE &gt; PS</t>
  </si>
  <si>
    <t>L8 &gt; PS</t>
  </si>
  <si>
    <t>S2 = PS</t>
  </si>
  <si>
    <t>WV &gt; PS, PS &gt; RE</t>
  </si>
  <si>
    <t>PS &gt; L8, S2 &gt; PS, RE &gt; PS, PS &gt; RE</t>
  </si>
  <si>
    <t>S2 &gt; PS, RE &gt; PS, PS &gt; L8</t>
  </si>
  <si>
    <t>FORMOSAT-2 &gt; PS</t>
  </si>
  <si>
    <t>PS = HLS</t>
  </si>
  <si>
    <t>L8 &gt; PS, S2 &gt; PS, CBERS-4A &gt; PS</t>
  </si>
  <si>
    <t>S2 &gt; PS, PS &gt; L8</t>
  </si>
  <si>
    <t>L8: SWIR bands included; S2: RE, SWIR bands included</t>
  </si>
  <si>
    <t>S2: RE bands and indices</t>
  </si>
  <si>
    <t>SWIR, RE, and Panchromatic bands</t>
  </si>
  <si>
    <t>PS = S2</t>
  </si>
  <si>
    <t>additional S2 L8 bands</t>
  </si>
  <si>
    <t>SWIR, RE for S2</t>
  </si>
  <si>
    <t>S2 &gt; PS, L8 = PS</t>
  </si>
  <si>
    <t>PS &gt; S2, PS &gt; L8</t>
  </si>
  <si>
    <t>PS &gt; WV</t>
  </si>
  <si>
    <t>S2 use NBR instead of NDVI</t>
  </si>
  <si>
    <t>PS = MODIS</t>
  </si>
  <si>
    <t>Normalized Difference Snow Index used for MODIS</t>
  </si>
  <si>
    <t>PS &gt; K3</t>
  </si>
  <si>
    <t>K3 also has Pan band</t>
  </si>
  <si>
    <t>PS &gt; S2, PS = WV</t>
  </si>
  <si>
    <t>SWIR and RE bands and indices</t>
  </si>
  <si>
    <t>SWIR and RE bands used</t>
  </si>
  <si>
    <t>Canopy structural metrics:: S2 &gt; PS;; Stem structural metrics:: S2 &gt; PS</t>
  </si>
  <si>
    <t>PS &gt; S2, PS &gt; L8, PALSAR-2 &gt; PS</t>
  </si>
  <si>
    <t>Aerial HS &gt; PS, S2 &gt; PS</t>
  </si>
  <si>
    <t>Aerial HS &gt; PS, PS &gt; S2</t>
  </si>
  <si>
    <t>MODIS &gt; PS, L8 &gt; PS, S2 &gt; PS, PS &gt; RE</t>
  </si>
  <si>
    <t>Aerial MS &gt; PS</t>
  </si>
  <si>
    <t>Stem density:: PS &gt; S2;; Stem diamater:: PS &gt; S2</t>
  </si>
  <si>
    <t>Yes</t>
  </si>
  <si>
    <t>23; 368</t>
  </si>
  <si>
    <t>Revisit_calculation_method</t>
  </si>
  <si>
    <t>Subtraction between two dates</t>
  </si>
  <si>
    <t>Monthly reported</t>
  </si>
  <si>
    <t>Average interval</t>
  </si>
  <si>
    <t>Multiyear average of average yearly revisits</t>
  </si>
  <si>
    <t>Application_recleaned</t>
  </si>
  <si>
    <t>Fire area mapping</t>
  </si>
  <si>
    <t>Average of monthly and quarterly intervals</t>
  </si>
  <si>
    <t>Windthrow mapping</t>
  </si>
  <si>
    <t>Phenologic trend analysis</t>
  </si>
  <si>
    <t>Length divided by dates</t>
  </si>
  <si>
    <t>Forest or tree mapping, Forest or tree classification</t>
  </si>
  <si>
    <t>Fire severity, Stem density, Stem diameter</t>
  </si>
  <si>
    <t>Average month length divided by median number of image dates across all sites</t>
  </si>
  <si>
    <t>Insect defoliation detection</t>
  </si>
  <si>
    <t>Tree disease, Tree species</t>
  </si>
  <si>
    <t>Y (Tree disease)</t>
  </si>
  <si>
    <t>Illumination conditions, Phenologic trend analysis</t>
  </si>
  <si>
    <t>Tree disease</t>
  </si>
  <si>
    <t>Land cover change</t>
  </si>
  <si>
    <t>Invasive plant detection</t>
  </si>
  <si>
    <t>Snag detection</t>
  </si>
  <si>
    <t>Forest or tree classification</t>
  </si>
  <si>
    <t>Estimate for monthly monitoring</t>
  </si>
  <si>
    <t>Kiln scar detection</t>
  </si>
  <si>
    <t>Harvesting, Fire area mapping</t>
  </si>
  <si>
    <t>Fire severity</t>
  </si>
  <si>
    <t>Tree mortality</t>
  </si>
  <si>
    <t>Windthrow impact</t>
  </si>
  <si>
    <t>Windthrow mapping, Landslide</t>
  </si>
  <si>
    <t>Illumination conditions</t>
  </si>
  <si>
    <t>Image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</si>
</sst>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sz val="11"/>
      <color rgb="FF000000"/>
      <name val="Calibri"/>
      <family val="2"/>
    </font>
    <font>
      <sz val="11"/>
      <name val="Calibri"/>
      <family val="2"/>
      <scheme val="minor"/>
    </font>
    <font>
      <u/>
      <sz val="11"/>
      <color theme="10"/>
      <name val="Calibri"/>
      <family val="2"/>
      <scheme val="minor"/>
    </font>
    <font>
      <sz val="14"/>
      <color rgb="FF000000"/>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CE6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71">
    <xf numFmtId="0" fontId="0" fillId="0" borderId="0" xfId="0"/>
    <xf numFmtId="0" fontId="0" fillId="0" borderId="0" xfId="0" applyAlignment="1">
      <alignment wrapText="1"/>
    </xf>
    <xf numFmtId="0" fontId="0" fillId="0" borderId="0" xfId="0" applyAlignment="1">
      <alignment horizontal="center" vertical="center"/>
    </xf>
    <xf numFmtId="0" fontId="0" fillId="35" borderId="0" xfId="0" applyFill="1" applyAlignment="1">
      <alignment horizontal="center" vertical="center"/>
    </xf>
    <xf numFmtId="0" fontId="16" fillId="0" borderId="0" xfId="0" applyFont="1" applyAlignment="1">
      <alignment vertical="top" wrapText="1"/>
    </xf>
    <xf numFmtId="0" fontId="16" fillId="33" borderId="10" xfId="0" applyFont="1" applyFill="1" applyBorder="1" applyAlignment="1">
      <alignment vertical="top" wrapText="1"/>
    </xf>
    <xf numFmtId="0" fontId="16" fillId="33" borderId="0" xfId="0" applyFont="1" applyFill="1" applyAlignment="1">
      <alignment vertical="top" wrapText="1"/>
    </xf>
    <xf numFmtId="0" fontId="18" fillId="34" borderId="0" xfId="0" applyFont="1" applyFill="1" applyAlignment="1">
      <alignment vertical="top" wrapText="1"/>
    </xf>
    <xf numFmtId="0" fontId="16" fillId="34" borderId="0" xfId="0" applyFont="1" applyFill="1" applyAlignment="1">
      <alignment vertical="top" wrapText="1"/>
    </xf>
    <xf numFmtId="0" fontId="16" fillId="35" borderId="0" xfId="0" applyFont="1" applyFill="1" applyAlignment="1">
      <alignment vertical="top" wrapText="1"/>
    </xf>
    <xf numFmtId="0" fontId="16" fillId="36" borderId="0" xfId="0" applyFont="1" applyFill="1" applyAlignment="1">
      <alignment vertical="top" wrapText="1"/>
    </xf>
    <xf numFmtId="0" fontId="18" fillId="36" borderId="0" xfId="0" applyFont="1" applyFill="1" applyAlignment="1">
      <alignment vertical="top" wrapText="1"/>
    </xf>
    <xf numFmtId="0" fontId="16" fillId="37" borderId="0" xfId="0" applyFont="1" applyFill="1" applyAlignment="1">
      <alignment vertical="top" wrapText="1"/>
    </xf>
    <xf numFmtId="0" fontId="16" fillId="38" borderId="10" xfId="0" applyFont="1" applyFill="1" applyBorder="1" applyAlignment="1">
      <alignment vertical="top" wrapText="1"/>
    </xf>
    <xf numFmtId="0" fontId="18" fillId="38" borderId="0" xfId="0" applyFont="1" applyFill="1" applyAlignment="1">
      <alignment vertical="top" wrapText="1"/>
    </xf>
    <xf numFmtId="0" fontId="0" fillId="33" borderId="10" xfId="0" applyFill="1" applyBorder="1" applyAlignment="1">
      <alignment wrapText="1"/>
    </xf>
    <xf numFmtId="0" fontId="0" fillId="33" borderId="0" xfId="0" applyFill="1"/>
    <xf numFmtId="0" fontId="0" fillId="34" borderId="0" xfId="0" applyFill="1"/>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36" borderId="0" xfId="0" applyFill="1"/>
    <xf numFmtId="0" fontId="0" fillId="37" borderId="0" xfId="0" applyFill="1" applyAlignment="1">
      <alignment wrapText="1"/>
    </xf>
    <xf numFmtId="0" fontId="0" fillId="38" borderId="10" xfId="0" applyFill="1" applyBorder="1"/>
    <xf numFmtId="0" fontId="0" fillId="38" borderId="0" xfId="0" applyFill="1"/>
    <xf numFmtId="0" fontId="0" fillId="35" borderId="0" xfId="0" applyFill="1"/>
    <xf numFmtId="0" fontId="0" fillId="33" borderId="10" xfId="0" applyFill="1" applyBorder="1"/>
    <xf numFmtId="0" fontId="0" fillId="37" borderId="0" xfId="0" applyFill="1"/>
    <xf numFmtId="0" fontId="0" fillId="0" borderId="10" xfId="0" applyBorder="1" applyAlignment="1">
      <alignment wrapText="1"/>
    </xf>
    <xf numFmtId="0" fontId="0" fillId="0" borderId="10" xfId="0" applyBorder="1"/>
    <xf numFmtId="49" fontId="0" fillId="0" borderId="0" xfId="0" applyNumberFormat="1" applyAlignment="1">
      <alignment wrapText="1"/>
    </xf>
    <xf numFmtId="49" fontId="20" fillId="0" borderId="0" xfId="0" applyNumberFormat="1" applyFont="1" applyAlignment="1">
      <alignment wrapText="1"/>
    </xf>
    <xf numFmtId="0" fontId="0" fillId="0" borderId="0" xfId="0" applyAlignment="1">
      <alignment horizontal="center" wrapText="1"/>
    </xf>
    <xf numFmtId="0" fontId="20" fillId="0" borderId="0" xfId="0" applyFont="1"/>
    <xf numFmtId="0" fontId="20" fillId="0" borderId="0" xfId="0" quotePrefix="1" applyFont="1"/>
    <xf numFmtId="0" fontId="20" fillId="0" borderId="10" xfId="0" applyFont="1" applyBorder="1"/>
    <xf numFmtId="0" fontId="20" fillId="0" borderId="10" xfId="0" quotePrefix="1" applyFont="1" applyBorder="1"/>
    <xf numFmtId="4" fontId="0" fillId="0" borderId="0" xfId="0" applyNumberFormat="1"/>
    <xf numFmtId="164" fontId="0" fillId="0" borderId="0" xfId="0" applyNumberFormat="1"/>
    <xf numFmtId="0" fontId="0" fillId="33" borderId="0" xfId="0" applyFill="1" applyAlignment="1">
      <alignment wrapText="1"/>
    </xf>
    <xf numFmtId="0" fontId="0" fillId="0" borderId="0" xfId="0" quotePrefix="1"/>
    <xf numFmtId="0" fontId="21" fillId="0" borderId="0" xfId="0" applyFont="1"/>
    <xf numFmtId="0" fontId="0" fillId="0" borderId="0" xfId="0" applyAlignment="1">
      <alignment vertical="center" wrapText="1"/>
    </xf>
    <xf numFmtId="0" fontId="0" fillId="40" borderId="0" xfId="0" applyFill="1" applyAlignment="1">
      <alignment vertical="center" wrapText="1"/>
    </xf>
    <xf numFmtId="0" fontId="0" fillId="39" borderId="0" xfId="0" applyFill="1" applyAlignment="1">
      <alignment wrapText="1"/>
    </xf>
    <xf numFmtId="0" fontId="16" fillId="0" borderId="0" xfId="0" applyFont="1"/>
    <xf numFmtId="0" fontId="16" fillId="0" borderId="0" xfId="0" applyFont="1" applyAlignment="1">
      <alignment wrapText="1"/>
    </xf>
    <xf numFmtId="0" fontId="0" fillId="41" borderId="0" xfId="0" applyFill="1"/>
    <xf numFmtId="0" fontId="0" fillId="42" borderId="0" xfId="0" applyFill="1"/>
    <xf numFmtId="0" fontId="0" fillId="43" borderId="0" xfId="0" applyFill="1"/>
    <xf numFmtId="0" fontId="0" fillId="44" borderId="0" xfId="0" applyFill="1"/>
    <xf numFmtId="0" fontId="21" fillId="0" borderId="0" xfId="0" applyFont="1" applyAlignment="1">
      <alignment wrapText="1"/>
    </xf>
    <xf numFmtId="0" fontId="22" fillId="0" borderId="0" xfId="42"/>
    <xf numFmtId="0" fontId="0" fillId="0" borderId="0" xfId="0" quotePrefix="1" applyAlignment="1">
      <alignment wrapText="1"/>
    </xf>
    <xf numFmtId="0" fontId="0" fillId="0" borderId="0" xfId="0" applyBorder="1"/>
    <xf numFmtId="0" fontId="0" fillId="0" borderId="0" xfId="0" applyAlignment="1"/>
    <xf numFmtId="0" fontId="0" fillId="0" borderId="10" xfId="0" applyBorder="1" applyAlignment="1"/>
    <xf numFmtId="0" fontId="0" fillId="44" borderId="0" xfId="0" applyFill="1" applyAlignment="1"/>
    <xf numFmtId="0" fontId="0" fillId="0" borderId="0" xfId="0" applyBorder="1" applyAlignment="1"/>
    <xf numFmtId="0" fontId="0" fillId="0" borderId="0" xfId="0" quotePrefix="1" applyAlignment="1"/>
    <xf numFmtId="0" fontId="23" fillId="0" borderId="0" xfId="0" applyFont="1"/>
    <xf numFmtId="0" fontId="0" fillId="44" borderId="10" xfId="0" applyFill="1" applyBorder="1" applyAlignment="1">
      <alignment wrapText="1"/>
    </xf>
    <xf numFmtId="0" fontId="0" fillId="44" borderId="0" xfId="0" applyFill="1" applyAlignment="1">
      <alignment wrapText="1"/>
    </xf>
    <xf numFmtId="0" fontId="0" fillId="33" borderId="10" xfId="0" applyFill="1" applyBorder="1" applyAlignment="1">
      <alignment horizontal="center" vertical="center"/>
    </xf>
    <xf numFmtId="0" fontId="0" fillId="33" borderId="0" xfId="0" applyFill="1" applyAlignment="1">
      <alignment horizontal="center" vertical="center"/>
    </xf>
    <xf numFmtId="0" fontId="0" fillId="34" borderId="0" xfId="0" applyFill="1" applyAlignment="1">
      <alignment horizontal="center" vertical="center"/>
    </xf>
    <xf numFmtId="0" fontId="0" fillId="36" borderId="0" xfId="0" applyFill="1" applyAlignment="1">
      <alignment horizontal="center" vertical="center"/>
    </xf>
    <xf numFmtId="0" fontId="0" fillId="37" borderId="0" xfId="0" applyFill="1" applyAlignment="1">
      <alignment horizontal="center" vertical="center"/>
    </xf>
    <xf numFmtId="0" fontId="0" fillId="37" borderId="11" xfId="0" applyFill="1" applyBorder="1" applyAlignment="1">
      <alignment horizontal="center" vertical="center"/>
    </xf>
    <xf numFmtId="0" fontId="0" fillId="38" borderId="10" xfId="0" applyFill="1" applyBorder="1" applyAlignment="1">
      <alignment horizontal="center" vertical="center"/>
    </xf>
    <xf numFmtId="0" fontId="0" fillId="38"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fill>
        <patternFill>
          <bgColor rgb="FFFFD3D3"/>
        </patternFill>
      </fill>
    </dxf>
    <dxf>
      <fill>
        <patternFill>
          <bgColor rgb="FFFFD3D3"/>
        </patternFill>
      </fill>
    </dxf>
    <dxf>
      <fill>
        <patternFill>
          <bgColor rgb="FFFFD3D3"/>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theme="9" tint="0.79998168889431442"/>
        </patternFill>
      </fill>
    </dxf>
    <dxf>
      <fill>
        <patternFill>
          <bgColor rgb="FFFFD3D3"/>
        </patternFill>
      </fill>
    </dxf>
    <dxf>
      <fill>
        <patternFill>
          <bgColor rgb="FFFFCCCC"/>
        </patternFill>
      </fill>
    </dxf>
  </dxfs>
  <tableStyles count="0" defaultTableStyle="TableStyleMedium2" defaultPivotStyle="PivotStyleLight16"/>
  <colors>
    <mruColors>
      <color rgb="FFFFCC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ndrewsforest.oregonstate.edu/sites/default/files/lter/pubs/pdf/pub1494.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6176-106C-4285-A36F-0EFB5D4551B1}">
  <sheetPr filterMode="1"/>
  <dimension ref="A1:HJ508"/>
  <sheetViews>
    <sheetView tabSelected="1" topLeftCell="D1" zoomScale="70" zoomScaleNormal="70" workbookViewId="0">
      <pane ySplit="1" topLeftCell="A12" activePane="bottomLeft" state="frozen"/>
      <selection activeCell="D1" sqref="D1"/>
      <selection pane="bottomLeft" activeCell="CR203" sqref="CR203"/>
    </sheetView>
  </sheetViews>
  <sheetFormatPr defaultRowHeight="14.4" x14ac:dyDescent="0.3"/>
  <cols>
    <col min="1" max="1" width="10.44140625" hidden="1" customWidth="1"/>
    <col min="2" max="2" width="12.88671875" hidden="1" customWidth="1"/>
    <col min="3" max="3" width="0" hidden="1" customWidth="1"/>
    <col min="5" max="5" width="19" customWidth="1"/>
    <col min="6" max="6" width="37.33203125" style="1" customWidth="1"/>
    <col min="7" max="88" width="0" hidden="1" customWidth="1"/>
    <col min="89" max="89" width="3.5546875" style="29" customWidth="1"/>
    <col min="90" max="90" width="3.33203125" customWidth="1"/>
    <col min="91" max="91" width="3.44140625" customWidth="1"/>
    <col min="92" max="92" width="9.109375" hidden="1" customWidth="1"/>
    <col min="93" max="93" width="6.33203125" hidden="1" customWidth="1"/>
    <col min="94" max="94" width="11.44140625" customWidth="1"/>
    <col min="95" max="95" width="36.44140625" customWidth="1"/>
    <col min="96" max="96" width="31.5546875" style="1" customWidth="1"/>
    <col min="97" max="97" width="11.44140625" customWidth="1"/>
    <col min="98" max="98" width="15" hidden="1" customWidth="1"/>
    <col min="99" max="99" width="13.44140625" style="1" hidden="1" customWidth="1"/>
    <col min="100" max="100" width="7.5546875" style="1" hidden="1" customWidth="1"/>
    <col min="101" max="101" width="8.44140625" style="1" hidden="1" customWidth="1"/>
    <col min="102" max="102" width="16.109375" style="1" customWidth="1"/>
    <col min="103" max="103" width="11.88671875" customWidth="1"/>
    <col min="104" max="104" width="14.6640625" hidden="1" customWidth="1"/>
    <col min="105" max="105" width="11.6640625" customWidth="1"/>
    <col min="106" max="106" width="13.88671875" customWidth="1"/>
    <col min="107" max="107" width="17.88671875" hidden="1" customWidth="1"/>
    <col min="108" max="109" width="15.44140625" hidden="1" customWidth="1"/>
    <col min="110" max="110" width="9.109375" hidden="1" customWidth="1"/>
    <col min="111" max="111" width="8.44140625" customWidth="1"/>
    <col min="112" max="112" width="18.6640625" customWidth="1"/>
    <col min="113" max="113" width="12.109375" customWidth="1"/>
    <col min="114" max="114" width="12.109375" hidden="1" customWidth="1"/>
    <col min="115" max="115" width="13.88671875" hidden="1" customWidth="1"/>
    <col min="116" max="116" width="13.109375" hidden="1" customWidth="1"/>
    <col min="117" max="117" width="7.6640625" style="1" customWidth="1"/>
    <col min="118" max="118" width="15.5546875" customWidth="1"/>
    <col min="119" max="119" width="9.33203125" hidden="1" customWidth="1"/>
    <col min="120" max="121" width="15.109375" hidden="1" customWidth="1"/>
    <col min="122" max="122" width="9.6640625" hidden="1" customWidth="1"/>
    <col min="123" max="123" width="13.44140625" hidden="1" customWidth="1"/>
    <col min="124" max="124" width="12.88671875" hidden="1" customWidth="1"/>
    <col min="125" max="125" width="11" hidden="1" customWidth="1"/>
    <col min="126" max="126" width="12.6640625" hidden="1" customWidth="1"/>
    <col min="127" max="127" width="9.5546875" hidden="1" customWidth="1"/>
    <col min="128" max="128" width="8.33203125" hidden="1" customWidth="1"/>
    <col min="129" max="129" width="17.33203125" style="1" customWidth="1"/>
    <col min="130" max="130" width="13.5546875" customWidth="1"/>
    <col min="131" max="131" width="33.109375" style="1" customWidth="1"/>
    <col min="132" max="132" width="42.6640625" style="55" hidden="1" customWidth="1"/>
    <col min="133" max="133" width="16.109375" hidden="1" customWidth="1"/>
    <col min="134" max="135" width="6.88671875" hidden="1" customWidth="1"/>
    <col min="136" max="136" width="27.6640625" hidden="1" customWidth="1"/>
    <col min="137" max="137" width="27.6640625" customWidth="1"/>
    <col min="138" max="138" width="20.5546875" style="1" customWidth="1"/>
    <col min="139" max="139" width="17" style="1" hidden="1" customWidth="1"/>
    <col min="140" max="141" width="27.5546875" style="1" hidden="1" customWidth="1"/>
    <col min="142" max="142" width="13.109375" hidden="1" customWidth="1"/>
    <col min="143" max="143" width="25.33203125" customWidth="1"/>
    <col min="144" max="144" width="31.6640625" style="1" customWidth="1"/>
    <col min="145" max="145" width="13" customWidth="1"/>
    <col min="146" max="146" width="11.6640625" hidden="1" customWidth="1"/>
    <col min="147" max="147" width="8.6640625" hidden="1" customWidth="1"/>
    <col min="148" max="148" width="40.33203125" hidden="1" customWidth="1"/>
    <col min="149" max="149" width="9.109375" style="29"/>
    <col min="185" max="185" width="7.33203125" customWidth="1"/>
  </cols>
  <sheetData>
    <row r="1" spans="1:218" s="1" customFormat="1" ht="54"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28" t="s">
        <v>88</v>
      </c>
      <c r="CL1" s="1" t="s">
        <v>89</v>
      </c>
      <c r="CM1" s="1" t="s">
        <v>90</v>
      </c>
      <c r="CN1" s="1" t="s">
        <v>91</v>
      </c>
      <c r="CO1" s="1" t="s">
        <v>92</v>
      </c>
      <c r="CP1" s="1" t="s">
        <v>93</v>
      </c>
      <c r="CQ1" s="1" t="s">
        <v>3616</v>
      </c>
      <c r="CR1" s="1" t="s">
        <v>94</v>
      </c>
      <c r="CS1" s="1" t="s">
        <v>95</v>
      </c>
      <c r="CT1" s="1" t="s">
        <v>96</v>
      </c>
      <c r="CU1" s="1" t="s">
        <v>97</v>
      </c>
      <c r="CV1" s="1" t="s">
        <v>98</v>
      </c>
      <c r="CW1" s="1" t="s">
        <v>3083</v>
      </c>
      <c r="CX1" s="1" t="s">
        <v>3611</v>
      </c>
      <c r="CY1" s="1" t="s">
        <v>99</v>
      </c>
      <c r="CZ1" s="1" t="s">
        <v>3099</v>
      </c>
      <c r="DA1" s="1" t="s">
        <v>3100</v>
      </c>
      <c r="DB1" s="1" t="s">
        <v>3103</v>
      </c>
      <c r="DC1" s="1" t="s">
        <v>3101</v>
      </c>
      <c r="DD1" s="1" t="s">
        <v>3102</v>
      </c>
      <c r="DE1" s="1" t="s">
        <v>3118</v>
      </c>
      <c r="DF1" s="1" t="s">
        <v>100</v>
      </c>
      <c r="DG1" s="1" t="s">
        <v>101</v>
      </c>
      <c r="DH1" s="1" t="s">
        <v>102</v>
      </c>
      <c r="DI1" s="1" t="s">
        <v>103</v>
      </c>
      <c r="DJ1" s="1" t="s">
        <v>104</v>
      </c>
      <c r="DK1" s="1" t="s">
        <v>105</v>
      </c>
      <c r="DL1" s="1" t="s">
        <v>106</v>
      </c>
      <c r="DM1" s="1" t="s">
        <v>107</v>
      </c>
      <c r="DN1" s="1" t="s">
        <v>108</v>
      </c>
      <c r="DO1" s="1" t="s">
        <v>3148</v>
      </c>
      <c r="DP1" s="1" t="s">
        <v>3149</v>
      </c>
      <c r="DQ1" s="1" t="s">
        <v>3150</v>
      </c>
      <c r="DR1" s="1" t="s">
        <v>109</v>
      </c>
      <c r="DS1" s="1" t="s">
        <v>110</v>
      </c>
      <c r="DT1" s="1" t="s">
        <v>3486</v>
      </c>
      <c r="DU1" s="1" t="s">
        <v>3499</v>
      </c>
      <c r="DV1" s="1" t="s">
        <v>111</v>
      </c>
      <c r="DW1" s="1" t="s">
        <v>3280</v>
      </c>
      <c r="DX1" s="1" t="s">
        <v>3326</v>
      </c>
      <c r="DY1" s="1" t="s">
        <v>112</v>
      </c>
      <c r="DZ1" s="1" t="s">
        <v>3324</v>
      </c>
      <c r="EA1" s="1" t="s">
        <v>113</v>
      </c>
      <c r="EB1" s="1" t="s">
        <v>3530</v>
      </c>
      <c r="EC1" s="1" t="s">
        <v>114</v>
      </c>
      <c r="ED1" s="1" t="s">
        <v>3130</v>
      </c>
      <c r="EE1" s="1" t="s">
        <v>3127</v>
      </c>
      <c r="EF1" s="1" t="s">
        <v>115</v>
      </c>
      <c r="EG1" s="1" t="s">
        <v>3572</v>
      </c>
      <c r="EH1" s="1" t="s">
        <v>3370</v>
      </c>
      <c r="EI1" s="1" t="s">
        <v>116</v>
      </c>
      <c r="EJ1" s="1" t="s">
        <v>3335</v>
      </c>
      <c r="EK1" s="1" t="s">
        <v>3391</v>
      </c>
      <c r="EL1" s="1" t="s">
        <v>3285</v>
      </c>
      <c r="EM1" s="1" t="s">
        <v>3573</v>
      </c>
      <c r="EN1" s="1" t="s">
        <v>117</v>
      </c>
      <c r="EO1" s="1" t="s">
        <v>3566</v>
      </c>
      <c r="EP1" s="1" t="s">
        <v>118</v>
      </c>
      <c r="EQ1" s="1" t="s">
        <v>119</v>
      </c>
      <c r="ER1" s="1" t="s">
        <v>120</v>
      </c>
      <c r="ES1" s="28" t="s">
        <v>121</v>
      </c>
      <c r="ET1" s="1" t="s">
        <v>122</v>
      </c>
      <c r="EU1" s="1" t="s">
        <v>123</v>
      </c>
      <c r="EV1" s="1" t="s">
        <v>124</v>
      </c>
      <c r="EW1" s="1" t="s">
        <v>125</v>
      </c>
      <c r="EX1" s="1" t="s">
        <v>126</v>
      </c>
      <c r="EY1" s="1" t="s">
        <v>127</v>
      </c>
      <c r="EZ1" s="1" t="s">
        <v>128</v>
      </c>
      <c r="FA1" s="1" t="s">
        <v>129</v>
      </c>
      <c r="FB1" s="1" t="s">
        <v>130</v>
      </c>
      <c r="FC1" s="1" t="s">
        <v>131</v>
      </c>
      <c r="FD1" s="1" t="s">
        <v>132</v>
      </c>
      <c r="FE1" s="1" t="s">
        <v>133</v>
      </c>
      <c r="FF1" s="1" t="s">
        <v>134</v>
      </c>
      <c r="FG1" s="1" t="s">
        <v>135</v>
      </c>
      <c r="FH1" s="1" t="s">
        <v>136</v>
      </c>
      <c r="FI1" s="1" t="s">
        <v>137</v>
      </c>
      <c r="FJ1" s="1" t="s">
        <v>138</v>
      </c>
      <c r="FK1" s="1" t="s">
        <v>139</v>
      </c>
      <c r="FL1" s="1" t="s">
        <v>140</v>
      </c>
      <c r="FM1" s="1" t="s">
        <v>141</v>
      </c>
      <c r="FN1" s="1" t="s">
        <v>3360</v>
      </c>
      <c r="FO1" s="1" t="s">
        <v>143</v>
      </c>
      <c r="FP1" s="1" t="s">
        <v>144</v>
      </c>
      <c r="FQ1" s="1" t="s">
        <v>145</v>
      </c>
      <c r="FR1" s="1" t="s">
        <v>146</v>
      </c>
      <c r="FS1" s="1" t="s">
        <v>147</v>
      </c>
      <c r="FT1" s="1" t="s">
        <v>148</v>
      </c>
      <c r="FU1" s="1" t="s">
        <v>149</v>
      </c>
      <c r="FV1" s="1" t="s">
        <v>150</v>
      </c>
      <c r="FW1" s="1" t="s">
        <v>151</v>
      </c>
      <c r="FX1" s="1" t="s">
        <v>152</v>
      </c>
      <c r="FY1" s="1" t="s">
        <v>153</v>
      </c>
      <c r="FZ1" s="1" t="s">
        <v>3212</v>
      </c>
      <c r="GA1" s="1" t="s">
        <v>3361</v>
      </c>
      <c r="GB1" s="61" t="s">
        <v>155</v>
      </c>
      <c r="GC1" s="62" t="s">
        <v>155</v>
      </c>
      <c r="GD1" s="62" t="s">
        <v>155</v>
      </c>
      <c r="GE1" s="62" t="s">
        <v>155</v>
      </c>
      <c r="GF1" s="62" t="s">
        <v>155</v>
      </c>
      <c r="GG1" s="62" t="s">
        <v>155</v>
      </c>
      <c r="GH1" s="62" t="s">
        <v>155</v>
      </c>
      <c r="GI1" s="62" t="s">
        <v>155</v>
      </c>
      <c r="GJ1" s="62" t="s">
        <v>155</v>
      </c>
      <c r="GK1" s="62" t="s">
        <v>155</v>
      </c>
      <c r="GL1" s="62" t="s">
        <v>155</v>
      </c>
      <c r="GM1" s="62" t="s">
        <v>155</v>
      </c>
      <c r="GN1" s="62" t="s">
        <v>155</v>
      </c>
      <c r="GO1" s="62" t="s">
        <v>155</v>
      </c>
      <c r="GP1" s="62" t="s">
        <v>155</v>
      </c>
      <c r="GQ1" s="62" t="s">
        <v>155</v>
      </c>
      <c r="GR1" s="62" t="s">
        <v>155</v>
      </c>
      <c r="GS1" s="62" t="s">
        <v>155</v>
      </c>
      <c r="GT1" s="62" t="s">
        <v>155</v>
      </c>
      <c r="GU1" s="62" t="s">
        <v>155</v>
      </c>
      <c r="GV1" s="62" t="s">
        <v>155</v>
      </c>
      <c r="GW1" s="62" t="s">
        <v>155</v>
      </c>
      <c r="GX1" s="62" t="s">
        <v>155</v>
      </c>
      <c r="GY1" s="62" t="s">
        <v>155</v>
      </c>
      <c r="GZ1" s="62" t="s">
        <v>155</v>
      </c>
      <c r="HA1" s="62" t="s">
        <v>155</v>
      </c>
      <c r="HB1" s="62" t="s">
        <v>155</v>
      </c>
      <c r="HC1" s="62" t="s">
        <v>155</v>
      </c>
      <c r="HD1" s="62"/>
      <c r="HE1" s="62" t="s">
        <v>155</v>
      </c>
      <c r="HF1" s="62" t="s">
        <v>155</v>
      </c>
      <c r="HG1" s="62" t="s">
        <v>155</v>
      </c>
      <c r="HH1" s="62" t="s">
        <v>155</v>
      </c>
      <c r="HI1" s="62"/>
      <c r="HJ1" s="62" t="s">
        <v>155</v>
      </c>
    </row>
    <row r="2" spans="1:218" hidden="1" x14ac:dyDescent="0.3">
      <c r="B2" t="s">
        <v>156</v>
      </c>
      <c r="C2" t="s">
        <v>157</v>
      </c>
      <c r="D2">
        <v>2022</v>
      </c>
      <c r="E2" t="s">
        <v>158</v>
      </c>
      <c r="F2" t="s">
        <v>159</v>
      </c>
      <c r="G2" t="s">
        <v>160</v>
      </c>
      <c r="I2" t="s">
        <v>161</v>
      </c>
      <c r="J2" t="s">
        <v>162</v>
      </c>
      <c r="L2" t="s">
        <v>163</v>
      </c>
      <c r="M2">
        <v>44774</v>
      </c>
      <c r="N2">
        <v>45075.825150462966</v>
      </c>
      <c r="O2">
        <v>45075.957499999997</v>
      </c>
      <c r="T2">
        <v>27</v>
      </c>
      <c r="AD2" t="s">
        <v>164</v>
      </c>
      <c r="AH2" t="s">
        <v>165</v>
      </c>
      <c r="AM2" t="s">
        <v>166</v>
      </c>
      <c r="AN2" t="s">
        <v>167</v>
      </c>
      <c r="AO2" t="s">
        <v>168</v>
      </c>
      <c r="CK2"/>
      <c r="CL2" t="s">
        <v>3172</v>
      </c>
      <c r="CN2" t="s">
        <v>169</v>
      </c>
      <c r="CO2" t="s">
        <v>170</v>
      </c>
      <c r="CP2" t="s">
        <v>171</v>
      </c>
      <c r="CR2"/>
      <c r="CS2" t="s">
        <v>172</v>
      </c>
      <c r="CT2" t="s">
        <v>173</v>
      </c>
      <c r="CU2"/>
      <c r="CV2"/>
      <c r="CW2"/>
      <c r="CX2"/>
      <c r="DF2" t="s">
        <v>174</v>
      </c>
      <c r="DI2" t="s">
        <v>175</v>
      </c>
      <c r="DK2" t="s">
        <v>176</v>
      </c>
      <c r="DL2">
        <v>306</v>
      </c>
      <c r="DM2"/>
      <c r="DR2">
        <v>3</v>
      </c>
      <c r="DS2" t="s">
        <v>177</v>
      </c>
      <c r="DY2"/>
      <c r="EA2"/>
      <c r="EB2"/>
      <c r="EF2">
        <v>4</v>
      </c>
      <c r="EH2"/>
      <c r="EI2"/>
      <c r="EJ2"/>
      <c r="EK2"/>
      <c r="EN2" t="s">
        <v>178</v>
      </c>
      <c r="EQ2">
        <f t="shared" ref="EQ2:EQ3" si="0">COUNTA(ES2:GA2)</f>
        <v>2</v>
      </c>
      <c r="ER2" t="str">
        <f>_xlfn.TEXTJOIN(", ",TRUE,GB2:HJ2)</f>
        <v>Sentinel-2, Landsat-8</v>
      </c>
      <c r="ES2">
        <v>1</v>
      </c>
      <c r="EW2">
        <v>1</v>
      </c>
      <c r="GB2" s="50" t="str">
        <f t="shared" ref="GB2:GK3" si="1">IF(ES2=1,ES$1,"")</f>
        <v>Sentinel-2</v>
      </c>
      <c r="GC2" s="50" t="str">
        <f t="shared" si="1"/>
        <v/>
      </c>
      <c r="GD2" s="50" t="str">
        <f t="shared" si="1"/>
        <v/>
      </c>
      <c r="GE2" s="50" t="str">
        <f t="shared" si="1"/>
        <v/>
      </c>
      <c r="GF2" s="50" t="str">
        <f t="shared" si="1"/>
        <v>Landsat-8</v>
      </c>
      <c r="GG2" s="50" t="str">
        <f t="shared" si="1"/>
        <v/>
      </c>
      <c r="GH2" s="50" t="str">
        <f t="shared" si="1"/>
        <v/>
      </c>
      <c r="GI2" s="50" t="str">
        <f t="shared" si="1"/>
        <v/>
      </c>
      <c r="GJ2" s="50" t="str">
        <f t="shared" si="1"/>
        <v/>
      </c>
      <c r="GK2" s="50" t="str">
        <f t="shared" si="1"/>
        <v/>
      </c>
      <c r="GL2" s="50" t="str">
        <f t="shared" ref="GL2:GU3" si="2">IF(FC2=1,FC$1,"")</f>
        <v/>
      </c>
      <c r="GM2" s="50" t="str">
        <f t="shared" si="2"/>
        <v/>
      </c>
      <c r="GN2" s="50" t="str">
        <f t="shared" si="2"/>
        <v/>
      </c>
      <c r="GO2" s="50" t="str">
        <f t="shared" si="2"/>
        <v/>
      </c>
      <c r="GP2" s="50" t="str">
        <f t="shared" si="2"/>
        <v/>
      </c>
      <c r="GQ2" s="50" t="str">
        <f t="shared" si="2"/>
        <v/>
      </c>
      <c r="GR2" s="50" t="str">
        <f t="shared" si="2"/>
        <v/>
      </c>
      <c r="GS2" s="50" t="str">
        <f t="shared" si="2"/>
        <v/>
      </c>
      <c r="GT2" s="50" t="str">
        <f t="shared" si="2"/>
        <v/>
      </c>
      <c r="GU2" s="50" t="str">
        <f t="shared" si="2"/>
        <v/>
      </c>
      <c r="GV2" s="50" t="str">
        <f t="shared" ref="GV2:HC3" si="3">IF(FM2=1,FM$1,"")</f>
        <v/>
      </c>
      <c r="GW2" s="50" t="str">
        <f t="shared" si="3"/>
        <v/>
      </c>
      <c r="GX2" s="50" t="str">
        <f t="shared" si="3"/>
        <v/>
      </c>
      <c r="GY2" s="50" t="str">
        <f t="shared" si="3"/>
        <v/>
      </c>
      <c r="GZ2" s="50" t="str">
        <f t="shared" si="3"/>
        <v/>
      </c>
      <c r="HA2" s="50" t="str">
        <f t="shared" si="3"/>
        <v/>
      </c>
      <c r="HB2" s="50" t="str">
        <f t="shared" si="3"/>
        <v/>
      </c>
      <c r="HC2" s="50" t="str">
        <f t="shared" si="3"/>
        <v/>
      </c>
      <c r="HD2" s="50"/>
      <c r="HE2" s="50" t="str">
        <f>IF(FU2=1,FU$1,"")</f>
        <v/>
      </c>
      <c r="HF2" s="50" t="str">
        <f>IF(GA2=1,GA$1,"")</f>
        <v/>
      </c>
      <c r="HG2" s="50"/>
      <c r="HH2" s="50"/>
      <c r="HI2" s="50"/>
    </row>
    <row r="3" spans="1:218" hidden="1" x14ac:dyDescent="0.3">
      <c r="B3" t="s">
        <v>179</v>
      </c>
      <c r="C3" t="s">
        <v>157</v>
      </c>
      <c r="D3">
        <v>2019</v>
      </c>
      <c r="E3" t="s">
        <v>180</v>
      </c>
      <c r="F3" t="s">
        <v>181</v>
      </c>
      <c r="I3" t="s">
        <v>182</v>
      </c>
      <c r="J3" t="s">
        <v>183</v>
      </c>
      <c r="K3" t="s">
        <v>184</v>
      </c>
      <c r="M3">
        <v>2019</v>
      </c>
      <c r="N3">
        <v>45246.819282407407</v>
      </c>
      <c r="O3">
        <v>45246.819282407407</v>
      </c>
      <c r="S3" t="s">
        <v>185</v>
      </c>
      <c r="T3">
        <v>11</v>
      </c>
      <c r="X3" t="s">
        <v>185</v>
      </c>
      <c r="AD3" t="s">
        <v>164</v>
      </c>
      <c r="AK3" t="s">
        <v>186</v>
      </c>
      <c r="AS3" t="s">
        <v>185</v>
      </c>
      <c r="CK3" t="s">
        <v>3170</v>
      </c>
      <c r="CL3" t="s">
        <v>3172</v>
      </c>
      <c r="CR3"/>
      <c r="CU3"/>
      <c r="CV3"/>
      <c r="CW3"/>
      <c r="CX3"/>
      <c r="DM3"/>
      <c r="DY3"/>
      <c r="EA3"/>
      <c r="EB3"/>
      <c r="EH3"/>
      <c r="EI3"/>
      <c r="EJ3"/>
      <c r="EK3"/>
      <c r="EN3"/>
      <c r="EQ3">
        <f t="shared" si="0"/>
        <v>0</v>
      </c>
      <c r="ER3" t="str">
        <f t="shared" ref="ER3" si="4">_xlfn.TEXTJOIN(", ",TRUE,GB3:HJ3)</f>
        <v/>
      </c>
      <c r="ES3"/>
      <c r="GB3" s="50" t="str">
        <f t="shared" si="1"/>
        <v/>
      </c>
      <c r="GC3" s="50" t="str">
        <f t="shared" si="1"/>
        <v/>
      </c>
      <c r="GD3" s="50" t="str">
        <f t="shared" si="1"/>
        <v/>
      </c>
      <c r="GE3" s="50" t="str">
        <f t="shared" si="1"/>
        <v/>
      </c>
      <c r="GF3" s="50" t="str">
        <f t="shared" si="1"/>
        <v/>
      </c>
      <c r="GG3" s="50" t="str">
        <f t="shared" si="1"/>
        <v/>
      </c>
      <c r="GH3" s="50" t="str">
        <f t="shared" si="1"/>
        <v/>
      </c>
      <c r="GI3" s="50" t="str">
        <f t="shared" si="1"/>
        <v/>
      </c>
      <c r="GJ3" s="50" t="str">
        <f t="shared" si="1"/>
        <v/>
      </c>
      <c r="GK3" s="50" t="str">
        <f t="shared" si="1"/>
        <v/>
      </c>
      <c r="GL3" s="50" t="str">
        <f t="shared" si="2"/>
        <v/>
      </c>
      <c r="GM3" s="50" t="str">
        <f t="shared" si="2"/>
        <v/>
      </c>
      <c r="GN3" s="50" t="str">
        <f t="shared" si="2"/>
        <v/>
      </c>
      <c r="GO3" s="50" t="str">
        <f t="shared" si="2"/>
        <v/>
      </c>
      <c r="GP3" s="50" t="str">
        <f t="shared" si="2"/>
        <v/>
      </c>
      <c r="GQ3" s="50" t="str">
        <f t="shared" si="2"/>
        <v/>
      </c>
      <c r="GR3" s="50" t="str">
        <f t="shared" si="2"/>
        <v/>
      </c>
      <c r="GS3" s="50" t="str">
        <f t="shared" si="2"/>
        <v/>
      </c>
      <c r="GT3" s="50" t="str">
        <f t="shared" si="2"/>
        <v/>
      </c>
      <c r="GU3" s="50" t="str">
        <f t="shared" si="2"/>
        <v/>
      </c>
      <c r="GV3" s="50" t="str">
        <f t="shared" si="3"/>
        <v/>
      </c>
      <c r="GW3" s="50" t="str">
        <f t="shared" si="3"/>
        <v/>
      </c>
      <c r="GX3" s="50" t="str">
        <f t="shared" si="3"/>
        <v/>
      </c>
      <c r="GY3" s="50" t="str">
        <f t="shared" si="3"/>
        <v/>
      </c>
      <c r="GZ3" s="50" t="str">
        <f t="shared" si="3"/>
        <v/>
      </c>
      <c r="HA3" s="50" t="str">
        <f t="shared" si="3"/>
        <v/>
      </c>
      <c r="HB3" s="50" t="str">
        <f t="shared" si="3"/>
        <v/>
      </c>
      <c r="HC3" s="50" t="str">
        <f t="shared" si="3"/>
        <v/>
      </c>
      <c r="HD3" s="50"/>
      <c r="HE3" s="50" t="str">
        <f>IF(FU3=1,FU$1,"")</f>
        <v/>
      </c>
      <c r="HF3" s="50" t="str">
        <f>IF(GA3=1,GA$1,"")</f>
        <v/>
      </c>
      <c r="HG3" s="50"/>
      <c r="HH3" s="50"/>
      <c r="HI3" s="50"/>
    </row>
    <row r="4" spans="1:218" ht="57.6" hidden="1" x14ac:dyDescent="0.3">
      <c r="A4" s="55"/>
      <c r="B4" s="55" t="s">
        <v>187</v>
      </c>
      <c r="C4" s="55" t="s">
        <v>157</v>
      </c>
      <c r="D4" s="55">
        <v>2020</v>
      </c>
      <c r="E4" s="55" t="s">
        <v>188</v>
      </c>
      <c r="F4" s="1" t="s">
        <v>189</v>
      </c>
      <c r="G4" s="55" t="s">
        <v>190</v>
      </c>
      <c r="H4" t="s">
        <v>191</v>
      </c>
      <c r="J4" t="s">
        <v>192</v>
      </c>
      <c r="K4" t="s">
        <v>193</v>
      </c>
      <c r="L4" t="s">
        <v>194</v>
      </c>
      <c r="M4">
        <v>2020</v>
      </c>
      <c r="N4">
        <v>45075.825335648151</v>
      </c>
      <c r="O4">
        <v>45075.825335648151</v>
      </c>
      <c r="P4">
        <v>43701</v>
      </c>
      <c r="T4">
        <v>561</v>
      </c>
      <c r="AB4" t="s">
        <v>195</v>
      </c>
      <c r="AD4" t="s">
        <v>164</v>
      </c>
      <c r="AG4" t="s">
        <v>196</v>
      </c>
      <c r="AM4" t="s">
        <v>197</v>
      </c>
      <c r="AN4" t="s">
        <v>198</v>
      </c>
      <c r="AO4" t="s">
        <v>199</v>
      </c>
      <c r="BU4" t="s">
        <v>200</v>
      </c>
      <c r="CK4" s="56" t="s">
        <v>201</v>
      </c>
      <c r="CL4" s="55"/>
      <c r="CM4" s="55"/>
      <c r="CN4" t="s">
        <v>202</v>
      </c>
      <c r="CO4" t="s">
        <v>203</v>
      </c>
      <c r="CP4" s="55" t="s">
        <v>204</v>
      </c>
      <c r="CQ4" s="55" t="s">
        <v>3630</v>
      </c>
      <c r="CR4" s="55" t="s">
        <v>205</v>
      </c>
      <c r="CS4" s="55" t="s">
        <v>172</v>
      </c>
      <c r="CT4" s="55" t="s">
        <v>206</v>
      </c>
      <c r="CU4" s="1" t="s">
        <v>185</v>
      </c>
      <c r="CV4" s="1" t="s">
        <v>207</v>
      </c>
      <c r="CW4" s="53" t="s">
        <v>185</v>
      </c>
      <c r="CX4" s="53" t="s">
        <v>3614</v>
      </c>
      <c r="CY4" s="55">
        <f>AVERAGE(238,446)</f>
        <v>342</v>
      </c>
      <c r="CZ4" s="55" t="s">
        <v>3090</v>
      </c>
      <c r="DA4">
        <v>684</v>
      </c>
      <c r="DB4">
        <v>3</v>
      </c>
      <c r="DC4" s="55" t="s">
        <v>185</v>
      </c>
      <c r="DD4" s="55">
        <v>1</v>
      </c>
      <c r="DE4" s="55"/>
      <c r="DF4" s="55" t="s">
        <v>185</v>
      </c>
      <c r="DG4" s="55">
        <v>4</v>
      </c>
      <c r="DH4" s="55" t="s">
        <v>174</v>
      </c>
      <c r="DI4" s="55" t="s">
        <v>208</v>
      </c>
      <c r="DJ4" s="55" t="s">
        <v>209</v>
      </c>
      <c r="DK4" s="55" t="s">
        <v>210</v>
      </c>
      <c r="DL4" s="55">
        <v>670.29</v>
      </c>
      <c r="DM4" s="55" t="s">
        <v>174</v>
      </c>
      <c r="DN4" s="55" t="s">
        <v>174</v>
      </c>
      <c r="DO4" s="55"/>
      <c r="DP4" s="55"/>
      <c r="DQ4" s="55"/>
      <c r="DR4" s="55">
        <v>3</v>
      </c>
      <c r="DS4" s="55" t="s">
        <v>211</v>
      </c>
      <c r="DT4" s="55"/>
      <c r="DU4" s="55"/>
      <c r="DV4" s="55" t="s">
        <v>212</v>
      </c>
      <c r="DW4" s="55"/>
      <c r="DX4" s="55"/>
      <c r="DY4" s="55" t="s">
        <v>213</v>
      </c>
      <c r="DZ4" s="55"/>
      <c r="EA4" s="1" t="s">
        <v>214</v>
      </c>
      <c r="EB4" s="55" t="s">
        <v>3512</v>
      </c>
      <c r="EC4" s="55" t="s">
        <v>174</v>
      </c>
      <c r="ED4" s="55" t="s">
        <v>3137</v>
      </c>
      <c r="EE4" s="55" t="s">
        <v>3129</v>
      </c>
      <c r="EF4" s="55">
        <v>4</v>
      </c>
      <c r="EG4" s="55"/>
      <c r="EH4" s="55"/>
      <c r="EI4" s="55" t="s">
        <v>174</v>
      </c>
      <c r="EJ4" s="55"/>
      <c r="EK4" s="55"/>
      <c r="EL4" s="55"/>
      <c r="EM4" s="55"/>
      <c r="EN4" s="55" t="s">
        <v>174</v>
      </c>
      <c r="EO4" s="55"/>
      <c r="EP4" s="55"/>
      <c r="EQ4" s="55">
        <f t="shared" ref="EQ4:EQ35" si="5">COUNTA(ES4:GA4)</f>
        <v>0</v>
      </c>
      <c r="ER4" t="str">
        <f t="shared" ref="ER4:ER35" si="6">_xlfn.TEXTJOIN(", ",TRUE,GB4:HJ4)</f>
        <v/>
      </c>
      <c r="ES4" s="56"/>
      <c r="ET4" s="55"/>
      <c r="EU4" s="55"/>
      <c r="EV4" s="55"/>
      <c r="EW4" s="55"/>
      <c r="EX4" s="55"/>
      <c r="EY4" s="55"/>
      <c r="EZ4" s="55"/>
      <c r="FA4" s="55"/>
      <c r="FB4" s="55"/>
      <c r="FC4" s="55"/>
      <c r="FD4" s="55"/>
      <c r="FE4" s="55"/>
      <c r="FF4" s="55"/>
      <c r="FG4" s="55"/>
      <c r="FH4" s="55"/>
      <c r="FI4" s="55"/>
      <c r="FJ4" s="55"/>
      <c r="FK4" s="55"/>
      <c r="FL4" s="55"/>
      <c r="FM4" s="55"/>
      <c r="FN4" s="55"/>
      <c r="FO4" s="55"/>
      <c r="FP4" s="55"/>
      <c r="FQ4" s="55"/>
      <c r="FR4" s="55"/>
      <c r="FS4" s="55"/>
      <c r="FT4" s="55"/>
      <c r="FU4" s="55"/>
      <c r="FV4" s="55"/>
      <c r="FW4" s="55"/>
      <c r="FX4" s="55"/>
      <c r="FY4" s="55"/>
      <c r="FZ4" s="55"/>
      <c r="GA4" s="55"/>
      <c r="GB4" s="57" t="str">
        <f t="shared" ref="GB4:GB35" si="7">IF(OR(ES4=1, ES4=-1, ES4="-1, 1", ES4="1, -1"),ES$1,"")</f>
        <v/>
      </c>
      <c r="GC4" s="57" t="str">
        <f t="shared" ref="GC4:GC35" si="8">IF(OR(ET4=1, ET4=-1, ET4="-1, 1", ET4="1, -1"),ET$1,"")</f>
        <v/>
      </c>
      <c r="GD4" s="57" t="str">
        <f t="shared" ref="GD4:GD35" si="9">IF(OR(EU4=1, EU4=-1, EU4="-1, 1", EU4="1, -1"),EU$1,"")</f>
        <v/>
      </c>
      <c r="GE4" s="57" t="str">
        <f t="shared" ref="GE4:GE35" si="10">IF(OR(EV4=1, EV4=-1, EV4="-1, 1", EV4="1, -1"),EV$1,"")</f>
        <v/>
      </c>
      <c r="GF4" s="57" t="str">
        <f t="shared" ref="GF4:GF35" si="11">IF(OR(EW4=1, EW4=-1, EW4="-1, 1", EW4="1, -1"),EW$1,"")</f>
        <v/>
      </c>
      <c r="GG4" s="57" t="str">
        <f t="shared" ref="GG4:GG35" si="12">IF(OR(EX4=1, EX4=-1, EX4="-1, 1", EX4="1, -1"),EX$1,"")</f>
        <v/>
      </c>
      <c r="GH4" s="57" t="str">
        <f t="shared" ref="GH4:GH35" si="13">IF(OR(EY4=1, EY4=-1, EY4="-1, 1", EY4="1, -1"),EY$1,"")</f>
        <v/>
      </c>
      <c r="GI4" s="57" t="str">
        <f t="shared" ref="GI4:GI35" si="14">IF(OR(EZ4=1, EZ4=-1, EZ4="-1, 1", EZ4="1, -1"),EZ$1,"")</f>
        <v/>
      </c>
      <c r="GJ4" s="57" t="str">
        <f t="shared" ref="GJ4:GJ35" si="15">IF(OR(FA4=1, FA4=-1, FA4="-1, 1", FA4="1, -1"),FA$1,"")</f>
        <v/>
      </c>
      <c r="GK4" s="57" t="str">
        <f t="shared" ref="GK4:GK35" si="16">IF(OR(FB4=1, FB4=-1, FB4="-1, 1", FB4="1, -1"),FB$1,"")</f>
        <v/>
      </c>
      <c r="GL4" s="57" t="str">
        <f t="shared" ref="GL4:GL35" si="17">IF(OR(FC4=1, FC4=-1, FC4="-1, 1", FC4="1, -1"),FC$1,"")</f>
        <v/>
      </c>
      <c r="GM4" s="57" t="str">
        <f t="shared" ref="GM4:GM35" si="18">IF(OR(FD4=1, FD4=-1, FD4="-1, 1", FD4="1, -1"),FD$1,"")</f>
        <v/>
      </c>
      <c r="GN4" s="57" t="str">
        <f t="shared" ref="GN4:GN35" si="19">IF(OR(FE4=1, FE4=-1, FE4="-1, 1", FE4="1, -1"),FE$1,"")</f>
        <v/>
      </c>
      <c r="GO4" s="57" t="str">
        <f t="shared" ref="GO4:GO35" si="20">IF(OR(FF4=1, FF4=-1, FF4="-1, 1", FF4="1, -1"),FF$1,"")</f>
        <v/>
      </c>
      <c r="GP4" s="57" t="str">
        <f t="shared" ref="GP4:GP35" si="21">IF(OR(FG4=1, FG4=-1, FG4="-1, 1", FG4="1, -1"),FG$1,"")</f>
        <v/>
      </c>
      <c r="GQ4" s="57" t="str">
        <f t="shared" ref="GQ4:GQ35" si="22">IF(OR(FH4=1, FH4=-1, FH4="-1, 1", FH4="1, -1"),FH$1,"")</f>
        <v/>
      </c>
      <c r="GR4" s="57" t="str">
        <f t="shared" ref="GR4:GR35" si="23">IF(OR(FI4=1, FI4=-1, FI4="-1, 1", FI4="1, -1"),FI$1,"")</f>
        <v/>
      </c>
      <c r="GS4" s="57" t="str">
        <f t="shared" ref="GS4:GS35" si="24">IF(OR(FJ4=1, FJ4=-1, FJ4="-1, 1", FJ4="1, -1"),FJ$1,"")</f>
        <v/>
      </c>
      <c r="GT4" s="57" t="str">
        <f t="shared" ref="GT4:GT35" si="25">IF(OR(FK4=1, FK4=-1, FK4="-1, 1", FK4="1, -1"),FK$1,"")</f>
        <v/>
      </c>
      <c r="GU4" s="57" t="str">
        <f t="shared" ref="GU4:GU35" si="26">IF(OR(FL4=1, FL4=-1, FL4="-1, 1", FL4="1, -1"),FL$1,"")</f>
        <v/>
      </c>
      <c r="GV4" s="57" t="str">
        <f t="shared" ref="GV4:GV35" si="27">IF(OR(FM4=1, FM4=-1, FM4="-1, 1", FM4="1, -1"),FM$1,"")</f>
        <v/>
      </c>
      <c r="GW4" s="57" t="str">
        <f t="shared" ref="GW4:GW35" si="28">IF(OR(FN4=1, FN4=-1, FN4="-1, 1", FN4="1, -1"),FN$1,"")</f>
        <v/>
      </c>
      <c r="GX4" s="57" t="str">
        <f t="shared" ref="GX4:GX35" si="29">IF(OR(FO4=1, FO4=-1, FO4="-1, 1", FO4="1, -1"),FO$1,"")</f>
        <v/>
      </c>
      <c r="GY4" s="57" t="str">
        <f t="shared" ref="GY4:GY35" si="30">IF(OR(FP4=1, FP4=-1, FP4="-1, 1", FP4="1, -1"),FP$1,"")</f>
        <v/>
      </c>
      <c r="GZ4" s="57" t="str">
        <f t="shared" ref="GZ4:GZ35" si="31">IF(OR(FQ4=1, FQ4=-1, FQ4="-1, 1", FQ4="1, -1"),FQ$1,"")</f>
        <v/>
      </c>
      <c r="HA4" s="57" t="str">
        <f t="shared" ref="HA4:HA35" si="32">IF(OR(FR4=1, FR4=-1, FR4="-1, 1", FR4="1, -1"),FR$1,"")</f>
        <v/>
      </c>
      <c r="HB4" s="57" t="str">
        <f t="shared" ref="HB4:HB35" si="33">IF(OR(FS4=1, FS4=-1, FS4="-1, 1", FS4="1, -1"),FS$1,"")</f>
        <v/>
      </c>
      <c r="HC4" s="57" t="str">
        <f t="shared" ref="HC4:HC35" si="34">IF(OR(FT4=1, FT4=-1, FT4="-1, 1", FT4="1, -1"),FT$1,"")</f>
        <v/>
      </c>
      <c r="HD4" s="57" t="str">
        <f t="shared" ref="HD4:HD35" si="35">IF(OR(FU4=1, FU4=-1, FU4="-1, 1", FU4="1, -1"),FU$1,"")</f>
        <v/>
      </c>
      <c r="HE4" s="57" t="str">
        <f t="shared" ref="HE4:HE35" si="36">IF(OR(FV4=1, FV4=-1, FV4="-1, 1", FV4="1, -1"),FV$1,"")</f>
        <v/>
      </c>
      <c r="HF4" s="57" t="str">
        <f t="shared" ref="HF4:HF35" si="37">IF(OR(FW4=1, FW4=-1, FW4="-1, 1", FW4="1, -1"),FW$1,"")</f>
        <v/>
      </c>
      <c r="HG4" s="57" t="str">
        <f t="shared" ref="HG4:HG35" si="38">IF(OR(FX4=1, FX4=-1, FX4="-1, 1", FX4="1, -1"),FX$1,"")</f>
        <v/>
      </c>
      <c r="HH4" s="57" t="str">
        <f t="shared" ref="HH4:HH35" si="39">IF(OR(FY4=1, FY4=-1, FY4="-1, 1", FY4="1, -1"),FY$1,"")</f>
        <v/>
      </c>
      <c r="HI4" s="57" t="str">
        <f t="shared" ref="HI4:HI35" si="40">IF(OR(FZ4=1, FZ4=-1, FZ4="-1, 1", FZ4="1, -1"),FZ$1,"")</f>
        <v/>
      </c>
      <c r="HJ4" s="57" t="str">
        <f t="shared" ref="HJ4:HJ35" si="41">IF(OR(GA4=1, GA4=-1, GA4="-1, 1", GA4="1, -1"),GA$1,"")</f>
        <v/>
      </c>
    </row>
    <row r="5" spans="1:218" hidden="1" x14ac:dyDescent="0.3">
      <c r="B5" t="s">
        <v>215</v>
      </c>
      <c r="C5" t="s">
        <v>157</v>
      </c>
      <c r="D5">
        <v>2021</v>
      </c>
      <c r="E5" t="s">
        <v>216</v>
      </c>
      <c r="F5" t="s">
        <v>217</v>
      </c>
      <c r="I5" t="s">
        <v>218</v>
      </c>
      <c r="J5" t="s">
        <v>219</v>
      </c>
      <c r="K5" t="s">
        <v>220</v>
      </c>
      <c r="M5">
        <v>2021</v>
      </c>
      <c r="N5">
        <v>45246.819293981483</v>
      </c>
      <c r="O5">
        <v>45246.834085648145</v>
      </c>
      <c r="S5" t="s">
        <v>185</v>
      </c>
      <c r="T5">
        <v>30</v>
      </c>
      <c r="X5" t="s">
        <v>185</v>
      </c>
      <c r="AD5" t="s">
        <v>221</v>
      </c>
      <c r="AK5" t="s">
        <v>186</v>
      </c>
      <c r="AO5" t="s">
        <v>222</v>
      </c>
      <c r="AS5" t="s">
        <v>185</v>
      </c>
      <c r="CK5"/>
      <c r="CL5" t="s">
        <v>3171</v>
      </c>
      <c r="CR5"/>
      <c r="CU5"/>
      <c r="CV5"/>
      <c r="CW5"/>
      <c r="CX5"/>
      <c r="CZ5" s="55"/>
      <c r="DM5"/>
      <c r="DY5"/>
      <c r="EA5"/>
      <c r="EB5"/>
      <c r="EH5"/>
      <c r="EI5"/>
      <c r="EJ5"/>
      <c r="EK5"/>
      <c r="EN5"/>
      <c r="EQ5">
        <f t="shared" si="5"/>
        <v>0</v>
      </c>
      <c r="ER5" t="str">
        <f t="shared" si="6"/>
        <v/>
      </c>
      <c r="ES5"/>
      <c r="GB5" s="57" t="str">
        <f t="shared" si="7"/>
        <v/>
      </c>
      <c r="GC5" s="57" t="str">
        <f t="shared" si="8"/>
        <v/>
      </c>
      <c r="GD5" s="57" t="str">
        <f t="shared" si="9"/>
        <v/>
      </c>
      <c r="GE5" s="57" t="str">
        <f t="shared" si="10"/>
        <v/>
      </c>
      <c r="GF5" s="57" t="str">
        <f t="shared" si="11"/>
        <v/>
      </c>
      <c r="GG5" s="57" t="str">
        <f t="shared" si="12"/>
        <v/>
      </c>
      <c r="GH5" s="57" t="str">
        <f t="shared" si="13"/>
        <v/>
      </c>
      <c r="GI5" s="57" t="str">
        <f t="shared" si="14"/>
        <v/>
      </c>
      <c r="GJ5" s="57" t="str">
        <f t="shared" si="15"/>
        <v/>
      </c>
      <c r="GK5" s="57" t="str">
        <f t="shared" si="16"/>
        <v/>
      </c>
      <c r="GL5" s="57" t="str">
        <f t="shared" si="17"/>
        <v/>
      </c>
      <c r="GM5" s="57" t="str">
        <f t="shared" si="18"/>
        <v/>
      </c>
      <c r="GN5" s="57" t="str">
        <f t="shared" si="19"/>
        <v/>
      </c>
      <c r="GO5" s="57" t="str">
        <f t="shared" si="20"/>
        <v/>
      </c>
      <c r="GP5" s="57" t="str">
        <f t="shared" si="21"/>
        <v/>
      </c>
      <c r="GQ5" s="57" t="str">
        <f t="shared" si="22"/>
        <v/>
      </c>
      <c r="GR5" s="57" t="str">
        <f t="shared" si="23"/>
        <v/>
      </c>
      <c r="GS5" s="57" t="str">
        <f t="shared" si="24"/>
        <v/>
      </c>
      <c r="GT5" s="57" t="str">
        <f t="shared" si="25"/>
        <v/>
      </c>
      <c r="GU5" s="57" t="str">
        <f t="shared" si="26"/>
        <v/>
      </c>
      <c r="GV5" s="57" t="str">
        <f t="shared" si="27"/>
        <v/>
      </c>
      <c r="GW5" s="57" t="str">
        <f t="shared" si="28"/>
        <v/>
      </c>
      <c r="GX5" s="57" t="str">
        <f t="shared" si="29"/>
        <v/>
      </c>
      <c r="GY5" s="57" t="str">
        <f t="shared" si="30"/>
        <v/>
      </c>
      <c r="GZ5" s="57" t="str">
        <f t="shared" si="31"/>
        <v/>
      </c>
      <c r="HA5" s="57" t="str">
        <f t="shared" si="32"/>
        <v/>
      </c>
      <c r="HB5" s="57" t="str">
        <f t="shared" si="33"/>
        <v/>
      </c>
      <c r="HC5" s="57" t="str">
        <f t="shared" si="34"/>
        <v/>
      </c>
      <c r="HD5" s="57" t="str">
        <f t="shared" si="35"/>
        <v/>
      </c>
      <c r="HE5" s="57" t="str">
        <f t="shared" si="36"/>
        <v/>
      </c>
      <c r="HF5" s="57" t="str">
        <f t="shared" si="37"/>
        <v/>
      </c>
      <c r="HG5" s="57" t="str">
        <f t="shared" si="38"/>
        <v/>
      </c>
      <c r="HH5" s="57" t="str">
        <f t="shared" si="39"/>
        <v/>
      </c>
      <c r="HI5" s="57" t="str">
        <f t="shared" si="40"/>
        <v/>
      </c>
      <c r="HJ5" s="57" t="str">
        <f t="shared" si="41"/>
        <v/>
      </c>
    </row>
    <row r="6" spans="1:218" ht="86.4" hidden="1" x14ac:dyDescent="0.3">
      <c r="A6">
        <v>1</v>
      </c>
      <c r="B6" t="s">
        <v>262</v>
      </c>
      <c r="C6" t="s">
        <v>157</v>
      </c>
      <c r="D6">
        <v>2024</v>
      </c>
      <c r="E6" t="s">
        <v>263</v>
      </c>
      <c r="F6" s="1" t="s">
        <v>264</v>
      </c>
      <c r="G6" t="s">
        <v>265</v>
      </c>
      <c r="I6" t="s">
        <v>266</v>
      </c>
      <c r="J6" t="s">
        <v>267</v>
      </c>
      <c r="K6" t="s">
        <v>268</v>
      </c>
      <c r="L6" t="s">
        <v>269</v>
      </c>
      <c r="M6">
        <v>45323</v>
      </c>
      <c r="N6">
        <v>45434.754999999997</v>
      </c>
      <c r="O6">
        <v>45436.040995370371</v>
      </c>
      <c r="Q6">
        <v>277</v>
      </c>
      <c r="S6" t="s">
        <v>185</v>
      </c>
      <c r="T6">
        <v>15</v>
      </c>
      <c r="V6" t="s">
        <v>270</v>
      </c>
      <c r="X6" t="s">
        <v>185</v>
      </c>
      <c r="AD6" t="s">
        <v>164</v>
      </c>
      <c r="AE6" t="s">
        <v>185</v>
      </c>
      <c r="AG6" t="s">
        <v>196</v>
      </c>
      <c r="AH6" t="s">
        <v>271</v>
      </c>
      <c r="AK6" t="s">
        <v>272</v>
      </c>
      <c r="AM6" t="s">
        <v>273</v>
      </c>
      <c r="AO6" t="s">
        <v>274</v>
      </c>
      <c r="CK6" s="54"/>
      <c r="CN6" t="s">
        <v>275</v>
      </c>
      <c r="CO6" t="s">
        <v>174</v>
      </c>
      <c r="CP6" t="s">
        <v>171</v>
      </c>
      <c r="CQ6" t="s">
        <v>276</v>
      </c>
      <c r="CR6" s="1" t="s">
        <v>276</v>
      </c>
      <c r="CS6" t="s">
        <v>172</v>
      </c>
      <c r="CT6" t="s">
        <v>173</v>
      </c>
      <c r="CU6"/>
      <c r="CV6" t="s">
        <v>174</v>
      </c>
      <c r="CW6"/>
      <c r="CX6"/>
      <c r="CY6" t="s">
        <v>174</v>
      </c>
      <c r="CZ6" s="55"/>
      <c r="DC6">
        <v>6</v>
      </c>
      <c r="DD6">
        <v>1</v>
      </c>
      <c r="DG6">
        <v>35</v>
      </c>
      <c r="DH6" t="s">
        <v>277</v>
      </c>
      <c r="DI6" t="s">
        <v>278</v>
      </c>
      <c r="DJ6" t="s">
        <v>279</v>
      </c>
      <c r="DK6" t="s">
        <v>176</v>
      </c>
      <c r="DL6">
        <v>655.79</v>
      </c>
      <c r="DM6" s="1" t="s">
        <v>280</v>
      </c>
      <c r="DN6" t="s">
        <v>281</v>
      </c>
      <c r="DR6">
        <v>3</v>
      </c>
      <c r="DS6" t="s">
        <v>282</v>
      </c>
      <c r="DV6" t="s">
        <v>212</v>
      </c>
      <c r="DX6" s="40"/>
      <c r="DY6" t="s">
        <v>283</v>
      </c>
      <c r="EA6" s="1" t="s">
        <v>284</v>
      </c>
      <c r="EB6" s="55" t="s">
        <v>3513</v>
      </c>
      <c r="EC6" t="s">
        <v>174</v>
      </c>
      <c r="ED6">
        <v>2022</v>
      </c>
      <c r="EE6" t="s">
        <v>185</v>
      </c>
      <c r="EF6">
        <v>4</v>
      </c>
      <c r="EH6"/>
      <c r="EI6" s="1" t="s">
        <v>3325</v>
      </c>
      <c r="EJ6" s="1" t="s">
        <v>3336</v>
      </c>
      <c r="EK6" s="1" t="s">
        <v>3401</v>
      </c>
      <c r="EN6" t="s">
        <v>174</v>
      </c>
      <c r="EQ6">
        <f t="shared" si="5"/>
        <v>0</v>
      </c>
      <c r="ER6" t="str">
        <f t="shared" si="6"/>
        <v/>
      </c>
      <c r="ES6" s="54"/>
      <c r="GB6" s="57" t="str">
        <f t="shared" si="7"/>
        <v/>
      </c>
      <c r="GC6" s="57" t="str">
        <f t="shared" si="8"/>
        <v/>
      </c>
      <c r="GD6" s="57" t="str">
        <f t="shared" si="9"/>
        <v/>
      </c>
      <c r="GE6" s="57" t="str">
        <f t="shared" si="10"/>
        <v/>
      </c>
      <c r="GF6" s="57" t="str">
        <f t="shared" si="11"/>
        <v/>
      </c>
      <c r="GG6" s="57" t="str">
        <f t="shared" si="12"/>
        <v/>
      </c>
      <c r="GH6" s="57" t="str">
        <f t="shared" si="13"/>
        <v/>
      </c>
      <c r="GI6" s="57" t="str">
        <f t="shared" si="14"/>
        <v/>
      </c>
      <c r="GJ6" s="57" t="str">
        <f t="shared" si="15"/>
        <v/>
      </c>
      <c r="GK6" s="57" t="str">
        <f t="shared" si="16"/>
        <v/>
      </c>
      <c r="GL6" s="57" t="str">
        <f t="shared" si="17"/>
        <v/>
      </c>
      <c r="GM6" s="57" t="str">
        <f t="shared" si="18"/>
        <v/>
      </c>
      <c r="GN6" s="57" t="str">
        <f t="shared" si="19"/>
        <v/>
      </c>
      <c r="GO6" s="57" t="str">
        <f t="shared" si="20"/>
        <v/>
      </c>
      <c r="GP6" s="57" t="str">
        <f t="shared" si="21"/>
        <v/>
      </c>
      <c r="GQ6" s="57" t="str">
        <f t="shared" si="22"/>
        <v/>
      </c>
      <c r="GR6" s="57" t="str">
        <f t="shared" si="23"/>
        <v/>
      </c>
      <c r="GS6" s="57" t="str">
        <f t="shared" si="24"/>
        <v/>
      </c>
      <c r="GT6" s="57" t="str">
        <f t="shared" si="25"/>
        <v/>
      </c>
      <c r="GU6" s="57" t="str">
        <f t="shared" si="26"/>
        <v/>
      </c>
      <c r="GV6" s="57" t="str">
        <f t="shared" si="27"/>
        <v/>
      </c>
      <c r="GW6" s="57" t="str">
        <f t="shared" si="28"/>
        <v/>
      </c>
      <c r="GX6" s="57" t="str">
        <f t="shared" si="29"/>
        <v/>
      </c>
      <c r="GY6" s="57" t="str">
        <f t="shared" si="30"/>
        <v/>
      </c>
      <c r="GZ6" s="57" t="str">
        <f t="shared" si="31"/>
        <v/>
      </c>
      <c r="HA6" s="57" t="str">
        <f t="shared" si="32"/>
        <v/>
      </c>
      <c r="HB6" s="57" t="str">
        <f t="shared" si="33"/>
        <v/>
      </c>
      <c r="HC6" s="57" t="str">
        <f t="shared" si="34"/>
        <v/>
      </c>
      <c r="HD6" s="57" t="str">
        <f t="shared" si="35"/>
        <v/>
      </c>
      <c r="HE6" s="57" t="str">
        <f t="shared" si="36"/>
        <v/>
      </c>
      <c r="HF6" s="57" t="str">
        <f t="shared" si="37"/>
        <v/>
      </c>
      <c r="HG6" s="57" t="str">
        <f t="shared" si="38"/>
        <v/>
      </c>
      <c r="HH6" s="57" t="str">
        <f t="shared" si="39"/>
        <v/>
      </c>
      <c r="HI6" s="57" t="str">
        <f t="shared" si="40"/>
        <v/>
      </c>
      <c r="HJ6" s="57" t="str">
        <f t="shared" si="41"/>
        <v/>
      </c>
    </row>
    <row r="7" spans="1:218" hidden="1" x14ac:dyDescent="0.3">
      <c r="B7" t="s">
        <v>223</v>
      </c>
      <c r="C7" t="s">
        <v>157</v>
      </c>
      <c r="D7">
        <v>2019</v>
      </c>
      <c r="E7" t="s">
        <v>224</v>
      </c>
      <c r="F7" t="s">
        <v>225</v>
      </c>
      <c r="I7" t="s">
        <v>182</v>
      </c>
      <c r="J7" t="s">
        <v>226</v>
      </c>
      <c r="K7" t="s">
        <v>227</v>
      </c>
      <c r="M7">
        <v>2019</v>
      </c>
      <c r="N7">
        <v>45246.819282407407</v>
      </c>
      <c r="O7">
        <v>45246.819282407407</v>
      </c>
      <c r="S7" t="s">
        <v>185</v>
      </c>
      <c r="T7">
        <v>11</v>
      </c>
      <c r="X7" t="s">
        <v>185</v>
      </c>
      <c r="AD7" t="s">
        <v>164</v>
      </c>
      <c r="AK7" t="s">
        <v>186</v>
      </c>
      <c r="AS7" t="s">
        <v>185</v>
      </c>
      <c r="CK7" t="s">
        <v>3268</v>
      </c>
      <c r="CR7"/>
      <c r="CU7"/>
      <c r="CV7"/>
      <c r="CW7"/>
      <c r="CX7"/>
      <c r="CZ7" s="55"/>
      <c r="DM7"/>
      <c r="DY7"/>
      <c r="EA7"/>
      <c r="EB7"/>
      <c r="EH7"/>
      <c r="EI7"/>
      <c r="EJ7"/>
      <c r="EK7"/>
      <c r="EN7"/>
      <c r="EQ7">
        <f t="shared" si="5"/>
        <v>0</v>
      </c>
      <c r="ER7" t="str">
        <f t="shared" si="6"/>
        <v/>
      </c>
      <c r="ES7"/>
      <c r="GB7" s="57" t="str">
        <f t="shared" si="7"/>
        <v/>
      </c>
      <c r="GC7" s="57" t="str">
        <f t="shared" si="8"/>
        <v/>
      </c>
      <c r="GD7" s="57" t="str">
        <f t="shared" si="9"/>
        <v/>
      </c>
      <c r="GE7" s="57" t="str">
        <f t="shared" si="10"/>
        <v/>
      </c>
      <c r="GF7" s="57" t="str">
        <f t="shared" si="11"/>
        <v/>
      </c>
      <c r="GG7" s="57" t="str">
        <f t="shared" si="12"/>
        <v/>
      </c>
      <c r="GH7" s="57" t="str">
        <f t="shared" si="13"/>
        <v/>
      </c>
      <c r="GI7" s="57" t="str">
        <f t="shared" si="14"/>
        <v/>
      </c>
      <c r="GJ7" s="57" t="str">
        <f t="shared" si="15"/>
        <v/>
      </c>
      <c r="GK7" s="57" t="str">
        <f t="shared" si="16"/>
        <v/>
      </c>
      <c r="GL7" s="57" t="str">
        <f t="shared" si="17"/>
        <v/>
      </c>
      <c r="GM7" s="57" t="str">
        <f t="shared" si="18"/>
        <v/>
      </c>
      <c r="GN7" s="57" t="str">
        <f t="shared" si="19"/>
        <v/>
      </c>
      <c r="GO7" s="57" t="str">
        <f t="shared" si="20"/>
        <v/>
      </c>
      <c r="GP7" s="57" t="str">
        <f t="shared" si="21"/>
        <v/>
      </c>
      <c r="GQ7" s="57" t="str">
        <f t="shared" si="22"/>
        <v/>
      </c>
      <c r="GR7" s="57" t="str">
        <f t="shared" si="23"/>
        <v/>
      </c>
      <c r="GS7" s="57" t="str">
        <f t="shared" si="24"/>
        <v/>
      </c>
      <c r="GT7" s="57" t="str">
        <f t="shared" si="25"/>
        <v/>
      </c>
      <c r="GU7" s="57" t="str">
        <f t="shared" si="26"/>
        <v/>
      </c>
      <c r="GV7" s="57" t="str">
        <f t="shared" si="27"/>
        <v/>
      </c>
      <c r="GW7" s="57" t="str">
        <f t="shared" si="28"/>
        <v/>
      </c>
      <c r="GX7" s="57" t="str">
        <f t="shared" si="29"/>
        <v/>
      </c>
      <c r="GY7" s="57" t="str">
        <f t="shared" si="30"/>
        <v/>
      </c>
      <c r="GZ7" s="57" t="str">
        <f t="shared" si="31"/>
        <v/>
      </c>
      <c r="HA7" s="57" t="str">
        <f t="shared" si="32"/>
        <v/>
      </c>
      <c r="HB7" s="57" t="str">
        <f t="shared" si="33"/>
        <v/>
      </c>
      <c r="HC7" s="57" t="str">
        <f t="shared" si="34"/>
        <v/>
      </c>
      <c r="HD7" s="57" t="str">
        <f t="shared" si="35"/>
        <v/>
      </c>
      <c r="HE7" s="57" t="str">
        <f t="shared" si="36"/>
        <v/>
      </c>
      <c r="HF7" s="57" t="str">
        <f t="shared" si="37"/>
        <v/>
      </c>
      <c r="HG7" s="57" t="str">
        <f t="shared" si="38"/>
        <v/>
      </c>
      <c r="HH7" s="57" t="str">
        <f t="shared" si="39"/>
        <v/>
      </c>
      <c r="HI7" s="57" t="str">
        <f t="shared" si="40"/>
        <v/>
      </c>
      <c r="HJ7" s="57" t="str">
        <f t="shared" si="41"/>
        <v/>
      </c>
    </row>
    <row r="8" spans="1:218" hidden="1" x14ac:dyDescent="0.3">
      <c r="B8" t="s">
        <v>228</v>
      </c>
      <c r="C8" t="s">
        <v>157</v>
      </c>
      <c r="D8">
        <v>2023</v>
      </c>
      <c r="E8" t="s">
        <v>229</v>
      </c>
      <c r="F8" t="s">
        <v>230</v>
      </c>
      <c r="I8" t="s">
        <v>231</v>
      </c>
      <c r="J8" t="s">
        <v>232</v>
      </c>
      <c r="L8" t="s">
        <v>233</v>
      </c>
      <c r="M8" t="s">
        <v>234</v>
      </c>
      <c r="N8">
        <v>45246.819340277776</v>
      </c>
      <c r="O8">
        <v>45246.819340277776</v>
      </c>
      <c r="S8" t="s">
        <v>185</v>
      </c>
      <c r="T8">
        <v>8</v>
      </c>
      <c r="X8" t="s">
        <v>185</v>
      </c>
      <c r="AD8" t="s">
        <v>164</v>
      </c>
      <c r="AK8" t="s">
        <v>186</v>
      </c>
      <c r="AS8" t="s">
        <v>185</v>
      </c>
      <c r="CK8" s="54" t="s">
        <v>3173</v>
      </c>
      <c r="CL8" t="s">
        <v>3180</v>
      </c>
      <c r="CP8" t="s">
        <v>171</v>
      </c>
      <c r="CR8" t="s">
        <v>3177</v>
      </c>
      <c r="CS8" t="s">
        <v>172</v>
      </c>
      <c r="CT8" t="s">
        <v>236</v>
      </c>
      <c r="CU8" t="s">
        <v>3179</v>
      </c>
      <c r="CV8" t="s">
        <v>3178</v>
      </c>
      <c r="CW8" t="s">
        <v>3086</v>
      </c>
      <c r="CX8"/>
      <c r="CZ8" s="55"/>
      <c r="DH8" s="40" t="s">
        <v>174</v>
      </c>
      <c r="DI8" t="s">
        <v>237</v>
      </c>
      <c r="DJ8" t="s">
        <v>238</v>
      </c>
      <c r="DK8" t="s">
        <v>239</v>
      </c>
      <c r="DM8" t="s">
        <v>3175</v>
      </c>
      <c r="DN8" t="s">
        <v>3176</v>
      </c>
      <c r="DO8" s="40" t="s">
        <v>174</v>
      </c>
      <c r="DP8" s="40" t="s">
        <v>174</v>
      </c>
      <c r="DQ8" s="40" t="s">
        <v>174</v>
      </c>
      <c r="DR8">
        <v>3</v>
      </c>
      <c r="DY8"/>
      <c r="EA8"/>
      <c r="EB8"/>
      <c r="EC8" t="s">
        <v>3174</v>
      </c>
      <c r="EF8">
        <v>4</v>
      </c>
      <c r="EH8"/>
      <c r="EI8"/>
      <c r="EJ8"/>
      <c r="EK8"/>
      <c r="EN8"/>
      <c r="EQ8">
        <f t="shared" si="5"/>
        <v>1</v>
      </c>
      <c r="ER8" t="str">
        <f t="shared" si="6"/>
        <v>Landsat-8</v>
      </c>
      <c r="ES8" s="54"/>
      <c r="EW8">
        <v>1</v>
      </c>
      <c r="GB8" s="57" t="str">
        <f t="shared" si="7"/>
        <v/>
      </c>
      <c r="GC8" s="57" t="str">
        <f t="shared" si="8"/>
        <v/>
      </c>
      <c r="GD8" s="57" t="str">
        <f t="shared" si="9"/>
        <v/>
      </c>
      <c r="GE8" s="57" t="str">
        <f t="shared" si="10"/>
        <v/>
      </c>
      <c r="GF8" s="57" t="str">
        <f t="shared" si="11"/>
        <v>Landsat-8</v>
      </c>
      <c r="GG8" s="57" t="str">
        <f t="shared" si="12"/>
        <v/>
      </c>
      <c r="GH8" s="57" t="str">
        <f t="shared" si="13"/>
        <v/>
      </c>
      <c r="GI8" s="57" t="str">
        <f t="shared" si="14"/>
        <v/>
      </c>
      <c r="GJ8" s="57" t="str">
        <f t="shared" si="15"/>
        <v/>
      </c>
      <c r="GK8" s="57" t="str">
        <f t="shared" si="16"/>
        <v/>
      </c>
      <c r="GL8" s="57" t="str">
        <f t="shared" si="17"/>
        <v/>
      </c>
      <c r="GM8" s="57" t="str">
        <f t="shared" si="18"/>
        <v/>
      </c>
      <c r="GN8" s="57" t="str">
        <f t="shared" si="19"/>
        <v/>
      </c>
      <c r="GO8" s="57" t="str">
        <f t="shared" si="20"/>
        <v/>
      </c>
      <c r="GP8" s="57" t="str">
        <f t="shared" si="21"/>
        <v/>
      </c>
      <c r="GQ8" s="57" t="str">
        <f t="shared" si="22"/>
        <v/>
      </c>
      <c r="GR8" s="57" t="str">
        <f t="shared" si="23"/>
        <v/>
      </c>
      <c r="GS8" s="57" t="str">
        <f t="shared" si="24"/>
        <v/>
      </c>
      <c r="GT8" s="57" t="str">
        <f t="shared" si="25"/>
        <v/>
      </c>
      <c r="GU8" s="57" t="str">
        <f t="shared" si="26"/>
        <v/>
      </c>
      <c r="GV8" s="57" t="str">
        <f t="shared" si="27"/>
        <v/>
      </c>
      <c r="GW8" s="57" t="str">
        <f t="shared" si="28"/>
        <v/>
      </c>
      <c r="GX8" s="57" t="str">
        <f t="shared" si="29"/>
        <v/>
      </c>
      <c r="GY8" s="57" t="str">
        <f t="shared" si="30"/>
        <v/>
      </c>
      <c r="GZ8" s="57" t="str">
        <f t="shared" si="31"/>
        <v/>
      </c>
      <c r="HA8" s="57" t="str">
        <f t="shared" si="32"/>
        <v/>
      </c>
      <c r="HB8" s="57" t="str">
        <f t="shared" si="33"/>
        <v/>
      </c>
      <c r="HC8" s="57" t="str">
        <f t="shared" si="34"/>
        <v/>
      </c>
      <c r="HD8" s="57" t="str">
        <f t="shared" si="35"/>
        <v/>
      </c>
      <c r="HE8" s="57" t="str">
        <f t="shared" si="36"/>
        <v/>
      </c>
      <c r="HF8" s="57" t="str">
        <f t="shared" si="37"/>
        <v/>
      </c>
      <c r="HG8" s="57" t="str">
        <f t="shared" si="38"/>
        <v/>
      </c>
      <c r="HH8" s="57" t="str">
        <f t="shared" si="39"/>
        <v/>
      </c>
      <c r="HI8" s="57" t="str">
        <f t="shared" si="40"/>
        <v/>
      </c>
      <c r="HJ8" s="57" t="str">
        <f t="shared" si="41"/>
        <v/>
      </c>
    </row>
    <row r="9" spans="1:218" ht="57.6" hidden="1" x14ac:dyDescent="0.3">
      <c r="B9" t="s">
        <v>338</v>
      </c>
      <c r="C9" t="s">
        <v>157</v>
      </c>
      <c r="D9">
        <v>2018</v>
      </c>
      <c r="E9" t="s">
        <v>339</v>
      </c>
      <c r="F9" s="1" t="s">
        <v>340</v>
      </c>
      <c r="G9" t="s">
        <v>341</v>
      </c>
      <c r="I9" t="s">
        <v>342</v>
      </c>
      <c r="J9" t="s">
        <v>343</v>
      </c>
      <c r="L9" t="s">
        <v>344</v>
      </c>
      <c r="M9">
        <v>43344</v>
      </c>
      <c r="N9">
        <v>45075.825254629628</v>
      </c>
      <c r="O9">
        <v>45075.825254629628</v>
      </c>
      <c r="S9">
        <v>3</v>
      </c>
      <c r="T9">
        <v>7</v>
      </c>
      <c r="AD9" t="s">
        <v>164</v>
      </c>
      <c r="AH9" t="s">
        <v>345</v>
      </c>
      <c r="AM9" t="s">
        <v>346</v>
      </c>
      <c r="AN9" t="s">
        <v>347</v>
      </c>
      <c r="AO9" t="s">
        <v>348</v>
      </c>
      <c r="CK9" s="54" t="s">
        <v>201</v>
      </c>
      <c r="CN9" t="s">
        <v>349</v>
      </c>
      <c r="CO9" t="s">
        <v>350</v>
      </c>
      <c r="CP9" t="s">
        <v>171</v>
      </c>
      <c r="CQ9" s="1" t="s">
        <v>351</v>
      </c>
      <c r="CR9" s="1" t="s">
        <v>351</v>
      </c>
      <c r="CS9" t="s">
        <v>172</v>
      </c>
      <c r="CT9" t="s">
        <v>173</v>
      </c>
      <c r="CU9"/>
      <c r="CV9" t="s">
        <v>174</v>
      </c>
      <c r="CW9"/>
      <c r="CX9"/>
      <c r="CY9" t="s">
        <v>174</v>
      </c>
      <c r="CZ9" s="55"/>
      <c r="DC9" t="s">
        <v>3114</v>
      </c>
      <c r="DD9">
        <v>7</v>
      </c>
      <c r="DF9" t="s">
        <v>174</v>
      </c>
      <c r="DG9">
        <v>4</v>
      </c>
      <c r="DH9" t="s">
        <v>174</v>
      </c>
      <c r="DI9" t="s">
        <v>208</v>
      </c>
      <c r="DJ9" t="s">
        <v>279</v>
      </c>
      <c r="DK9" t="s">
        <v>176</v>
      </c>
      <c r="DL9">
        <v>14364</v>
      </c>
      <c r="DM9" t="s">
        <v>174</v>
      </c>
      <c r="DN9" t="s">
        <v>174</v>
      </c>
      <c r="DR9">
        <v>3</v>
      </c>
      <c r="DS9" t="s">
        <v>352</v>
      </c>
      <c r="DV9" t="s">
        <v>212</v>
      </c>
      <c r="DY9" t="s">
        <v>353</v>
      </c>
      <c r="EA9" s="1" t="s">
        <v>3316</v>
      </c>
      <c r="EB9" s="55" t="s">
        <v>185</v>
      </c>
      <c r="EC9" t="s">
        <v>174</v>
      </c>
      <c r="ED9">
        <v>2017</v>
      </c>
      <c r="EE9" t="s">
        <v>3129</v>
      </c>
      <c r="EF9">
        <v>4</v>
      </c>
      <c r="EI9" t="s">
        <v>174</v>
      </c>
      <c r="EJ9"/>
      <c r="EK9"/>
      <c r="EM9" t="s">
        <v>3574</v>
      </c>
      <c r="EN9" s="1" t="s">
        <v>354</v>
      </c>
      <c r="EO9" t="s">
        <v>3564</v>
      </c>
      <c r="EQ9">
        <f t="shared" si="5"/>
        <v>2</v>
      </c>
      <c r="ER9" t="str">
        <f t="shared" si="6"/>
        <v>Sentinel-2, Rapideye</v>
      </c>
      <c r="ES9" s="54">
        <v>-1</v>
      </c>
      <c r="FA9">
        <v>-1</v>
      </c>
      <c r="GB9" s="57" t="str">
        <f t="shared" si="7"/>
        <v>Sentinel-2</v>
      </c>
      <c r="GC9" s="57" t="str">
        <f t="shared" si="8"/>
        <v/>
      </c>
      <c r="GD9" s="57" t="str">
        <f t="shared" si="9"/>
        <v/>
      </c>
      <c r="GE9" s="57" t="str">
        <f t="shared" si="10"/>
        <v/>
      </c>
      <c r="GF9" s="57" t="str">
        <f t="shared" si="11"/>
        <v/>
      </c>
      <c r="GG9" s="57" t="str">
        <f t="shared" si="12"/>
        <v/>
      </c>
      <c r="GH9" s="57" t="str">
        <f t="shared" si="13"/>
        <v/>
      </c>
      <c r="GI9" s="57" t="str">
        <f t="shared" si="14"/>
        <v/>
      </c>
      <c r="GJ9" s="57" t="str">
        <f t="shared" si="15"/>
        <v>Rapideye</v>
      </c>
      <c r="GK9" s="57" t="str">
        <f t="shared" si="16"/>
        <v/>
      </c>
      <c r="GL9" s="57" t="str">
        <f t="shared" si="17"/>
        <v/>
      </c>
      <c r="GM9" s="57" t="str">
        <f t="shared" si="18"/>
        <v/>
      </c>
      <c r="GN9" s="57" t="str">
        <f t="shared" si="19"/>
        <v/>
      </c>
      <c r="GO9" s="57" t="str">
        <f t="shared" si="20"/>
        <v/>
      </c>
      <c r="GP9" s="57" t="str">
        <f t="shared" si="21"/>
        <v/>
      </c>
      <c r="GQ9" s="57" t="str">
        <f t="shared" si="22"/>
        <v/>
      </c>
      <c r="GR9" s="57" t="str">
        <f t="shared" si="23"/>
        <v/>
      </c>
      <c r="GS9" s="57" t="str">
        <f t="shared" si="24"/>
        <v/>
      </c>
      <c r="GT9" s="57" t="str">
        <f t="shared" si="25"/>
        <v/>
      </c>
      <c r="GU9" s="57" t="str">
        <f t="shared" si="26"/>
        <v/>
      </c>
      <c r="GV9" s="57" t="str">
        <f t="shared" si="27"/>
        <v/>
      </c>
      <c r="GW9" s="57" t="str">
        <f t="shared" si="28"/>
        <v/>
      </c>
      <c r="GX9" s="57" t="str">
        <f t="shared" si="29"/>
        <v/>
      </c>
      <c r="GY9" s="57" t="str">
        <f t="shared" si="30"/>
        <v/>
      </c>
      <c r="GZ9" s="57" t="str">
        <f t="shared" si="31"/>
        <v/>
      </c>
      <c r="HA9" s="57" t="str">
        <f t="shared" si="32"/>
        <v/>
      </c>
      <c r="HB9" s="57" t="str">
        <f t="shared" si="33"/>
        <v/>
      </c>
      <c r="HC9" s="57" t="str">
        <f t="shared" si="34"/>
        <v/>
      </c>
      <c r="HD9" s="57" t="str">
        <f t="shared" si="35"/>
        <v/>
      </c>
      <c r="HE9" s="57" t="str">
        <f t="shared" si="36"/>
        <v/>
      </c>
      <c r="HF9" s="57" t="str">
        <f t="shared" si="37"/>
        <v/>
      </c>
      <c r="HG9" s="57" t="str">
        <f t="shared" si="38"/>
        <v/>
      </c>
      <c r="HH9" s="57" t="str">
        <f t="shared" si="39"/>
        <v/>
      </c>
      <c r="HI9" s="57" t="str">
        <f t="shared" si="40"/>
        <v/>
      </c>
      <c r="HJ9" s="57" t="str">
        <f t="shared" si="41"/>
        <v/>
      </c>
    </row>
    <row r="10" spans="1:218" hidden="1" x14ac:dyDescent="0.3">
      <c r="B10" t="s">
        <v>255</v>
      </c>
      <c r="C10" t="s">
        <v>157</v>
      </c>
      <c r="D10">
        <v>2022</v>
      </c>
      <c r="E10" t="s">
        <v>256</v>
      </c>
      <c r="F10" t="s">
        <v>257</v>
      </c>
      <c r="K10" t="s">
        <v>258</v>
      </c>
      <c r="L10" t="s">
        <v>259</v>
      </c>
      <c r="M10">
        <v>2022</v>
      </c>
      <c r="N10">
        <v>45246.81927083333</v>
      </c>
      <c r="O10">
        <v>45246.81927083333</v>
      </c>
      <c r="S10" t="s">
        <v>185</v>
      </c>
      <c r="T10" t="s">
        <v>260</v>
      </c>
      <c r="X10" t="s">
        <v>185</v>
      </c>
      <c r="AD10" t="s">
        <v>164</v>
      </c>
      <c r="AK10" t="s">
        <v>261</v>
      </c>
      <c r="AS10" t="s">
        <v>185</v>
      </c>
      <c r="CM10" t="s">
        <v>3181</v>
      </c>
      <c r="CR10"/>
      <c r="CU10"/>
      <c r="CV10"/>
      <c r="CW10"/>
      <c r="CX10"/>
      <c r="CZ10" s="55"/>
      <c r="DM10"/>
      <c r="DY10"/>
      <c r="EA10"/>
      <c r="EB10"/>
      <c r="EH10"/>
      <c r="EI10"/>
      <c r="EJ10"/>
      <c r="EK10"/>
      <c r="EN10"/>
      <c r="EQ10">
        <f t="shared" si="5"/>
        <v>0</v>
      </c>
      <c r="ER10" t="str">
        <f t="shared" si="6"/>
        <v/>
      </c>
      <c r="GB10" s="57" t="str">
        <f t="shared" si="7"/>
        <v/>
      </c>
      <c r="GC10" s="57" t="str">
        <f t="shared" si="8"/>
        <v/>
      </c>
      <c r="GD10" s="57" t="str">
        <f t="shared" si="9"/>
        <v/>
      </c>
      <c r="GE10" s="57" t="str">
        <f t="shared" si="10"/>
        <v/>
      </c>
      <c r="GF10" s="57" t="str">
        <f t="shared" si="11"/>
        <v/>
      </c>
      <c r="GG10" s="57" t="str">
        <f t="shared" si="12"/>
        <v/>
      </c>
      <c r="GH10" s="57" t="str">
        <f t="shared" si="13"/>
        <v/>
      </c>
      <c r="GI10" s="57" t="str">
        <f t="shared" si="14"/>
        <v/>
      </c>
      <c r="GJ10" s="57" t="str">
        <f t="shared" si="15"/>
        <v/>
      </c>
      <c r="GK10" s="57" t="str">
        <f t="shared" si="16"/>
        <v/>
      </c>
      <c r="GL10" s="57" t="str">
        <f t="shared" si="17"/>
        <v/>
      </c>
      <c r="GM10" s="57" t="str">
        <f t="shared" si="18"/>
        <v/>
      </c>
      <c r="GN10" s="57" t="str">
        <f t="shared" si="19"/>
        <v/>
      </c>
      <c r="GO10" s="57" t="str">
        <f t="shared" si="20"/>
        <v/>
      </c>
      <c r="GP10" s="57" t="str">
        <f t="shared" si="21"/>
        <v/>
      </c>
      <c r="GQ10" s="57" t="str">
        <f t="shared" si="22"/>
        <v/>
      </c>
      <c r="GR10" s="57" t="str">
        <f t="shared" si="23"/>
        <v/>
      </c>
      <c r="GS10" s="57" t="str">
        <f t="shared" si="24"/>
        <v/>
      </c>
      <c r="GT10" s="57" t="str">
        <f t="shared" si="25"/>
        <v/>
      </c>
      <c r="GU10" s="57" t="str">
        <f t="shared" si="26"/>
        <v/>
      </c>
      <c r="GV10" s="57" t="str">
        <f t="shared" si="27"/>
        <v/>
      </c>
      <c r="GW10" s="57" t="str">
        <f t="shared" si="28"/>
        <v/>
      </c>
      <c r="GX10" s="57" t="str">
        <f t="shared" si="29"/>
        <v/>
      </c>
      <c r="GY10" s="57" t="str">
        <f t="shared" si="30"/>
        <v/>
      </c>
      <c r="GZ10" s="57" t="str">
        <f t="shared" si="31"/>
        <v/>
      </c>
      <c r="HA10" s="57" t="str">
        <f t="shared" si="32"/>
        <v/>
      </c>
      <c r="HB10" s="57" t="str">
        <f t="shared" si="33"/>
        <v/>
      </c>
      <c r="HC10" s="57" t="str">
        <f t="shared" si="34"/>
        <v/>
      </c>
      <c r="HD10" s="57" t="str">
        <f t="shared" si="35"/>
        <v/>
      </c>
      <c r="HE10" s="57" t="str">
        <f t="shared" si="36"/>
        <v/>
      </c>
      <c r="HF10" s="57" t="str">
        <f t="shared" si="37"/>
        <v/>
      </c>
      <c r="HG10" s="57" t="str">
        <f t="shared" si="38"/>
        <v/>
      </c>
      <c r="HH10" s="57" t="str">
        <f t="shared" si="39"/>
        <v/>
      </c>
      <c r="HI10" s="57" t="str">
        <f t="shared" si="40"/>
        <v/>
      </c>
      <c r="HJ10" s="57" t="str">
        <f t="shared" si="41"/>
        <v/>
      </c>
    </row>
    <row r="11" spans="1:218" ht="100.8" hidden="1" x14ac:dyDescent="0.3">
      <c r="B11" t="s">
        <v>355</v>
      </c>
      <c r="C11" t="s">
        <v>157</v>
      </c>
      <c r="D11">
        <v>2018</v>
      </c>
      <c r="E11" t="s">
        <v>356</v>
      </c>
      <c r="F11" s="1" t="s">
        <v>357</v>
      </c>
      <c r="G11" t="s">
        <v>358</v>
      </c>
      <c r="H11" t="s">
        <v>359</v>
      </c>
      <c r="J11" t="s">
        <v>360</v>
      </c>
      <c r="K11" t="s">
        <v>361</v>
      </c>
      <c r="L11" t="s">
        <v>362</v>
      </c>
      <c r="M11">
        <v>2018</v>
      </c>
      <c r="N11">
        <v>45075.82534722222</v>
      </c>
      <c r="O11">
        <v>45075.82534722222</v>
      </c>
      <c r="P11">
        <v>43227</v>
      </c>
      <c r="Q11" t="s">
        <v>363</v>
      </c>
      <c r="T11">
        <v>4</v>
      </c>
      <c r="AB11" t="s">
        <v>364</v>
      </c>
      <c r="AD11" t="s">
        <v>164</v>
      </c>
      <c r="AG11" t="s">
        <v>196</v>
      </c>
      <c r="AM11" t="s">
        <v>365</v>
      </c>
      <c r="AN11" t="s">
        <v>366</v>
      </c>
      <c r="AO11" t="s">
        <v>367</v>
      </c>
      <c r="AQ11" t="s">
        <v>368</v>
      </c>
      <c r="BU11" t="s">
        <v>369</v>
      </c>
      <c r="CK11" s="54" t="s">
        <v>201</v>
      </c>
      <c r="CN11" t="s">
        <v>370</v>
      </c>
      <c r="CO11" t="s">
        <v>371</v>
      </c>
      <c r="CP11" t="s">
        <v>171</v>
      </c>
      <c r="CQ11" s="1" t="s">
        <v>372</v>
      </c>
      <c r="CR11" s="1" t="s">
        <v>372</v>
      </c>
      <c r="CS11" t="s">
        <v>172</v>
      </c>
      <c r="CT11" t="s">
        <v>173</v>
      </c>
      <c r="CU11"/>
      <c r="CV11" t="s">
        <v>174</v>
      </c>
      <c r="CW11"/>
      <c r="CX11"/>
      <c r="CY11" t="s">
        <v>174</v>
      </c>
      <c r="CZ11" s="55"/>
      <c r="DC11" t="s">
        <v>185</v>
      </c>
      <c r="DD11">
        <v>1</v>
      </c>
      <c r="DF11" t="s">
        <v>174</v>
      </c>
      <c r="DG11">
        <v>8</v>
      </c>
      <c r="DH11" t="s">
        <v>373</v>
      </c>
      <c r="DI11" t="s">
        <v>374</v>
      </c>
      <c r="DJ11" t="s">
        <v>375</v>
      </c>
      <c r="DK11" t="s">
        <v>210</v>
      </c>
      <c r="DL11">
        <v>1.4E-2</v>
      </c>
      <c r="DM11" s="1" t="s">
        <v>376</v>
      </c>
      <c r="DN11" t="s">
        <v>377</v>
      </c>
      <c r="DR11">
        <v>3</v>
      </c>
      <c r="DS11" t="s">
        <v>378</v>
      </c>
      <c r="DV11" t="s">
        <v>212</v>
      </c>
      <c r="DY11" t="s">
        <v>1461</v>
      </c>
      <c r="DZ11" t="s">
        <v>3337</v>
      </c>
      <c r="EA11" s="1" t="s">
        <v>3291</v>
      </c>
      <c r="EB11" s="55" t="s">
        <v>3513</v>
      </c>
      <c r="EC11" t="s">
        <v>174</v>
      </c>
      <c r="ED11">
        <v>2015</v>
      </c>
      <c r="EE11" t="s">
        <v>3129</v>
      </c>
      <c r="EF11">
        <v>4</v>
      </c>
      <c r="EH11" s="1" t="s">
        <v>3392</v>
      </c>
      <c r="EI11" s="1" t="s">
        <v>379</v>
      </c>
      <c r="EJ11" s="1" t="s">
        <v>3338</v>
      </c>
      <c r="EK11" s="1" t="s">
        <v>3338</v>
      </c>
      <c r="EM11" s="1" t="s">
        <v>3575</v>
      </c>
      <c r="EN11" s="1" t="s">
        <v>380</v>
      </c>
      <c r="EO11" s="1" t="s">
        <v>3568</v>
      </c>
      <c r="EQ11">
        <f t="shared" si="5"/>
        <v>2</v>
      </c>
      <c r="ER11" t="str">
        <f t="shared" si="6"/>
        <v>Sentinel-2, Rapideye</v>
      </c>
      <c r="ES11" s="54">
        <v>-1</v>
      </c>
      <c r="FA11">
        <v>-1</v>
      </c>
      <c r="GB11" s="57" t="str">
        <f t="shared" si="7"/>
        <v>Sentinel-2</v>
      </c>
      <c r="GC11" s="57" t="str">
        <f t="shared" si="8"/>
        <v/>
      </c>
      <c r="GD11" s="57" t="str">
        <f t="shared" si="9"/>
        <v/>
      </c>
      <c r="GE11" s="57" t="str">
        <f t="shared" si="10"/>
        <v/>
      </c>
      <c r="GF11" s="57" t="str">
        <f t="shared" si="11"/>
        <v/>
      </c>
      <c r="GG11" s="57" t="str">
        <f t="shared" si="12"/>
        <v/>
      </c>
      <c r="GH11" s="57" t="str">
        <f t="shared" si="13"/>
        <v/>
      </c>
      <c r="GI11" s="57" t="str">
        <f t="shared" si="14"/>
        <v/>
      </c>
      <c r="GJ11" s="57" t="str">
        <f t="shared" si="15"/>
        <v>Rapideye</v>
      </c>
      <c r="GK11" s="57" t="str">
        <f t="shared" si="16"/>
        <v/>
      </c>
      <c r="GL11" s="57" t="str">
        <f t="shared" si="17"/>
        <v/>
      </c>
      <c r="GM11" s="57" t="str">
        <f t="shared" si="18"/>
        <v/>
      </c>
      <c r="GN11" s="57" t="str">
        <f t="shared" si="19"/>
        <v/>
      </c>
      <c r="GO11" s="57" t="str">
        <f t="shared" si="20"/>
        <v/>
      </c>
      <c r="GP11" s="57" t="str">
        <f t="shared" si="21"/>
        <v/>
      </c>
      <c r="GQ11" s="57" t="str">
        <f t="shared" si="22"/>
        <v/>
      </c>
      <c r="GR11" s="57" t="str">
        <f t="shared" si="23"/>
        <v/>
      </c>
      <c r="GS11" s="57" t="str">
        <f t="shared" si="24"/>
        <v/>
      </c>
      <c r="GT11" s="57" t="str">
        <f t="shared" si="25"/>
        <v/>
      </c>
      <c r="GU11" s="57" t="str">
        <f t="shared" si="26"/>
        <v/>
      </c>
      <c r="GV11" s="57" t="str">
        <f t="shared" si="27"/>
        <v/>
      </c>
      <c r="GW11" s="57" t="str">
        <f t="shared" si="28"/>
        <v/>
      </c>
      <c r="GX11" s="57" t="str">
        <f t="shared" si="29"/>
        <v/>
      </c>
      <c r="GY11" s="57" t="str">
        <f t="shared" si="30"/>
        <v/>
      </c>
      <c r="GZ11" s="57" t="str">
        <f t="shared" si="31"/>
        <v/>
      </c>
      <c r="HA11" s="57" t="str">
        <f t="shared" si="32"/>
        <v/>
      </c>
      <c r="HB11" s="57" t="str">
        <f t="shared" si="33"/>
        <v/>
      </c>
      <c r="HC11" s="57" t="str">
        <f t="shared" si="34"/>
        <v/>
      </c>
      <c r="HD11" s="57" t="str">
        <f t="shared" si="35"/>
        <v/>
      </c>
      <c r="HE11" s="57" t="str">
        <f t="shared" si="36"/>
        <v/>
      </c>
      <c r="HF11" s="57" t="str">
        <f t="shared" si="37"/>
        <v/>
      </c>
      <c r="HG11" s="57" t="str">
        <f t="shared" si="38"/>
        <v/>
      </c>
      <c r="HH11" s="57" t="str">
        <f t="shared" si="39"/>
        <v/>
      </c>
      <c r="HI11" s="57" t="str">
        <f t="shared" si="40"/>
        <v/>
      </c>
      <c r="HJ11" s="57" t="str">
        <f t="shared" si="41"/>
        <v/>
      </c>
    </row>
    <row r="12" spans="1:218" ht="43.2" hidden="1" x14ac:dyDescent="0.3">
      <c r="B12" t="s">
        <v>427</v>
      </c>
      <c r="C12" t="s">
        <v>157</v>
      </c>
      <c r="D12">
        <v>2023</v>
      </c>
      <c r="E12" t="s">
        <v>428</v>
      </c>
      <c r="F12" s="1" t="s">
        <v>429</v>
      </c>
      <c r="G12" t="s">
        <v>430</v>
      </c>
      <c r="I12" t="s">
        <v>431</v>
      </c>
      <c r="J12" t="s">
        <v>432</v>
      </c>
      <c r="L12" t="s">
        <v>433</v>
      </c>
      <c r="M12">
        <v>44986</v>
      </c>
      <c r="N12">
        <v>45075.825289351851</v>
      </c>
      <c r="O12">
        <v>45075.825289351851</v>
      </c>
      <c r="S12">
        <v>3</v>
      </c>
      <c r="T12">
        <v>128</v>
      </c>
      <c r="AD12" t="s">
        <v>164</v>
      </c>
      <c r="AH12" t="s">
        <v>434</v>
      </c>
      <c r="AM12" t="s">
        <v>435</v>
      </c>
      <c r="AO12" t="s">
        <v>436</v>
      </c>
      <c r="CK12" s="54" t="s">
        <v>201</v>
      </c>
      <c r="CN12" t="s">
        <v>437</v>
      </c>
      <c r="CO12" t="s">
        <v>438</v>
      </c>
      <c r="CP12" t="s">
        <v>171</v>
      </c>
      <c r="CQ12" s="1" t="s">
        <v>439</v>
      </c>
      <c r="CR12" t="s">
        <v>439</v>
      </c>
      <c r="CS12" t="s">
        <v>172</v>
      </c>
      <c r="CT12" t="s">
        <v>695</v>
      </c>
      <c r="CU12"/>
      <c r="CV12" t="s">
        <v>174</v>
      </c>
      <c r="CW12"/>
      <c r="CX12"/>
      <c r="CY12" t="s">
        <v>174</v>
      </c>
      <c r="CZ12" s="55"/>
      <c r="DC12">
        <v>1</v>
      </c>
      <c r="DD12">
        <v>1</v>
      </c>
      <c r="DF12" t="s">
        <v>174</v>
      </c>
      <c r="DG12">
        <v>2</v>
      </c>
      <c r="DH12" t="s">
        <v>174</v>
      </c>
      <c r="DI12" t="s">
        <v>440</v>
      </c>
      <c r="DJ12" t="s">
        <v>441</v>
      </c>
      <c r="DK12" t="s">
        <v>210</v>
      </c>
      <c r="DL12" t="s">
        <v>3121</v>
      </c>
      <c r="DM12" t="s">
        <v>174</v>
      </c>
      <c r="DN12" t="s">
        <v>174</v>
      </c>
      <c r="DR12">
        <v>3</v>
      </c>
      <c r="DS12" t="s">
        <v>442</v>
      </c>
      <c r="DV12" t="s">
        <v>212</v>
      </c>
      <c r="DY12" t="s">
        <v>443</v>
      </c>
      <c r="DZ12" t="s">
        <v>3329</v>
      </c>
      <c r="EA12" s="1" t="s">
        <v>3292</v>
      </c>
      <c r="EB12" s="55" t="s">
        <v>185</v>
      </c>
      <c r="EC12" t="s">
        <v>174</v>
      </c>
      <c r="ED12">
        <v>2017</v>
      </c>
      <c r="EE12" t="s">
        <v>3129</v>
      </c>
      <c r="EF12">
        <v>4</v>
      </c>
      <c r="EH12" s="1" t="s">
        <v>3369</v>
      </c>
      <c r="EI12" t="s">
        <v>174</v>
      </c>
      <c r="EJ12"/>
      <c r="EK12"/>
      <c r="EM12" t="s">
        <v>3576</v>
      </c>
      <c r="EN12" s="1" t="s">
        <v>444</v>
      </c>
      <c r="EO12" t="s">
        <v>3564</v>
      </c>
      <c r="EQ12">
        <f t="shared" si="5"/>
        <v>1</v>
      </c>
      <c r="ER12" t="str">
        <f t="shared" si="6"/>
        <v>Landsat-8</v>
      </c>
      <c r="ES12" s="54"/>
      <c r="EW12">
        <v>-1</v>
      </c>
      <c r="GB12" s="57" t="str">
        <f t="shared" si="7"/>
        <v/>
      </c>
      <c r="GC12" s="57" t="str">
        <f t="shared" si="8"/>
        <v/>
      </c>
      <c r="GD12" s="57" t="str">
        <f t="shared" si="9"/>
        <v/>
      </c>
      <c r="GE12" s="57" t="str">
        <f t="shared" si="10"/>
        <v/>
      </c>
      <c r="GF12" s="57" t="str">
        <f t="shared" si="11"/>
        <v>Landsat-8</v>
      </c>
      <c r="GG12" s="57" t="str">
        <f t="shared" si="12"/>
        <v/>
      </c>
      <c r="GH12" s="57" t="str">
        <f t="shared" si="13"/>
        <v/>
      </c>
      <c r="GI12" s="57" t="str">
        <f t="shared" si="14"/>
        <v/>
      </c>
      <c r="GJ12" s="57" t="str">
        <f t="shared" si="15"/>
        <v/>
      </c>
      <c r="GK12" s="57" t="str">
        <f t="shared" si="16"/>
        <v/>
      </c>
      <c r="GL12" s="57" t="str">
        <f t="shared" si="17"/>
        <v/>
      </c>
      <c r="GM12" s="57" t="str">
        <f t="shared" si="18"/>
        <v/>
      </c>
      <c r="GN12" s="57" t="str">
        <f t="shared" si="19"/>
        <v/>
      </c>
      <c r="GO12" s="57" t="str">
        <f t="shared" si="20"/>
        <v/>
      </c>
      <c r="GP12" s="57" t="str">
        <f t="shared" si="21"/>
        <v/>
      </c>
      <c r="GQ12" s="57" t="str">
        <f t="shared" si="22"/>
        <v/>
      </c>
      <c r="GR12" s="57" t="str">
        <f t="shared" si="23"/>
        <v/>
      </c>
      <c r="GS12" s="57" t="str">
        <f t="shared" si="24"/>
        <v/>
      </c>
      <c r="GT12" s="57" t="str">
        <f t="shared" si="25"/>
        <v/>
      </c>
      <c r="GU12" s="57" t="str">
        <f t="shared" si="26"/>
        <v/>
      </c>
      <c r="GV12" s="57" t="str">
        <f t="shared" si="27"/>
        <v/>
      </c>
      <c r="GW12" s="57" t="str">
        <f t="shared" si="28"/>
        <v/>
      </c>
      <c r="GX12" s="57" t="str">
        <f t="shared" si="29"/>
        <v/>
      </c>
      <c r="GY12" s="57" t="str">
        <f t="shared" si="30"/>
        <v/>
      </c>
      <c r="GZ12" s="57" t="str">
        <f t="shared" si="31"/>
        <v/>
      </c>
      <c r="HA12" s="57" t="str">
        <f t="shared" si="32"/>
        <v/>
      </c>
      <c r="HB12" s="57" t="str">
        <f t="shared" si="33"/>
        <v/>
      </c>
      <c r="HC12" s="57" t="str">
        <f t="shared" si="34"/>
        <v/>
      </c>
      <c r="HD12" s="57" t="str">
        <f t="shared" si="35"/>
        <v/>
      </c>
      <c r="HE12" s="57" t="str">
        <f t="shared" si="36"/>
        <v/>
      </c>
      <c r="HF12" s="57" t="str">
        <f t="shared" si="37"/>
        <v/>
      </c>
      <c r="HG12" s="57" t="str">
        <f t="shared" si="38"/>
        <v/>
      </c>
      <c r="HH12" s="57" t="str">
        <f t="shared" si="39"/>
        <v/>
      </c>
      <c r="HI12" s="57" t="str">
        <f t="shared" si="40"/>
        <v/>
      </c>
      <c r="HJ12" s="57" t="str">
        <f t="shared" si="41"/>
        <v/>
      </c>
    </row>
    <row r="13" spans="1:218" ht="28.8" hidden="1" x14ac:dyDescent="0.3">
      <c r="B13" t="s">
        <v>445</v>
      </c>
      <c r="C13" t="s">
        <v>157</v>
      </c>
      <c r="D13">
        <v>2023</v>
      </c>
      <c r="E13" t="s">
        <v>446</v>
      </c>
      <c r="F13" s="1" t="s">
        <v>447</v>
      </c>
      <c r="I13" t="s">
        <v>448</v>
      </c>
      <c r="J13" t="s">
        <v>449</v>
      </c>
      <c r="K13" t="s">
        <v>450</v>
      </c>
      <c r="L13" t="s">
        <v>451</v>
      </c>
      <c r="M13">
        <v>2023</v>
      </c>
      <c r="N13">
        <v>45246.819236111114</v>
      </c>
      <c r="O13">
        <v>45246.819236111114</v>
      </c>
      <c r="Q13" t="s">
        <v>452</v>
      </c>
      <c r="S13" t="s">
        <v>185</v>
      </c>
      <c r="T13">
        <v>203</v>
      </c>
      <c r="X13" t="s">
        <v>185</v>
      </c>
      <c r="AD13" t="s">
        <v>164</v>
      </c>
      <c r="AK13" t="s">
        <v>186</v>
      </c>
      <c r="AS13" t="s">
        <v>185</v>
      </c>
      <c r="CK13" s="54" t="s">
        <v>201</v>
      </c>
      <c r="CP13" t="s">
        <v>171</v>
      </c>
      <c r="CR13" t="s">
        <v>205</v>
      </c>
      <c r="CS13" t="s">
        <v>454</v>
      </c>
      <c r="CT13" t="s">
        <v>3561</v>
      </c>
      <c r="CU13"/>
      <c r="CV13" t="s">
        <v>174</v>
      </c>
      <c r="CW13"/>
      <c r="CX13"/>
      <c r="CY13" s="40" t="s">
        <v>174</v>
      </c>
      <c r="CZ13" s="55"/>
      <c r="DD13">
        <v>1</v>
      </c>
      <c r="DF13" t="s">
        <v>185</v>
      </c>
      <c r="DI13" t="s">
        <v>455</v>
      </c>
      <c r="DJ13" t="s">
        <v>456</v>
      </c>
      <c r="DK13" t="s">
        <v>457</v>
      </c>
      <c r="DL13">
        <v>14.378</v>
      </c>
      <c r="DM13"/>
      <c r="DN13" t="s">
        <v>1006</v>
      </c>
      <c r="DR13">
        <v>5</v>
      </c>
      <c r="DS13" t="s">
        <v>458</v>
      </c>
      <c r="DY13"/>
      <c r="EA13" t="s">
        <v>459</v>
      </c>
      <c r="EB13"/>
      <c r="ED13" t="s">
        <v>3138</v>
      </c>
      <c r="EF13">
        <v>4</v>
      </c>
      <c r="EH13"/>
      <c r="EI13"/>
      <c r="EJ13"/>
      <c r="EK13"/>
      <c r="EN13" t="s">
        <v>174</v>
      </c>
      <c r="EQ13">
        <f t="shared" si="5"/>
        <v>2</v>
      </c>
      <c r="ER13" t="str">
        <f t="shared" si="6"/>
        <v>Sentinel-2, Sentinel-1</v>
      </c>
      <c r="ES13" s="54">
        <v>1</v>
      </c>
      <c r="FB13">
        <v>1</v>
      </c>
      <c r="GB13" s="57" t="str">
        <f t="shared" si="7"/>
        <v>Sentinel-2</v>
      </c>
      <c r="GC13" s="57" t="str">
        <f t="shared" si="8"/>
        <v/>
      </c>
      <c r="GD13" s="57" t="str">
        <f t="shared" si="9"/>
        <v/>
      </c>
      <c r="GE13" s="57" t="str">
        <f t="shared" si="10"/>
        <v/>
      </c>
      <c r="GF13" s="57" t="str">
        <f t="shared" si="11"/>
        <v/>
      </c>
      <c r="GG13" s="57" t="str">
        <f t="shared" si="12"/>
        <v/>
      </c>
      <c r="GH13" s="57" t="str">
        <f t="shared" si="13"/>
        <v/>
      </c>
      <c r="GI13" s="57" t="str">
        <f t="shared" si="14"/>
        <v/>
      </c>
      <c r="GJ13" s="57" t="str">
        <f t="shared" si="15"/>
        <v/>
      </c>
      <c r="GK13" s="57" t="str">
        <f t="shared" si="16"/>
        <v>Sentinel-1</v>
      </c>
      <c r="GL13" s="57" t="str">
        <f t="shared" si="17"/>
        <v/>
      </c>
      <c r="GM13" s="57" t="str">
        <f t="shared" si="18"/>
        <v/>
      </c>
      <c r="GN13" s="57" t="str">
        <f t="shared" si="19"/>
        <v/>
      </c>
      <c r="GO13" s="57" t="str">
        <f t="shared" si="20"/>
        <v/>
      </c>
      <c r="GP13" s="57" t="str">
        <f t="shared" si="21"/>
        <v/>
      </c>
      <c r="GQ13" s="57" t="str">
        <f t="shared" si="22"/>
        <v/>
      </c>
      <c r="GR13" s="57" t="str">
        <f t="shared" si="23"/>
        <v/>
      </c>
      <c r="GS13" s="57" t="str">
        <f t="shared" si="24"/>
        <v/>
      </c>
      <c r="GT13" s="57" t="str">
        <f t="shared" si="25"/>
        <v/>
      </c>
      <c r="GU13" s="57" t="str">
        <f t="shared" si="26"/>
        <v/>
      </c>
      <c r="GV13" s="57" t="str">
        <f t="shared" si="27"/>
        <v/>
      </c>
      <c r="GW13" s="57" t="str">
        <f t="shared" si="28"/>
        <v/>
      </c>
      <c r="GX13" s="57" t="str">
        <f t="shared" si="29"/>
        <v/>
      </c>
      <c r="GY13" s="57" t="str">
        <f t="shared" si="30"/>
        <v/>
      </c>
      <c r="GZ13" s="57" t="str">
        <f t="shared" si="31"/>
        <v/>
      </c>
      <c r="HA13" s="57" t="str">
        <f t="shared" si="32"/>
        <v/>
      </c>
      <c r="HB13" s="57" t="str">
        <f t="shared" si="33"/>
        <v/>
      </c>
      <c r="HC13" s="57" t="str">
        <f t="shared" si="34"/>
        <v/>
      </c>
      <c r="HD13" s="57" t="str">
        <f t="shared" si="35"/>
        <v/>
      </c>
      <c r="HE13" s="57" t="str">
        <f t="shared" si="36"/>
        <v/>
      </c>
      <c r="HF13" s="57" t="str">
        <f t="shared" si="37"/>
        <v/>
      </c>
      <c r="HG13" s="57" t="str">
        <f t="shared" si="38"/>
        <v/>
      </c>
      <c r="HH13" s="57" t="str">
        <f t="shared" si="39"/>
        <v/>
      </c>
      <c r="HI13" s="57" t="str">
        <f t="shared" si="40"/>
        <v/>
      </c>
      <c r="HJ13" s="57" t="str">
        <f t="shared" si="41"/>
        <v/>
      </c>
    </row>
    <row r="14" spans="1:218" hidden="1" x14ac:dyDescent="0.3">
      <c r="B14" t="s">
        <v>316</v>
      </c>
      <c r="C14" t="s">
        <v>157</v>
      </c>
      <c r="D14">
        <v>2021</v>
      </c>
      <c r="E14" t="s">
        <v>317</v>
      </c>
      <c r="F14" t="s">
        <v>318</v>
      </c>
      <c r="I14" t="s">
        <v>319</v>
      </c>
      <c r="J14" t="s">
        <v>320</v>
      </c>
      <c r="M14">
        <v>2021</v>
      </c>
      <c r="N14">
        <v>45246.819328703707</v>
      </c>
      <c r="O14">
        <v>45246.833472222221</v>
      </c>
      <c r="Q14" t="s">
        <v>321</v>
      </c>
      <c r="S14" t="s">
        <v>185</v>
      </c>
      <c r="T14">
        <v>165</v>
      </c>
      <c r="X14" t="s">
        <v>185</v>
      </c>
      <c r="AD14" t="s">
        <v>322</v>
      </c>
      <c r="AK14" t="s">
        <v>186</v>
      </c>
      <c r="AO14" t="s">
        <v>222</v>
      </c>
      <c r="AS14" t="s">
        <v>185</v>
      </c>
      <c r="CK14"/>
      <c r="CL14" t="s">
        <v>3182</v>
      </c>
      <c r="CR14"/>
      <c r="CU14"/>
      <c r="CV14"/>
      <c r="CW14"/>
      <c r="CX14"/>
      <c r="CZ14" s="55"/>
      <c r="DM14"/>
      <c r="DY14"/>
      <c r="EA14"/>
      <c r="EB14"/>
      <c r="EH14"/>
      <c r="EI14"/>
      <c r="EJ14"/>
      <c r="EK14"/>
      <c r="EN14"/>
      <c r="EQ14">
        <f t="shared" si="5"/>
        <v>0</v>
      </c>
      <c r="ER14" t="str">
        <f t="shared" si="6"/>
        <v/>
      </c>
      <c r="ES14"/>
      <c r="GB14" s="57" t="str">
        <f t="shared" si="7"/>
        <v/>
      </c>
      <c r="GC14" s="57" t="str">
        <f t="shared" si="8"/>
        <v/>
      </c>
      <c r="GD14" s="57" t="str">
        <f t="shared" si="9"/>
        <v/>
      </c>
      <c r="GE14" s="57" t="str">
        <f t="shared" si="10"/>
        <v/>
      </c>
      <c r="GF14" s="57" t="str">
        <f t="shared" si="11"/>
        <v/>
      </c>
      <c r="GG14" s="57" t="str">
        <f t="shared" si="12"/>
        <v/>
      </c>
      <c r="GH14" s="57" t="str">
        <f t="shared" si="13"/>
        <v/>
      </c>
      <c r="GI14" s="57" t="str">
        <f t="shared" si="14"/>
        <v/>
      </c>
      <c r="GJ14" s="57" t="str">
        <f t="shared" si="15"/>
        <v/>
      </c>
      <c r="GK14" s="57" t="str">
        <f t="shared" si="16"/>
        <v/>
      </c>
      <c r="GL14" s="57" t="str">
        <f t="shared" si="17"/>
        <v/>
      </c>
      <c r="GM14" s="57" t="str">
        <f t="shared" si="18"/>
        <v/>
      </c>
      <c r="GN14" s="57" t="str">
        <f t="shared" si="19"/>
        <v/>
      </c>
      <c r="GO14" s="57" t="str">
        <f t="shared" si="20"/>
        <v/>
      </c>
      <c r="GP14" s="57" t="str">
        <f t="shared" si="21"/>
        <v/>
      </c>
      <c r="GQ14" s="57" t="str">
        <f t="shared" si="22"/>
        <v/>
      </c>
      <c r="GR14" s="57" t="str">
        <f t="shared" si="23"/>
        <v/>
      </c>
      <c r="GS14" s="57" t="str">
        <f t="shared" si="24"/>
        <v/>
      </c>
      <c r="GT14" s="57" t="str">
        <f t="shared" si="25"/>
        <v/>
      </c>
      <c r="GU14" s="57" t="str">
        <f t="shared" si="26"/>
        <v/>
      </c>
      <c r="GV14" s="57" t="str">
        <f t="shared" si="27"/>
        <v/>
      </c>
      <c r="GW14" s="57" t="str">
        <f t="shared" si="28"/>
        <v/>
      </c>
      <c r="GX14" s="57" t="str">
        <f t="shared" si="29"/>
        <v/>
      </c>
      <c r="GY14" s="57" t="str">
        <f t="shared" si="30"/>
        <v/>
      </c>
      <c r="GZ14" s="57" t="str">
        <f t="shared" si="31"/>
        <v/>
      </c>
      <c r="HA14" s="57" t="str">
        <f t="shared" si="32"/>
        <v/>
      </c>
      <c r="HB14" s="57" t="str">
        <f t="shared" si="33"/>
        <v/>
      </c>
      <c r="HC14" s="57" t="str">
        <f t="shared" si="34"/>
        <v/>
      </c>
      <c r="HD14" s="57" t="str">
        <f t="shared" si="35"/>
        <v/>
      </c>
      <c r="HE14" s="57" t="str">
        <f t="shared" si="36"/>
        <v/>
      </c>
      <c r="HF14" s="57" t="str">
        <f t="shared" si="37"/>
        <v/>
      </c>
      <c r="HG14" s="57" t="str">
        <f t="shared" si="38"/>
        <v/>
      </c>
      <c r="HH14" s="57" t="str">
        <f t="shared" si="39"/>
        <v/>
      </c>
      <c r="HI14" s="57" t="str">
        <f t="shared" si="40"/>
        <v/>
      </c>
      <c r="HJ14" s="57" t="str">
        <f t="shared" si="41"/>
        <v/>
      </c>
    </row>
    <row r="15" spans="1:218" hidden="1" x14ac:dyDescent="0.3">
      <c r="B15" t="s">
        <v>1401</v>
      </c>
      <c r="C15" t="s">
        <v>157</v>
      </c>
      <c r="D15">
        <v>2021</v>
      </c>
      <c r="E15" t="s">
        <v>1402</v>
      </c>
      <c r="F15" t="s">
        <v>1403</v>
      </c>
      <c r="I15" t="s">
        <v>335</v>
      </c>
      <c r="J15" t="s">
        <v>1404</v>
      </c>
      <c r="K15" t="s">
        <v>1405</v>
      </c>
      <c r="L15" t="s">
        <v>1406</v>
      </c>
      <c r="M15">
        <v>2021</v>
      </c>
      <c r="N15">
        <v>45246.819305555553</v>
      </c>
      <c r="O15">
        <v>45246.819305555553</v>
      </c>
      <c r="S15" t="s">
        <v>185</v>
      </c>
      <c r="T15">
        <v>258</v>
      </c>
      <c r="X15" t="s">
        <v>185</v>
      </c>
      <c r="AD15" t="s">
        <v>164</v>
      </c>
      <c r="AK15" t="s">
        <v>186</v>
      </c>
      <c r="AS15" t="s">
        <v>185</v>
      </c>
      <c r="CK15" t="s">
        <v>3183</v>
      </c>
      <c r="CP15" t="s">
        <v>204</v>
      </c>
      <c r="CR15"/>
      <c r="CS15" t="s">
        <v>172</v>
      </c>
      <c r="CT15" t="s">
        <v>173</v>
      </c>
      <c r="CU15"/>
      <c r="CV15"/>
      <c r="CW15"/>
      <c r="CX15"/>
      <c r="CY15">
        <v>2</v>
      </c>
      <c r="CZ15" s="55"/>
      <c r="DI15" t="s">
        <v>455</v>
      </c>
      <c r="DJ15" t="s">
        <v>754</v>
      </c>
      <c r="DK15" t="s">
        <v>239</v>
      </c>
      <c r="DL15" t="s">
        <v>185</v>
      </c>
      <c r="DM15"/>
      <c r="DR15">
        <v>3</v>
      </c>
      <c r="DS15" t="s">
        <v>1407</v>
      </c>
      <c r="DY15"/>
      <c r="EA15" t="s">
        <v>1408</v>
      </c>
      <c r="EB15"/>
      <c r="EF15">
        <v>4</v>
      </c>
      <c r="EH15"/>
      <c r="EI15"/>
      <c r="EJ15"/>
      <c r="EK15"/>
      <c r="EN15" t="s">
        <v>1409</v>
      </c>
      <c r="EQ15">
        <f t="shared" si="5"/>
        <v>3</v>
      </c>
      <c r="ER15" t="str">
        <f t="shared" si="6"/>
        <v>Sentinel-2, Aerial laser scanning, Landsat-8</v>
      </c>
      <c r="ES15">
        <v>-1</v>
      </c>
      <c r="ET15">
        <v>1</v>
      </c>
      <c r="EW15">
        <v>-1</v>
      </c>
      <c r="GB15" s="57" t="str">
        <f t="shared" si="7"/>
        <v>Sentinel-2</v>
      </c>
      <c r="GC15" s="57" t="str">
        <f t="shared" si="8"/>
        <v>Aerial laser scanning</v>
      </c>
      <c r="GD15" s="57" t="str">
        <f t="shared" si="9"/>
        <v/>
      </c>
      <c r="GE15" s="57" t="str">
        <f t="shared" si="10"/>
        <v/>
      </c>
      <c r="GF15" s="57" t="str">
        <f t="shared" si="11"/>
        <v>Landsat-8</v>
      </c>
      <c r="GG15" s="57" t="str">
        <f t="shared" si="12"/>
        <v/>
      </c>
      <c r="GH15" s="57" t="str">
        <f t="shared" si="13"/>
        <v/>
      </c>
      <c r="GI15" s="57" t="str">
        <f t="shared" si="14"/>
        <v/>
      </c>
      <c r="GJ15" s="57" t="str">
        <f t="shared" si="15"/>
        <v/>
      </c>
      <c r="GK15" s="57" t="str">
        <f t="shared" si="16"/>
        <v/>
      </c>
      <c r="GL15" s="57" t="str">
        <f t="shared" si="17"/>
        <v/>
      </c>
      <c r="GM15" s="57" t="str">
        <f t="shared" si="18"/>
        <v/>
      </c>
      <c r="GN15" s="57" t="str">
        <f t="shared" si="19"/>
        <v/>
      </c>
      <c r="GO15" s="57" t="str">
        <f t="shared" si="20"/>
        <v/>
      </c>
      <c r="GP15" s="57" t="str">
        <f t="shared" si="21"/>
        <v/>
      </c>
      <c r="GQ15" s="57" t="str">
        <f t="shared" si="22"/>
        <v/>
      </c>
      <c r="GR15" s="57" t="str">
        <f t="shared" si="23"/>
        <v/>
      </c>
      <c r="GS15" s="57" t="str">
        <f t="shared" si="24"/>
        <v/>
      </c>
      <c r="GT15" s="57" t="str">
        <f t="shared" si="25"/>
        <v/>
      </c>
      <c r="GU15" s="57" t="str">
        <f t="shared" si="26"/>
        <v/>
      </c>
      <c r="GV15" s="57" t="str">
        <f t="shared" si="27"/>
        <v/>
      </c>
      <c r="GW15" s="57" t="str">
        <f t="shared" si="28"/>
        <v/>
      </c>
      <c r="GX15" s="57" t="str">
        <f t="shared" si="29"/>
        <v/>
      </c>
      <c r="GY15" s="57" t="str">
        <f t="shared" si="30"/>
        <v/>
      </c>
      <c r="GZ15" s="57" t="str">
        <f t="shared" si="31"/>
        <v/>
      </c>
      <c r="HA15" s="57" t="str">
        <f t="shared" si="32"/>
        <v/>
      </c>
      <c r="HB15" s="57" t="str">
        <f t="shared" si="33"/>
        <v/>
      </c>
      <c r="HC15" s="57" t="str">
        <f t="shared" si="34"/>
        <v/>
      </c>
      <c r="HD15" s="57" t="str">
        <f t="shared" si="35"/>
        <v/>
      </c>
      <c r="HE15" s="57" t="str">
        <f t="shared" si="36"/>
        <v/>
      </c>
      <c r="HF15" s="57" t="str">
        <f t="shared" si="37"/>
        <v/>
      </c>
      <c r="HG15" s="57" t="str">
        <f t="shared" si="38"/>
        <v/>
      </c>
      <c r="HH15" s="57" t="str">
        <f t="shared" si="39"/>
        <v/>
      </c>
      <c r="HI15" s="57" t="str">
        <f t="shared" si="40"/>
        <v/>
      </c>
      <c r="HJ15" s="57" t="str">
        <f t="shared" si="41"/>
        <v/>
      </c>
    </row>
    <row r="16" spans="1:218" hidden="1" x14ac:dyDescent="0.3">
      <c r="B16" t="s">
        <v>332</v>
      </c>
      <c r="C16" t="s">
        <v>157</v>
      </c>
      <c r="D16">
        <v>2023</v>
      </c>
      <c r="E16" t="s">
        <v>333</v>
      </c>
      <c r="F16" t="s">
        <v>334</v>
      </c>
      <c r="I16" t="s">
        <v>335</v>
      </c>
      <c r="J16" t="s">
        <v>336</v>
      </c>
      <c r="K16" t="s">
        <v>337</v>
      </c>
      <c r="M16">
        <v>2023</v>
      </c>
      <c r="N16">
        <v>45246.81925925926</v>
      </c>
      <c r="O16">
        <v>45246.81925925926</v>
      </c>
      <c r="S16" t="s">
        <v>185</v>
      </c>
      <c r="T16">
        <v>290</v>
      </c>
      <c r="X16" t="s">
        <v>185</v>
      </c>
      <c r="AD16" t="s">
        <v>164</v>
      </c>
      <c r="AK16" t="s">
        <v>186</v>
      </c>
      <c r="AS16" t="s">
        <v>185</v>
      </c>
      <c r="CL16" t="s">
        <v>3184</v>
      </c>
      <c r="CR16"/>
      <c r="CU16"/>
      <c r="CV16"/>
      <c r="CW16"/>
      <c r="CX16"/>
      <c r="CZ16" s="55"/>
      <c r="DM16"/>
      <c r="DY16"/>
      <c r="EA16"/>
      <c r="EB16"/>
      <c r="EH16"/>
      <c r="EI16"/>
      <c r="EJ16"/>
      <c r="EK16"/>
      <c r="EN16"/>
      <c r="EQ16">
        <f t="shared" si="5"/>
        <v>0</v>
      </c>
      <c r="ER16" t="str">
        <f t="shared" si="6"/>
        <v/>
      </c>
      <c r="GB16" s="57" t="str">
        <f t="shared" si="7"/>
        <v/>
      </c>
      <c r="GC16" s="57" t="str">
        <f t="shared" si="8"/>
        <v/>
      </c>
      <c r="GD16" s="57" t="str">
        <f t="shared" si="9"/>
        <v/>
      </c>
      <c r="GE16" s="57" t="str">
        <f t="shared" si="10"/>
        <v/>
      </c>
      <c r="GF16" s="57" t="str">
        <f t="shared" si="11"/>
        <v/>
      </c>
      <c r="GG16" s="57" t="str">
        <f t="shared" si="12"/>
        <v/>
      </c>
      <c r="GH16" s="57" t="str">
        <f t="shared" si="13"/>
        <v/>
      </c>
      <c r="GI16" s="57" t="str">
        <f t="shared" si="14"/>
        <v/>
      </c>
      <c r="GJ16" s="57" t="str">
        <f t="shared" si="15"/>
        <v/>
      </c>
      <c r="GK16" s="57" t="str">
        <f t="shared" si="16"/>
        <v/>
      </c>
      <c r="GL16" s="57" t="str">
        <f t="shared" si="17"/>
        <v/>
      </c>
      <c r="GM16" s="57" t="str">
        <f t="shared" si="18"/>
        <v/>
      </c>
      <c r="GN16" s="57" t="str">
        <f t="shared" si="19"/>
        <v/>
      </c>
      <c r="GO16" s="57" t="str">
        <f t="shared" si="20"/>
        <v/>
      </c>
      <c r="GP16" s="57" t="str">
        <f t="shared" si="21"/>
        <v/>
      </c>
      <c r="GQ16" s="57" t="str">
        <f t="shared" si="22"/>
        <v/>
      </c>
      <c r="GR16" s="57" t="str">
        <f t="shared" si="23"/>
        <v/>
      </c>
      <c r="GS16" s="57" t="str">
        <f t="shared" si="24"/>
        <v/>
      </c>
      <c r="GT16" s="57" t="str">
        <f t="shared" si="25"/>
        <v/>
      </c>
      <c r="GU16" s="57" t="str">
        <f t="shared" si="26"/>
        <v/>
      </c>
      <c r="GV16" s="57" t="str">
        <f t="shared" si="27"/>
        <v/>
      </c>
      <c r="GW16" s="57" t="str">
        <f t="shared" si="28"/>
        <v/>
      </c>
      <c r="GX16" s="57" t="str">
        <f t="shared" si="29"/>
        <v/>
      </c>
      <c r="GY16" s="57" t="str">
        <f t="shared" si="30"/>
        <v/>
      </c>
      <c r="GZ16" s="57" t="str">
        <f t="shared" si="31"/>
        <v/>
      </c>
      <c r="HA16" s="57" t="str">
        <f t="shared" si="32"/>
        <v/>
      </c>
      <c r="HB16" s="57" t="str">
        <f t="shared" si="33"/>
        <v/>
      </c>
      <c r="HC16" s="57" t="str">
        <f t="shared" si="34"/>
        <v/>
      </c>
      <c r="HD16" s="57" t="str">
        <f t="shared" si="35"/>
        <v/>
      </c>
      <c r="HE16" s="57" t="str">
        <f t="shared" si="36"/>
        <v/>
      </c>
      <c r="HF16" s="57" t="str">
        <f t="shared" si="37"/>
        <v/>
      </c>
      <c r="HG16" s="57" t="str">
        <f t="shared" si="38"/>
        <v/>
      </c>
      <c r="HH16" s="57" t="str">
        <f t="shared" si="39"/>
        <v/>
      </c>
      <c r="HI16" s="57" t="str">
        <f t="shared" si="40"/>
        <v/>
      </c>
      <c r="HJ16" s="57" t="str">
        <f t="shared" si="41"/>
        <v/>
      </c>
    </row>
    <row r="17" spans="1:218" ht="43.2" hidden="1" x14ac:dyDescent="0.3">
      <c r="B17" t="s">
        <v>460</v>
      </c>
      <c r="C17" t="s">
        <v>241</v>
      </c>
      <c r="D17">
        <v>2023</v>
      </c>
      <c r="E17" t="s">
        <v>461</v>
      </c>
      <c r="F17" s="1" t="s">
        <v>462</v>
      </c>
      <c r="G17" t="s">
        <v>463</v>
      </c>
      <c r="I17" t="s">
        <v>464</v>
      </c>
      <c r="J17" t="s">
        <v>465</v>
      </c>
      <c r="L17" t="s">
        <v>466</v>
      </c>
      <c r="M17">
        <v>2023</v>
      </c>
      <c r="N17">
        <v>45075.825162037036</v>
      </c>
      <c r="O17">
        <v>45075.825162037036</v>
      </c>
      <c r="Q17" t="s">
        <v>467</v>
      </c>
      <c r="T17">
        <v>16</v>
      </c>
      <c r="AD17" t="s">
        <v>164</v>
      </c>
      <c r="AH17" t="s">
        <v>468</v>
      </c>
      <c r="AM17" t="s">
        <v>469</v>
      </c>
      <c r="AN17" t="s">
        <v>470</v>
      </c>
      <c r="AO17" t="s">
        <v>471</v>
      </c>
      <c r="CK17" s="29" t="s">
        <v>201</v>
      </c>
      <c r="CN17" t="s">
        <v>472</v>
      </c>
      <c r="CO17" t="s">
        <v>473</v>
      </c>
      <c r="CP17" t="s">
        <v>171</v>
      </c>
      <c r="CQ17" s="1" t="s">
        <v>3617</v>
      </c>
      <c r="CR17" t="s">
        <v>474</v>
      </c>
      <c r="CS17" t="s">
        <v>172</v>
      </c>
      <c r="CT17" t="s">
        <v>173</v>
      </c>
      <c r="CU17"/>
      <c r="CV17" t="s">
        <v>174</v>
      </c>
      <c r="CW17"/>
      <c r="CX17"/>
      <c r="CY17" t="s">
        <v>174</v>
      </c>
      <c r="CZ17" s="55"/>
      <c r="DC17">
        <v>17</v>
      </c>
      <c r="DD17">
        <v>3</v>
      </c>
      <c r="DF17" t="s">
        <v>475</v>
      </c>
      <c r="DG17">
        <v>10</v>
      </c>
      <c r="DH17" t="s">
        <v>476</v>
      </c>
      <c r="DI17" t="s">
        <v>477</v>
      </c>
      <c r="DJ17" t="s">
        <v>478</v>
      </c>
      <c r="DK17" t="s">
        <v>210</v>
      </c>
      <c r="DL17">
        <v>67.099999999999994</v>
      </c>
      <c r="DM17" s="1" t="s">
        <v>479</v>
      </c>
      <c r="DN17" t="s">
        <v>480</v>
      </c>
      <c r="DO17" s="40" t="s">
        <v>174</v>
      </c>
      <c r="DP17" s="40" t="s">
        <v>174</v>
      </c>
      <c r="DQ17" t="s">
        <v>3151</v>
      </c>
      <c r="DR17">
        <v>3</v>
      </c>
      <c r="DS17" t="s">
        <v>481</v>
      </c>
      <c r="DT17" t="s">
        <v>3487</v>
      </c>
      <c r="DU17" t="s">
        <v>3421</v>
      </c>
      <c r="DV17" t="s">
        <v>482</v>
      </c>
      <c r="DY17" t="s">
        <v>483</v>
      </c>
      <c r="EA17" s="1" t="s">
        <v>484</v>
      </c>
      <c r="EB17" s="55" t="s">
        <v>3514</v>
      </c>
      <c r="EC17" t="s">
        <v>174</v>
      </c>
      <c r="ED17">
        <v>2017</v>
      </c>
      <c r="EE17" t="s">
        <v>3129</v>
      </c>
      <c r="EF17">
        <v>4</v>
      </c>
      <c r="EH17"/>
      <c r="EI17" t="s">
        <v>174</v>
      </c>
      <c r="EJ17"/>
      <c r="EK17"/>
      <c r="EN17" t="s">
        <v>174</v>
      </c>
      <c r="EQ17">
        <f t="shared" si="5"/>
        <v>0</v>
      </c>
      <c r="ER17" t="str">
        <f t="shared" si="6"/>
        <v/>
      </c>
      <c r="GB17" s="57" t="str">
        <f t="shared" si="7"/>
        <v/>
      </c>
      <c r="GC17" s="57" t="str">
        <f t="shared" si="8"/>
        <v/>
      </c>
      <c r="GD17" s="57" t="str">
        <f t="shared" si="9"/>
        <v/>
      </c>
      <c r="GE17" s="57" t="str">
        <f t="shared" si="10"/>
        <v/>
      </c>
      <c r="GF17" s="57" t="str">
        <f t="shared" si="11"/>
        <v/>
      </c>
      <c r="GG17" s="57" t="str">
        <f t="shared" si="12"/>
        <v/>
      </c>
      <c r="GH17" s="57" t="str">
        <f t="shared" si="13"/>
        <v/>
      </c>
      <c r="GI17" s="57" t="str">
        <f t="shared" si="14"/>
        <v/>
      </c>
      <c r="GJ17" s="57" t="str">
        <f t="shared" si="15"/>
        <v/>
      </c>
      <c r="GK17" s="57" t="str">
        <f t="shared" si="16"/>
        <v/>
      </c>
      <c r="GL17" s="57" t="str">
        <f t="shared" si="17"/>
        <v/>
      </c>
      <c r="GM17" s="57" t="str">
        <f t="shared" si="18"/>
        <v/>
      </c>
      <c r="GN17" s="57" t="str">
        <f t="shared" si="19"/>
        <v/>
      </c>
      <c r="GO17" s="57" t="str">
        <f t="shared" si="20"/>
        <v/>
      </c>
      <c r="GP17" s="57" t="str">
        <f t="shared" si="21"/>
        <v/>
      </c>
      <c r="GQ17" s="57" t="str">
        <f t="shared" si="22"/>
        <v/>
      </c>
      <c r="GR17" s="57" t="str">
        <f t="shared" si="23"/>
        <v/>
      </c>
      <c r="GS17" s="57" t="str">
        <f t="shared" si="24"/>
        <v/>
      </c>
      <c r="GT17" s="57" t="str">
        <f t="shared" si="25"/>
        <v/>
      </c>
      <c r="GU17" s="57" t="str">
        <f t="shared" si="26"/>
        <v/>
      </c>
      <c r="GV17" s="57" t="str">
        <f t="shared" si="27"/>
        <v/>
      </c>
      <c r="GW17" s="57" t="str">
        <f t="shared" si="28"/>
        <v/>
      </c>
      <c r="GX17" s="57" t="str">
        <f t="shared" si="29"/>
        <v/>
      </c>
      <c r="GY17" s="57" t="str">
        <f t="shared" si="30"/>
        <v/>
      </c>
      <c r="GZ17" s="57" t="str">
        <f t="shared" si="31"/>
        <v/>
      </c>
      <c r="HA17" s="57" t="str">
        <f t="shared" si="32"/>
        <v/>
      </c>
      <c r="HB17" s="57" t="str">
        <f t="shared" si="33"/>
        <v/>
      </c>
      <c r="HC17" s="57" t="str">
        <f t="shared" si="34"/>
        <v/>
      </c>
      <c r="HD17" s="57" t="str">
        <f t="shared" si="35"/>
        <v/>
      </c>
      <c r="HE17" s="57" t="str">
        <f t="shared" si="36"/>
        <v/>
      </c>
      <c r="HF17" s="57" t="str">
        <f t="shared" si="37"/>
        <v/>
      </c>
      <c r="HG17" s="57" t="str">
        <f t="shared" si="38"/>
        <v/>
      </c>
      <c r="HH17" s="57" t="str">
        <f t="shared" si="39"/>
        <v/>
      </c>
      <c r="HI17" s="57" t="str">
        <f t="shared" si="40"/>
        <v/>
      </c>
      <c r="HJ17" s="57" t="str">
        <f t="shared" si="41"/>
        <v/>
      </c>
    </row>
    <row r="18" spans="1:218" hidden="1" x14ac:dyDescent="0.3">
      <c r="A18">
        <v>1</v>
      </c>
      <c r="B18" t="s">
        <v>240</v>
      </c>
      <c r="C18" t="s">
        <v>241</v>
      </c>
      <c r="D18">
        <v>2024</v>
      </c>
      <c r="E18" t="s">
        <v>242</v>
      </c>
      <c r="F18" t="s">
        <v>243</v>
      </c>
      <c r="G18" t="s">
        <v>244</v>
      </c>
      <c r="H18" t="s">
        <v>245</v>
      </c>
      <c r="J18" t="s">
        <v>246</v>
      </c>
      <c r="K18" t="s">
        <v>247</v>
      </c>
      <c r="L18" t="s">
        <v>248</v>
      </c>
      <c r="M18">
        <v>45320</v>
      </c>
      <c r="N18">
        <v>45434.755324074074</v>
      </c>
      <c r="O18">
        <v>45436.065995370373</v>
      </c>
      <c r="T18">
        <v>12977</v>
      </c>
      <c r="X18" t="s">
        <v>185</v>
      </c>
      <c r="AB18" t="s">
        <v>249</v>
      </c>
      <c r="AD18" t="s">
        <v>164</v>
      </c>
      <c r="AE18" t="s">
        <v>185</v>
      </c>
      <c r="AG18" t="s">
        <v>196</v>
      </c>
      <c r="AH18" t="s">
        <v>250</v>
      </c>
      <c r="AK18" t="s">
        <v>251</v>
      </c>
      <c r="AO18" t="s">
        <v>252</v>
      </c>
      <c r="AQ18" t="s">
        <v>253</v>
      </c>
      <c r="BU18" t="s">
        <v>254</v>
      </c>
      <c r="CK18"/>
      <c r="CM18">
        <v>1</v>
      </c>
      <c r="CR18"/>
      <c r="CU18"/>
      <c r="CV18"/>
      <c r="CW18"/>
      <c r="CX18"/>
      <c r="CZ18" s="55"/>
      <c r="DM18"/>
      <c r="DY18"/>
      <c r="EA18"/>
      <c r="EB18"/>
      <c r="EH18"/>
      <c r="EI18"/>
      <c r="EJ18"/>
      <c r="EK18"/>
      <c r="EN18"/>
      <c r="EQ18">
        <f t="shared" si="5"/>
        <v>0</v>
      </c>
      <c r="ER18" t="str">
        <f t="shared" si="6"/>
        <v/>
      </c>
      <c r="ES18"/>
      <c r="GB18" s="57" t="str">
        <f t="shared" si="7"/>
        <v/>
      </c>
      <c r="GC18" s="57" t="str">
        <f t="shared" si="8"/>
        <v/>
      </c>
      <c r="GD18" s="57" t="str">
        <f t="shared" si="9"/>
        <v/>
      </c>
      <c r="GE18" s="57" t="str">
        <f t="shared" si="10"/>
        <v/>
      </c>
      <c r="GF18" s="57" t="str">
        <f t="shared" si="11"/>
        <v/>
      </c>
      <c r="GG18" s="57" t="str">
        <f t="shared" si="12"/>
        <v/>
      </c>
      <c r="GH18" s="57" t="str">
        <f t="shared" si="13"/>
        <v/>
      </c>
      <c r="GI18" s="57" t="str">
        <f t="shared" si="14"/>
        <v/>
      </c>
      <c r="GJ18" s="57" t="str">
        <f t="shared" si="15"/>
        <v/>
      </c>
      <c r="GK18" s="57" t="str">
        <f t="shared" si="16"/>
        <v/>
      </c>
      <c r="GL18" s="57" t="str">
        <f t="shared" si="17"/>
        <v/>
      </c>
      <c r="GM18" s="57" t="str">
        <f t="shared" si="18"/>
        <v/>
      </c>
      <c r="GN18" s="57" t="str">
        <f t="shared" si="19"/>
        <v/>
      </c>
      <c r="GO18" s="57" t="str">
        <f t="shared" si="20"/>
        <v/>
      </c>
      <c r="GP18" s="57" t="str">
        <f t="shared" si="21"/>
        <v/>
      </c>
      <c r="GQ18" s="57" t="str">
        <f t="shared" si="22"/>
        <v/>
      </c>
      <c r="GR18" s="57" t="str">
        <f t="shared" si="23"/>
        <v/>
      </c>
      <c r="GS18" s="57" t="str">
        <f t="shared" si="24"/>
        <v/>
      </c>
      <c r="GT18" s="57" t="str">
        <f t="shared" si="25"/>
        <v/>
      </c>
      <c r="GU18" s="57" t="str">
        <f t="shared" si="26"/>
        <v/>
      </c>
      <c r="GV18" s="57" t="str">
        <f t="shared" si="27"/>
        <v/>
      </c>
      <c r="GW18" s="57" t="str">
        <f t="shared" si="28"/>
        <v/>
      </c>
      <c r="GX18" s="57" t="str">
        <f t="shared" si="29"/>
        <v/>
      </c>
      <c r="GY18" s="57" t="str">
        <f t="shared" si="30"/>
        <v/>
      </c>
      <c r="GZ18" s="57" t="str">
        <f t="shared" si="31"/>
        <v/>
      </c>
      <c r="HA18" s="57" t="str">
        <f t="shared" si="32"/>
        <v/>
      </c>
      <c r="HB18" s="57" t="str">
        <f t="shared" si="33"/>
        <v/>
      </c>
      <c r="HC18" s="57" t="str">
        <f t="shared" si="34"/>
        <v/>
      </c>
      <c r="HD18" s="57" t="str">
        <f t="shared" si="35"/>
        <v/>
      </c>
      <c r="HE18" s="57" t="str">
        <f t="shared" si="36"/>
        <v/>
      </c>
      <c r="HF18" s="57" t="str">
        <f t="shared" si="37"/>
        <v/>
      </c>
      <c r="HG18" s="57" t="str">
        <f t="shared" si="38"/>
        <v/>
      </c>
      <c r="HH18" s="57" t="str">
        <f t="shared" si="39"/>
        <v/>
      </c>
      <c r="HI18" s="57" t="str">
        <f t="shared" si="40"/>
        <v/>
      </c>
      <c r="HJ18" s="57" t="str">
        <f t="shared" si="41"/>
        <v/>
      </c>
    </row>
    <row r="19" spans="1:218" ht="43.2" hidden="1" x14ac:dyDescent="0.3">
      <c r="A19" s="55"/>
      <c r="B19" s="55" t="s">
        <v>485</v>
      </c>
      <c r="C19" s="55" t="s">
        <v>157</v>
      </c>
      <c r="D19" s="55">
        <v>2020</v>
      </c>
      <c r="E19" s="55" t="s">
        <v>486</v>
      </c>
      <c r="F19" s="1" t="s">
        <v>487</v>
      </c>
      <c r="G19" s="55" t="s">
        <v>488</v>
      </c>
      <c r="K19" t="s">
        <v>489</v>
      </c>
      <c r="L19" t="s">
        <v>490</v>
      </c>
      <c r="M19">
        <v>2020</v>
      </c>
      <c r="N19">
        <v>45075.825335648151</v>
      </c>
      <c r="O19">
        <v>45075.825335648151</v>
      </c>
      <c r="P19">
        <v>43752</v>
      </c>
      <c r="AB19" t="s">
        <v>491</v>
      </c>
      <c r="AD19" t="s">
        <v>164</v>
      </c>
      <c r="AG19" t="s">
        <v>196</v>
      </c>
      <c r="AO19" t="s">
        <v>492</v>
      </c>
      <c r="AT19" t="s">
        <v>493</v>
      </c>
      <c r="BU19" t="s">
        <v>494</v>
      </c>
      <c r="CK19" s="58" t="s">
        <v>201</v>
      </c>
      <c r="CL19" s="55"/>
      <c r="CM19" s="55"/>
      <c r="CN19" t="s">
        <v>495</v>
      </c>
      <c r="CO19" t="s">
        <v>496</v>
      </c>
      <c r="CP19" s="55" t="s">
        <v>204</v>
      </c>
      <c r="CQ19" s="55" t="s">
        <v>3617</v>
      </c>
      <c r="CR19" s="55" t="s">
        <v>474</v>
      </c>
      <c r="CS19" s="55" t="s">
        <v>172</v>
      </c>
      <c r="CT19" s="55" t="s">
        <v>173</v>
      </c>
      <c r="CU19"/>
      <c r="CV19" t="s">
        <v>174</v>
      </c>
      <c r="CW19"/>
      <c r="CX19" t="s">
        <v>3612</v>
      </c>
      <c r="CY19" s="55">
        <v>4</v>
      </c>
      <c r="CZ19" s="55"/>
      <c r="DA19" s="55">
        <v>4</v>
      </c>
      <c r="DB19" s="55">
        <v>2</v>
      </c>
      <c r="DC19" s="55" t="s">
        <v>185</v>
      </c>
      <c r="DD19" s="55">
        <v>1</v>
      </c>
      <c r="DE19" s="55"/>
      <c r="DF19" s="55">
        <v>4</v>
      </c>
      <c r="DG19" s="55">
        <v>9</v>
      </c>
      <c r="DH19" s="55" t="s">
        <v>174</v>
      </c>
      <c r="DI19" s="55" t="s">
        <v>497</v>
      </c>
      <c r="DJ19" s="55" t="s">
        <v>478</v>
      </c>
      <c r="DK19" s="55" t="s">
        <v>210</v>
      </c>
      <c r="DL19" s="55">
        <v>57.3</v>
      </c>
      <c r="DM19" s="55" t="s">
        <v>174</v>
      </c>
      <c r="DN19" s="55" t="s">
        <v>3152</v>
      </c>
      <c r="DO19" s="59" t="s">
        <v>174</v>
      </c>
      <c r="DP19" s="59" t="s">
        <v>174</v>
      </c>
      <c r="DQ19" s="55" t="s">
        <v>930</v>
      </c>
      <c r="DR19" s="55">
        <v>3.7</v>
      </c>
      <c r="DS19" s="55" t="s">
        <v>498</v>
      </c>
      <c r="DT19" s="55" t="s">
        <v>3488</v>
      </c>
      <c r="DU19" s="55" t="s">
        <v>3421</v>
      </c>
      <c r="DV19" s="55" t="s">
        <v>482</v>
      </c>
      <c r="DW19" s="55"/>
      <c r="DX19" s="55" t="s">
        <v>3473</v>
      </c>
      <c r="DY19" s="1" t="s">
        <v>499</v>
      </c>
      <c r="DZ19" s="55" t="s">
        <v>3509</v>
      </c>
      <c r="EA19" s="1" t="s">
        <v>500</v>
      </c>
      <c r="EB19" s="55" t="s">
        <v>3515</v>
      </c>
      <c r="EC19" s="55" t="s">
        <v>174</v>
      </c>
      <c r="ED19" s="55">
        <v>2019</v>
      </c>
      <c r="EE19" s="55" t="s">
        <v>3129</v>
      </c>
      <c r="EF19" s="55">
        <v>4</v>
      </c>
      <c r="EG19" s="55"/>
      <c r="EH19" s="55"/>
      <c r="EI19" s="55" t="s">
        <v>174</v>
      </c>
      <c r="EJ19" s="55"/>
      <c r="EK19" s="55"/>
      <c r="EL19" s="55"/>
      <c r="EM19" s="55"/>
      <c r="EN19" s="55" t="s">
        <v>174</v>
      </c>
      <c r="EO19" s="55"/>
      <c r="EP19" s="55"/>
      <c r="EQ19" s="55">
        <f t="shared" si="5"/>
        <v>0</v>
      </c>
      <c r="ER19" t="str">
        <f t="shared" si="6"/>
        <v/>
      </c>
      <c r="ES19" s="58"/>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7" t="str">
        <f t="shared" si="7"/>
        <v/>
      </c>
      <c r="GC19" s="57" t="str">
        <f t="shared" si="8"/>
        <v/>
      </c>
      <c r="GD19" s="57" t="str">
        <f t="shared" si="9"/>
        <v/>
      </c>
      <c r="GE19" s="57" t="str">
        <f t="shared" si="10"/>
        <v/>
      </c>
      <c r="GF19" s="57" t="str">
        <f t="shared" si="11"/>
        <v/>
      </c>
      <c r="GG19" s="57" t="str">
        <f t="shared" si="12"/>
        <v/>
      </c>
      <c r="GH19" s="57" t="str">
        <f t="shared" si="13"/>
        <v/>
      </c>
      <c r="GI19" s="57" t="str">
        <f t="shared" si="14"/>
        <v/>
      </c>
      <c r="GJ19" s="57" t="str">
        <f t="shared" si="15"/>
        <v/>
      </c>
      <c r="GK19" s="57" t="str">
        <f t="shared" si="16"/>
        <v/>
      </c>
      <c r="GL19" s="57" t="str">
        <f t="shared" si="17"/>
        <v/>
      </c>
      <c r="GM19" s="57" t="str">
        <f t="shared" si="18"/>
        <v/>
      </c>
      <c r="GN19" s="57" t="str">
        <f t="shared" si="19"/>
        <v/>
      </c>
      <c r="GO19" s="57" t="str">
        <f t="shared" si="20"/>
        <v/>
      </c>
      <c r="GP19" s="57" t="str">
        <f t="shared" si="21"/>
        <v/>
      </c>
      <c r="GQ19" s="57" t="str">
        <f t="shared" si="22"/>
        <v/>
      </c>
      <c r="GR19" s="57" t="str">
        <f t="shared" si="23"/>
        <v/>
      </c>
      <c r="GS19" s="57" t="str">
        <f t="shared" si="24"/>
        <v/>
      </c>
      <c r="GT19" s="57" t="str">
        <f t="shared" si="25"/>
        <v/>
      </c>
      <c r="GU19" s="57" t="str">
        <f t="shared" si="26"/>
        <v/>
      </c>
      <c r="GV19" s="57" t="str">
        <f t="shared" si="27"/>
        <v/>
      </c>
      <c r="GW19" s="57" t="str">
        <f t="shared" si="28"/>
        <v/>
      </c>
      <c r="GX19" s="57" t="str">
        <f t="shared" si="29"/>
        <v/>
      </c>
      <c r="GY19" s="57" t="str">
        <f t="shared" si="30"/>
        <v/>
      </c>
      <c r="GZ19" s="57" t="str">
        <f t="shared" si="31"/>
        <v/>
      </c>
      <c r="HA19" s="57" t="str">
        <f t="shared" si="32"/>
        <v/>
      </c>
      <c r="HB19" s="57" t="str">
        <f t="shared" si="33"/>
        <v/>
      </c>
      <c r="HC19" s="57" t="str">
        <f t="shared" si="34"/>
        <v/>
      </c>
      <c r="HD19" s="57" t="str">
        <f t="shared" si="35"/>
        <v/>
      </c>
      <c r="HE19" s="57" t="str">
        <f t="shared" si="36"/>
        <v/>
      </c>
      <c r="HF19" s="57" t="str">
        <f t="shared" si="37"/>
        <v/>
      </c>
      <c r="HG19" s="57" t="str">
        <f t="shared" si="38"/>
        <v/>
      </c>
      <c r="HH19" s="57" t="str">
        <f t="shared" si="39"/>
        <v/>
      </c>
      <c r="HI19" s="57" t="str">
        <f t="shared" si="40"/>
        <v/>
      </c>
      <c r="HJ19" s="57" t="str">
        <f t="shared" si="41"/>
        <v/>
      </c>
    </row>
    <row r="20" spans="1:218" hidden="1" x14ac:dyDescent="0.3">
      <c r="B20" t="s">
        <v>381</v>
      </c>
      <c r="C20" t="s">
        <v>157</v>
      </c>
      <c r="D20">
        <v>2021</v>
      </c>
      <c r="E20" t="s">
        <v>382</v>
      </c>
      <c r="F20" t="s">
        <v>383</v>
      </c>
      <c r="I20" t="s">
        <v>384</v>
      </c>
      <c r="J20" t="s">
        <v>385</v>
      </c>
      <c r="K20" t="s">
        <v>386</v>
      </c>
      <c r="M20">
        <v>2021</v>
      </c>
      <c r="N20">
        <v>45246.819305555553</v>
      </c>
      <c r="O20">
        <v>45246.819305555553</v>
      </c>
      <c r="Q20" t="s">
        <v>387</v>
      </c>
      <c r="S20" t="s">
        <v>185</v>
      </c>
      <c r="T20">
        <v>47</v>
      </c>
      <c r="X20" t="s">
        <v>185</v>
      </c>
      <c r="AD20" t="s">
        <v>164</v>
      </c>
      <c r="AK20" t="s">
        <v>186</v>
      </c>
      <c r="AS20" t="s">
        <v>185</v>
      </c>
      <c r="CK20"/>
      <c r="CL20" t="s">
        <v>3185</v>
      </c>
      <c r="CR20"/>
      <c r="CU20"/>
      <c r="CV20"/>
      <c r="CW20"/>
      <c r="CX20"/>
      <c r="CZ20" s="55"/>
      <c r="DM20"/>
      <c r="DY20"/>
      <c r="EA20"/>
      <c r="EB20"/>
      <c r="EH20"/>
      <c r="EI20"/>
      <c r="EJ20"/>
      <c r="EK20"/>
      <c r="EN20"/>
      <c r="EQ20">
        <f t="shared" si="5"/>
        <v>0</v>
      </c>
      <c r="ER20" t="str">
        <f t="shared" si="6"/>
        <v/>
      </c>
      <c r="ES20"/>
      <c r="GB20" s="57" t="str">
        <f t="shared" si="7"/>
        <v/>
      </c>
      <c r="GC20" s="57" t="str">
        <f t="shared" si="8"/>
        <v/>
      </c>
      <c r="GD20" s="57" t="str">
        <f t="shared" si="9"/>
        <v/>
      </c>
      <c r="GE20" s="57" t="str">
        <f t="shared" si="10"/>
        <v/>
      </c>
      <c r="GF20" s="57" t="str">
        <f t="shared" si="11"/>
        <v/>
      </c>
      <c r="GG20" s="57" t="str">
        <f t="shared" si="12"/>
        <v/>
      </c>
      <c r="GH20" s="57" t="str">
        <f t="shared" si="13"/>
        <v/>
      </c>
      <c r="GI20" s="57" t="str">
        <f t="shared" si="14"/>
        <v/>
      </c>
      <c r="GJ20" s="57" t="str">
        <f t="shared" si="15"/>
        <v/>
      </c>
      <c r="GK20" s="57" t="str">
        <f t="shared" si="16"/>
        <v/>
      </c>
      <c r="GL20" s="57" t="str">
        <f t="shared" si="17"/>
        <v/>
      </c>
      <c r="GM20" s="57" t="str">
        <f t="shared" si="18"/>
        <v/>
      </c>
      <c r="GN20" s="57" t="str">
        <f t="shared" si="19"/>
        <v/>
      </c>
      <c r="GO20" s="57" t="str">
        <f t="shared" si="20"/>
        <v/>
      </c>
      <c r="GP20" s="57" t="str">
        <f t="shared" si="21"/>
        <v/>
      </c>
      <c r="GQ20" s="57" t="str">
        <f t="shared" si="22"/>
        <v/>
      </c>
      <c r="GR20" s="57" t="str">
        <f t="shared" si="23"/>
        <v/>
      </c>
      <c r="GS20" s="57" t="str">
        <f t="shared" si="24"/>
        <v/>
      </c>
      <c r="GT20" s="57" t="str">
        <f t="shared" si="25"/>
        <v/>
      </c>
      <c r="GU20" s="57" t="str">
        <f t="shared" si="26"/>
        <v/>
      </c>
      <c r="GV20" s="57" t="str">
        <f t="shared" si="27"/>
        <v/>
      </c>
      <c r="GW20" s="57" t="str">
        <f t="shared" si="28"/>
        <v/>
      </c>
      <c r="GX20" s="57" t="str">
        <f t="shared" si="29"/>
        <v/>
      </c>
      <c r="GY20" s="57" t="str">
        <f t="shared" si="30"/>
        <v/>
      </c>
      <c r="GZ20" s="57" t="str">
        <f t="shared" si="31"/>
        <v/>
      </c>
      <c r="HA20" s="57" t="str">
        <f t="shared" si="32"/>
        <v/>
      </c>
      <c r="HB20" s="57" t="str">
        <f t="shared" si="33"/>
        <v/>
      </c>
      <c r="HC20" s="57" t="str">
        <f t="shared" si="34"/>
        <v/>
      </c>
      <c r="HD20" s="57" t="str">
        <f t="shared" si="35"/>
        <v/>
      </c>
      <c r="HE20" s="57" t="str">
        <f t="shared" si="36"/>
        <v/>
      </c>
      <c r="HF20" s="57" t="str">
        <f t="shared" si="37"/>
        <v/>
      </c>
      <c r="HG20" s="57" t="str">
        <f t="shared" si="38"/>
        <v/>
      </c>
      <c r="HH20" s="57" t="str">
        <f t="shared" si="39"/>
        <v/>
      </c>
      <c r="HI20" s="57" t="str">
        <f t="shared" si="40"/>
        <v/>
      </c>
      <c r="HJ20" s="57" t="str">
        <f t="shared" si="41"/>
        <v/>
      </c>
    </row>
    <row r="21" spans="1:218" hidden="1" x14ac:dyDescent="0.3">
      <c r="B21" t="s">
        <v>388</v>
      </c>
      <c r="C21" t="s">
        <v>157</v>
      </c>
      <c r="D21">
        <v>2018</v>
      </c>
      <c r="E21" t="s">
        <v>389</v>
      </c>
      <c r="F21" t="s">
        <v>390</v>
      </c>
      <c r="I21" t="s">
        <v>384</v>
      </c>
      <c r="J21" t="s">
        <v>391</v>
      </c>
      <c r="K21" t="s">
        <v>392</v>
      </c>
      <c r="M21">
        <v>2018</v>
      </c>
      <c r="N21">
        <v>45246.81931712963</v>
      </c>
      <c r="O21">
        <v>45246.81931712963</v>
      </c>
      <c r="Q21" t="s">
        <v>393</v>
      </c>
      <c r="S21" t="s">
        <v>185</v>
      </c>
      <c r="T21">
        <v>40</v>
      </c>
      <c r="X21" t="s">
        <v>185</v>
      </c>
      <c r="AD21" t="s">
        <v>164</v>
      </c>
      <c r="AK21" t="s">
        <v>186</v>
      </c>
      <c r="AS21" t="s">
        <v>185</v>
      </c>
      <c r="CK21"/>
      <c r="CL21" t="s">
        <v>3185</v>
      </c>
      <c r="CR21"/>
      <c r="CU21"/>
      <c r="CV21"/>
      <c r="CW21"/>
      <c r="CX21"/>
      <c r="CZ21" s="55"/>
      <c r="DM21"/>
      <c r="DY21"/>
      <c r="EA21"/>
      <c r="EB21"/>
      <c r="EH21"/>
      <c r="EI21"/>
      <c r="EJ21"/>
      <c r="EK21"/>
      <c r="EN21"/>
      <c r="EQ21">
        <f t="shared" si="5"/>
        <v>0</v>
      </c>
      <c r="ER21" t="str">
        <f t="shared" si="6"/>
        <v/>
      </c>
      <c r="ES21"/>
      <c r="GB21" s="57" t="str">
        <f t="shared" si="7"/>
        <v/>
      </c>
      <c r="GC21" s="57" t="str">
        <f t="shared" si="8"/>
        <v/>
      </c>
      <c r="GD21" s="57" t="str">
        <f t="shared" si="9"/>
        <v/>
      </c>
      <c r="GE21" s="57" t="str">
        <f t="shared" si="10"/>
        <v/>
      </c>
      <c r="GF21" s="57" t="str">
        <f t="shared" si="11"/>
        <v/>
      </c>
      <c r="GG21" s="57" t="str">
        <f t="shared" si="12"/>
        <v/>
      </c>
      <c r="GH21" s="57" t="str">
        <f t="shared" si="13"/>
        <v/>
      </c>
      <c r="GI21" s="57" t="str">
        <f t="shared" si="14"/>
        <v/>
      </c>
      <c r="GJ21" s="57" t="str">
        <f t="shared" si="15"/>
        <v/>
      </c>
      <c r="GK21" s="57" t="str">
        <f t="shared" si="16"/>
        <v/>
      </c>
      <c r="GL21" s="57" t="str">
        <f t="shared" si="17"/>
        <v/>
      </c>
      <c r="GM21" s="57" t="str">
        <f t="shared" si="18"/>
        <v/>
      </c>
      <c r="GN21" s="57" t="str">
        <f t="shared" si="19"/>
        <v/>
      </c>
      <c r="GO21" s="57" t="str">
        <f t="shared" si="20"/>
        <v/>
      </c>
      <c r="GP21" s="57" t="str">
        <f t="shared" si="21"/>
        <v/>
      </c>
      <c r="GQ21" s="57" t="str">
        <f t="shared" si="22"/>
        <v/>
      </c>
      <c r="GR21" s="57" t="str">
        <f t="shared" si="23"/>
        <v/>
      </c>
      <c r="GS21" s="57" t="str">
        <f t="shared" si="24"/>
        <v/>
      </c>
      <c r="GT21" s="57" t="str">
        <f t="shared" si="25"/>
        <v/>
      </c>
      <c r="GU21" s="57" t="str">
        <f t="shared" si="26"/>
        <v/>
      </c>
      <c r="GV21" s="57" t="str">
        <f t="shared" si="27"/>
        <v/>
      </c>
      <c r="GW21" s="57" t="str">
        <f t="shared" si="28"/>
        <v/>
      </c>
      <c r="GX21" s="57" t="str">
        <f t="shared" si="29"/>
        <v/>
      </c>
      <c r="GY21" s="57" t="str">
        <f t="shared" si="30"/>
        <v/>
      </c>
      <c r="GZ21" s="57" t="str">
        <f t="shared" si="31"/>
        <v/>
      </c>
      <c r="HA21" s="57" t="str">
        <f t="shared" si="32"/>
        <v/>
      </c>
      <c r="HB21" s="57" t="str">
        <f t="shared" si="33"/>
        <v/>
      </c>
      <c r="HC21" s="57" t="str">
        <f t="shared" si="34"/>
        <v/>
      </c>
      <c r="HD21" s="57" t="str">
        <f t="shared" si="35"/>
        <v/>
      </c>
      <c r="HE21" s="57" t="str">
        <f t="shared" si="36"/>
        <v/>
      </c>
      <c r="HF21" s="57" t="str">
        <f t="shared" si="37"/>
        <v/>
      </c>
      <c r="HG21" s="57" t="str">
        <f t="shared" si="38"/>
        <v/>
      </c>
      <c r="HH21" s="57" t="str">
        <f t="shared" si="39"/>
        <v/>
      </c>
      <c r="HI21" s="57" t="str">
        <f t="shared" si="40"/>
        <v/>
      </c>
      <c r="HJ21" s="57" t="str">
        <f t="shared" si="41"/>
        <v/>
      </c>
    </row>
    <row r="22" spans="1:218" hidden="1" x14ac:dyDescent="0.3">
      <c r="A22">
        <v>1</v>
      </c>
      <c r="B22" t="s">
        <v>2462</v>
      </c>
      <c r="C22" t="s">
        <v>157</v>
      </c>
      <c r="D22">
        <v>2023</v>
      </c>
      <c r="E22" t="s">
        <v>2463</v>
      </c>
      <c r="F22" t="s">
        <v>2464</v>
      </c>
      <c r="G22" t="s">
        <v>2465</v>
      </c>
      <c r="I22" t="s">
        <v>384</v>
      </c>
      <c r="J22" t="s">
        <v>2466</v>
      </c>
      <c r="K22" t="s">
        <v>2467</v>
      </c>
      <c r="L22" t="s">
        <v>2468</v>
      </c>
      <c r="M22">
        <v>45107</v>
      </c>
      <c r="N22">
        <v>45434.758680555555</v>
      </c>
      <c r="O22">
        <v>45436.057604166665</v>
      </c>
      <c r="Q22" t="s">
        <v>2469</v>
      </c>
      <c r="S22" t="s">
        <v>185</v>
      </c>
      <c r="T22">
        <v>50</v>
      </c>
      <c r="V22" t="s">
        <v>2470</v>
      </c>
      <c r="X22" t="s">
        <v>185</v>
      </c>
      <c r="AD22" t="s">
        <v>164</v>
      </c>
      <c r="AE22" t="s">
        <v>185</v>
      </c>
      <c r="AG22" t="s">
        <v>196</v>
      </c>
      <c r="AK22" t="s">
        <v>2471</v>
      </c>
      <c r="AM22" t="s">
        <v>2472</v>
      </c>
      <c r="AO22" t="s">
        <v>2473</v>
      </c>
      <c r="CK22"/>
      <c r="CL22" t="s">
        <v>3185</v>
      </c>
      <c r="CR22"/>
      <c r="CU22"/>
      <c r="CV22"/>
      <c r="CW22"/>
      <c r="CX22"/>
      <c r="CZ22" s="55"/>
      <c r="DA22" s="55"/>
      <c r="DB22" s="55"/>
      <c r="DC22" s="55"/>
      <c r="DD22" s="55"/>
      <c r="DE22" s="55"/>
      <c r="DM22"/>
      <c r="DY22"/>
      <c r="EA22"/>
      <c r="EB22"/>
      <c r="EH22"/>
      <c r="EI22"/>
      <c r="EJ22"/>
      <c r="EK22"/>
      <c r="EN22"/>
      <c r="EQ22">
        <f t="shared" si="5"/>
        <v>0</v>
      </c>
      <c r="ER22" t="str">
        <f t="shared" si="6"/>
        <v/>
      </c>
      <c r="ES22"/>
      <c r="GB22" s="57" t="str">
        <f t="shared" si="7"/>
        <v/>
      </c>
      <c r="GC22" s="57" t="str">
        <f t="shared" si="8"/>
        <v/>
      </c>
      <c r="GD22" s="57" t="str">
        <f t="shared" si="9"/>
        <v/>
      </c>
      <c r="GE22" s="57" t="str">
        <f t="shared" si="10"/>
        <v/>
      </c>
      <c r="GF22" s="57" t="str">
        <f t="shared" si="11"/>
        <v/>
      </c>
      <c r="GG22" s="57" t="str">
        <f t="shared" si="12"/>
        <v/>
      </c>
      <c r="GH22" s="57" t="str">
        <f t="shared" si="13"/>
        <v/>
      </c>
      <c r="GI22" s="57" t="str">
        <f t="shared" si="14"/>
        <v/>
      </c>
      <c r="GJ22" s="57" t="str">
        <f t="shared" si="15"/>
        <v/>
      </c>
      <c r="GK22" s="57" t="str">
        <f t="shared" si="16"/>
        <v/>
      </c>
      <c r="GL22" s="57" t="str">
        <f t="shared" si="17"/>
        <v/>
      </c>
      <c r="GM22" s="57" t="str">
        <f t="shared" si="18"/>
        <v/>
      </c>
      <c r="GN22" s="57" t="str">
        <f t="shared" si="19"/>
        <v/>
      </c>
      <c r="GO22" s="57" t="str">
        <f t="shared" si="20"/>
        <v/>
      </c>
      <c r="GP22" s="57" t="str">
        <f t="shared" si="21"/>
        <v/>
      </c>
      <c r="GQ22" s="57" t="str">
        <f t="shared" si="22"/>
        <v/>
      </c>
      <c r="GR22" s="57" t="str">
        <f t="shared" si="23"/>
        <v/>
      </c>
      <c r="GS22" s="57" t="str">
        <f t="shared" si="24"/>
        <v/>
      </c>
      <c r="GT22" s="57" t="str">
        <f t="shared" si="25"/>
        <v/>
      </c>
      <c r="GU22" s="57" t="str">
        <f t="shared" si="26"/>
        <v/>
      </c>
      <c r="GV22" s="57" t="str">
        <f t="shared" si="27"/>
        <v/>
      </c>
      <c r="GW22" s="57" t="str">
        <f t="shared" si="28"/>
        <v/>
      </c>
      <c r="GX22" s="57" t="str">
        <f t="shared" si="29"/>
        <v/>
      </c>
      <c r="GY22" s="57" t="str">
        <f t="shared" si="30"/>
        <v/>
      </c>
      <c r="GZ22" s="57" t="str">
        <f t="shared" si="31"/>
        <v/>
      </c>
      <c r="HA22" s="57" t="str">
        <f t="shared" si="32"/>
        <v/>
      </c>
      <c r="HB22" s="57" t="str">
        <f t="shared" si="33"/>
        <v/>
      </c>
      <c r="HC22" s="57" t="str">
        <f t="shared" si="34"/>
        <v/>
      </c>
      <c r="HD22" s="57" t="str">
        <f t="shared" si="35"/>
        <v/>
      </c>
      <c r="HE22" s="57" t="str">
        <f t="shared" si="36"/>
        <v/>
      </c>
      <c r="HF22" s="57" t="str">
        <f t="shared" si="37"/>
        <v/>
      </c>
      <c r="HG22" s="57" t="str">
        <f t="shared" si="38"/>
        <v/>
      </c>
      <c r="HH22" s="57" t="str">
        <f t="shared" si="39"/>
        <v/>
      </c>
      <c r="HI22" s="57" t="str">
        <f t="shared" si="40"/>
        <v/>
      </c>
      <c r="HJ22" s="57" t="str">
        <f t="shared" si="41"/>
        <v/>
      </c>
    </row>
    <row r="23" spans="1:218" ht="43.2" hidden="1" x14ac:dyDescent="0.3">
      <c r="B23" t="s">
        <v>501</v>
      </c>
      <c r="C23" t="s">
        <v>157</v>
      </c>
      <c r="D23">
        <v>2019</v>
      </c>
      <c r="E23" t="s">
        <v>502</v>
      </c>
      <c r="F23" s="1" t="s">
        <v>503</v>
      </c>
      <c r="G23" t="s">
        <v>504</v>
      </c>
      <c r="I23" t="s">
        <v>505</v>
      </c>
      <c r="J23" t="s">
        <v>506</v>
      </c>
      <c r="K23" t="s">
        <v>185</v>
      </c>
      <c r="L23" t="s">
        <v>507</v>
      </c>
      <c r="M23">
        <v>45188</v>
      </c>
      <c r="N23" t="s">
        <v>508</v>
      </c>
      <c r="O23" t="s">
        <v>508</v>
      </c>
      <c r="P23" t="s">
        <v>185</v>
      </c>
      <c r="Q23" t="s">
        <v>509</v>
      </c>
      <c r="R23" t="s">
        <v>185</v>
      </c>
      <c r="S23">
        <v>3</v>
      </c>
      <c r="T23">
        <v>5</v>
      </c>
      <c r="U23" t="s">
        <v>185</v>
      </c>
      <c r="V23" t="s">
        <v>185</v>
      </c>
      <c r="W23" t="s">
        <v>185</v>
      </c>
      <c r="X23" t="s">
        <v>185</v>
      </c>
      <c r="Y23" t="s">
        <v>185</v>
      </c>
      <c r="Z23" t="s">
        <v>185</v>
      </c>
      <c r="AA23" t="s">
        <v>185</v>
      </c>
      <c r="AB23" t="s">
        <v>185</v>
      </c>
      <c r="AC23" t="s">
        <v>185</v>
      </c>
      <c r="AD23" t="s">
        <v>164</v>
      </c>
      <c r="AE23" t="s">
        <v>185</v>
      </c>
      <c r="AF23" t="s">
        <v>185</v>
      </c>
      <c r="AG23" t="s">
        <v>185</v>
      </c>
      <c r="AH23" t="s">
        <v>510</v>
      </c>
      <c r="AI23" t="s">
        <v>185</v>
      </c>
      <c r="AJ23" t="s">
        <v>185</v>
      </c>
      <c r="AK23" t="s">
        <v>185</v>
      </c>
      <c r="AL23" t="s">
        <v>185</v>
      </c>
      <c r="AM23" t="s">
        <v>511</v>
      </c>
      <c r="AN23" t="s">
        <v>185</v>
      </c>
      <c r="AO23" t="s">
        <v>512</v>
      </c>
      <c r="AP23" t="s">
        <v>185</v>
      </c>
      <c r="AR23" t="s">
        <v>185</v>
      </c>
      <c r="AS23" t="s">
        <v>185</v>
      </c>
      <c r="AT23" t="s">
        <v>185</v>
      </c>
      <c r="AU23" t="s">
        <v>185</v>
      </c>
      <c r="AV23" t="s">
        <v>185</v>
      </c>
      <c r="AW23" t="s">
        <v>185</v>
      </c>
      <c r="AX23" t="s">
        <v>185</v>
      </c>
      <c r="AY23" t="s">
        <v>185</v>
      </c>
      <c r="AZ23" t="s">
        <v>185</v>
      </c>
      <c r="BA23" t="s">
        <v>185</v>
      </c>
      <c r="BB23" t="s">
        <v>185</v>
      </c>
      <c r="BC23" t="s">
        <v>185</v>
      </c>
      <c r="BD23" t="s">
        <v>185</v>
      </c>
      <c r="BE23" t="s">
        <v>185</v>
      </c>
      <c r="BF23" t="s">
        <v>185</v>
      </c>
      <c r="BG23" t="s">
        <v>185</v>
      </c>
      <c r="BH23" t="s">
        <v>185</v>
      </c>
      <c r="BI23" t="s">
        <v>185</v>
      </c>
      <c r="BJ23" t="s">
        <v>185</v>
      </c>
      <c r="BK23" t="s">
        <v>185</v>
      </c>
      <c r="BL23" t="s">
        <v>185</v>
      </c>
      <c r="BM23" t="s">
        <v>185</v>
      </c>
      <c r="BN23" t="s">
        <v>185</v>
      </c>
      <c r="BO23" t="s">
        <v>185</v>
      </c>
      <c r="BP23" t="s">
        <v>185</v>
      </c>
      <c r="BQ23" t="s">
        <v>185</v>
      </c>
      <c r="BR23" t="s">
        <v>185</v>
      </c>
      <c r="BS23" t="s">
        <v>185</v>
      </c>
      <c r="BT23" t="s">
        <v>185</v>
      </c>
      <c r="BV23" t="s">
        <v>185</v>
      </c>
      <c r="BW23" t="s">
        <v>185</v>
      </c>
      <c r="BX23" t="s">
        <v>185</v>
      </c>
      <c r="BY23" t="s">
        <v>185</v>
      </c>
      <c r="BZ23" t="s">
        <v>185</v>
      </c>
      <c r="CA23" t="s">
        <v>185</v>
      </c>
      <c r="CB23" t="s">
        <v>185</v>
      </c>
      <c r="CC23" t="s">
        <v>185</v>
      </c>
      <c r="CD23" t="s">
        <v>185</v>
      </c>
      <c r="CE23" t="s">
        <v>185</v>
      </c>
      <c r="CF23" t="s">
        <v>185</v>
      </c>
      <c r="CG23" t="s">
        <v>185</v>
      </c>
      <c r="CH23" t="s">
        <v>185</v>
      </c>
      <c r="CI23" t="s">
        <v>185</v>
      </c>
      <c r="CJ23" t="s">
        <v>185</v>
      </c>
      <c r="CK23" s="29" t="s">
        <v>201</v>
      </c>
      <c r="CP23" t="s">
        <v>235</v>
      </c>
      <c r="CR23" t="s">
        <v>205</v>
      </c>
      <c r="CS23" t="s">
        <v>454</v>
      </c>
      <c r="CT23" t="s">
        <v>173</v>
      </c>
      <c r="CU23"/>
      <c r="CV23" t="s">
        <v>174</v>
      </c>
      <c r="CW23"/>
      <c r="CX23"/>
      <c r="CY23" t="s">
        <v>174</v>
      </c>
      <c r="CZ23" s="55"/>
      <c r="DC23">
        <v>1</v>
      </c>
      <c r="DD23">
        <v>1</v>
      </c>
      <c r="DF23" t="s">
        <v>174</v>
      </c>
      <c r="DI23" t="s">
        <v>208</v>
      </c>
      <c r="DJ23" t="s">
        <v>513</v>
      </c>
      <c r="DK23" t="s">
        <v>210</v>
      </c>
      <c r="DL23">
        <v>2874</v>
      </c>
      <c r="DM23"/>
      <c r="DR23">
        <v>3</v>
      </c>
      <c r="DS23" t="s">
        <v>514</v>
      </c>
      <c r="DY23"/>
      <c r="EA23" t="s">
        <v>515</v>
      </c>
      <c r="EB23"/>
      <c r="ED23">
        <v>2017</v>
      </c>
      <c r="EE23" t="s">
        <v>3129</v>
      </c>
      <c r="EF23">
        <v>4</v>
      </c>
      <c r="EH23"/>
      <c r="EI23"/>
      <c r="EJ23"/>
      <c r="EK23"/>
      <c r="EN23" t="s">
        <v>174</v>
      </c>
      <c r="EQ23">
        <f t="shared" si="5"/>
        <v>3</v>
      </c>
      <c r="ER23" t="str">
        <f t="shared" si="6"/>
        <v>Sentinel-2, Sentinel-1, SPOT</v>
      </c>
      <c r="ES23" s="29">
        <v>1</v>
      </c>
      <c r="FB23">
        <v>1</v>
      </c>
      <c r="FD23">
        <v>1</v>
      </c>
      <c r="GB23" s="57" t="str">
        <f t="shared" si="7"/>
        <v>Sentinel-2</v>
      </c>
      <c r="GC23" s="57" t="str">
        <f t="shared" si="8"/>
        <v/>
      </c>
      <c r="GD23" s="57" t="str">
        <f t="shared" si="9"/>
        <v/>
      </c>
      <c r="GE23" s="57" t="str">
        <f t="shared" si="10"/>
        <v/>
      </c>
      <c r="GF23" s="57" t="str">
        <f t="shared" si="11"/>
        <v/>
      </c>
      <c r="GG23" s="57" t="str">
        <f t="shared" si="12"/>
        <v/>
      </c>
      <c r="GH23" s="57" t="str">
        <f t="shared" si="13"/>
        <v/>
      </c>
      <c r="GI23" s="57" t="str">
        <f t="shared" si="14"/>
        <v/>
      </c>
      <c r="GJ23" s="57" t="str">
        <f t="shared" si="15"/>
        <v/>
      </c>
      <c r="GK23" s="57" t="str">
        <f t="shared" si="16"/>
        <v>Sentinel-1</v>
      </c>
      <c r="GL23" s="57" t="str">
        <f t="shared" si="17"/>
        <v/>
      </c>
      <c r="GM23" s="57" t="str">
        <f t="shared" si="18"/>
        <v>SPOT</v>
      </c>
      <c r="GN23" s="57" t="str">
        <f t="shared" si="19"/>
        <v/>
      </c>
      <c r="GO23" s="57" t="str">
        <f t="shared" si="20"/>
        <v/>
      </c>
      <c r="GP23" s="57" t="str">
        <f t="shared" si="21"/>
        <v/>
      </c>
      <c r="GQ23" s="57" t="str">
        <f t="shared" si="22"/>
        <v/>
      </c>
      <c r="GR23" s="57" t="str">
        <f t="shared" si="23"/>
        <v/>
      </c>
      <c r="GS23" s="57" t="str">
        <f t="shared" si="24"/>
        <v/>
      </c>
      <c r="GT23" s="57" t="str">
        <f t="shared" si="25"/>
        <v/>
      </c>
      <c r="GU23" s="57" t="str">
        <f t="shared" si="26"/>
        <v/>
      </c>
      <c r="GV23" s="57" t="str">
        <f t="shared" si="27"/>
        <v/>
      </c>
      <c r="GW23" s="57" t="str">
        <f t="shared" si="28"/>
        <v/>
      </c>
      <c r="GX23" s="57" t="str">
        <f t="shared" si="29"/>
        <v/>
      </c>
      <c r="GY23" s="57" t="str">
        <f t="shared" si="30"/>
        <v/>
      </c>
      <c r="GZ23" s="57" t="str">
        <f t="shared" si="31"/>
        <v/>
      </c>
      <c r="HA23" s="57" t="str">
        <f t="shared" si="32"/>
        <v/>
      </c>
      <c r="HB23" s="57" t="str">
        <f t="shared" si="33"/>
        <v/>
      </c>
      <c r="HC23" s="57" t="str">
        <f t="shared" si="34"/>
        <v/>
      </c>
      <c r="HD23" s="57" t="str">
        <f t="shared" si="35"/>
        <v/>
      </c>
      <c r="HE23" s="57" t="str">
        <f t="shared" si="36"/>
        <v/>
      </c>
      <c r="HF23" s="57" t="str">
        <f t="shared" si="37"/>
        <v/>
      </c>
      <c r="HG23" s="57" t="str">
        <f t="shared" si="38"/>
        <v/>
      </c>
      <c r="HH23" s="57" t="str">
        <f t="shared" si="39"/>
        <v/>
      </c>
      <c r="HI23" s="57" t="str">
        <f t="shared" si="40"/>
        <v/>
      </c>
      <c r="HJ23" s="57" t="str">
        <f t="shared" si="41"/>
        <v/>
      </c>
    </row>
    <row r="24" spans="1:218" ht="28.8" hidden="1" x14ac:dyDescent="0.3">
      <c r="B24" t="s">
        <v>516</v>
      </c>
      <c r="C24" t="s">
        <v>157</v>
      </c>
      <c r="D24">
        <v>2020</v>
      </c>
      <c r="E24" t="s">
        <v>517</v>
      </c>
      <c r="F24" s="1" t="s">
        <v>518</v>
      </c>
      <c r="G24" t="s">
        <v>519</v>
      </c>
      <c r="I24" t="s">
        <v>520</v>
      </c>
      <c r="J24" t="s">
        <v>521</v>
      </c>
      <c r="K24" t="s">
        <v>185</v>
      </c>
      <c r="L24" t="s">
        <v>522</v>
      </c>
      <c r="M24">
        <v>44946</v>
      </c>
      <c r="N24" t="s">
        <v>508</v>
      </c>
      <c r="O24" t="s">
        <v>508</v>
      </c>
      <c r="P24" t="s">
        <v>185</v>
      </c>
      <c r="R24" t="s">
        <v>185</v>
      </c>
      <c r="S24">
        <v>1</v>
      </c>
      <c r="T24">
        <v>15</v>
      </c>
      <c r="U24" t="s">
        <v>185</v>
      </c>
      <c r="V24" t="s">
        <v>185</v>
      </c>
      <c r="W24" t="s">
        <v>185</v>
      </c>
      <c r="X24" t="s">
        <v>185</v>
      </c>
      <c r="Y24" t="s">
        <v>185</v>
      </c>
      <c r="Z24" t="s">
        <v>185</v>
      </c>
      <c r="AA24" t="s">
        <v>185</v>
      </c>
      <c r="AB24" t="s">
        <v>185</v>
      </c>
      <c r="AC24" t="s">
        <v>185</v>
      </c>
      <c r="AD24" t="s">
        <v>164</v>
      </c>
      <c r="AE24" t="s">
        <v>185</v>
      </c>
      <c r="AF24" t="s">
        <v>185</v>
      </c>
      <c r="AG24" t="s">
        <v>185</v>
      </c>
      <c r="AH24" t="s">
        <v>523</v>
      </c>
      <c r="AI24" t="s">
        <v>185</v>
      </c>
      <c r="AJ24" t="s">
        <v>185</v>
      </c>
      <c r="AK24" t="s">
        <v>185</v>
      </c>
      <c r="AL24" t="s">
        <v>185</v>
      </c>
      <c r="AN24" t="s">
        <v>185</v>
      </c>
      <c r="AO24" t="s">
        <v>524</v>
      </c>
      <c r="AP24" t="s">
        <v>185</v>
      </c>
      <c r="AR24" t="s">
        <v>185</v>
      </c>
      <c r="AS24" t="s">
        <v>185</v>
      </c>
      <c r="AT24" t="s">
        <v>185</v>
      </c>
      <c r="AU24" t="s">
        <v>185</v>
      </c>
      <c r="AV24" t="s">
        <v>185</v>
      </c>
      <c r="AW24" t="s">
        <v>185</v>
      </c>
      <c r="AX24" t="s">
        <v>185</v>
      </c>
      <c r="AY24" t="s">
        <v>185</v>
      </c>
      <c r="AZ24" t="s">
        <v>185</v>
      </c>
      <c r="BA24" t="s">
        <v>185</v>
      </c>
      <c r="BB24" t="s">
        <v>185</v>
      </c>
      <c r="BC24" t="s">
        <v>185</v>
      </c>
      <c r="BD24" t="s">
        <v>185</v>
      </c>
      <c r="BE24" t="s">
        <v>185</v>
      </c>
      <c r="BF24" t="s">
        <v>185</v>
      </c>
      <c r="BG24" t="s">
        <v>185</v>
      </c>
      <c r="BH24" t="s">
        <v>185</v>
      </c>
      <c r="BI24" t="s">
        <v>185</v>
      </c>
      <c r="BJ24" t="s">
        <v>185</v>
      </c>
      <c r="BK24" t="s">
        <v>185</v>
      </c>
      <c r="BL24" t="s">
        <v>185</v>
      </c>
      <c r="BM24" t="s">
        <v>185</v>
      </c>
      <c r="BN24" t="s">
        <v>185</v>
      </c>
      <c r="BO24" t="s">
        <v>185</v>
      </c>
      <c r="BP24" t="s">
        <v>185</v>
      </c>
      <c r="BQ24" t="s">
        <v>185</v>
      </c>
      <c r="BR24" t="s">
        <v>185</v>
      </c>
      <c r="BS24" t="s">
        <v>185</v>
      </c>
      <c r="BT24" t="s">
        <v>185</v>
      </c>
      <c r="BV24" t="s">
        <v>185</v>
      </c>
      <c r="BW24" t="s">
        <v>185</v>
      </c>
      <c r="BX24" t="s">
        <v>185</v>
      </c>
      <c r="BY24" t="s">
        <v>185</v>
      </c>
      <c r="BZ24" t="s">
        <v>185</v>
      </c>
      <c r="CA24" t="s">
        <v>185</v>
      </c>
      <c r="CB24" t="s">
        <v>185</v>
      </c>
      <c r="CC24" t="s">
        <v>185</v>
      </c>
      <c r="CD24" t="s">
        <v>185</v>
      </c>
      <c r="CE24" t="s">
        <v>185</v>
      </c>
      <c r="CF24" t="s">
        <v>185</v>
      </c>
      <c r="CG24" t="s">
        <v>185</v>
      </c>
      <c r="CH24" t="s">
        <v>185</v>
      </c>
      <c r="CI24" t="s">
        <v>185</v>
      </c>
      <c r="CJ24" t="s">
        <v>185</v>
      </c>
      <c r="CK24" s="54" t="s">
        <v>201</v>
      </c>
      <c r="CN24" t="s">
        <v>525</v>
      </c>
      <c r="CO24" t="s">
        <v>526</v>
      </c>
      <c r="CP24" t="s">
        <v>171</v>
      </c>
      <c r="CQ24" s="1" t="s">
        <v>372</v>
      </c>
      <c r="CR24" s="1" t="s">
        <v>527</v>
      </c>
      <c r="CS24" t="s">
        <v>172</v>
      </c>
      <c r="CT24" t="s">
        <v>173</v>
      </c>
      <c r="CW24" s="53" t="s">
        <v>185</v>
      </c>
      <c r="CX24" s="53"/>
      <c r="CY24" t="s">
        <v>174</v>
      </c>
      <c r="CZ24" s="55"/>
      <c r="DC24" t="s">
        <v>185</v>
      </c>
      <c r="DD24">
        <v>1</v>
      </c>
      <c r="DF24" t="s">
        <v>174</v>
      </c>
      <c r="DG24">
        <v>13</v>
      </c>
      <c r="DH24" t="s">
        <v>529</v>
      </c>
      <c r="DI24" t="s">
        <v>530</v>
      </c>
      <c r="DJ24" t="s">
        <v>531</v>
      </c>
      <c r="DK24" t="s">
        <v>457</v>
      </c>
      <c r="DL24">
        <v>7500</v>
      </c>
      <c r="DM24" s="1" t="s">
        <v>532</v>
      </c>
      <c r="DN24" t="s">
        <v>3147</v>
      </c>
      <c r="DR24">
        <v>100</v>
      </c>
      <c r="DS24" t="s">
        <v>533</v>
      </c>
      <c r="DV24" t="s">
        <v>212</v>
      </c>
      <c r="DY24" t="s">
        <v>534</v>
      </c>
      <c r="EA24" s="1" t="s">
        <v>535</v>
      </c>
      <c r="EB24" s="1" t="s">
        <v>535</v>
      </c>
      <c r="EC24" t="s">
        <v>174</v>
      </c>
      <c r="ED24" t="s">
        <v>3269</v>
      </c>
      <c r="EF24">
        <v>4</v>
      </c>
      <c r="EH24"/>
      <c r="EI24" s="1" t="s">
        <v>536</v>
      </c>
      <c r="EJ24" s="1" t="s">
        <v>3339</v>
      </c>
      <c r="EN24" t="s">
        <v>174</v>
      </c>
      <c r="EQ24">
        <f t="shared" si="5"/>
        <v>3</v>
      </c>
      <c r="ER24" t="str">
        <f t="shared" si="6"/>
        <v>Aerial laser scanning, Sentinel-1, PRISM</v>
      </c>
      <c r="ET24">
        <v>1</v>
      </c>
      <c r="FB24">
        <v>1</v>
      </c>
      <c r="FN24">
        <v>1</v>
      </c>
      <c r="GB24" s="57" t="str">
        <f t="shared" si="7"/>
        <v/>
      </c>
      <c r="GC24" s="57" t="str">
        <f t="shared" si="8"/>
        <v>Aerial laser scanning</v>
      </c>
      <c r="GD24" s="57" t="str">
        <f t="shared" si="9"/>
        <v/>
      </c>
      <c r="GE24" s="57" t="str">
        <f t="shared" si="10"/>
        <v/>
      </c>
      <c r="GF24" s="57" t="str">
        <f t="shared" si="11"/>
        <v/>
      </c>
      <c r="GG24" s="57" t="str">
        <f t="shared" si="12"/>
        <v/>
      </c>
      <c r="GH24" s="57" t="str">
        <f t="shared" si="13"/>
        <v/>
      </c>
      <c r="GI24" s="57" t="str">
        <f t="shared" si="14"/>
        <v/>
      </c>
      <c r="GJ24" s="57" t="str">
        <f t="shared" si="15"/>
        <v/>
      </c>
      <c r="GK24" s="57" t="str">
        <f t="shared" si="16"/>
        <v>Sentinel-1</v>
      </c>
      <c r="GL24" s="57" t="str">
        <f t="shared" si="17"/>
        <v/>
      </c>
      <c r="GM24" s="57" t="str">
        <f t="shared" si="18"/>
        <v/>
      </c>
      <c r="GN24" s="57" t="str">
        <f t="shared" si="19"/>
        <v/>
      </c>
      <c r="GO24" s="57" t="str">
        <f t="shared" si="20"/>
        <v/>
      </c>
      <c r="GP24" s="57" t="str">
        <f t="shared" si="21"/>
        <v/>
      </c>
      <c r="GQ24" s="57" t="str">
        <f t="shared" si="22"/>
        <v/>
      </c>
      <c r="GR24" s="57" t="str">
        <f t="shared" si="23"/>
        <v/>
      </c>
      <c r="GS24" s="57" t="str">
        <f t="shared" si="24"/>
        <v/>
      </c>
      <c r="GT24" s="57" t="str">
        <f t="shared" si="25"/>
        <v/>
      </c>
      <c r="GU24" s="57" t="str">
        <f t="shared" si="26"/>
        <v/>
      </c>
      <c r="GV24" s="57" t="str">
        <f t="shared" si="27"/>
        <v/>
      </c>
      <c r="GW24" s="57" t="str">
        <f t="shared" si="28"/>
        <v>PRISM</v>
      </c>
      <c r="GX24" s="57" t="str">
        <f t="shared" si="29"/>
        <v/>
      </c>
      <c r="GY24" s="57" t="str">
        <f t="shared" si="30"/>
        <v/>
      </c>
      <c r="GZ24" s="57" t="str">
        <f t="shared" si="31"/>
        <v/>
      </c>
      <c r="HA24" s="57" t="str">
        <f t="shared" si="32"/>
        <v/>
      </c>
      <c r="HB24" s="57" t="str">
        <f t="shared" si="33"/>
        <v/>
      </c>
      <c r="HC24" s="57" t="str">
        <f t="shared" si="34"/>
        <v/>
      </c>
      <c r="HD24" s="57" t="str">
        <f t="shared" si="35"/>
        <v/>
      </c>
      <c r="HE24" s="57" t="str">
        <f t="shared" si="36"/>
        <v/>
      </c>
      <c r="HF24" s="57" t="str">
        <f t="shared" si="37"/>
        <v/>
      </c>
      <c r="HG24" s="57" t="str">
        <f t="shared" si="38"/>
        <v/>
      </c>
      <c r="HH24" s="57" t="str">
        <f t="shared" si="39"/>
        <v/>
      </c>
      <c r="HI24" s="57" t="str">
        <f t="shared" si="40"/>
        <v/>
      </c>
      <c r="HJ24" s="57" t="str">
        <f t="shared" si="41"/>
        <v/>
      </c>
    </row>
    <row r="25" spans="1:218" ht="43.2" hidden="1" x14ac:dyDescent="0.3">
      <c r="A25" s="55"/>
      <c r="B25" s="55" t="s">
        <v>552</v>
      </c>
      <c r="C25" s="55" t="s">
        <v>157</v>
      </c>
      <c r="D25" s="55">
        <v>2020</v>
      </c>
      <c r="E25" s="55" t="s">
        <v>517</v>
      </c>
      <c r="F25" s="1" t="s">
        <v>553</v>
      </c>
      <c r="G25" s="55" t="s">
        <v>554</v>
      </c>
      <c r="I25" t="s">
        <v>555</v>
      </c>
      <c r="J25" t="s">
        <v>556</v>
      </c>
      <c r="K25" t="s">
        <v>185</v>
      </c>
      <c r="L25" t="s">
        <v>557</v>
      </c>
      <c r="M25" t="s">
        <v>508</v>
      </c>
      <c r="N25" t="s">
        <v>508</v>
      </c>
      <c r="O25" t="s">
        <v>508</v>
      </c>
      <c r="P25" t="s">
        <v>185</v>
      </c>
      <c r="R25" t="s">
        <v>185</v>
      </c>
      <c r="S25">
        <v>11</v>
      </c>
      <c r="T25">
        <v>15</v>
      </c>
      <c r="U25" t="s">
        <v>185</v>
      </c>
      <c r="V25" t="s">
        <v>185</v>
      </c>
      <c r="W25" t="s">
        <v>185</v>
      </c>
      <c r="X25" t="s">
        <v>185</v>
      </c>
      <c r="Y25" t="s">
        <v>185</v>
      </c>
      <c r="Z25" t="s">
        <v>185</v>
      </c>
      <c r="AA25" t="s">
        <v>185</v>
      </c>
      <c r="AB25" t="s">
        <v>185</v>
      </c>
      <c r="AC25" t="s">
        <v>185</v>
      </c>
      <c r="AD25" t="s">
        <v>164</v>
      </c>
      <c r="AE25" t="s">
        <v>185</v>
      </c>
      <c r="AF25" t="s">
        <v>185</v>
      </c>
      <c r="AG25" t="s">
        <v>185</v>
      </c>
      <c r="AH25" t="s">
        <v>558</v>
      </c>
      <c r="AI25" t="s">
        <v>185</v>
      </c>
      <c r="AJ25" t="s">
        <v>185</v>
      </c>
      <c r="AK25" t="s">
        <v>185</v>
      </c>
      <c r="AL25" t="s">
        <v>185</v>
      </c>
      <c r="AM25" t="s">
        <v>559</v>
      </c>
      <c r="AN25" t="s">
        <v>185</v>
      </c>
      <c r="AO25" t="s">
        <v>560</v>
      </c>
      <c r="AP25" t="s">
        <v>185</v>
      </c>
      <c r="AR25" t="s">
        <v>185</v>
      </c>
      <c r="AS25" t="s">
        <v>185</v>
      </c>
      <c r="AT25" t="s">
        <v>185</v>
      </c>
      <c r="AU25" t="s">
        <v>185</v>
      </c>
      <c r="AV25" t="s">
        <v>185</v>
      </c>
      <c r="AW25" t="s">
        <v>185</v>
      </c>
      <c r="AX25" t="s">
        <v>185</v>
      </c>
      <c r="AY25" t="s">
        <v>185</v>
      </c>
      <c r="AZ25" t="s">
        <v>185</v>
      </c>
      <c r="BA25" t="s">
        <v>185</v>
      </c>
      <c r="BB25" t="s">
        <v>185</v>
      </c>
      <c r="BC25" t="s">
        <v>185</v>
      </c>
      <c r="BD25" t="s">
        <v>185</v>
      </c>
      <c r="BE25" t="s">
        <v>185</v>
      </c>
      <c r="BF25" t="s">
        <v>185</v>
      </c>
      <c r="BG25" t="s">
        <v>185</v>
      </c>
      <c r="BH25" t="s">
        <v>185</v>
      </c>
      <c r="BI25" t="s">
        <v>185</v>
      </c>
      <c r="BJ25" t="s">
        <v>185</v>
      </c>
      <c r="BK25" t="s">
        <v>185</v>
      </c>
      <c r="BL25" t="s">
        <v>185</v>
      </c>
      <c r="BM25" t="s">
        <v>185</v>
      </c>
      <c r="BN25" t="s">
        <v>185</v>
      </c>
      <c r="BO25" t="s">
        <v>185</v>
      </c>
      <c r="BP25" t="s">
        <v>185</v>
      </c>
      <c r="BQ25" t="s">
        <v>185</v>
      </c>
      <c r="BR25" t="s">
        <v>185</v>
      </c>
      <c r="BS25" t="s">
        <v>185</v>
      </c>
      <c r="BT25" t="s">
        <v>185</v>
      </c>
      <c r="BV25" t="s">
        <v>185</v>
      </c>
      <c r="BW25" t="s">
        <v>185</v>
      </c>
      <c r="BX25" t="s">
        <v>185</v>
      </c>
      <c r="BY25" t="s">
        <v>185</v>
      </c>
      <c r="BZ25" t="s">
        <v>185</v>
      </c>
      <c r="CA25" t="s">
        <v>185</v>
      </c>
      <c r="CB25" t="s">
        <v>185</v>
      </c>
      <c r="CC25" t="s">
        <v>185</v>
      </c>
      <c r="CD25" t="s">
        <v>185</v>
      </c>
      <c r="CE25" t="s">
        <v>185</v>
      </c>
      <c r="CF25" t="s">
        <v>185</v>
      </c>
      <c r="CG25" t="s">
        <v>185</v>
      </c>
      <c r="CH25" t="s">
        <v>185</v>
      </c>
      <c r="CI25" t="s">
        <v>185</v>
      </c>
      <c r="CJ25" t="s">
        <v>185</v>
      </c>
      <c r="CK25" s="56" t="s">
        <v>201</v>
      </c>
      <c r="CL25" s="55"/>
      <c r="CM25" s="55"/>
      <c r="CP25" s="55" t="s">
        <v>204</v>
      </c>
      <c r="CQ25" s="55" t="s">
        <v>372</v>
      </c>
      <c r="CR25" s="55" t="s">
        <v>527</v>
      </c>
      <c r="CS25" s="55" t="s">
        <v>172</v>
      </c>
      <c r="CT25" s="55" t="s">
        <v>3562</v>
      </c>
      <c r="CW25" s="53" t="s">
        <v>185</v>
      </c>
      <c r="CX25" s="53" t="s">
        <v>3618</v>
      </c>
      <c r="CY25">
        <f>AVERAGE(91,91,91,91,30.43,30.43,30.43)</f>
        <v>65.041428571428568</v>
      </c>
      <c r="CZ25" s="55" t="s">
        <v>3091</v>
      </c>
      <c r="DA25" s="55">
        <v>456</v>
      </c>
      <c r="DB25" s="55">
        <v>8</v>
      </c>
      <c r="DC25" s="55"/>
      <c r="DD25" s="55">
        <v>1</v>
      </c>
      <c r="DE25" s="55"/>
      <c r="DF25" s="55" t="s">
        <v>185</v>
      </c>
      <c r="DG25" s="55">
        <v>8</v>
      </c>
      <c r="DH25" s="55" t="s">
        <v>561</v>
      </c>
      <c r="DI25" s="55" t="s">
        <v>562</v>
      </c>
      <c r="DJ25" s="55" t="s">
        <v>531</v>
      </c>
      <c r="DK25" s="55" t="s">
        <v>457</v>
      </c>
      <c r="DL25" s="55">
        <v>1285216</v>
      </c>
      <c r="DM25" s="55" t="s">
        <v>174</v>
      </c>
      <c r="DN25" s="55" t="s">
        <v>563</v>
      </c>
      <c r="DO25" s="55"/>
      <c r="DP25" s="55"/>
      <c r="DQ25" s="55"/>
      <c r="DR25" s="55">
        <v>100</v>
      </c>
      <c r="DS25" s="55" t="s">
        <v>564</v>
      </c>
      <c r="DT25" s="55"/>
      <c r="DU25" s="55"/>
      <c r="DV25" s="55" t="s">
        <v>212</v>
      </c>
      <c r="DW25" s="55"/>
      <c r="DX25" s="55"/>
      <c r="DY25" s="55" t="s">
        <v>534</v>
      </c>
      <c r="DZ25" s="55"/>
      <c r="EA25" s="1" t="s">
        <v>565</v>
      </c>
      <c r="EB25" s="1" t="s">
        <v>565</v>
      </c>
      <c r="EC25" s="55" t="s">
        <v>174</v>
      </c>
      <c r="ED25" s="55" t="s">
        <v>3269</v>
      </c>
      <c r="EE25" s="55"/>
      <c r="EF25" s="55">
        <v>4</v>
      </c>
      <c r="EG25" s="55"/>
      <c r="EH25" s="55"/>
      <c r="EI25" s="55" t="s">
        <v>174</v>
      </c>
      <c r="EJ25" s="55"/>
      <c r="EK25" s="55"/>
      <c r="EL25" s="55"/>
      <c r="EM25" s="55"/>
      <c r="EN25" s="55" t="s">
        <v>174</v>
      </c>
      <c r="EO25" s="55"/>
      <c r="EP25" s="55"/>
      <c r="EQ25" s="55">
        <f t="shared" si="5"/>
        <v>4</v>
      </c>
      <c r="ER25" t="str">
        <f t="shared" si="6"/>
        <v>Aerial laser scanning, Landsat-8, Sentinel-1, SRTM</v>
      </c>
      <c r="ES25" s="56"/>
      <c r="ET25" s="55">
        <v>1</v>
      </c>
      <c r="EU25" s="55"/>
      <c r="EV25" s="55"/>
      <c r="EW25" s="55">
        <v>1</v>
      </c>
      <c r="EX25" s="55"/>
      <c r="EY25" s="55"/>
      <c r="EZ25" s="55"/>
      <c r="FA25" s="55"/>
      <c r="FB25" s="55">
        <v>1</v>
      </c>
      <c r="FC25" s="55"/>
      <c r="FD25" s="55"/>
      <c r="FE25" s="55"/>
      <c r="FF25" s="55"/>
      <c r="FG25" s="55"/>
      <c r="FH25" s="55"/>
      <c r="FI25" s="55"/>
      <c r="FJ25" s="55"/>
      <c r="FK25" s="55"/>
      <c r="FL25" s="55"/>
      <c r="FM25" s="55"/>
      <c r="FN25" s="55"/>
      <c r="FO25" s="55">
        <v>1</v>
      </c>
      <c r="FP25" s="55"/>
      <c r="FQ25" s="55"/>
      <c r="FR25" s="55"/>
      <c r="FS25" s="55"/>
      <c r="FT25" s="55"/>
      <c r="FU25" s="55"/>
      <c r="FV25" s="55"/>
      <c r="FW25" s="55"/>
      <c r="FX25" s="55"/>
      <c r="FY25" s="55"/>
      <c r="FZ25" s="55"/>
      <c r="GA25" s="55"/>
      <c r="GB25" s="57" t="str">
        <f t="shared" si="7"/>
        <v/>
      </c>
      <c r="GC25" s="57" t="str">
        <f t="shared" si="8"/>
        <v>Aerial laser scanning</v>
      </c>
      <c r="GD25" s="57" t="str">
        <f t="shared" si="9"/>
        <v/>
      </c>
      <c r="GE25" s="57" t="str">
        <f t="shared" si="10"/>
        <v/>
      </c>
      <c r="GF25" s="57" t="str">
        <f t="shared" si="11"/>
        <v>Landsat-8</v>
      </c>
      <c r="GG25" s="57" t="str">
        <f t="shared" si="12"/>
        <v/>
      </c>
      <c r="GH25" s="57" t="str">
        <f t="shared" si="13"/>
        <v/>
      </c>
      <c r="GI25" s="57" t="str">
        <f t="shared" si="14"/>
        <v/>
      </c>
      <c r="GJ25" s="57" t="str">
        <f t="shared" si="15"/>
        <v/>
      </c>
      <c r="GK25" s="57" t="str">
        <f t="shared" si="16"/>
        <v>Sentinel-1</v>
      </c>
      <c r="GL25" s="57" t="str">
        <f t="shared" si="17"/>
        <v/>
      </c>
      <c r="GM25" s="57" t="str">
        <f t="shared" si="18"/>
        <v/>
      </c>
      <c r="GN25" s="57" t="str">
        <f t="shared" si="19"/>
        <v/>
      </c>
      <c r="GO25" s="57" t="str">
        <f t="shared" si="20"/>
        <v/>
      </c>
      <c r="GP25" s="57" t="str">
        <f t="shared" si="21"/>
        <v/>
      </c>
      <c r="GQ25" s="57" t="str">
        <f t="shared" si="22"/>
        <v/>
      </c>
      <c r="GR25" s="57" t="str">
        <f t="shared" si="23"/>
        <v/>
      </c>
      <c r="GS25" s="57" t="str">
        <f t="shared" si="24"/>
        <v/>
      </c>
      <c r="GT25" s="57" t="str">
        <f t="shared" si="25"/>
        <v/>
      </c>
      <c r="GU25" s="57" t="str">
        <f t="shared" si="26"/>
        <v/>
      </c>
      <c r="GV25" s="57" t="str">
        <f t="shared" si="27"/>
        <v/>
      </c>
      <c r="GW25" s="57" t="str">
        <f t="shared" si="28"/>
        <v/>
      </c>
      <c r="GX25" s="57" t="str">
        <f t="shared" si="29"/>
        <v>SRTM</v>
      </c>
      <c r="GY25" s="57" t="str">
        <f t="shared" si="30"/>
        <v/>
      </c>
      <c r="GZ25" s="57" t="str">
        <f t="shared" si="31"/>
        <v/>
      </c>
      <c r="HA25" s="57" t="str">
        <f t="shared" si="32"/>
        <v/>
      </c>
      <c r="HB25" s="57" t="str">
        <f t="shared" si="33"/>
        <v/>
      </c>
      <c r="HC25" s="57" t="str">
        <f t="shared" si="34"/>
        <v/>
      </c>
      <c r="HD25" s="57" t="str">
        <f t="shared" si="35"/>
        <v/>
      </c>
      <c r="HE25" s="57" t="str">
        <f t="shared" si="36"/>
        <v/>
      </c>
      <c r="HF25" s="57" t="str">
        <f t="shared" si="37"/>
        <v/>
      </c>
      <c r="HG25" s="57" t="str">
        <f t="shared" si="38"/>
        <v/>
      </c>
      <c r="HH25" s="57" t="str">
        <f t="shared" si="39"/>
        <v/>
      </c>
      <c r="HI25" s="57" t="str">
        <f t="shared" si="40"/>
        <v/>
      </c>
      <c r="HJ25" s="57" t="str">
        <f t="shared" si="41"/>
        <v/>
      </c>
    </row>
    <row r="26" spans="1:218" ht="43.2" hidden="1" x14ac:dyDescent="0.3">
      <c r="B26" t="s">
        <v>566</v>
      </c>
      <c r="C26" t="s">
        <v>241</v>
      </c>
      <c r="D26">
        <v>2020</v>
      </c>
      <c r="E26" t="s">
        <v>567</v>
      </c>
      <c r="F26" s="1" t="s">
        <v>568</v>
      </c>
      <c r="G26" t="s">
        <v>569</v>
      </c>
      <c r="I26" t="s">
        <v>570</v>
      </c>
      <c r="J26" t="s">
        <v>571</v>
      </c>
      <c r="K26" t="s">
        <v>185</v>
      </c>
      <c r="L26" t="s">
        <v>572</v>
      </c>
      <c r="M26">
        <v>45036</v>
      </c>
      <c r="N26" t="s">
        <v>508</v>
      </c>
      <c r="O26" t="s">
        <v>508</v>
      </c>
      <c r="P26" t="s">
        <v>185</v>
      </c>
      <c r="R26" t="s">
        <v>185</v>
      </c>
      <c r="S26">
        <v>7</v>
      </c>
      <c r="T26">
        <v>12</v>
      </c>
      <c r="U26" t="s">
        <v>185</v>
      </c>
      <c r="V26" t="s">
        <v>185</v>
      </c>
      <c r="W26" t="s">
        <v>185</v>
      </c>
      <c r="X26" t="s">
        <v>185</v>
      </c>
      <c r="Y26" t="s">
        <v>185</v>
      </c>
      <c r="Z26" t="s">
        <v>185</v>
      </c>
      <c r="AA26" t="s">
        <v>185</v>
      </c>
      <c r="AB26" t="s">
        <v>185</v>
      </c>
      <c r="AC26" t="s">
        <v>185</v>
      </c>
      <c r="AD26" t="s">
        <v>164</v>
      </c>
      <c r="AE26" t="s">
        <v>185</v>
      </c>
      <c r="AF26" t="s">
        <v>185</v>
      </c>
      <c r="AG26" t="s">
        <v>185</v>
      </c>
      <c r="AH26" t="s">
        <v>573</v>
      </c>
      <c r="AI26" t="s">
        <v>185</v>
      </c>
      <c r="AJ26" t="s">
        <v>185</v>
      </c>
      <c r="AK26" t="s">
        <v>185</v>
      </c>
      <c r="AL26" t="s">
        <v>185</v>
      </c>
      <c r="AM26" t="s">
        <v>574</v>
      </c>
      <c r="AN26" t="s">
        <v>185</v>
      </c>
      <c r="AO26" t="s">
        <v>575</v>
      </c>
      <c r="AP26" t="s">
        <v>185</v>
      </c>
      <c r="AR26" t="s">
        <v>185</v>
      </c>
      <c r="AS26" t="s">
        <v>185</v>
      </c>
      <c r="AT26" t="s">
        <v>185</v>
      </c>
      <c r="AU26" t="s">
        <v>185</v>
      </c>
      <c r="AV26" t="s">
        <v>185</v>
      </c>
      <c r="AW26" t="s">
        <v>185</v>
      </c>
      <c r="AX26" t="s">
        <v>185</v>
      </c>
      <c r="AY26" t="s">
        <v>185</v>
      </c>
      <c r="AZ26" t="s">
        <v>185</v>
      </c>
      <c r="BA26" t="s">
        <v>185</v>
      </c>
      <c r="BB26" t="s">
        <v>185</v>
      </c>
      <c r="BC26" t="s">
        <v>185</v>
      </c>
      <c r="BD26" t="s">
        <v>185</v>
      </c>
      <c r="BE26" t="s">
        <v>185</v>
      </c>
      <c r="BF26" t="s">
        <v>185</v>
      </c>
      <c r="BG26" t="s">
        <v>185</v>
      </c>
      <c r="BH26" t="s">
        <v>185</v>
      </c>
      <c r="BI26" t="s">
        <v>185</v>
      </c>
      <c r="BJ26" t="s">
        <v>185</v>
      </c>
      <c r="BK26" t="s">
        <v>185</v>
      </c>
      <c r="BL26" t="s">
        <v>185</v>
      </c>
      <c r="BM26" t="s">
        <v>185</v>
      </c>
      <c r="BN26" t="s">
        <v>185</v>
      </c>
      <c r="BO26" t="s">
        <v>185</v>
      </c>
      <c r="BP26" t="s">
        <v>185</v>
      </c>
      <c r="BQ26" t="s">
        <v>185</v>
      </c>
      <c r="BR26" t="s">
        <v>185</v>
      </c>
      <c r="BS26" t="s">
        <v>185</v>
      </c>
      <c r="BT26" t="s">
        <v>185</v>
      </c>
      <c r="BV26" t="s">
        <v>185</v>
      </c>
      <c r="BW26" t="s">
        <v>185</v>
      </c>
      <c r="BX26" t="s">
        <v>185</v>
      </c>
      <c r="BY26" t="s">
        <v>185</v>
      </c>
      <c r="BZ26" t="s">
        <v>185</v>
      </c>
      <c r="CA26" t="s">
        <v>185</v>
      </c>
      <c r="CB26" t="s">
        <v>185</v>
      </c>
      <c r="CC26" t="s">
        <v>185</v>
      </c>
      <c r="CD26" t="s">
        <v>185</v>
      </c>
      <c r="CE26" t="s">
        <v>185</v>
      </c>
      <c r="CF26" t="s">
        <v>185</v>
      </c>
      <c r="CG26" t="s">
        <v>185</v>
      </c>
      <c r="CH26" t="s">
        <v>185</v>
      </c>
      <c r="CI26" t="s">
        <v>185</v>
      </c>
      <c r="CJ26" t="s">
        <v>185</v>
      </c>
      <c r="CK26" s="29" t="s">
        <v>201</v>
      </c>
      <c r="CP26" t="s">
        <v>171</v>
      </c>
      <c r="CQ26" s="1" t="s">
        <v>576</v>
      </c>
      <c r="CR26" t="s">
        <v>576</v>
      </c>
      <c r="CS26" t="s">
        <v>172</v>
      </c>
      <c r="CT26" t="s">
        <v>173</v>
      </c>
      <c r="CW26" s="53" t="s">
        <v>185</v>
      </c>
      <c r="CX26" s="53"/>
      <c r="CY26" t="s">
        <v>174</v>
      </c>
      <c r="CZ26" s="55"/>
      <c r="DC26">
        <v>64075</v>
      </c>
      <c r="DD26">
        <v>1</v>
      </c>
      <c r="DF26" t="s">
        <v>174</v>
      </c>
      <c r="DG26">
        <v>72</v>
      </c>
      <c r="DH26" t="s">
        <v>577</v>
      </c>
      <c r="DI26" t="s">
        <v>1459</v>
      </c>
      <c r="DJ26" t="s">
        <v>531</v>
      </c>
      <c r="DK26" t="s">
        <v>457</v>
      </c>
      <c r="DL26">
        <v>1285216</v>
      </c>
      <c r="DM26" s="1" t="s">
        <v>578</v>
      </c>
      <c r="DN26" t="s">
        <v>1459</v>
      </c>
      <c r="DO26" s="40" t="s">
        <v>174</v>
      </c>
      <c r="DP26" s="40" t="s">
        <v>174</v>
      </c>
      <c r="DQ26" t="s">
        <v>1006</v>
      </c>
      <c r="DR26">
        <v>100</v>
      </c>
      <c r="DS26" t="s">
        <v>564</v>
      </c>
      <c r="DV26" t="s">
        <v>212</v>
      </c>
      <c r="DY26" t="s">
        <v>579</v>
      </c>
      <c r="EA26" s="1" t="s">
        <v>580</v>
      </c>
      <c r="EB26" s="1" t="s">
        <v>580</v>
      </c>
      <c r="EC26" t="s">
        <v>174</v>
      </c>
      <c r="ED26" t="s">
        <v>3269</v>
      </c>
      <c r="EF26">
        <v>4</v>
      </c>
      <c r="EH26"/>
      <c r="EI26" t="s">
        <v>174</v>
      </c>
      <c r="EJ26"/>
      <c r="EK26"/>
      <c r="EN26" t="s">
        <v>174</v>
      </c>
      <c r="EQ26">
        <f t="shared" si="5"/>
        <v>3</v>
      </c>
      <c r="ER26" t="str">
        <f t="shared" si="6"/>
        <v>Aerial laser scanning, Landsat-8, SRTM</v>
      </c>
      <c r="ET26">
        <v>1</v>
      </c>
      <c r="EW26">
        <v>1</v>
      </c>
      <c r="FO26">
        <v>1</v>
      </c>
      <c r="GB26" s="57" t="str">
        <f t="shared" si="7"/>
        <v/>
      </c>
      <c r="GC26" s="57" t="str">
        <f t="shared" si="8"/>
        <v>Aerial laser scanning</v>
      </c>
      <c r="GD26" s="57" t="str">
        <f t="shared" si="9"/>
        <v/>
      </c>
      <c r="GE26" s="57" t="str">
        <f t="shared" si="10"/>
        <v/>
      </c>
      <c r="GF26" s="57" t="str">
        <f t="shared" si="11"/>
        <v>Landsat-8</v>
      </c>
      <c r="GG26" s="57" t="str">
        <f t="shared" si="12"/>
        <v/>
      </c>
      <c r="GH26" s="57" t="str">
        <f t="shared" si="13"/>
        <v/>
      </c>
      <c r="GI26" s="57" t="str">
        <f t="shared" si="14"/>
        <v/>
      </c>
      <c r="GJ26" s="57" t="str">
        <f t="shared" si="15"/>
        <v/>
      </c>
      <c r="GK26" s="57" t="str">
        <f t="shared" si="16"/>
        <v/>
      </c>
      <c r="GL26" s="57" t="str">
        <f t="shared" si="17"/>
        <v/>
      </c>
      <c r="GM26" s="57" t="str">
        <f t="shared" si="18"/>
        <v/>
      </c>
      <c r="GN26" s="57" t="str">
        <f t="shared" si="19"/>
        <v/>
      </c>
      <c r="GO26" s="57" t="str">
        <f t="shared" si="20"/>
        <v/>
      </c>
      <c r="GP26" s="57" t="str">
        <f t="shared" si="21"/>
        <v/>
      </c>
      <c r="GQ26" s="57" t="str">
        <f t="shared" si="22"/>
        <v/>
      </c>
      <c r="GR26" s="57" t="str">
        <f t="shared" si="23"/>
        <v/>
      </c>
      <c r="GS26" s="57" t="str">
        <f t="shared" si="24"/>
        <v/>
      </c>
      <c r="GT26" s="57" t="str">
        <f t="shared" si="25"/>
        <v/>
      </c>
      <c r="GU26" s="57" t="str">
        <f t="shared" si="26"/>
        <v/>
      </c>
      <c r="GV26" s="57" t="str">
        <f t="shared" si="27"/>
        <v/>
      </c>
      <c r="GW26" s="57" t="str">
        <f t="shared" si="28"/>
        <v/>
      </c>
      <c r="GX26" s="57" t="str">
        <f t="shared" si="29"/>
        <v>SRTM</v>
      </c>
      <c r="GY26" s="57" t="str">
        <f t="shared" si="30"/>
        <v/>
      </c>
      <c r="GZ26" s="57" t="str">
        <f t="shared" si="31"/>
        <v/>
      </c>
      <c r="HA26" s="57" t="str">
        <f t="shared" si="32"/>
        <v/>
      </c>
      <c r="HB26" s="57" t="str">
        <f t="shared" si="33"/>
        <v/>
      </c>
      <c r="HC26" s="57" t="str">
        <f t="shared" si="34"/>
        <v/>
      </c>
      <c r="HD26" s="57" t="str">
        <f t="shared" si="35"/>
        <v/>
      </c>
      <c r="HE26" s="57" t="str">
        <f t="shared" si="36"/>
        <v/>
      </c>
      <c r="HF26" s="57" t="str">
        <f t="shared" si="37"/>
        <v/>
      </c>
      <c r="HG26" s="57" t="str">
        <f t="shared" si="38"/>
        <v/>
      </c>
      <c r="HH26" s="57" t="str">
        <f t="shared" si="39"/>
        <v/>
      </c>
      <c r="HI26" s="57" t="str">
        <f t="shared" si="40"/>
        <v/>
      </c>
      <c r="HJ26" s="57" t="str">
        <f t="shared" si="41"/>
        <v/>
      </c>
    </row>
    <row r="27" spans="1:218" ht="28.8" hidden="1" x14ac:dyDescent="0.3">
      <c r="B27" t="s">
        <v>588</v>
      </c>
      <c r="C27" t="s">
        <v>157</v>
      </c>
      <c r="D27">
        <v>2019</v>
      </c>
      <c r="E27" t="s">
        <v>589</v>
      </c>
      <c r="F27" s="1" t="s">
        <v>590</v>
      </c>
      <c r="G27" t="s">
        <v>591</v>
      </c>
      <c r="I27" t="s">
        <v>592</v>
      </c>
      <c r="J27" t="s">
        <v>593</v>
      </c>
      <c r="K27" t="s">
        <v>185</v>
      </c>
      <c r="L27" t="s">
        <v>594</v>
      </c>
      <c r="M27" t="s">
        <v>508</v>
      </c>
      <c r="N27" t="s">
        <v>508</v>
      </c>
      <c r="O27" t="s">
        <v>508</v>
      </c>
      <c r="P27" t="s">
        <v>185</v>
      </c>
      <c r="R27" t="s">
        <v>185</v>
      </c>
      <c r="S27" t="s">
        <v>185</v>
      </c>
      <c r="T27">
        <v>9</v>
      </c>
      <c r="U27" t="s">
        <v>185</v>
      </c>
      <c r="V27" t="s">
        <v>185</v>
      </c>
      <c r="W27" t="s">
        <v>185</v>
      </c>
      <c r="X27" t="s">
        <v>185</v>
      </c>
      <c r="Y27" t="s">
        <v>185</v>
      </c>
      <c r="Z27" t="s">
        <v>185</v>
      </c>
      <c r="AA27" t="s">
        <v>185</v>
      </c>
      <c r="AB27" t="s">
        <v>185</v>
      </c>
      <c r="AC27" t="s">
        <v>185</v>
      </c>
      <c r="AD27" t="s">
        <v>164</v>
      </c>
      <c r="AE27" t="s">
        <v>185</v>
      </c>
      <c r="AF27" t="s">
        <v>185</v>
      </c>
      <c r="AG27" t="s">
        <v>185</v>
      </c>
      <c r="AH27" t="s">
        <v>595</v>
      </c>
      <c r="AI27" t="s">
        <v>185</v>
      </c>
      <c r="AJ27" t="s">
        <v>185</v>
      </c>
      <c r="AK27" t="s">
        <v>185</v>
      </c>
      <c r="AL27" t="s">
        <v>185</v>
      </c>
      <c r="AM27" t="s">
        <v>596</v>
      </c>
      <c r="AN27" t="s">
        <v>185</v>
      </c>
      <c r="AO27" t="s">
        <v>597</v>
      </c>
      <c r="AP27" t="s">
        <v>185</v>
      </c>
      <c r="AR27" t="s">
        <v>185</v>
      </c>
      <c r="AS27" t="s">
        <v>185</v>
      </c>
      <c r="AT27" t="s">
        <v>185</v>
      </c>
      <c r="AU27" t="s">
        <v>185</v>
      </c>
      <c r="AV27" t="s">
        <v>185</v>
      </c>
      <c r="AW27" t="s">
        <v>185</v>
      </c>
      <c r="AX27" t="s">
        <v>185</v>
      </c>
      <c r="AY27" t="s">
        <v>185</v>
      </c>
      <c r="AZ27" t="s">
        <v>185</v>
      </c>
      <c r="BA27" t="s">
        <v>185</v>
      </c>
      <c r="BB27" t="s">
        <v>185</v>
      </c>
      <c r="BC27" t="s">
        <v>185</v>
      </c>
      <c r="BD27" t="s">
        <v>185</v>
      </c>
      <c r="BE27" t="s">
        <v>185</v>
      </c>
      <c r="BF27" t="s">
        <v>185</v>
      </c>
      <c r="BG27" t="s">
        <v>185</v>
      </c>
      <c r="BH27" t="s">
        <v>185</v>
      </c>
      <c r="BI27" t="s">
        <v>185</v>
      </c>
      <c r="BJ27" t="s">
        <v>185</v>
      </c>
      <c r="BK27" t="s">
        <v>185</v>
      </c>
      <c r="BL27" t="s">
        <v>185</v>
      </c>
      <c r="BM27" t="s">
        <v>185</v>
      </c>
      <c r="BN27" t="s">
        <v>185</v>
      </c>
      <c r="BO27" t="s">
        <v>185</v>
      </c>
      <c r="BP27" t="s">
        <v>185</v>
      </c>
      <c r="BQ27" t="s">
        <v>185</v>
      </c>
      <c r="BR27" t="s">
        <v>185</v>
      </c>
      <c r="BS27" t="s">
        <v>185</v>
      </c>
      <c r="BT27" t="s">
        <v>185</v>
      </c>
      <c r="BV27" t="s">
        <v>185</v>
      </c>
      <c r="BW27" t="s">
        <v>185</v>
      </c>
      <c r="BX27" t="s">
        <v>185</v>
      </c>
      <c r="BY27" t="s">
        <v>185</v>
      </c>
      <c r="BZ27" t="s">
        <v>185</v>
      </c>
      <c r="CA27" t="s">
        <v>185</v>
      </c>
      <c r="CB27" t="s">
        <v>185</v>
      </c>
      <c r="CC27" t="s">
        <v>185</v>
      </c>
      <c r="CD27" t="s">
        <v>185</v>
      </c>
      <c r="CE27" t="s">
        <v>185</v>
      </c>
      <c r="CF27" t="s">
        <v>185</v>
      </c>
      <c r="CG27" t="s">
        <v>185</v>
      </c>
      <c r="CH27" t="s">
        <v>185</v>
      </c>
      <c r="CI27" t="s">
        <v>185</v>
      </c>
      <c r="CJ27" t="s">
        <v>185</v>
      </c>
      <c r="CK27" s="54" t="s">
        <v>201</v>
      </c>
      <c r="CN27" t="s">
        <v>598</v>
      </c>
      <c r="CO27" t="s">
        <v>599</v>
      </c>
      <c r="CP27" t="s">
        <v>171</v>
      </c>
      <c r="CQ27" s="55" t="s">
        <v>576</v>
      </c>
      <c r="CR27" t="s">
        <v>527</v>
      </c>
      <c r="CS27" t="s">
        <v>172</v>
      </c>
      <c r="CT27" t="s">
        <v>173</v>
      </c>
      <c r="CW27" s="53" t="s">
        <v>185</v>
      </c>
      <c r="CX27" s="53"/>
      <c r="CY27" t="s">
        <v>185</v>
      </c>
      <c r="CZ27" s="55"/>
      <c r="DC27">
        <v>73466</v>
      </c>
      <c r="DD27">
        <v>1</v>
      </c>
      <c r="DF27" t="s">
        <v>600</v>
      </c>
      <c r="DG27">
        <v>12</v>
      </c>
      <c r="DH27" t="s">
        <v>601</v>
      </c>
      <c r="DI27" t="s">
        <v>602</v>
      </c>
      <c r="DJ27" t="s">
        <v>531</v>
      </c>
      <c r="DK27" t="s">
        <v>457</v>
      </c>
      <c r="DL27">
        <v>1285216</v>
      </c>
      <c r="DM27" t="s">
        <v>174</v>
      </c>
      <c r="DN27" t="s">
        <v>3143</v>
      </c>
      <c r="DO27">
        <v>3</v>
      </c>
      <c r="DP27">
        <v>32</v>
      </c>
      <c r="DQ27" t="s">
        <v>3153</v>
      </c>
      <c r="DR27">
        <v>100</v>
      </c>
      <c r="DS27" t="s">
        <v>564</v>
      </c>
      <c r="DV27" t="s">
        <v>212</v>
      </c>
      <c r="DY27" t="s">
        <v>603</v>
      </c>
      <c r="EA27" s="1" t="s">
        <v>604</v>
      </c>
      <c r="EB27" s="1" t="s">
        <v>604</v>
      </c>
      <c r="EC27" t="s">
        <v>174</v>
      </c>
      <c r="ED27" t="s">
        <v>3269</v>
      </c>
      <c r="EF27">
        <v>4</v>
      </c>
      <c r="EH27"/>
      <c r="EI27" t="s">
        <v>174</v>
      </c>
      <c r="EJ27"/>
      <c r="EK27"/>
      <c r="EN27" t="s">
        <v>174</v>
      </c>
      <c r="EQ27">
        <f t="shared" si="5"/>
        <v>1</v>
      </c>
      <c r="ER27" t="str">
        <f t="shared" si="6"/>
        <v>Aerial laser scanning</v>
      </c>
      <c r="ET27">
        <v>1</v>
      </c>
      <c r="GB27" s="57" t="str">
        <f t="shared" si="7"/>
        <v/>
      </c>
      <c r="GC27" s="57" t="str">
        <f t="shared" si="8"/>
        <v>Aerial laser scanning</v>
      </c>
      <c r="GD27" s="57" t="str">
        <f t="shared" si="9"/>
        <v/>
      </c>
      <c r="GE27" s="57" t="str">
        <f t="shared" si="10"/>
        <v/>
      </c>
      <c r="GF27" s="57" t="str">
        <f t="shared" si="11"/>
        <v/>
      </c>
      <c r="GG27" s="57" t="str">
        <f t="shared" si="12"/>
        <v/>
      </c>
      <c r="GH27" s="57" t="str">
        <f t="shared" si="13"/>
        <v/>
      </c>
      <c r="GI27" s="57" t="str">
        <f t="shared" si="14"/>
        <v/>
      </c>
      <c r="GJ27" s="57" t="str">
        <f t="shared" si="15"/>
        <v/>
      </c>
      <c r="GK27" s="57" t="str">
        <f t="shared" si="16"/>
        <v/>
      </c>
      <c r="GL27" s="57" t="str">
        <f t="shared" si="17"/>
        <v/>
      </c>
      <c r="GM27" s="57" t="str">
        <f t="shared" si="18"/>
        <v/>
      </c>
      <c r="GN27" s="57" t="str">
        <f t="shared" si="19"/>
        <v/>
      </c>
      <c r="GO27" s="57" t="str">
        <f t="shared" si="20"/>
        <v/>
      </c>
      <c r="GP27" s="57" t="str">
        <f t="shared" si="21"/>
        <v/>
      </c>
      <c r="GQ27" s="57" t="str">
        <f t="shared" si="22"/>
        <v/>
      </c>
      <c r="GR27" s="57" t="str">
        <f t="shared" si="23"/>
        <v/>
      </c>
      <c r="GS27" s="57" t="str">
        <f t="shared" si="24"/>
        <v/>
      </c>
      <c r="GT27" s="57" t="str">
        <f t="shared" si="25"/>
        <v/>
      </c>
      <c r="GU27" s="57" t="str">
        <f t="shared" si="26"/>
        <v/>
      </c>
      <c r="GV27" s="57" t="str">
        <f t="shared" si="27"/>
        <v/>
      </c>
      <c r="GW27" s="57" t="str">
        <f t="shared" si="28"/>
        <v/>
      </c>
      <c r="GX27" s="57" t="str">
        <f t="shared" si="29"/>
        <v/>
      </c>
      <c r="GY27" s="57" t="str">
        <f t="shared" si="30"/>
        <v/>
      </c>
      <c r="GZ27" s="57" t="str">
        <f t="shared" si="31"/>
        <v/>
      </c>
      <c r="HA27" s="57" t="str">
        <f t="shared" si="32"/>
        <v/>
      </c>
      <c r="HB27" s="57" t="str">
        <f t="shared" si="33"/>
        <v/>
      </c>
      <c r="HC27" s="57" t="str">
        <f t="shared" si="34"/>
        <v/>
      </c>
      <c r="HD27" s="57" t="str">
        <f t="shared" si="35"/>
        <v/>
      </c>
      <c r="HE27" s="57" t="str">
        <f t="shared" si="36"/>
        <v/>
      </c>
      <c r="HF27" s="57" t="str">
        <f t="shared" si="37"/>
        <v/>
      </c>
      <c r="HG27" s="57" t="str">
        <f t="shared" si="38"/>
        <v/>
      </c>
      <c r="HH27" s="57" t="str">
        <f t="shared" si="39"/>
        <v/>
      </c>
      <c r="HI27" s="57" t="str">
        <f t="shared" si="40"/>
        <v/>
      </c>
      <c r="HJ27" s="57" t="str">
        <f t="shared" si="41"/>
        <v/>
      </c>
    </row>
    <row r="28" spans="1:218" ht="57.6" hidden="1" x14ac:dyDescent="0.3">
      <c r="A28">
        <v>1</v>
      </c>
      <c r="B28" t="s">
        <v>605</v>
      </c>
      <c r="C28" t="s">
        <v>157</v>
      </c>
      <c r="D28">
        <v>2024</v>
      </c>
      <c r="E28" t="s">
        <v>606</v>
      </c>
      <c r="F28" s="1" t="s">
        <v>607</v>
      </c>
      <c r="G28" t="s">
        <v>608</v>
      </c>
      <c r="I28" t="s">
        <v>609</v>
      </c>
      <c r="J28" t="s">
        <v>610</v>
      </c>
      <c r="K28" t="s">
        <v>611</v>
      </c>
      <c r="L28" t="s">
        <v>612</v>
      </c>
      <c r="M28">
        <v>45413</v>
      </c>
      <c r="N28">
        <v>45434.758587962962</v>
      </c>
      <c r="O28">
        <v>45436.075752314813</v>
      </c>
      <c r="Q28">
        <v>128322</v>
      </c>
      <c r="S28" t="s">
        <v>185</v>
      </c>
      <c r="T28">
        <v>95</v>
      </c>
      <c r="V28" t="s">
        <v>613</v>
      </c>
      <c r="X28" t="s">
        <v>185</v>
      </c>
      <c r="AD28" t="s">
        <v>164</v>
      </c>
      <c r="AE28" t="s">
        <v>185</v>
      </c>
      <c r="AG28" t="s">
        <v>196</v>
      </c>
      <c r="AK28" t="s">
        <v>614</v>
      </c>
      <c r="AO28" t="s">
        <v>615</v>
      </c>
      <c r="CP28" t="s">
        <v>171</v>
      </c>
      <c r="CQ28" s="1" t="s">
        <v>616</v>
      </c>
      <c r="CR28" t="s">
        <v>616</v>
      </c>
      <c r="CS28" t="s">
        <v>172</v>
      </c>
      <c r="CT28" t="s">
        <v>173</v>
      </c>
      <c r="CU28"/>
      <c r="CV28" t="s">
        <v>174</v>
      </c>
      <c r="CW28"/>
      <c r="CX28"/>
      <c r="CY28" t="s">
        <v>174</v>
      </c>
      <c r="CZ28" s="55"/>
      <c r="DC28" t="s">
        <v>185</v>
      </c>
      <c r="DD28">
        <v>5</v>
      </c>
      <c r="DG28">
        <v>37</v>
      </c>
      <c r="DH28" t="s">
        <v>174</v>
      </c>
      <c r="DI28" t="s">
        <v>617</v>
      </c>
      <c r="DJ28" t="s">
        <v>456</v>
      </c>
      <c r="DK28" t="s">
        <v>457</v>
      </c>
      <c r="DL28">
        <v>5505.0530000000008</v>
      </c>
      <c r="DM28" t="s">
        <v>174</v>
      </c>
      <c r="DN28" t="s">
        <v>3154</v>
      </c>
      <c r="DO28" s="40" t="s">
        <v>174</v>
      </c>
      <c r="DP28" s="40" t="s">
        <v>174</v>
      </c>
      <c r="DQ28" t="s">
        <v>1006</v>
      </c>
      <c r="DR28">
        <v>3</v>
      </c>
      <c r="DS28" t="s">
        <v>618</v>
      </c>
      <c r="DV28" t="s">
        <v>212</v>
      </c>
      <c r="DY28" t="s">
        <v>619</v>
      </c>
      <c r="EA28" s="1" t="s">
        <v>620</v>
      </c>
      <c r="EB28" s="1" t="s">
        <v>3516</v>
      </c>
      <c r="EC28" t="s">
        <v>174</v>
      </c>
      <c r="ED28" t="s">
        <v>185</v>
      </c>
      <c r="EE28" s="55" t="s">
        <v>185</v>
      </c>
      <c r="EF28">
        <v>4</v>
      </c>
      <c r="EH28"/>
      <c r="EI28" t="s">
        <v>174</v>
      </c>
      <c r="EJ28"/>
      <c r="EK28"/>
      <c r="EN28" t="s">
        <v>174</v>
      </c>
      <c r="EQ28">
        <f t="shared" si="5"/>
        <v>1</v>
      </c>
      <c r="ER28" t="str">
        <f t="shared" si="6"/>
        <v>ASTER</v>
      </c>
      <c r="FW28">
        <v>1</v>
      </c>
      <c r="GB28" s="57" t="str">
        <f t="shared" si="7"/>
        <v/>
      </c>
      <c r="GC28" s="57" t="str">
        <f t="shared" si="8"/>
        <v/>
      </c>
      <c r="GD28" s="57" t="str">
        <f t="shared" si="9"/>
        <v/>
      </c>
      <c r="GE28" s="57" t="str">
        <f t="shared" si="10"/>
        <v/>
      </c>
      <c r="GF28" s="57" t="str">
        <f t="shared" si="11"/>
        <v/>
      </c>
      <c r="GG28" s="57" t="str">
        <f t="shared" si="12"/>
        <v/>
      </c>
      <c r="GH28" s="57" t="str">
        <f t="shared" si="13"/>
        <v/>
      </c>
      <c r="GI28" s="57" t="str">
        <f t="shared" si="14"/>
        <v/>
      </c>
      <c r="GJ28" s="57" t="str">
        <f t="shared" si="15"/>
        <v/>
      </c>
      <c r="GK28" s="57" t="str">
        <f t="shared" si="16"/>
        <v/>
      </c>
      <c r="GL28" s="57" t="str">
        <f t="shared" si="17"/>
        <v/>
      </c>
      <c r="GM28" s="57" t="str">
        <f t="shared" si="18"/>
        <v/>
      </c>
      <c r="GN28" s="57" t="str">
        <f t="shared" si="19"/>
        <v/>
      </c>
      <c r="GO28" s="57" t="str">
        <f t="shared" si="20"/>
        <v/>
      </c>
      <c r="GP28" s="57" t="str">
        <f t="shared" si="21"/>
        <v/>
      </c>
      <c r="GQ28" s="57" t="str">
        <f t="shared" si="22"/>
        <v/>
      </c>
      <c r="GR28" s="57" t="str">
        <f t="shared" si="23"/>
        <v/>
      </c>
      <c r="GS28" s="57" t="str">
        <f t="shared" si="24"/>
        <v/>
      </c>
      <c r="GT28" s="57" t="str">
        <f t="shared" si="25"/>
        <v/>
      </c>
      <c r="GU28" s="57" t="str">
        <f t="shared" si="26"/>
        <v/>
      </c>
      <c r="GV28" s="57" t="str">
        <f t="shared" si="27"/>
        <v/>
      </c>
      <c r="GW28" s="57" t="str">
        <f t="shared" si="28"/>
        <v/>
      </c>
      <c r="GX28" s="57" t="str">
        <f t="shared" si="29"/>
        <v/>
      </c>
      <c r="GY28" s="57" t="str">
        <f t="shared" si="30"/>
        <v/>
      </c>
      <c r="GZ28" s="57" t="str">
        <f t="shared" si="31"/>
        <v/>
      </c>
      <c r="HA28" s="57" t="str">
        <f t="shared" si="32"/>
        <v/>
      </c>
      <c r="HB28" s="57" t="str">
        <f t="shared" si="33"/>
        <v/>
      </c>
      <c r="HC28" s="57" t="str">
        <f t="shared" si="34"/>
        <v/>
      </c>
      <c r="HD28" s="57" t="str">
        <f t="shared" si="35"/>
        <v/>
      </c>
      <c r="HE28" s="57" t="str">
        <f t="shared" si="36"/>
        <v/>
      </c>
      <c r="HF28" s="57" t="str">
        <f t="shared" si="37"/>
        <v>ASTER</v>
      </c>
      <c r="HG28" s="57" t="str">
        <f t="shared" si="38"/>
        <v/>
      </c>
      <c r="HH28" s="57" t="str">
        <f t="shared" si="39"/>
        <v/>
      </c>
      <c r="HI28" s="57" t="str">
        <f t="shared" si="40"/>
        <v/>
      </c>
      <c r="HJ28" s="57" t="str">
        <f t="shared" si="41"/>
        <v/>
      </c>
    </row>
    <row r="29" spans="1:218" ht="115.2" hidden="1" x14ac:dyDescent="0.3">
      <c r="B29" t="s">
        <v>621</v>
      </c>
      <c r="C29" t="s">
        <v>157</v>
      </c>
      <c r="D29">
        <v>2022</v>
      </c>
      <c r="E29" t="s">
        <v>622</v>
      </c>
      <c r="F29" s="1" t="s">
        <v>623</v>
      </c>
      <c r="G29" t="s">
        <v>569</v>
      </c>
      <c r="I29" t="s">
        <v>570</v>
      </c>
      <c r="J29" t="s">
        <v>624</v>
      </c>
      <c r="L29" t="s">
        <v>625</v>
      </c>
      <c r="M29">
        <v>44621</v>
      </c>
      <c r="N29">
        <v>45075.825150462966</v>
      </c>
      <c r="O29">
        <v>45075.969224537039</v>
      </c>
      <c r="S29">
        <v>5</v>
      </c>
      <c r="T29">
        <v>14</v>
      </c>
      <c r="AD29" t="s">
        <v>164</v>
      </c>
      <c r="AH29" t="s">
        <v>626</v>
      </c>
      <c r="AM29" t="s">
        <v>627</v>
      </c>
      <c r="AN29" t="s">
        <v>628</v>
      </c>
      <c r="AO29" t="s">
        <v>629</v>
      </c>
      <c r="CK29" s="54" t="s">
        <v>201</v>
      </c>
      <c r="CP29" t="s">
        <v>204</v>
      </c>
      <c r="CQ29" s="55" t="s">
        <v>616</v>
      </c>
      <c r="CR29" s="1" t="s">
        <v>616</v>
      </c>
      <c r="CS29" t="s">
        <v>172</v>
      </c>
      <c r="CT29" t="s">
        <v>173</v>
      </c>
      <c r="CU29"/>
      <c r="CV29" t="s">
        <v>174</v>
      </c>
      <c r="CW29"/>
      <c r="CX29" t="s">
        <v>3612</v>
      </c>
      <c r="CY29">
        <v>102</v>
      </c>
      <c r="CZ29" s="55"/>
      <c r="DA29">
        <f>CY29</f>
        <v>102</v>
      </c>
      <c r="DB29">
        <v>2</v>
      </c>
      <c r="DC29" t="s">
        <v>185</v>
      </c>
      <c r="DD29">
        <v>1</v>
      </c>
      <c r="DF29">
        <v>102</v>
      </c>
      <c r="DG29">
        <v>50</v>
      </c>
      <c r="DH29" t="s">
        <v>174</v>
      </c>
      <c r="DI29" t="s">
        <v>630</v>
      </c>
      <c r="DJ29" t="s">
        <v>631</v>
      </c>
      <c r="DK29" t="s">
        <v>632</v>
      </c>
      <c r="DL29">
        <v>848.2</v>
      </c>
      <c r="DM29" s="1" t="s">
        <v>633</v>
      </c>
      <c r="DN29" t="s">
        <v>634</v>
      </c>
      <c r="DO29" t="s">
        <v>3155</v>
      </c>
      <c r="DP29" s="40" t="s">
        <v>174</v>
      </c>
      <c r="DQ29" t="s">
        <v>3156</v>
      </c>
      <c r="DR29">
        <v>3.7</v>
      </c>
      <c r="DS29" t="s">
        <v>635</v>
      </c>
      <c r="DT29" t="s">
        <v>3489</v>
      </c>
      <c r="DU29" s="55" t="s">
        <v>3500</v>
      </c>
      <c r="DV29" t="s">
        <v>636</v>
      </c>
      <c r="DW29" t="s">
        <v>3281</v>
      </c>
      <c r="DY29" t="s">
        <v>637</v>
      </c>
      <c r="EA29" s="1" t="s">
        <v>638</v>
      </c>
      <c r="EB29" s="1" t="s">
        <v>3518</v>
      </c>
      <c r="EC29" t="s">
        <v>174</v>
      </c>
      <c r="ED29">
        <v>2019</v>
      </c>
      <c r="EE29" t="s">
        <v>3129</v>
      </c>
      <c r="EF29">
        <v>4</v>
      </c>
      <c r="EH29"/>
      <c r="EI29" s="1" t="s">
        <v>639</v>
      </c>
      <c r="EJ29" s="1" t="s">
        <v>3340</v>
      </c>
      <c r="EK29" s="1" t="s">
        <v>3402</v>
      </c>
      <c r="EL29" t="s">
        <v>3286</v>
      </c>
      <c r="EN29" t="s">
        <v>174</v>
      </c>
      <c r="EP29" t="s">
        <v>640</v>
      </c>
      <c r="EQ29">
        <f t="shared" si="5"/>
        <v>1</v>
      </c>
      <c r="ER29" t="str">
        <f t="shared" si="6"/>
        <v>MODIS</v>
      </c>
      <c r="ES29" s="54"/>
      <c r="FC29">
        <v>1</v>
      </c>
      <c r="GB29" s="57" t="str">
        <f t="shared" si="7"/>
        <v/>
      </c>
      <c r="GC29" s="57" t="str">
        <f t="shared" si="8"/>
        <v/>
      </c>
      <c r="GD29" s="57" t="str">
        <f t="shared" si="9"/>
        <v/>
      </c>
      <c r="GE29" s="57" t="str">
        <f t="shared" si="10"/>
        <v/>
      </c>
      <c r="GF29" s="57" t="str">
        <f t="shared" si="11"/>
        <v/>
      </c>
      <c r="GG29" s="57" t="str">
        <f t="shared" si="12"/>
        <v/>
      </c>
      <c r="GH29" s="57" t="str">
        <f t="shared" si="13"/>
        <v/>
      </c>
      <c r="GI29" s="57" t="str">
        <f t="shared" si="14"/>
        <v/>
      </c>
      <c r="GJ29" s="57" t="str">
        <f t="shared" si="15"/>
        <v/>
      </c>
      <c r="GK29" s="57" t="str">
        <f t="shared" si="16"/>
        <v/>
      </c>
      <c r="GL29" s="57" t="str">
        <f t="shared" si="17"/>
        <v>MODIS</v>
      </c>
      <c r="GM29" s="57" t="str">
        <f t="shared" si="18"/>
        <v/>
      </c>
      <c r="GN29" s="57" t="str">
        <f t="shared" si="19"/>
        <v/>
      </c>
      <c r="GO29" s="57" t="str">
        <f t="shared" si="20"/>
        <v/>
      </c>
      <c r="GP29" s="57" t="str">
        <f t="shared" si="21"/>
        <v/>
      </c>
      <c r="GQ29" s="57" t="str">
        <f t="shared" si="22"/>
        <v/>
      </c>
      <c r="GR29" s="57" t="str">
        <f t="shared" si="23"/>
        <v/>
      </c>
      <c r="GS29" s="57" t="str">
        <f t="shared" si="24"/>
        <v/>
      </c>
      <c r="GT29" s="57" t="str">
        <f t="shared" si="25"/>
        <v/>
      </c>
      <c r="GU29" s="57" t="str">
        <f t="shared" si="26"/>
        <v/>
      </c>
      <c r="GV29" s="57" t="str">
        <f t="shared" si="27"/>
        <v/>
      </c>
      <c r="GW29" s="57" t="str">
        <f t="shared" si="28"/>
        <v/>
      </c>
      <c r="GX29" s="57" t="str">
        <f t="shared" si="29"/>
        <v/>
      </c>
      <c r="GY29" s="57" t="str">
        <f t="shared" si="30"/>
        <v/>
      </c>
      <c r="GZ29" s="57" t="str">
        <f t="shared" si="31"/>
        <v/>
      </c>
      <c r="HA29" s="57" t="str">
        <f t="shared" si="32"/>
        <v/>
      </c>
      <c r="HB29" s="57" t="str">
        <f t="shared" si="33"/>
        <v/>
      </c>
      <c r="HC29" s="57" t="str">
        <f t="shared" si="34"/>
        <v/>
      </c>
      <c r="HD29" s="57" t="str">
        <f t="shared" si="35"/>
        <v/>
      </c>
      <c r="HE29" s="57" t="str">
        <f t="shared" si="36"/>
        <v/>
      </c>
      <c r="HF29" s="57" t="str">
        <f t="shared" si="37"/>
        <v/>
      </c>
      <c r="HG29" s="57" t="str">
        <f t="shared" si="38"/>
        <v/>
      </c>
      <c r="HH29" s="57" t="str">
        <f t="shared" si="39"/>
        <v/>
      </c>
      <c r="HI29" s="57" t="str">
        <f t="shared" si="40"/>
        <v/>
      </c>
      <c r="HJ29" s="57" t="str">
        <f t="shared" si="41"/>
        <v/>
      </c>
    </row>
    <row r="30" spans="1:218" ht="115.2" hidden="1" x14ac:dyDescent="0.3">
      <c r="A30" s="55"/>
      <c r="B30" s="55" t="s">
        <v>647</v>
      </c>
      <c r="C30" s="55" t="s">
        <v>157</v>
      </c>
      <c r="D30" s="55">
        <v>2020</v>
      </c>
      <c r="E30" s="55" t="s">
        <v>648</v>
      </c>
      <c r="F30" s="1" t="s">
        <v>649</v>
      </c>
      <c r="G30" s="55" t="s">
        <v>650</v>
      </c>
      <c r="I30" t="s">
        <v>651</v>
      </c>
      <c r="J30" t="s">
        <v>652</v>
      </c>
      <c r="L30" t="s">
        <v>653</v>
      </c>
      <c r="M30">
        <v>44166</v>
      </c>
      <c r="N30">
        <v>45075.825219907405</v>
      </c>
      <c r="O30">
        <v>45075.825219907405</v>
      </c>
      <c r="T30">
        <v>93</v>
      </c>
      <c r="AD30" t="s">
        <v>164</v>
      </c>
      <c r="AH30" t="s">
        <v>654</v>
      </c>
      <c r="AM30" t="s">
        <v>655</v>
      </c>
      <c r="AN30" t="s">
        <v>656</v>
      </c>
      <c r="AO30" t="s">
        <v>657</v>
      </c>
      <c r="CK30" s="58" t="s">
        <v>201</v>
      </c>
      <c r="CL30" s="55"/>
      <c r="CM30" s="55"/>
      <c r="CN30" t="s">
        <v>658</v>
      </c>
      <c r="CO30" t="s">
        <v>659</v>
      </c>
      <c r="CP30" s="55" t="s">
        <v>204</v>
      </c>
      <c r="CQ30" s="55" t="s">
        <v>3619</v>
      </c>
      <c r="CR30" s="55" t="s">
        <v>660</v>
      </c>
      <c r="CS30" s="55" t="s">
        <v>172</v>
      </c>
      <c r="CT30" s="55" t="s">
        <v>173</v>
      </c>
      <c r="CU30" s="1" t="s">
        <v>661</v>
      </c>
      <c r="CV30" s="1" t="s">
        <v>662</v>
      </c>
      <c r="CW30" s="53" t="s">
        <v>185</v>
      </c>
      <c r="CX30" s="53" t="s">
        <v>3612</v>
      </c>
      <c r="CY30" s="55" t="s">
        <v>3610</v>
      </c>
      <c r="CZ30" s="55" t="s">
        <v>3104</v>
      </c>
      <c r="DA30" s="55">
        <v>370</v>
      </c>
      <c r="DB30" s="55">
        <v>4</v>
      </c>
      <c r="DC30" s="55"/>
      <c r="DD30" s="55">
        <v>1</v>
      </c>
      <c r="DE30" s="55"/>
      <c r="DF30" s="55" t="s">
        <v>663</v>
      </c>
      <c r="DG30" s="55">
        <v>4</v>
      </c>
      <c r="DH30" s="55" t="s">
        <v>174</v>
      </c>
      <c r="DI30" s="55" t="s">
        <v>208</v>
      </c>
      <c r="DJ30" s="55" t="s">
        <v>664</v>
      </c>
      <c r="DK30" s="55" t="s">
        <v>665</v>
      </c>
      <c r="DL30" s="55">
        <v>732</v>
      </c>
      <c r="DM30" s="1" t="s">
        <v>479</v>
      </c>
      <c r="DN30" s="55" t="s">
        <v>666</v>
      </c>
      <c r="DO30" s="55"/>
      <c r="DP30" s="55"/>
      <c r="DQ30" s="55"/>
      <c r="DR30" s="55">
        <v>3</v>
      </c>
      <c r="DS30" s="55" t="s">
        <v>667</v>
      </c>
      <c r="DT30" s="55"/>
      <c r="DU30" s="55"/>
      <c r="DV30" s="55" t="s">
        <v>212</v>
      </c>
      <c r="DW30" s="55"/>
      <c r="DX30" s="55" t="s">
        <v>3473</v>
      </c>
      <c r="DY30" s="1" t="s">
        <v>668</v>
      </c>
      <c r="DZ30" s="55" t="s">
        <v>3508</v>
      </c>
      <c r="EA30" s="1" t="s">
        <v>3294</v>
      </c>
      <c r="EB30" s="55" t="s">
        <v>3519</v>
      </c>
      <c r="EC30" s="55" t="s">
        <v>174</v>
      </c>
      <c r="ED30" s="55">
        <v>2018</v>
      </c>
      <c r="EE30" s="55" t="s">
        <v>3129</v>
      </c>
      <c r="EF30" s="55">
        <v>4</v>
      </c>
      <c r="EG30" s="55"/>
      <c r="EH30" s="1" t="s">
        <v>3400</v>
      </c>
      <c r="EI30" s="55" t="s">
        <v>174</v>
      </c>
      <c r="EJ30" s="55"/>
      <c r="EK30" s="55"/>
      <c r="EL30" s="55"/>
      <c r="EM30" t="s">
        <v>1323</v>
      </c>
      <c r="EN30" s="1" t="s">
        <v>669</v>
      </c>
      <c r="EO30" s="55" t="s">
        <v>3565</v>
      </c>
      <c r="EP30" s="55"/>
      <c r="EQ30" s="55">
        <f t="shared" si="5"/>
        <v>2</v>
      </c>
      <c r="ER30" t="str">
        <f t="shared" si="6"/>
        <v>Sentinel-2, SPOT</v>
      </c>
      <c r="ES30" s="58">
        <v>-1</v>
      </c>
      <c r="ET30" s="55"/>
      <c r="EU30" s="55"/>
      <c r="EV30" s="55"/>
      <c r="EW30" s="55"/>
      <c r="EX30" s="55"/>
      <c r="EY30" s="55"/>
      <c r="EZ30" s="55"/>
      <c r="FA30" s="55"/>
      <c r="FB30" s="55"/>
      <c r="FC30" s="55"/>
      <c r="FD30" s="55">
        <v>-1</v>
      </c>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7" t="str">
        <f t="shared" si="7"/>
        <v>Sentinel-2</v>
      </c>
      <c r="GC30" s="57" t="str">
        <f t="shared" si="8"/>
        <v/>
      </c>
      <c r="GD30" s="57" t="str">
        <f t="shared" si="9"/>
        <v/>
      </c>
      <c r="GE30" s="57" t="str">
        <f t="shared" si="10"/>
        <v/>
      </c>
      <c r="GF30" s="57" t="str">
        <f t="shared" si="11"/>
        <v/>
      </c>
      <c r="GG30" s="57" t="str">
        <f t="shared" si="12"/>
        <v/>
      </c>
      <c r="GH30" s="57" t="str">
        <f t="shared" si="13"/>
        <v/>
      </c>
      <c r="GI30" s="57" t="str">
        <f t="shared" si="14"/>
        <v/>
      </c>
      <c r="GJ30" s="57" t="str">
        <f t="shared" si="15"/>
        <v/>
      </c>
      <c r="GK30" s="57" t="str">
        <f t="shared" si="16"/>
        <v/>
      </c>
      <c r="GL30" s="57" t="str">
        <f t="shared" si="17"/>
        <v/>
      </c>
      <c r="GM30" s="57" t="str">
        <f t="shared" si="18"/>
        <v>SPOT</v>
      </c>
      <c r="GN30" s="57" t="str">
        <f t="shared" si="19"/>
        <v/>
      </c>
      <c r="GO30" s="57" t="str">
        <f t="shared" si="20"/>
        <v/>
      </c>
      <c r="GP30" s="57" t="str">
        <f t="shared" si="21"/>
        <v/>
      </c>
      <c r="GQ30" s="57" t="str">
        <f t="shared" si="22"/>
        <v/>
      </c>
      <c r="GR30" s="57" t="str">
        <f t="shared" si="23"/>
        <v/>
      </c>
      <c r="GS30" s="57" t="str">
        <f t="shared" si="24"/>
        <v/>
      </c>
      <c r="GT30" s="57" t="str">
        <f t="shared" si="25"/>
        <v/>
      </c>
      <c r="GU30" s="57" t="str">
        <f t="shared" si="26"/>
        <v/>
      </c>
      <c r="GV30" s="57" t="str">
        <f t="shared" si="27"/>
        <v/>
      </c>
      <c r="GW30" s="57" t="str">
        <f t="shared" si="28"/>
        <v/>
      </c>
      <c r="GX30" s="57" t="str">
        <f t="shared" si="29"/>
        <v/>
      </c>
      <c r="GY30" s="57" t="str">
        <f t="shared" si="30"/>
        <v/>
      </c>
      <c r="GZ30" s="57" t="str">
        <f t="shared" si="31"/>
        <v/>
      </c>
      <c r="HA30" s="57" t="str">
        <f t="shared" si="32"/>
        <v/>
      </c>
      <c r="HB30" s="57" t="str">
        <f t="shared" si="33"/>
        <v/>
      </c>
      <c r="HC30" s="57" t="str">
        <f t="shared" si="34"/>
        <v/>
      </c>
      <c r="HD30" s="57" t="str">
        <f t="shared" si="35"/>
        <v/>
      </c>
      <c r="HE30" s="57" t="str">
        <f t="shared" si="36"/>
        <v/>
      </c>
      <c r="HF30" s="57" t="str">
        <f t="shared" si="37"/>
        <v/>
      </c>
      <c r="HG30" s="57" t="str">
        <f t="shared" si="38"/>
        <v/>
      </c>
      <c r="HH30" s="57" t="str">
        <f t="shared" si="39"/>
        <v/>
      </c>
      <c r="HI30" s="57" t="str">
        <f t="shared" si="40"/>
        <v/>
      </c>
      <c r="HJ30" s="57" t="str">
        <f t="shared" si="41"/>
        <v/>
      </c>
    </row>
    <row r="31" spans="1:218" ht="43.2" hidden="1" x14ac:dyDescent="0.3">
      <c r="B31" t="s">
        <v>696</v>
      </c>
      <c r="C31" t="s">
        <v>157</v>
      </c>
      <c r="D31">
        <v>2022</v>
      </c>
      <c r="E31" t="s">
        <v>697</v>
      </c>
      <c r="F31" s="1" t="s">
        <v>698</v>
      </c>
      <c r="G31" t="s">
        <v>650</v>
      </c>
      <c r="I31" t="s">
        <v>651</v>
      </c>
      <c r="J31" t="s">
        <v>699</v>
      </c>
      <c r="K31" t="s">
        <v>185</v>
      </c>
      <c r="L31" t="s">
        <v>700</v>
      </c>
      <c r="M31">
        <v>45068</v>
      </c>
      <c r="N31" t="s">
        <v>508</v>
      </c>
      <c r="O31" t="s">
        <v>508</v>
      </c>
      <c r="P31" t="s">
        <v>185</v>
      </c>
      <c r="R31" t="s">
        <v>185</v>
      </c>
      <c r="S31" t="s">
        <v>185</v>
      </c>
      <c r="T31">
        <v>109</v>
      </c>
      <c r="U31" t="s">
        <v>185</v>
      </c>
      <c r="V31" t="s">
        <v>185</v>
      </c>
      <c r="W31" t="s">
        <v>185</v>
      </c>
      <c r="X31" t="s">
        <v>185</v>
      </c>
      <c r="Y31" t="s">
        <v>185</v>
      </c>
      <c r="Z31" t="s">
        <v>185</v>
      </c>
      <c r="AA31" t="s">
        <v>185</v>
      </c>
      <c r="AB31" t="s">
        <v>185</v>
      </c>
      <c r="AC31" t="s">
        <v>185</v>
      </c>
      <c r="AD31" t="s">
        <v>164</v>
      </c>
      <c r="AE31" t="s">
        <v>185</v>
      </c>
      <c r="AF31" t="s">
        <v>185</v>
      </c>
      <c r="AG31" t="s">
        <v>185</v>
      </c>
      <c r="AH31" t="s">
        <v>701</v>
      </c>
      <c r="AI31" t="s">
        <v>185</v>
      </c>
      <c r="AJ31" t="s">
        <v>185</v>
      </c>
      <c r="AK31" t="s">
        <v>185</v>
      </c>
      <c r="AL31" t="s">
        <v>185</v>
      </c>
      <c r="AM31" t="s">
        <v>702</v>
      </c>
      <c r="AN31" t="s">
        <v>185</v>
      </c>
      <c r="AO31" t="s">
        <v>703</v>
      </c>
      <c r="AP31" t="s">
        <v>185</v>
      </c>
      <c r="AR31" t="s">
        <v>185</v>
      </c>
      <c r="AS31" t="s">
        <v>185</v>
      </c>
      <c r="AT31" t="s">
        <v>185</v>
      </c>
      <c r="AU31" t="s">
        <v>185</v>
      </c>
      <c r="AV31" t="s">
        <v>185</v>
      </c>
      <c r="AW31" t="s">
        <v>185</v>
      </c>
      <c r="AX31" t="s">
        <v>185</v>
      </c>
      <c r="AY31" t="s">
        <v>185</v>
      </c>
      <c r="AZ31" t="s">
        <v>185</v>
      </c>
      <c r="BA31" t="s">
        <v>185</v>
      </c>
      <c r="BB31" t="s">
        <v>185</v>
      </c>
      <c r="BC31" t="s">
        <v>185</v>
      </c>
      <c r="BD31" t="s">
        <v>185</v>
      </c>
      <c r="BE31" t="s">
        <v>185</v>
      </c>
      <c r="BF31" t="s">
        <v>185</v>
      </c>
      <c r="BG31" t="s">
        <v>185</v>
      </c>
      <c r="BH31" t="s">
        <v>185</v>
      </c>
      <c r="BI31" t="s">
        <v>185</v>
      </c>
      <c r="BJ31" t="s">
        <v>185</v>
      </c>
      <c r="BK31" t="s">
        <v>185</v>
      </c>
      <c r="BL31" t="s">
        <v>185</v>
      </c>
      <c r="BM31" t="s">
        <v>185</v>
      </c>
      <c r="BN31" t="s">
        <v>185</v>
      </c>
      <c r="BO31" t="s">
        <v>185</v>
      </c>
      <c r="BP31" t="s">
        <v>185</v>
      </c>
      <c r="BQ31" t="s">
        <v>185</v>
      </c>
      <c r="BR31" t="s">
        <v>185</v>
      </c>
      <c r="BS31" t="s">
        <v>185</v>
      </c>
      <c r="BT31" t="s">
        <v>185</v>
      </c>
      <c r="BV31" t="s">
        <v>185</v>
      </c>
      <c r="BW31" t="s">
        <v>185</v>
      </c>
      <c r="BX31" t="s">
        <v>185</v>
      </c>
      <c r="BY31" t="s">
        <v>185</v>
      </c>
      <c r="BZ31" t="s">
        <v>185</v>
      </c>
      <c r="CA31" t="s">
        <v>185</v>
      </c>
      <c r="CB31" t="s">
        <v>185</v>
      </c>
      <c r="CC31" t="s">
        <v>185</v>
      </c>
      <c r="CD31" t="s">
        <v>185</v>
      </c>
      <c r="CE31" t="s">
        <v>185</v>
      </c>
      <c r="CF31" t="s">
        <v>185</v>
      </c>
      <c r="CG31" t="s">
        <v>185</v>
      </c>
      <c r="CH31" t="s">
        <v>185</v>
      </c>
      <c r="CI31" t="s">
        <v>185</v>
      </c>
      <c r="CJ31" t="s">
        <v>185</v>
      </c>
      <c r="CK31" s="29" t="s">
        <v>201</v>
      </c>
      <c r="CN31" t="s">
        <v>704</v>
      </c>
      <c r="CO31" t="s">
        <v>705</v>
      </c>
      <c r="CP31" t="s">
        <v>3627</v>
      </c>
      <c r="CQ31" s="55" t="s">
        <v>3626</v>
      </c>
      <c r="CR31" t="s">
        <v>706</v>
      </c>
      <c r="CS31" t="s">
        <v>172</v>
      </c>
      <c r="CT31" t="s">
        <v>185</v>
      </c>
      <c r="CU31" s="1" t="s">
        <v>707</v>
      </c>
      <c r="CV31" s="1" t="s">
        <v>708</v>
      </c>
      <c r="CW31" s="53" t="s">
        <v>185</v>
      </c>
      <c r="CX31" s="53"/>
      <c r="CY31">
        <v>10.078950000000001</v>
      </c>
      <c r="CZ31" s="55"/>
      <c r="DA31">
        <v>827</v>
      </c>
      <c r="DB31" t="s">
        <v>3115</v>
      </c>
      <c r="DC31" t="s">
        <v>185</v>
      </c>
      <c r="DD31">
        <v>1</v>
      </c>
      <c r="DF31">
        <v>15.9</v>
      </c>
      <c r="DG31">
        <v>10</v>
      </c>
      <c r="DH31" t="s">
        <v>709</v>
      </c>
      <c r="DI31" t="s">
        <v>710</v>
      </c>
      <c r="DJ31" t="s">
        <v>711</v>
      </c>
      <c r="DK31" t="s">
        <v>665</v>
      </c>
      <c r="DL31">
        <v>4.2</v>
      </c>
      <c r="DM31" t="s">
        <v>174</v>
      </c>
      <c r="DN31" t="s">
        <v>174</v>
      </c>
      <c r="DR31">
        <v>0.5</v>
      </c>
      <c r="DS31" t="s">
        <v>712</v>
      </c>
      <c r="DT31" t="s">
        <v>3490</v>
      </c>
      <c r="DU31" s="55" t="s">
        <v>3500</v>
      </c>
      <c r="DV31" t="s">
        <v>2441</v>
      </c>
      <c r="DY31" t="s">
        <v>713</v>
      </c>
      <c r="EA31" s="1" t="s">
        <v>714</v>
      </c>
      <c r="EB31" s="1" t="s">
        <v>3558</v>
      </c>
      <c r="EC31" t="s">
        <v>174</v>
      </c>
      <c r="ED31" t="s">
        <v>3138</v>
      </c>
      <c r="EE31" t="s">
        <v>3132</v>
      </c>
      <c r="EF31">
        <v>4</v>
      </c>
      <c r="EH31"/>
      <c r="EI31" t="s">
        <v>174</v>
      </c>
      <c r="EJ31"/>
      <c r="EK31"/>
      <c r="EN31" t="s">
        <v>174</v>
      </c>
      <c r="EP31" t="s">
        <v>715</v>
      </c>
      <c r="EQ31">
        <f t="shared" si="5"/>
        <v>1</v>
      </c>
      <c r="ER31" t="str">
        <f t="shared" si="6"/>
        <v>Aerial laser scanning</v>
      </c>
      <c r="ET31">
        <v>1</v>
      </c>
      <c r="GB31" s="57" t="str">
        <f t="shared" si="7"/>
        <v/>
      </c>
      <c r="GC31" s="57" t="str">
        <f t="shared" si="8"/>
        <v>Aerial laser scanning</v>
      </c>
      <c r="GD31" s="57" t="str">
        <f t="shared" si="9"/>
        <v/>
      </c>
      <c r="GE31" s="57" t="str">
        <f t="shared" si="10"/>
        <v/>
      </c>
      <c r="GF31" s="57" t="str">
        <f t="shared" si="11"/>
        <v/>
      </c>
      <c r="GG31" s="57" t="str">
        <f t="shared" si="12"/>
        <v/>
      </c>
      <c r="GH31" s="57" t="str">
        <f t="shared" si="13"/>
        <v/>
      </c>
      <c r="GI31" s="57" t="str">
        <f t="shared" si="14"/>
        <v/>
      </c>
      <c r="GJ31" s="57" t="str">
        <f t="shared" si="15"/>
        <v/>
      </c>
      <c r="GK31" s="57" t="str">
        <f t="shared" si="16"/>
        <v/>
      </c>
      <c r="GL31" s="57" t="str">
        <f t="shared" si="17"/>
        <v/>
      </c>
      <c r="GM31" s="57" t="str">
        <f t="shared" si="18"/>
        <v/>
      </c>
      <c r="GN31" s="57" t="str">
        <f t="shared" si="19"/>
        <v/>
      </c>
      <c r="GO31" s="57" t="str">
        <f t="shared" si="20"/>
        <v/>
      </c>
      <c r="GP31" s="57" t="str">
        <f t="shared" si="21"/>
        <v/>
      </c>
      <c r="GQ31" s="57" t="str">
        <f t="shared" si="22"/>
        <v/>
      </c>
      <c r="GR31" s="57" t="str">
        <f t="shared" si="23"/>
        <v/>
      </c>
      <c r="GS31" s="57" t="str">
        <f t="shared" si="24"/>
        <v/>
      </c>
      <c r="GT31" s="57" t="str">
        <f t="shared" si="25"/>
        <v/>
      </c>
      <c r="GU31" s="57" t="str">
        <f t="shared" si="26"/>
        <v/>
      </c>
      <c r="GV31" s="57" t="str">
        <f t="shared" si="27"/>
        <v/>
      </c>
      <c r="GW31" s="57" t="str">
        <f t="shared" si="28"/>
        <v/>
      </c>
      <c r="GX31" s="57" t="str">
        <f t="shared" si="29"/>
        <v/>
      </c>
      <c r="GY31" s="57" t="str">
        <f t="shared" si="30"/>
        <v/>
      </c>
      <c r="GZ31" s="57" t="str">
        <f t="shared" si="31"/>
        <v/>
      </c>
      <c r="HA31" s="57" t="str">
        <f t="shared" si="32"/>
        <v/>
      </c>
      <c r="HB31" s="57" t="str">
        <f t="shared" si="33"/>
        <v/>
      </c>
      <c r="HC31" s="57" t="str">
        <f t="shared" si="34"/>
        <v/>
      </c>
      <c r="HD31" s="57" t="str">
        <f t="shared" si="35"/>
        <v/>
      </c>
      <c r="HE31" s="57" t="str">
        <f t="shared" si="36"/>
        <v/>
      </c>
      <c r="HF31" s="57" t="str">
        <f t="shared" si="37"/>
        <v/>
      </c>
      <c r="HG31" s="57" t="str">
        <f t="shared" si="38"/>
        <v/>
      </c>
      <c r="HH31" s="57" t="str">
        <f t="shared" si="39"/>
        <v/>
      </c>
      <c r="HI31" s="57" t="str">
        <f t="shared" si="40"/>
        <v/>
      </c>
      <c r="HJ31" s="57" t="str">
        <f t="shared" si="41"/>
        <v/>
      </c>
    </row>
    <row r="32" spans="1:218" ht="43.2" hidden="1" x14ac:dyDescent="0.3">
      <c r="B32" t="s">
        <v>716</v>
      </c>
      <c r="C32" t="s">
        <v>241</v>
      </c>
      <c r="D32">
        <v>2020</v>
      </c>
      <c r="E32" t="s">
        <v>717</v>
      </c>
      <c r="F32" s="1" t="s">
        <v>718</v>
      </c>
      <c r="G32" t="s">
        <v>569</v>
      </c>
      <c r="I32" t="s">
        <v>570</v>
      </c>
      <c r="J32" t="s">
        <v>719</v>
      </c>
      <c r="L32" t="s">
        <v>720</v>
      </c>
      <c r="M32">
        <v>44013</v>
      </c>
      <c r="N32">
        <v>45075.825196759259</v>
      </c>
      <c r="O32">
        <v>45075.825196759259</v>
      </c>
      <c r="S32">
        <v>13</v>
      </c>
      <c r="T32">
        <v>12</v>
      </c>
      <c r="AD32" t="s">
        <v>164</v>
      </c>
      <c r="AH32" t="s">
        <v>721</v>
      </c>
      <c r="AM32" t="s">
        <v>722</v>
      </c>
      <c r="AN32" t="s">
        <v>723</v>
      </c>
      <c r="AO32" t="s">
        <v>724</v>
      </c>
      <c r="CK32" s="29" t="s">
        <v>201</v>
      </c>
      <c r="CN32" t="s">
        <v>725</v>
      </c>
      <c r="CO32" t="s">
        <v>726</v>
      </c>
      <c r="CP32" t="s">
        <v>171</v>
      </c>
      <c r="CQ32" s="55" t="s">
        <v>3619</v>
      </c>
      <c r="CR32" t="s">
        <v>660</v>
      </c>
      <c r="CS32" t="s">
        <v>172</v>
      </c>
      <c r="CT32" t="s">
        <v>185</v>
      </c>
      <c r="CU32"/>
      <c r="CV32" t="s">
        <v>174</v>
      </c>
      <c r="CW32"/>
      <c r="CX32"/>
      <c r="CY32" t="s">
        <v>174</v>
      </c>
      <c r="CZ32" s="55"/>
      <c r="DC32">
        <v>45</v>
      </c>
      <c r="DD32">
        <v>1</v>
      </c>
      <c r="DF32" t="s">
        <v>174</v>
      </c>
      <c r="DG32">
        <v>4</v>
      </c>
      <c r="DH32" t="s">
        <v>174</v>
      </c>
      <c r="DI32" t="s">
        <v>208</v>
      </c>
      <c r="DJ32" t="s">
        <v>727</v>
      </c>
      <c r="DK32" t="s">
        <v>665</v>
      </c>
      <c r="DL32">
        <v>165</v>
      </c>
      <c r="DM32" t="s">
        <v>174</v>
      </c>
      <c r="DN32" t="s">
        <v>174</v>
      </c>
      <c r="DR32">
        <v>3</v>
      </c>
      <c r="DS32" t="s">
        <v>728</v>
      </c>
      <c r="DT32" t="s">
        <v>3487</v>
      </c>
      <c r="DU32" s="55" t="s">
        <v>3421</v>
      </c>
      <c r="DV32" t="s">
        <v>482</v>
      </c>
      <c r="DY32" t="s">
        <v>483</v>
      </c>
      <c r="EA32" s="1" t="s">
        <v>3295</v>
      </c>
      <c r="EB32" s="1" t="s">
        <v>3520</v>
      </c>
      <c r="EC32" t="s">
        <v>174</v>
      </c>
      <c r="ED32">
        <v>2017</v>
      </c>
      <c r="EE32" s="55" t="s">
        <v>3129</v>
      </c>
      <c r="EF32">
        <v>4</v>
      </c>
      <c r="EH32" s="1" t="s">
        <v>3371</v>
      </c>
      <c r="EI32" t="s">
        <v>174</v>
      </c>
      <c r="EJ32"/>
      <c r="EK32"/>
      <c r="EM32" t="s">
        <v>3607</v>
      </c>
      <c r="EN32" s="1" t="s">
        <v>729</v>
      </c>
      <c r="EO32" s="55" t="s">
        <v>3564</v>
      </c>
      <c r="EP32" t="s">
        <v>174</v>
      </c>
      <c r="EQ32">
        <f t="shared" si="5"/>
        <v>1</v>
      </c>
      <c r="ER32" t="str">
        <f t="shared" si="6"/>
        <v>Aerial multispectral</v>
      </c>
      <c r="EX32">
        <v>-1</v>
      </c>
      <c r="GB32" s="57" t="str">
        <f t="shared" si="7"/>
        <v/>
      </c>
      <c r="GC32" s="57" t="str">
        <f t="shared" si="8"/>
        <v/>
      </c>
      <c r="GD32" s="57" t="str">
        <f t="shared" si="9"/>
        <v/>
      </c>
      <c r="GE32" s="57" t="str">
        <f t="shared" si="10"/>
        <v/>
      </c>
      <c r="GF32" s="57" t="str">
        <f t="shared" si="11"/>
        <v/>
      </c>
      <c r="GG32" s="57" t="str">
        <f t="shared" si="12"/>
        <v>Aerial multispectral</v>
      </c>
      <c r="GH32" s="57" t="str">
        <f t="shared" si="13"/>
        <v/>
      </c>
      <c r="GI32" s="57" t="str">
        <f t="shared" si="14"/>
        <v/>
      </c>
      <c r="GJ32" s="57" t="str">
        <f t="shared" si="15"/>
        <v/>
      </c>
      <c r="GK32" s="57" t="str">
        <f t="shared" si="16"/>
        <v/>
      </c>
      <c r="GL32" s="57" t="str">
        <f t="shared" si="17"/>
        <v/>
      </c>
      <c r="GM32" s="57" t="str">
        <f t="shared" si="18"/>
        <v/>
      </c>
      <c r="GN32" s="57" t="str">
        <f t="shared" si="19"/>
        <v/>
      </c>
      <c r="GO32" s="57" t="str">
        <f t="shared" si="20"/>
        <v/>
      </c>
      <c r="GP32" s="57" t="str">
        <f t="shared" si="21"/>
        <v/>
      </c>
      <c r="GQ32" s="57" t="str">
        <f t="shared" si="22"/>
        <v/>
      </c>
      <c r="GR32" s="57" t="str">
        <f t="shared" si="23"/>
        <v/>
      </c>
      <c r="GS32" s="57" t="str">
        <f t="shared" si="24"/>
        <v/>
      </c>
      <c r="GT32" s="57" t="str">
        <f t="shared" si="25"/>
        <v/>
      </c>
      <c r="GU32" s="57" t="str">
        <f t="shared" si="26"/>
        <v/>
      </c>
      <c r="GV32" s="57" t="str">
        <f t="shared" si="27"/>
        <v/>
      </c>
      <c r="GW32" s="57" t="str">
        <f t="shared" si="28"/>
        <v/>
      </c>
      <c r="GX32" s="57" t="str">
        <f t="shared" si="29"/>
        <v/>
      </c>
      <c r="GY32" s="57" t="str">
        <f t="shared" si="30"/>
        <v/>
      </c>
      <c r="GZ32" s="57" t="str">
        <f t="shared" si="31"/>
        <v/>
      </c>
      <c r="HA32" s="57" t="str">
        <f t="shared" si="32"/>
        <v/>
      </c>
      <c r="HB32" s="57" t="str">
        <f t="shared" si="33"/>
        <v/>
      </c>
      <c r="HC32" s="57" t="str">
        <f t="shared" si="34"/>
        <v/>
      </c>
      <c r="HD32" s="57" t="str">
        <f t="shared" si="35"/>
        <v/>
      </c>
      <c r="HE32" s="57" t="str">
        <f t="shared" si="36"/>
        <v/>
      </c>
      <c r="HF32" s="57" t="str">
        <f t="shared" si="37"/>
        <v/>
      </c>
      <c r="HG32" s="57" t="str">
        <f t="shared" si="38"/>
        <v/>
      </c>
      <c r="HH32" s="57" t="str">
        <f t="shared" si="39"/>
        <v/>
      </c>
      <c r="HI32" s="57" t="str">
        <f t="shared" si="40"/>
        <v/>
      </c>
      <c r="HJ32" s="57" t="str">
        <f t="shared" si="41"/>
        <v/>
      </c>
    </row>
    <row r="33" spans="1:218" hidden="1" x14ac:dyDescent="0.3">
      <c r="B33" t="s">
        <v>537</v>
      </c>
      <c r="C33" t="s">
        <v>157</v>
      </c>
      <c r="D33">
        <v>2022</v>
      </c>
      <c r="E33" t="s">
        <v>538</v>
      </c>
      <c r="F33" t="s">
        <v>539</v>
      </c>
      <c r="I33" t="s">
        <v>540</v>
      </c>
      <c r="J33" t="s">
        <v>541</v>
      </c>
      <c r="K33" t="s">
        <v>542</v>
      </c>
      <c r="L33" t="s">
        <v>543</v>
      </c>
      <c r="M33">
        <v>2022</v>
      </c>
      <c r="N33">
        <v>45246.819236111114</v>
      </c>
      <c r="O33">
        <v>45246.819236111114</v>
      </c>
      <c r="S33" t="s">
        <v>185</v>
      </c>
      <c r="T33">
        <v>14</v>
      </c>
      <c r="X33" t="s">
        <v>185</v>
      </c>
      <c r="AD33" t="s">
        <v>164</v>
      </c>
      <c r="AK33" t="s">
        <v>186</v>
      </c>
      <c r="AS33" t="s">
        <v>185</v>
      </c>
      <c r="CK33">
        <v>1</v>
      </c>
      <c r="CR33"/>
      <c r="CU33"/>
      <c r="CV33"/>
      <c r="CW33"/>
      <c r="CX33"/>
      <c r="CZ33" s="55"/>
      <c r="DM33"/>
      <c r="DY33"/>
      <c r="EA33"/>
      <c r="EB33"/>
      <c r="EH33"/>
      <c r="EI33"/>
      <c r="EJ33"/>
      <c r="EK33"/>
      <c r="EN33"/>
      <c r="EQ33">
        <f t="shared" si="5"/>
        <v>0</v>
      </c>
      <c r="ER33" t="str">
        <f t="shared" si="6"/>
        <v/>
      </c>
      <c r="ES33"/>
      <c r="GB33" s="57" t="str">
        <f t="shared" si="7"/>
        <v/>
      </c>
      <c r="GC33" s="57" t="str">
        <f t="shared" si="8"/>
        <v/>
      </c>
      <c r="GD33" s="57" t="str">
        <f t="shared" si="9"/>
        <v/>
      </c>
      <c r="GE33" s="57" t="str">
        <f t="shared" si="10"/>
        <v/>
      </c>
      <c r="GF33" s="57" t="str">
        <f t="shared" si="11"/>
        <v/>
      </c>
      <c r="GG33" s="57" t="str">
        <f t="shared" si="12"/>
        <v/>
      </c>
      <c r="GH33" s="57" t="str">
        <f t="shared" si="13"/>
        <v/>
      </c>
      <c r="GI33" s="57" t="str">
        <f t="shared" si="14"/>
        <v/>
      </c>
      <c r="GJ33" s="57" t="str">
        <f t="shared" si="15"/>
        <v/>
      </c>
      <c r="GK33" s="57" t="str">
        <f t="shared" si="16"/>
        <v/>
      </c>
      <c r="GL33" s="57" t="str">
        <f t="shared" si="17"/>
        <v/>
      </c>
      <c r="GM33" s="57" t="str">
        <f t="shared" si="18"/>
        <v/>
      </c>
      <c r="GN33" s="57" t="str">
        <f t="shared" si="19"/>
        <v/>
      </c>
      <c r="GO33" s="57" t="str">
        <f t="shared" si="20"/>
        <v/>
      </c>
      <c r="GP33" s="57" t="str">
        <f t="shared" si="21"/>
        <v/>
      </c>
      <c r="GQ33" s="57" t="str">
        <f t="shared" si="22"/>
        <v/>
      </c>
      <c r="GR33" s="57" t="str">
        <f t="shared" si="23"/>
        <v/>
      </c>
      <c r="GS33" s="57" t="str">
        <f t="shared" si="24"/>
        <v/>
      </c>
      <c r="GT33" s="57" t="str">
        <f t="shared" si="25"/>
        <v/>
      </c>
      <c r="GU33" s="57" t="str">
        <f t="shared" si="26"/>
        <v/>
      </c>
      <c r="GV33" s="57" t="str">
        <f t="shared" si="27"/>
        <v/>
      </c>
      <c r="GW33" s="57" t="str">
        <f t="shared" si="28"/>
        <v/>
      </c>
      <c r="GX33" s="57" t="str">
        <f t="shared" si="29"/>
        <v/>
      </c>
      <c r="GY33" s="57" t="str">
        <f t="shared" si="30"/>
        <v/>
      </c>
      <c r="GZ33" s="57" t="str">
        <f t="shared" si="31"/>
        <v/>
      </c>
      <c r="HA33" s="57" t="str">
        <f t="shared" si="32"/>
        <v/>
      </c>
      <c r="HB33" s="57" t="str">
        <f t="shared" si="33"/>
        <v/>
      </c>
      <c r="HC33" s="57" t="str">
        <f t="shared" si="34"/>
        <v/>
      </c>
      <c r="HD33" s="57" t="str">
        <f t="shared" si="35"/>
        <v/>
      </c>
      <c r="HE33" s="57" t="str">
        <f t="shared" si="36"/>
        <v/>
      </c>
      <c r="HF33" s="57" t="str">
        <f t="shared" si="37"/>
        <v/>
      </c>
      <c r="HG33" s="57" t="str">
        <f t="shared" si="38"/>
        <v/>
      </c>
      <c r="HH33" s="57" t="str">
        <f t="shared" si="39"/>
        <v/>
      </c>
      <c r="HI33" s="57" t="str">
        <f t="shared" si="40"/>
        <v/>
      </c>
      <c r="HJ33" s="57" t="str">
        <f t="shared" si="41"/>
        <v/>
      </c>
    </row>
    <row r="34" spans="1:218" hidden="1" x14ac:dyDescent="0.3">
      <c r="A34">
        <v>1</v>
      </c>
      <c r="B34" t="s">
        <v>285</v>
      </c>
      <c r="C34" t="s">
        <v>157</v>
      </c>
      <c r="D34">
        <v>2024</v>
      </c>
      <c r="E34" t="s">
        <v>286</v>
      </c>
      <c r="F34" t="s">
        <v>287</v>
      </c>
      <c r="G34" t="s">
        <v>288</v>
      </c>
      <c r="I34" t="s">
        <v>289</v>
      </c>
      <c r="J34" t="s">
        <v>290</v>
      </c>
      <c r="K34" t="s">
        <v>291</v>
      </c>
      <c r="L34" t="s">
        <v>292</v>
      </c>
      <c r="M34">
        <v>45323</v>
      </c>
      <c r="N34">
        <v>45434.755196759259</v>
      </c>
      <c r="O34">
        <v>45436.058310185188</v>
      </c>
      <c r="S34" t="s">
        <v>185</v>
      </c>
      <c r="T34">
        <v>3</v>
      </c>
      <c r="V34" t="s">
        <v>293</v>
      </c>
      <c r="X34" t="s">
        <v>185</v>
      </c>
      <c r="AD34" t="s">
        <v>164</v>
      </c>
      <c r="AE34" t="s">
        <v>185</v>
      </c>
      <c r="AG34" t="s">
        <v>196</v>
      </c>
      <c r="AH34" t="s">
        <v>294</v>
      </c>
      <c r="AK34" t="s">
        <v>295</v>
      </c>
      <c r="AM34" t="s">
        <v>296</v>
      </c>
      <c r="AO34" t="s">
        <v>297</v>
      </c>
      <c r="CK34" s="29" t="s">
        <v>3186</v>
      </c>
      <c r="CP34" t="s">
        <v>171</v>
      </c>
      <c r="CR34"/>
      <c r="CS34" t="s">
        <v>172</v>
      </c>
      <c r="CT34" t="s">
        <v>298</v>
      </c>
      <c r="CU34"/>
      <c r="CV34"/>
      <c r="CW34"/>
      <c r="CX34"/>
      <c r="CY34" t="s">
        <v>174</v>
      </c>
      <c r="CZ34" s="55"/>
      <c r="DF34" t="s">
        <v>174</v>
      </c>
      <c r="DI34" t="s">
        <v>299</v>
      </c>
      <c r="DJ34" t="s">
        <v>300</v>
      </c>
      <c r="DK34" t="s">
        <v>176</v>
      </c>
      <c r="DM34"/>
      <c r="DY34"/>
      <c r="EA34"/>
      <c r="EB34"/>
      <c r="EH34"/>
      <c r="EI34"/>
      <c r="EJ34"/>
      <c r="EK34"/>
      <c r="EN34"/>
      <c r="EQ34">
        <f t="shared" si="5"/>
        <v>0</v>
      </c>
      <c r="ER34" t="str">
        <f t="shared" si="6"/>
        <v/>
      </c>
      <c r="GB34" s="57" t="str">
        <f t="shared" si="7"/>
        <v/>
      </c>
      <c r="GC34" s="57" t="str">
        <f t="shared" si="8"/>
        <v/>
      </c>
      <c r="GD34" s="57" t="str">
        <f t="shared" si="9"/>
        <v/>
      </c>
      <c r="GE34" s="57" t="str">
        <f t="shared" si="10"/>
        <v/>
      </c>
      <c r="GF34" s="57" t="str">
        <f t="shared" si="11"/>
        <v/>
      </c>
      <c r="GG34" s="57" t="str">
        <f t="shared" si="12"/>
        <v/>
      </c>
      <c r="GH34" s="57" t="str">
        <f t="shared" si="13"/>
        <v/>
      </c>
      <c r="GI34" s="57" t="str">
        <f t="shared" si="14"/>
        <v/>
      </c>
      <c r="GJ34" s="57" t="str">
        <f t="shared" si="15"/>
        <v/>
      </c>
      <c r="GK34" s="57" t="str">
        <f t="shared" si="16"/>
        <v/>
      </c>
      <c r="GL34" s="57" t="str">
        <f t="shared" si="17"/>
        <v/>
      </c>
      <c r="GM34" s="57" t="str">
        <f t="shared" si="18"/>
        <v/>
      </c>
      <c r="GN34" s="57" t="str">
        <f t="shared" si="19"/>
        <v/>
      </c>
      <c r="GO34" s="57" t="str">
        <f t="shared" si="20"/>
        <v/>
      </c>
      <c r="GP34" s="57" t="str">
        <f t="shared" si="21"/>
        <v/>
      </c>
      <c r="GQ34" s="57" t="str">
        <f t="shared" si="22"/>
        <v/>
      </c>
      <c r="GR34" s="57" t="str">
        <f t="shared" si="23"/>
        <v/>
      </c>
      <c r="GS34" s="57" t="str">
        <f t="shared" si="24"/>
        <v/>
      </c>
      <c r="GT34" s="57" t="str">
        <f t="shared" si="25"/>
        <v/>
      </c>
      <c r="GU34" s="57" t="str">
        <f t="shared" si="26"/>
        <v/>
      </c>
      <c r="GV34" s="57" t="str">
        <f t="shared" si="27"/>
        <v/>
      </c>
      <c r="GW34" s="57" t="str">
        <f t="shared" si="28"/>
        <v/>
      </c>
      <c r="GX34" s="57" t="str">
        <f t="shared" si="29"/>
        <v/>
      </c>
      <c r="GY34" s="57" t="str">
        <f t="shared" si="30"/>
        <v/>
      </c>
      <c r="GZ34" s="57" t="str">
        <f t="shared" si="31"/>
        <v/>
      </c>
      <c r="HA34" s="57" t="str">
        <f t="shared" si="32"/>
        <v/>
      </c>
      <c r="HB34" s="57" t="str">
        <f t="shared" si="33"/>
        <v/>
      </c>
      <c r="HC34" s="57" t="str">
        <f t="shared" si="34"/>
        <v/>
      </c>
      <c r="HD34" s="57" t="str">
        <f t="shared" si="35"/>
        <v/>
      </c>
      <c r="HE34" s="57" t="str">
        <f t="shared" si="36"/>
        <v/>
      </c>
      <c r="HF34" s="57" t="str">
        <f t="shared" si="37"/>
        <v/>
      </c>
      <c r="HG34" s="57" t="str">
        <f t="shared" si="38"/>
        <v/>
      </c>
      <c r="HH34" s="57" t="str">
        <f t="shared" si="39"/>
        <v/>
      </c>
      <c r="HI34" s="57" t="str">
        <f t="shared" si="40"/>
        <v/>
      </c>
      <c r="HJ34" s="57" t="str">
        <f t="shared" si="41"/>
        <v/>
      </c>
    </row>
    <row r="35" spans="1:218" hidden="1" x14ac:dyDescent="0.3">
      <c r="B35" t="s">
        <v>544</v>
      </c>
      <c r="C35" t="s">
        <v>157</v>
      </c>
      <c r="D35">
        <v>2022</v>
      </c>
      <c r="E35" t="s">
        <v>545</v>
      </c>
      <c r="F35" t="s">
        <v>546</v>
      </c>
      <c r="I35" t="s">
        <v>547</v>
      </c>
      <c r="J35" t="s">
        <v>548</v>
      </c>
      <c r="K35" t="s">
        <v>549</v>
      </c>
      <c r="M35">
        <v>2022</v>
      </c>
      <c r="N35">
        <v>45246.819293981483</v>
      </c>
      <c r="O35">
        <v>45246.833553240744</v>
      </c>
      <c r="Q35" t="s">
        <v>550</v>
      </c>
      <c r="S35" t="s">
        <v>185</v>
      </c>
      <c r="T35">
        <v>13</v>
      </c>
      <c r="X35" t="s">
        <v>185</v>
      </c>
      <c r="AD35" t="s">
        <v>551</v>
      </c>
      <c r="AK35" t="s">
        <v>186</v>
      </c>
      <c r="AO35" t="s">
        <v>222</v>
      </c>
      <c r="AS35" t="s">
        <v>185</v>
      </c>
      <c r="CL35" t="s">
        <v>3187</v>
      </c>
      <c r="CR35"/>
      <c r="CU35"/>
      <c r="CV35"/>
      <c r="CW35"/>
      <c r="CX35"/>
      <c r="CZ35" s="55"/>
      <c r="DM35"/>
      <c r="DY35"/>
      <c r="EA35"/>
      <c r="EB35"/>
      <c r="EH35"/>
      <c r="EI35"/>
      <c r="EJ35"/>
      <c r="EK35"/>
      <c r="EN35"/>
      <c r="EQ35">
        <f t="shared" si="5"/>
        <v>0</v>
      </c>
      <c r="ER35" t="str">
        <f t="shared" si="6"/>
        <v/>
      </c>
      <c r="GB35" s="57" t="str">
        <f t="shared" si="7"/>
        <v/>
      </c>
      <c r="GC35" s="57" t="str">
        <f t="shared" si="8"/>
        <v/>
      </c>
      <c r="GD35" s="57" t="str">
        <f t="shared" si="9"/>
        <v/>
      </c>
      <c r="GE35" s="57" t="str">
        <f t="shared" si="10"/>
        <v/>
      </c>
      <c r="GF35" s="57" t="str">
        <f t="shared" si="11"/>
        <v/>
      </c>
      <c r="GG35" s="57" t="str">
        <f t="shared" si="12"/>
        <v/>
      </c>
      <c r="GH35" s="57" t="str">
        <f t="shared" si="13"/>
        <v/>
      </c>
      <c r="GI35" s="57" t="str">
        <f t="shared" si="14"/>
        <v/>
      </c>
      <c r="GJ35" s="57" t="str">
        <f t="shared" si="15"/>
        <v/>
      </c>
      <c r="GK35" s="57" t="str">
        <f t="shared" si="16"/>
        <v/>
      </c>
      <c r="GL35" s="57" t="str">
        <f t="shared" si="17"/>
        <v/>
      </c>
      <c r="GM35" s="57" t="str">
        <f t="shared" si="18"/>
        <v/>
      </c>
      <c r="GN35" s="57" t="str">
        <f t="shared" si="19"/>
        <v/>
      </c>
      <c r="GO35" s="57" t="str">
        <f t="shared" si="20"/>
        <v/>
      </c>
      <c r="GP35" s="57" t="str">
        <f t="shared" si="21"/>
        <v/>
      </c>
      <c r="GQ35" s="57" t="str">
        <f t="shared" si="22"/>
        <v/>
      </c>
      <c r="GR35" s="57" t="str">
        <f t="shared" si="23"/>
        <v/>
      </c>
      <c r="GS35" s="57" t="str">
        <f t="shared" si="24"/>
        <v/>
      </c>
      <c r="GT35" s="57" t="str">
        <f t="shared" si="25"/>
        <v/>
      </c>
      <c r="GU35" s="57" t="str">
        <f t="shared" si="26"/>
        <v/>
      </c>
      <c r="GV35" s="57" t="str">
        <f t="shared" si="27"/>
        <v/>
      </c>
      <c r="GW35" s="57" t="str">
        <f t="shared" si="28"/>
        <v/>
      </c>
      <c r="GX35" s="57" t="str">
        <f t="shared" si="29"/>
        <v/>
      </c>
      <c r="GY35" s="57" t="str">
        <f t="shared" si="30"/>
        <v/>
      </c>
      <c r="GZ35" s="57" t="str">
        <f t="shared" si="31"/>
        <v/>
      </c>
      <c r="HA35" s="57" t="str">
        <f t="shared" si="32"/>
        <v/>
      </c>
      <c r="HB35" s="57" t="str">
        <f t="shared" si="33"/>
        <v/>
      </c>
      <c r="HC35" s="57" t="str">
        <f t="shared" si="34"/>
        <v/>
      </c>
      <c r="HD35" s="57" t="str">
        <f t="shared" si="35"/>
        <v/>
      </c>
      <c r="HE35" s="57" t="str">
        <f t="shared" si="36"/>
        <v/>
      </c>
      <c r="HF35" s="57" t="str">
        <f t="shared" si="37"/>
        <v/>
      </c>
      <c r="HG35" s="57" t="str">
        <f t="shared" si="38"/>
        <v/>
      </c>
      <c r="HH35" s="57" t="str">
        <f t="shared" si="39"/>
        <v/>
      </c>
      <c r="HI35" s="57" t="str">
        <f t="shared" si="40"/>
        <v/>
      </c>
      <c r="HJ35" s="57" t="str">
        <f t="shared" si="41"/>
        <v/>
      </c>
    </row>
    <row r="36" spans="1:218" ht="43.2" hidden="1" x14ac:dyDescent="0.3">
      <c r="A36" s="55"/>
      <c r="B36" s="55" t="s">
        <v>730</v>
      </c>
      <c r="C36" s="55" t="s">
        <v>157</v>
      </c>
      <c r="D36" s="55">
        <v>2021</v>
      </c>
      <c r="E36" s="55" t="s">
        <v>731</v>
      </c>
      <c r="F36" s="1" t="s">
        <v>732</v>
      </c>
      <c r="G36" s="55" t="s">
        <v>326</v>
      </c>
      <c r="I36" t="s">
        <v>327</v>
      </c>
      <c r="J36" t="s">
        <v>733</v>
      </c>
      <c r="L36" t="s">
        <v>734</v>
      </c>
      <c r="M36">
        <v>44270</v>
      </c>
      <c r="N36">
        <v>45075.825231481482</v>
      </c>
      <c r="O36">
        <v>45075.825231481482</v>
      </c>
      <c r="T36">
        <v>255</v>
      </c>
      <c r="AD36" t="s">
        <v>164</v>
      </c>
      <c r="AH36" t="s">
        <v>735</v>
      </c>
      <c r="AM36" t="s">
        <v>736</v>
      </c>
      <c r="AN36" t="s">
        <v>737</v>
      </c>
      <c r="AO36" t="s">
        <v>738</v>
      </c>
      <c r="CK36" s="56" t="s">
        <v>201</v>
      </c>
      <c r="CL36" s="55"/>
      <c r="CM36" s="55"/>
      <c r="CN36" t="s">
        <v>739</v>
      </c>
      <c r="CP36" s="55" t="s">
        <v>204</v>
      </c>
      <c r="CQ36" s="55" t="s">
        <v>3620</v>
      </c>
      <c r="CR36" s="55" t="s">
        <v>740</v>
      </c>
      <c r="CS36" s="55" t="s">
        <v>172</v>
      </c>
      <c r="CT36" s="55" t="s">
        <v>173</v>
      </c>
      <c r="CU36" s="1" t="s">
        <v>707</v>
      </c>
      <c r="CV36" s="1" t="s">
        <v>741</v>
      </c>
      <c r="CW36" s="53" t="s">
        <v>185</v>
      </c>
      <c r="CX36" s="53" t="s">
        <v>3621</v>
      </c>
      <c r="CY36" s="55">
        <f>DA36/DB36</f>
        <v>2.0472972972972974</v>
      </c>
      <c r="CZ36" s="55"/>
      <c r="DA36" s="55">
        <f>AVERAGE(212,197,197)</f>
        <v>202</v>
      </c>
      <c r="DB36" s="55">
        <f>AVERAGE(102,95,99)</f>
        <v>98.666666666666671</v>
      </c>
      <c r="DC36" s="55">
        <f>AVERAGE(212,197,197)</f>
        <v>202</v>
      </c>
      <c r="DD36" s="55">
        <v>3</v>
      </c>
      <c r="DE36" s="55"/>
      <c r="DF36" s="55" t="s">
        <v>742</v>
      </c>
      <c r="DG36" s="55">
        <v>21</v>
      </c>
      <c r="DH36" s="55" t="s">
        <v>174</v>
      </c>
      <c r="DI36" s="55" t="s">
        <v>743</v>
      </c>
      <c r="DJ36" s="55" t="s">
        <v>744</v>
      </c>
      <c r="DK36" s="55" t="s">
        <v>745</v>
      </c>
      <c r="DL36" s="55">
        <f>(12.1+15.2+12.4)/100</f>
        <v>0.39699999999999996</v>
      </c>
      <c r="DM36" s="55" t="s">
        <v>174</v>
      </c>
      <c r="DN36" s="55" t="s">
        <v>174</v>
      </c>
      <c r="DO36" s="55"/>
      <c r="DP36" s="55"/>
      <c r="DQ36" s="55"/>
      <c r="DR36" s="55">
        <v>6</v>
      </c>
      <c r="DS36" s="55" t="s">
        <v>746</v>
      </c>
      <c r="DT36" s="55"/>
      <c r="DU36" s="55"/>
      <c r="DV36" s="55" t="s">
        <v>212</v>
      </c>
      <c r="DW36" s="55"/>
      <c r="DX36" s="55"/>
      <c r="DY36" s="55" t="s">
        <v>619</v>
      </c>
      <c r="DZ36" s="55"/>
      <c r="EA36" s="1" t="s">
        <v>747</v>
      </c>
      <c r="EB36" s="1" t="s">
        <v>185</v>
      </c>
      <c r="EC36" s="55" t="s">
        <v>174</v>
      </c>
      <c r="ED36" s="55" t="s">
        <v>3131</v>
      </c>
      <c r="EE36" s="55" t="s">
        <v>3139</v>
      </c>
      <c r="EF36" s="55">
        <v>4</v>
      </c>
      <c r="EG36" s="55"/>
      <c r="EH36" s="55"/>
      <c r="EI36" s="55" t="s">
        <v>174</v>
      </c>
      <c r="EJ36" s="55"/>
      <c r="EK36" s="55"/>
      <c r="EL36" s="55"/>
      <c r="EM36" s="55"/>
      <c r="EN36" s="55" t="s">
        <v>174</v>
      </c>
      <c r="EO36" s="55"/>
      <c r="EP36" s="55"/>
      <c r="EQ36" s="55">
        <f t="shared" ref="EQ36:EQ67" si="42">COUNTA(ES36:GA36)</f>
        <v>1</v>
      </c>
      <c r="ER36" t="str">
        <f t="shared" ref="ER36:ER67" si="43">_xlfn.TEXTJOIN(", ",TRUE,GB36:HJ36)</f>
        <v>UAV RGB</v>
      </c>
      <c r="ES36" s="56"/>
      <c r="ET36" s="55"/>
      <c r="EU36" s="55"/>
      <c r="EV36" s="55"/>
      <c r="EW36" s="55"/>
      <c r="EX36" s="55"/>
      <c r="EY36" s="55"/>
      <c r="EZ36" s="55"/>
      <c r="FA36" s="55"/>
      <c r="FB36" s="55"/>
      <c r="FC36" s="55"/>
      <c r="FD36" s="55"/>
      <c r="FE36" s="55"/>
      <c r="FF36" s="55"/>
      <c r="FG36" s="55"/>
      <c r="FH36" s="55"/>
      <c r="FI36" s="55"/>
      <c r="FJ36" s="55"/>
      <c r="FK36" s="55"/>
      <c r="FL36" s="55"/>
      <c r="FM36" s="55">
        <v>1</v>
      </c>
      <c r="FN36" s="55"/>
      <c r="FO36" s="55"/>
      <c r="FP36" s="55"/>
      <c r="FQ36" s="55"/>
      <c r="FR36" s="55"/>
      <c r="FS36" s="55"/>
      <c r="FT36" s="55"/>
      <c r="FU36" s="55"/>
      <c r="FV36" s="55"/>
      <c r="FW36" s="55"/>
      <c r="FX36" s="55"/>
      <c r="FY36" s="55"/>
      <c r="FZ36" s="55"/>
      <c r="GA36" s="55"/>
      <c r="GB36" s="57" t="str">
        <f t="shared" ref="GB36:GB67" si="44">IF(OR(ES36=1, ES36=-1, ES36="-1, 1", ES36="1, -1"),ES$1,"")</f>
        <v/>
      </c>
      <c r="GC36" s="57" t="str">
        <f t="shared" ref="GC36:GC67" si="45">IF(OR(ET36=1, ET36=-1, ET36="-1, 1", ET36="1, -1"),ET$1,"")</f>
        <v/>
      </c>
      <c r="GD36" s="57" t="str">
        <f t="shared" ref="GD36:GD67" si="46">IF(OR(EU36=1, EU36=-1, EU36="-1, 1", EU36="1, -1"),EU$1,"")</f>
        <v/>
      </c>
      <c r="GE36" s="57" t="str">
        <f t="shared" ref="GE36:GE67" si="47">IF(OR(EV36=1, EV36=-1, EV36="-1, 1", EV36="1, -1"),EV$1,"")</f>
        <v/>
      </c>
      <c r="GF36" s="57" t="str">
        <f t="shared" ref="GF36:GF67" si="48">IF(OR(EW36=1, EW36=-1, EW36="-1, 1", EW36="1, -1"),EW$1,"")</f>
        <v/>
      </c>
      <c r="GG36" s="57" t="str">
        <f t="shared" ref="GG36:GG67" si="49">IF(OR(EX36=1, EX36=-1, EX36="-1, 1", EX36="1, -1"),EX$1,"")</f>
        <v/>
      </c>
      <c r="GH36" s="57" t="str">
        <f t="shared" ref="GH36:GH67" si="50">IF(OR(EY36=1, EY36=-1, EY36="-1, 1", EY36="1, -1"),EY$1,"")</f>
        <v/>
      </c>
      <c r="GI36" s="57" t="str">
        <f t="shared" ref="GI36:GI67" si="51">IF(OR(EZ36=1, EZ36=-1, EZ36="-1, 1", EZ36="1, -1"),EZ$1,"")</f>
        <v/>
      </c>
      <c r="GJ36" s="57" t="str">
        <f t="shared" ref="GJ36:GJ67" si="52">IF(OR(FA36=1, FA36=-1, FA36="-1, 1", FA36="1, -1"),FA$1,"")</f>
        <v/>
      </c>
      <c r="GK36" s="57" t="str">
        <f t="shared" ref="GK36:GK67" si="53">IF(OR(FB36=1, FB36=-1, FB36="-1, 1", FB36="1, -1"),FB$1,"")</f>
        <v/>
      </c>
      <c r="GL36" s="57" t="str">
        <f t="shared" ref="GL36:GL67" si="54">IF(OR(FC36=1, FC36=-1, FC36="-1, 1", FC36="1, -1"),FC$1,"")</f>
        <v/>
      </c>
      <c r="GM36" s="57" t="str">
        <f t="shared" ref="GM36:GM67" si="55">IF(OR(FD36=1, FD36=-1, FD36="-1, 1", FD36="1, -1"),FD$1,"")</f>
        <v/>
      </c>
      <c r="GN36" s="57" t="str">
        <f t="shared" ref="GN36:GN67" si="56">IF(OR(FE36=1, FE36=-1, FE36="-1, 1", FE36="1, -1"),FE$1,"")</f>
        <v/>
      </c>
      <c r="GO36" s="57" t="str">
        <f t="shared" ref="GO36:GO67" si="57">IF(OR(FF36=1, FF36=-1, FF36="-1, 1", FF36="1, -1"),FF$1,"")</f>
        <v/>
      </c>
      <c r="GP36" s="57" t="str">
        <f t="shared" ref="GP36:GP67" si="58">IF(OR(FG36=1, FG36=-1, FG36="-1, 1", FG36="1, -1"),FG$1,"")</f>
        <v/>
      </c>
      <c r="GQ36" s="57" t="str">
        <f t="shared" ref="GQ36:GQ67" si="59">IF(OR(FH36=1, FH36=-1, FH36="-1, 1", FH36="1, -1"),FH$1,"")</f>
        <v/>
      </c>
      <c r="GR36" s="57" t="str">
        <f t="shared" ref="GR36:GR67" si="60">IF(OR(FI36=1, FI36=-1, FI36="-1, 1", FI36="1, -1"),FI$1,"")</f>
        <v/>
      </c>
      <c r="GS36" s="57" t="str">
        <f t="shared" ref="GS36:GS67" si="61">IF(OR(FJ36=1, FJ36=-1, FJ36="-1, 1", FJ36="1, -1"),FJ$1,"")</f>
        <v/>
      </c>
      <c r="GT36" s="57" t="str">
        <f t="shared" ref="GT36:GT67" si="62">IF(OR(FK36=1, FK36=-1, FK36="-1, 1", FK36="1, -1"),FK$1,"")</f>
        <v/>
      </c>
      <c r="GU36" s="57" t="str">
        <f t="shared" ref="GU36:GU67" si="63">IF(OR(FL36=1, FL36=-1, FL36="-1, 1", FL36="1, -1"),FL$1,"")</f>
        <v/>
      </c>
      <c r="GV36" s="57" t="str">
        <f t="shared" ref="GV36:GV67" si="64">IF(OR(FM36=1, FM36=-1, FM36="-1, 1", FM36="1, -1"),FM$1,"")</f>
        <v>UAV RGB</v>
      </c>
      <c r="GW36" s="57" t="str">
        <f t="shared" ref="GW36:GW67" si="65">IF(OR(FN36=1, FN36=-1, FN36="-1, 1", FN36="1, -1"),FN$1,"")</f>
        <v/>
      </c>
      <c r="GX36" s="57" t="str">
        <f t="shared" ref="GX36:GX67" si="66">IF(OR(FO36=1, FO36=-1, FO36="-1, 1", FO36="1, -1"),FO$1,"")</f>
        <v/>
      </c>
      <c r="GY36" s="57" t="str">
        <f t="shared" ref="GY36:GY67" si="67">IF(OR(FP36=1, FP36=-1, FP36="-1, 1", FP36="1, -1"),FP$1,"")</f>
        <v/>
      </c>
      <c r="GZ36" s="57" t="str">
        <f t="shared" ref="GZ36:GZ67" si="68">IF(OR(FQ36=1, FQ36=-1, FQ36="-1, 1", FQ36="1, -1"),FQ$1,"")</f>
        <v/>
      </c>
      <c r="HA36" s="57" t="str">
        <f t="shared" ref="HA36:HA67" si="69">IF(OR(FR36=1, FR36=-1, FR36="-1, 1", FR36="1, -1"),FR$1,"")</f>
        <v/>
      </c>
      <c r="HB36" s="57" t="str">
        <f t="shared" ref="HB36:HB67" si="70">IF(OR(FS36=1, FS36=-1, FS36="-1, 1", FS36="1, -1"),FS$1,"")</f>
        <v/>
      </c>
      <c r="HC36" s="57" t="str">
        <f t="shared" ref="HC36:HC67" si="71">IF(OR(FT36=1, FT36=-1, FT36="-1, 1", FT36="1, -1"),FT$1,"")</f>
        <v/>
      </c>
      <c r="HD36" s="57" t="str">
        <f t="shared" ref="HD36:HD67" si="72">IF(OR(FU36=1, FU36=-1, FU36="-1, 1", FU36="1, -1"),FU$1,"")</f>
        <v/>
      </c>
      <c r="HE36" s="57" t="str">
        <f t="shared" ref="HE36:HE67" si="73">IF(OR(FV36=1, FV36=-1, FV36="-1, 1", FV36="1, -1"),FV$1,"")</f>
        <v/>
      </c>
      <c r="HF36" s="57" t="str">
        <f t="shared" ref="HF36:HF67" si="74">IF(OR(FW36=1, FW36=-1, FW36="-1, 1", FW36="1, -1"),FW$1,"")</f>
        <v/>
      </c>
      <c r="HG36" s="57" t="str">
        <f t="shared" ref="HG36:HG67" si="75">IF(OR(FX36=1, FX36=-1, FX36="-1, 1", FX36="1, -1"),FX$1,"")</f>
        <v/>
      </c>
      <c r="HH36" s="57" t="str">
        <f t="shared" ref="HH36:HH67" si="76">IF(OR(FY36=1, FY36=-1, FY36="-1, 1", FY36="1, -1"),FY$1,"")</f>
        <v/>
      </c>
      <c r="HI36" s="57" t="str">
        <f t="shared" ref="HI36:HI67" si="77">IF(OR(FZ36=1, FZ36=-1, FZ36="-1, 1", FZ36="1, -1"),FZ$1,"")</f>
        <v/>
      </c>
      <c r="HJ36" s="57" t="str">
        <f t="shared" ref="HJ36:HJ67" si="78">IF(OR(GA36=1, GA36=-1, GA36="-1, 1", GA36="1, -1"),GA$1,"")</f>
        <v/>
      </c>
    </row>
    <row r="37" spans="1:218" ht="86.4" hidden="1" x14ac:dyDescent="0.3">
      <c r="A37" s="55"/>
      <c r="B37" s="55" t="s">
        <v>748</v>
      </c>
      <c r="C37" s="55" t="s">
        <v>157</v>
      </c>
      <c r="D37" s="55">
        <v>2023</v>
      </c>
      <c r="E37" s="55" t="s">
        <v>749</v>
      </c>
      <c r="F37" s="1" t="s">
        <v>750</v>
      </c>
      <c r="G37" s="55"/>
      <c r="I37" t="s">
        <v>335</v>
      </c>
      <c r="J37" t="s">
        <v>751</v>
      </c>
      <c r="K37" t="s">
        <v>752</v>
      </c>
      <c r="L37" t="s">
        <v>753</v>
      </c>
      <c r="M37">
        <v>2023</v>
      </c>
      <c r="N37">
        <v>45246.81925925926</v>
      </c>
      <c r="O37">
        <v>45246.81925925926</v>
      </c>
      <c r="S37" t="s">
        <v>185</v>
      </c>
      <c r="T37">
        <v>298</v>
      </c>
      <c r="X37" t="s">
        <v>185</v>
      </c>
      <c r="AD37" t="s">
        <v>164</v>
      </c>
      <c r="AK37" t="s">
        <v>186</v>
      </c>
      <c r="AS37" t="s">
        <v>185</v>
      </c>
      <c r="CK37" s="58" t="s">
        <v>201</v>
      </c>
      <c r="CL37" s="55"/>
      <c r="CM37" s="55"/>
      <c r="CP37" s="55" t="s">
        <v>204</v>
      </c>
      <c r="CQ37" s="55" t="s">
        <v>3638</v>
      </c>
      <c r="CR37" s="55" t="s">
        <v>474</v>
      </c>
      <c r="CS37" s="55" t="s">
        <v>172</v>
      </c>
      <c r="CT37" t="s">
        <v>185</v>
      </c>
      <c r="CU37"/>
      <c r="CV37" t="s">
        <v>174</v>
      </c>
      <c r="CW37"/>
      <c r="CX37" s="1" t="s">
        <v>3624</v>
      </c>
      <c r="CY37" s="55">
        <v>1.9592160000000001</v>
      </c>
      <c r="CZ37" s="55" t="s">
        <v>3105</v>
      </c>
      <c r="DA37" s="55">
        <v>183</v>
      </c>
      <c r="DB37" s="55">
        <f>16*6</f>
        <v>96</v>
      </c>
      <c r="DC37" s="55"/>
      <c r="DD37" s="55" t="s">
        <v>3140</v>
      </c>
      <c r="DE37" s="55"/>
      <c r="DF37" s="55" t="s">
        <v>185</v>
      </c>
      <c r="DG37" s="55">
        <v>4</v>
      </c>
      <c r="DH37" s="55" t="s">
        <v>709</v>
      </c>
      <c r="DI37" s="55" t="s">
        <v>455</v>
      </c>
      <c r="DJ37" s="55" t="s">
        <v>754</v>
      </c>
      <c r="DK37" s="55" t="s">
        <v>239</v>
      </c>
      <c r="DL37" s="55">
        <v>173.40825599999999</v>
      </c>
      <c r="DM37" s="55" t="s">
        <v>174</v>
      </c>
      <c r="DN37" s="55" t="s">
        <v>1006</v>
      </c>
      <c r="DO37" s="55"/>
      <c r="DP37" s="55"/>
      <c r="DQ37" s="55"/>
      <c r="DR37" s="55">
        <v>3</v>
      </c>
      <c r="DS37" s="55" t="s">
        <v>755</v>
      </c>
      <c r="DT37" s="55" t="s">
        <v>3501</v>
      </c>
      <c r="DU37" s="55" t="s">
        <v>3500</v>
      </c>
      <c r="DV37" s="55" t="s">
        <v>212</v>
      </c>
      <c r="DW37" s="55"/>
      <c r="DX37" s="55"/>
      <c r="DY37" s="55" t="s">
        <v>3327</v>
      </c>
      <c r="DZ37" s="55"/>
      <c r="EA37" s="1" t="s">
        <v>757</v>
      </c>
      <c r="EB37" s="1" t="s">
        <v>3521</v>
      </c>
      <c r="EC37" s="55" t="s">
        <v>174</v>
      </c>
      <c r="ED37" s="55" t="s">
        <v>3141</v>
      </c>
      <c r="EE37" s="55" t="s">
        <v>3135</v>
      </c>
      <c r="EF37" s="55">
        <v>4</v>
      </c>
      <c r="EG37" s="55"/>
      <c r="EH37" s="55"/>
      <c r="EI37" s="55" t="s">
        <v>174</v>
      </c>
      <c r="EJ37" s="55"/>
      <c r="EK37" s="55"/>
      <c r="EL37" s="55"/>
      <c r="EM37" s="55"/>
      <c r="EN37" s="55" t="s">
        <v>174</v>
      </c>
      <c r="EO37" s="55"/>
      <c r="EP37" s="55"/>
      <c r="EQ37" s="55">
        <f t="shared" si="42"/>
        <v>2</v>
      </c>
      <c r="ER37" t="str">
        <f t="shared" si="43"/>
        <v>Aerial laser scanning, Aerial multispectral</v>
      </c>
      <c r="ES37" s="58"/>
      <c r="ET37" s="55">
        <v>1</v>
      </c>
      <c r="EU37" s="55"/>
      <c r="EV37" s="55"/>
      <c r="EW37" s="55"/>
      <c r="EX37" s="55">
        <v>1</v>
      </c>
      <c r="EY37" s="55"/>
      <c r="EZ37" s="55"/>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A37" s="55"/>
      <c r="GB37" s="57" t="str">
        <f t="shared" si="44"/>
        <v/>
      </c>
      <c r="GC37" s="57" t="str">
        <f t="shared" si="45"/>
        <v>Aerial laser scanning</v>
      </c>
      <c r="GD37" s="57" t="str">
        <f t="shared" si="46"/>
        <v/>
      </c>
      <c r="GE37" s="57" t="str">
        <f t="shared" si="47"/>
        <v/>
      </c>
      <c r="GF37" s="57" t="str">
        <f t="shared" si="48"/>
        <v/>
      </c>
      <c r="GG37" s="57" t="str">
        <f t="shared" si="49"/>
        <v>Aerial multispectral</v>
      </c>
      <c r="GH37" s="57" t="str">
        <f t="shared" si="50"/>
        <v/>
      </c>
      <c r="GI37" s="57" t="str">
        <f t="shared" si="51"/>
        <v/>
      </c>
      <c r="GJ37" s="57" t="str">
        <f t="shared" si="52"/>
        <v/>
      </c>
      <c r="GK37" s="57" t="str">
        <f t="shared" si="53"/>
        <v/>
      </c>
      <c r="GL37" s="57" t="str">
        <f t="shared" si="54"/>
        <v/>
      </c>
      <c r="GM37" s="57" t="str">
        <f t="shared" si="55"/>
        <v/>
      </c>
      <c r="GN37" s="57" t="str">
        <f t="shared" si="56"/>
        <v/>
      </c>
      <c r="GO37" s="57" t="str">
        <f t="shared" si="57"/>
        <v/>
      </c>
      <c r="GP37" s="57" t="str">
        <f t="shared" si="58"/>
        <v/>
      </c>
      <c r="GQ37" s="57" t="str">
        <f t="shared" si="59"/>
        <v/>
      </c>
      <c r="GR37" s="57" t="str">
        <f t="shared" si="60"/>
        <v/>
      </c>
      <c r="GS37" s="57" t="str">
        <f t="shared" si="61"/>
        <v/>
      </c>
      <c r="GT37" s="57" t="str">
        <f t="shared" si="62"/>
        <v/>
      </c>
      <c r="GU37" s="57" t="str">
        <f t="shared" si="63"/>
        <v/>
      </c>
      <c r="GV37" s="57" t="str">
        <f t="shared" si="64"/>
        <v/>
      </c>
      <c r="GW37" s="57" t="str">
        <f t="shared" si="65"/>
        <v/>
      </c>
      <c r="GX37" s="57" t="str">
        <f t="shared" si="66"/>
        <v/>
      </c>
      <c r="GY37" s="57" t="str">
        <f t="shared" si="67"/>
        <v/>
      </c>
      <c r="GZ37" s="57" t="str">
        <f t="shared" si="68"/>
        <v/>
      </c>
      <c r="HA37" s="57" t="str">
        <f t="shared" si="69"/>
        <v/>
      </c>
      <c r="HB37" s="57" t="str">
        <f t="shared" si="70"/>
        <v/>
      </c>
      <c r="HC37" s="57" t="str">
        <f t="shared" si="71"/>
        <v/>
      </c>
      <c r="HD37" s="57" t="str">
        <f t="shared" si="72"/>
        <v/>
      </c>
      <c r="HE37" s="57" t="str">
        <f t="shared" si="73"/>
        <v/>
      </c>
      <c r="HF37" s="57" t="str">
        <f t="shared" si="74"/>
        <v/>
      </c>
      <c r="HG37" s="57" t="str">
        <f t="shared" si="75"/>
        <v/>
      </c>
      <c r="HH37" s="57" t="str">
        <f t="shared" si="76"/>
        <v/>
      </c>
      <c r="HI37" s="57" t="str">
        <f t="shared" si="77"/>
        <v/>
      </c>
      <c r="HJ37" s="57" t="str">
        <f t="shared" si="78"/>
        <v/>
      </c>
    </row>
    <row r="38" spans="1:218" hidden="1" x14ac:dyDescent="0.3">
      <c r="B38" t="s">
        <v>581</v>
      </c>
      <c r="C38" t="s">
        <v>157</v>
      </c>
      <c r="D38">
        <v>2018</v>
      </c>
      <c r="E38" t="s">
        <v>582</v>
      </c>
      <c r="F38" t="s">
        <v>583</v>
      </c>
      <c r="J38" t="s">
        <v>584</v>
      </c>
      <c r="K38" t="s">
        <v>585</v>
      </c>
      <c r="M38">
        <v>2018</v>
      </c>
      <c r="N38">
        <v>45246.81931712963</v>
      </c>
      <c r="O38">
        <v>45246.81931712963</v>
      </c>
      <c r="Q38" t="s">
        <v>586</v>
      </c>
      <c r="S38" t="s">
        <v>185</v>
      </c>
      <c r="T38">
        <v>18</v>
      </c>
      <c r="X38" t="s">
        <v>185</v>
      </c>
      <c r="AD38" t="s">
        <v>164</v>
      </c>
      <c r="AK38" t="s">
        <v>587</v>
      </c>
      <c r="AS38" t="s">
        <v>185</v>
      </c>
      <c r="CL38" t="s">
        <v>3188</v>
      </c>
      <c r="CR38"/>
      <c r="CU38"/>
      <c r="CV38"/>
      <c r="CW38"/>
      <c r="CX38"/>
      <c r="CZ38" s="55"/>
      <c r="DM38"/>
      <c r="DY38"/>
      <c r="EA38"/>
      <c r="EB38"/>
      <c r="EH38"/>
      <c r="EI38"/>
      <c r="EJ38"/>
      <c r="EK38"/>
      <c r="EN38"/>
      <c r="EQ38">
        <f t="shared" si="42"/>
        <v>0</v>
      </c>
      <c r="ER38" t="str">
        <f t="shared" si="43"/>
        <v/>
      </c>
      <c r="GB38" s="57" t="str">
        <f t="shared" si="44"/>
        <v/>
      </c>
      <c r="GC38" s="57" t="str">
        <f t="shared" si="45"/>
        <v/>
      </c>
      <c r="GD38" s="57" t="str">
        <f t="shared" si="46"/>
        <v/>
      </c>
      <c r="GE38" s="57" t="str">
        <f t="shared" si="47"/>
        <v/>
      </c>
      <c r="GF38" s="57" t="str">
        <f t="shared" si="48"/>
        <v/>
      </c>
      <c r="GG38" s="57" t="str">
        <f t="shared" si="49"/>
        <v/>
      </c>
      <c r="GH38" s="57" t="str">
        <f t="shared" si="50"/>
        <v/>
      </c>
      <c r="GI38" s="57" t="str">
        <f t="shared" si="51"/>
        <v/>
      </c>
      <c r="GJ38" s="57" t="str">
        <f t="shared" si="52"/>
        <v/>
      </c>
      <c r="GK38" s="57" t="str">
        <f t="shared" si="53"/>
        <v/>
      </c>
      <c r="GL38" s="57" t="str">
        <f t="shared" si="54"/>
        <v/>
      </c>
      <c r="GM38" s="57" t="str">
        <f t="shared" si="55"/>
        <v/>
      </c>
      <c r="GN38" s="57" t="str">
        <f t="shared" si="56"/>
        <v/>
      </c>
      <c r="GO38" s="57" t="str">
        <f t="shared" si="57"/>
        <v/>
      </c>
      <c r="GP38" s="57" t="str">
        <f t="shared" si="58"/>
        <v/>
      </c>
      <c r="GQ38" s="57" t="str">
        <f t="shared" si="59"/>
        <v/>
      </c>
      <c r="GR38" s="57" t="str">
        <f t="shared" si="60"/>
        <v/>
      </c>
      <c r="GS38" s="57" t="str">
        <f t="shared" si="61"/>
        <v/>
      </c>
      <c r="GT38" s="57" t="str">
        <f t="shared" si="62"/>
        <v/>
      </c>
      <c r="GU38" s="57" t="str">
        <f t="shared" si="63"/>
        <v/>
      </c>
      <c r="GV38" s="57" t="str">
        <f t="shared" si="64"/>
        <v/>
      </c>
      <c r="GW38" s="57" t="str">
        <f t="shared" si="65"/>
        <v/>
      </c>
      <c r="GX38" s="57" t="str">
        <f t="shared" si="66"/>
        <v/>
      </c>
      <c r="GY38" s="57" t="str">
        <f t="shared" si="67"/>
        <v/>
      </c>
      <c r="GZ38" s="57" t="str">
        <f t="shared" si="68"/>
        <v/>
      </c>
      <c r="HA38" s="57" t="str">
        <f t="shared" si="69"/>
        <v/>
      </c>
      <c r="HB38" s="57" t="str">
        <f t="shared" si="70"/>
        <v/>
      </c>
      <c r="HC38" s="57" t="str">
        <f t="shared" si="71"/>
        <v/>
      </c>
      <c r="HD38" s="57" t="str">
        <f t="shared" si="72"/>
        <v/>
      </c>
      <c r="HE38" s="57" t="str">
        <f t="shared" si="73"/>
        <v/>
      </c>
      <c r="HF38" s="57" t="str">
        <f t="shared" si="74"/>
        <v/>
      </c>
      <c r="HG38" s="57" t="str">
        <f t="shared" si="75"/>
        <v/>
      </c>
      <c r="HH38" s="57" t="str">
        <f t="shared" si="76"/>
        <v/>
      </c>
      <c r="HI38" s="57" t="str">
        <f t="shared" si="77"/>
        <v/>
      </c>
      <c r="HJ38" s="57" t="str">
        <f t="shared" si="78"/>
        <v/>
      </c>
    </row>
    <row r="39" spans="1:218" ht="57.6" hidden="1" x14ac:dyDescent="0.3">
      <c r="B39" t="s">
        <v>765</v>
      </c>
      <c r="C39" t="s">
        <v>157</v>
      </c>
      <c r="D39">
        <v>2022</v>
      </c>
      <c r="E39" t="s">
        <v>766</v>
      </c>
      <c r="F39" s="1" t="s">
        <v>767</v>
      </c>
      <c r="G39" t="s">
        <v>768</v>
      </c>
      <c r="I39" t="s">
        <v>769</v>
      </c>
      <c r="J39" t="s">
        <v>770</v>
      </c>
      <c r="K39" t="s">
        <v>185</v>
      </c>
      <c r="L39" t="s">
        <v>771</v>
      </c>
      <c r="M39">
        <v>45282</v>
      </c>
      <c r="N39" t="s">
        <v>508</v>
      </c>
      <c r="O39" t="s">
        <v>508</v>
      </c>
      <c r="P39" t="s">
        <v>185</v>
      </c>
      <c r="Q39" t="s">
        <v>772</v>
      </c>
      <c r="R39" t="s">
        <v>185</v>
      </c>
      <c r="S39">
        <v>6</v>
      </c>
      <c r="T39">
        <v>23</v>
      </c>
      <c r="U39" t="s">
        <v>185</v>
      </c>
      <c r="V39" t="s">
        <v>185</v>
      </c>
      <c r="W39" t="s">
        <v>185</v>
      </c>
      <c r="X39" t="s">
        <v>185</v>
      </c>
      <c r="Y39" t="s">
        <v>185</v>
      </c>
      <c r="Z39" t="s">
        <v>185</v>
      </c>
      <c r="AA39" t="s">
        <v>185</v>
      </c>
      <c r="AB39" t="s">
        <v>185</v>
      </c>
      <c r="AC39" t="s">
        <v>185</v>
      </c>
      <c r="AD39" t="s">
        <v>164</v>
      </c>
      <c r="AE39" t="s">
        <v>185</v>
      </c>
      <c r="AF39" t="s">
        <v>185</v>
      </c>
      <c r="AG39" t="s">
        <v>185</v>
      </c>
      <c r="AH39" t="s">
        <v>773</v>
      </c>
      <c r="AI39" t="s">
        <v>185</v>
      </c>
      <c r="AJ39" t="s">
        <v>185</v>
      </c>
      <c r="AK39" t="s">
        <v>185</v>
      </c>
      <c r="AL39" t="s">
        <v>185</v>
      </c>
      <c r="AN39" t="s">
        <v>185</v>
      </c>
      <c r="AO39" t="s">
        <v>774</v>
      </c>
      <c r="AP39" t="s">
        <v>185</v>
      </c>
      <c r="AR39" t="s">
        <v>185</v>
      </c>
      <c r="AS39" t="s">
        <v>185</v>
      </c>
      <c r="AT39" t="s">
        <v>185</v>
      </c>
      <c r="AU39" t="s">
        <v>185</v>
      </c>
      <c r="AV39" t="s">
        <v>185</v>
      </c>
      <c r="AW39" t="s">
        <v>185</v>
      </c>
      <c r="AX39" t="s">
        <v>185</v>
      </c>
      <c r="AY39" t="s">
        <v>185</v>
      </c>
      <c r="AZ39" t="s">
        <v>185</v>
      </c>
      <c r="BA39" t="s">
        <v>185</v>
      </c>
      <c r="BB39" t="s">
        <v>185</v>
      </c>
      <c r="BC39" t="s">
        <v>185</v>
      </c>
      <c r="BD39" t="s">
        <v>185</v>
      </c>
      <c r="BE39" t="s">
        <v>185</v>
      </c>
      <c r="BF39" t="s">
        <v>185</v>
      </c>
      <c r="BG39" t="s">
        <v>185</v>
      </c>
      <c r="BH39" t="s">
        <v>185</v>
      </c>
      <c r="BI39" t="s">
        <v>185</v>
      </c>
      <c r="BJ39" t="s">
        <v>185</v>
      </c>
      <c r="BK39" t="s">
        <v>185</v>
      </c>
      <c r="BL39" t="s">
        <v>185</v>
      </c>
      <c r="BM39" t="s">
        <v>185</v>
      </c>
      <c r="BN39" t="s">
        <v>185</v>
      </c>
      <c r="BO39" t="s">
        <v>185</v>
      </c>
      <c r="BP39" t="s">
        <v>185</v>
      </c>
      <c r="BQ39" t="s">
        <v>185</v>
      </c>
      <c r="BR39" t="s">
        <v>185</v>
      </c>
      <c r="BS39" t="s">
        <v>185</v>
      </c>
      <c r="BT39" t="s">
        <v>185</v>
      </c>
      <c r="BV39" t="s">
        <v>185</v>
      </c>
      <c r="BW39" t="s">
        <v>185</v>
      </c>
      <c r="BX39" t="s">
        <v>185</v>
      </c>
      <c r="BY39" t="s">
        <v>185</v>
      </c>
      <c r="BZ39" t="s">
        <v>185</v>
      </c>
      <c r="CA39" t="s">
        <v>185</v>
      </c>
      <c r="CB39" t="s">
        <v>185</v>
      </c>
      <c r="CC39" t="s">
        <v>185</v>
      </c>
      <c r="CD39" t="s">
        <v>185</v>
      </c>
      <c r="CE39" t="s">
        <v>185</v>
      </c>
      <c r="CF39" t="s">
        <v>185</v>
      </c>
      <c r="CG39" t="s">
        <v>185</v>
      </c>
      <c r="CH39" t="s">
        <v>185</v>
      </c>
      <c r="CI39" t="s">
        <v>185</v>
      </c>
      <c r="CJ39" t="s">
        <v>185</v>
      </c>
      <c r="CK39" s="54" t="s">
        <v>201</v>
      </c>
      <c r="CN39" t="s">
        <v>775</v>
      </c>
      <c r="CO39" t="s">
        <v>776</v>
      </c>
      <c r="CP39" t="s">
        <v>235</v>
      </c>
      <c r="CQ39" s="55" t="s">
        <v>3625</v>
      </c>
      <c r="CR39" t="s">
        <v>777</v>
      </c>
      <c r="CS39" t="s">
        <v>172</v>
      </c>
      <c r="CT39" t="s">
        <v>206</v>
      </c>
      <c r="CU39"/>
      <c r="CV39" t="s">
        <v>174</v>
      </c>
      <c r="CW39"/>
      <c r="CX39"/>
      <c r="CY39" t="s">
        <v>174</v>
      </c>
      <c r="CZ39" s="55"/>
      <c r="DC39" t="s">
        <v>185</v>
      </c>
      <c r="DD39">
        <v>1</v>
      </c>
      <c r="DF39" t="s">
        <v>174</v>
      </c>
      <c r="DG39">
        <v>8</v>
      </c>
      <c r="DH39" t="s">
        <v>174</v>
      </c>
      <c r="DI39" t="s">
        <v>778</v>
      </c>
      <c r="DJ39" t="s">
        <v>456</v>
      </c>
      <c r="DK39" t="s">
        <v>457</v>
      </c>
      <c r="DL39">
        <v>0.17</v>
      </c>
      <c r="DM39" s="1" t="s">
        <v>779</v>
      </c>
      <c r="DN39" t="s">
        <v>780</v>
      </c>
      <c r="DR39">
        <v>3</v>
      </c>
      <c r="DS39" t="s">
        <v>781</v>
      </c>
      <c r="DV39" t="s">
        <v>212</v>
      </c>
      <c r="DX39" t="s">
        <v>3473</v>
      </c>
      <c r="DY39" s="1" t="s">
        <v>782</v>
      </c>
      <c r="EA39" s="1" t="s">
        <v>3290</v>
      </c>
      <c r="EB39" s="1" t="s">
        <v>3024</v>
      </c>
      <c r="EC39" t="s">
        <v>174</v>
      </c>
      <c r="ED39">
        <v>2019</v>
      </c>
      <c r="EF39">
        <v>4</v>
      </c>
      <c r="EH39" s="1" t="s">
        <v>3290</v>
      </c>
      <c r="EI39" t="s">
        <v>174</v>
      </c>
      <c r="EJ39"/>
      <c r="EK39"/>
      <c r="EM39" t="s">
        <v>3577</v>
      </c>
      <c r="EN39" s="1" t="s">
        <v>783</v>
      </c>
      <c r="EO39" s="55" t="s">
        <v>3564</v>
      </c>
      <c r="EQ39">
        <f t="shared" si="42"/>
        <v>1</v>
      </c>
      <c r="ER39" t="str">
        <f t="shared" si="43"/>
        <v>Sentinel-2</v>
      </c>
      <c r="ES39" s="54">
        <v>-1</v>
      </c>
      <c r="GB39" s="57" t="str">
        <f t="shared" si="44"/>
        <v>Sentinel-2</v>
      </c>
      <c r="GC39" s="57" t="str">
        <f t="shared" si="45"/>
        <v/>
      </c>
      <c r="GD39" s="57" t="str">
        <f t="shared" si="46"/>
        <v/>
      </c>
      <c r="GE39" s="57" t="str">
        <f t="shared" si="47"/>
        <v/>
      </c>
      <c r="GF39" s="57" t="str">
        <f t="shared" si="48"/>
        <v/>
      </c>
      <c r="GG39" s="57" t="str">
        <f t="shared" si="49"/>
        <v/>
      </c>
      <c r="GH39" s="57" t="str">
        <f t="shared" si="50"/>
        <v/>
      </c>
      <c r="GI39" s="57" t="str">
        <f t="shared" si="51"/>
        <v/>
      </c>
      <c r="GJ39" s="57" t="str">
        <f t="shared" si="52"/>
        <v/>
      </c>
      <c r="GK39" s="57" t="str">
        <f t="shared" si="53"/>
        <v/>
      </c>
      <c r="GL39" s="57" t="str">
        <f t="shared" si="54"/>
        <v/>
      </c>
      <c r="GM39" s="57" t="str">
        <f t="shared" si="55"/>
        <v/>
      </c>
      <c r="GN39" s="57" t="str">
        <f t="shared" si="56"/>
        <v/>
      </c>
      <c r="GO39" s="57" t="str">
        <f t="shared" si="57"/>
        <v/>
      </c>
      <c r="GP39" s="57" t="str">
        <f t="shared" si="58"/>
        <v/>
      </c>
      <c r="GQ39" s="57" t="str">
        <f t="shared" si="59"/>
        <v/>
      </c>
      <c r="GR39" s="57" t="str">
        <f t="shared" si="60"/>
        <v/>
      </c>
      <c r="GS39" s="57" t="str">
        <f t="shared" si="61"/>
        <v/>
      </c>
      <c r="GT39" s="57" t="str">
        <f t="shared" si="62"/>
        <v/>
      </c>
      <c r="GU39" s="57" t="str">
        <f t="shared" si="63"/>
        <v/>
      </c>
      <c r="GV39" s="57" t="str">
        <f t="shared" si="64"/>
        <v/>
      </c>
      <c r="GW39" s="57" t="str">
        <f t="shared" si="65"/>
        <v/>
      </c>
      <c r="GX39" s="57" t="str">
        <f t="shared" si="66"/>
        <v/>
      </c>
      <c r="GY39" s="57" t="str">
        <f t="shared" si="67"/>
        <v/>
      </c>
      <c r="GZ39" s="57" t="str">
        <f t="shared" si="68"/>
        <v/>
      </c>
      <c r="HA39" s="57" t="str">
        <f t="shared" si="69"/>
        <v/>
      </c>
      <c r="HB39" s="57" t="str">
        <f t="shared" si="70"/>
        <v/>
      </c>
      <c r="HC39" s="57" t="str">
        <f t="shared" si="71"/>
        <v/>
      </c>
      <c r="HD39" s="57" t="str">
        <f t="shared" si="72"/>
        <v/>
      </c>
      <c r="HE39" s="57" t="str">
        <f t="shared" si="73"/>
        <v/>
      </c>
      <c r="HF39" s="57" t="str">
        <f t="shared" si="74"/>
        <v/>
      </c>
      <c r="HG39" s="57" t="str">
        <f t="shared" si="75"/>
        <v/>
      </c>
      <c r="HH39" s="57" t="str">
        <f t="shared" si="76"/>
        <v/>
      </c>
      <c r="HI39" s="57" t="str">
        <f t="shared" si="77"/>
        <v/>
      </c>
      <c r="HJ39" s="57" t="str">
        <f t="shared" si="78"/>
        <v/>
      </c>
    </row>
    <row r="40" spans="1:218" hidden="1" x14ac:dyDescent="0.3">
      <c r="B40" t="s">
        <v>784</v>
      </c>
      <c r="C40" t="s">
        <v>157</v>
      </c>
      <c r="D40">
        <v>2023</v>
      </c>
      <c r="E40" t="s">
        <v>785</v>
      </c>
      <c r="F40" t="s">
        <v>786</v>
      </c>
      <c r="I40" t="s">
        <v>787</v>
      </c>
      <c r="J40" t="s">
        <v>788</v>
      </c>
      <c r="K40" t="s">
        <v>789</v>
      </c>
      <c r="L40" t="s">
        <v>790</v>
      </c>
      <c r="M40">
        <v>2023</v>
      </c>
      <c r="N40">
        <v>45246.819247685184</v>
      </c>
      <c r="O40">
        <v>45246.819247685184</v>
      </c>
      <c r="S40" t="s">
        <v>185</v>
      </c>
      <c r="T40">
        <v>339</v>
      </c>
      <c r="X40" t="s">
        <v>185</v>
      </c>
      <c r="AD40" t="s">
        <v>164</v>
      </c>
      <c r="AK40" t="s">
        <v>186</v>
      </c>
      <c r="AS40" t="s">
        <v>185</v>
      </c>
      <c r="CK40" s="54" t="s">
        <v>791</v>
      </c>
      <c r="CN40" t="s">
        <v>792</v>
      </c>
      <c r="CP40" t="s">
        <v>204</v>
      </c>
      <c r="CR40" t="s">
        <v>793</v>
      </c>
      <c r="CS40" t="s">
        <v>172</v>
      </c>
      <c r="CT40" t="s">
        <v>298</v>
      </c>
      <c r="CU40"/>
      <c r="CV40" t="s">
        <v>174</v>
      </c>
      <c r="CW40"/>
      <c r="CX40"/>
      <c r="CY40" t="s">
        <v>185</v>
      </c>
      <c r="CZ40" s="55"/>
      <c r="DF40" t="s">
        <v>185</v>
      </c>
      <c r="DG40">
        <v>24</v>
      </c>
      <c r="DH40" t="s">
        <v>794</v>
      </c>
      <c r="DI40" t="s">
        <v>795</v>
      </c>
      <c r="DJ40" t="s">
        <v>796</v>
      </c>
      <c r="DK40" t="s">
        <v>665</v>
      </c>
      <c r="DL40" t="s">
        <v>185</v>
      </c>
      <c r="DM40" t="s">
        <v>479</v>
      </c>
      <c r="DR40" t="s">
        <v>236</v>
      </c>
      <c r="DS40" t="s">
        <v>797</v>
      </c>
      <c r="DV40" t="s">
        <v>212</v>
      </c>
      <c r="DY40" t="s">
        <v>798</v>
      </c>
      <c r="EA40" t="s">
        <v>799</v>
      </c>
      <c r="EB40"/>
      <c r="EC40" t="s">
        <v>174</v>
      </c>
      <c r="EF40">
        <v>4</v>
      </c>
      <c r="EH40"/>
      <c r="EI40" t="s">
        <v>174</v>
      </c>
      <c r="EJ40"/>
      <c r="EK40"/>
      <c r="EN40" t="s">
        <v>174</v>
      </c>
      <c r="EQ40">
        <f t="shared" si="42"/>
        <v>1</v>
      </c>
      <c r="ER40" t="str">
        <f t="shared" si="43"/>
        <v>Point dendrometer</v>
      </c>
      <c r="ES40" s="54"/>
      <c r="FS40">
        <v>1</v>
      </c>
      <c r="GB40" s="57" t="str">
        <f t="shared" si="44"/>
        <v/>
      </c>
      <c r="GC40" s="57" t="str">
        <f t="shared" si="45"/>
        <v/>
      </c>
      <c r="GD40" s="57" t="str">
        <f t="shared" si="46"/>
        <v/>
      </c>
      <c r="GE40" s="57" t="str">
        <f t="shared" si="47"/>
        <v/>
      </c>
      <c r="GF40" s="57" t="str">
        <f t="shared" si="48"/>
        <v/>
      </c>
      <c r="GG40" s="57" t="str">
        <f t="shared" si="49"/>
        <v/>
      </c>
      <c r="GH40" s="57" t="str">
        <f t="shared" si="50"/>
        <v/>
      </c>
      <c r="GI40" s="57" t="str">
        <f t="shared" si="51"/>
        <v/>
      </c>
      <c r="GJ40" s="57" t="str">
        <f t="shared" si="52"/>
        <v/>
      </c>
      <c r="GK40" s="57" t="str">
        <f t="shared" si="53"/>
        <v/>
      </c>
      <c r="GL40" s="57" t="str">
        <f t="shared" si="54"/>
        <v/>
      </c>
      <c r="GM40" s="57" t="str">
        <f t="shared" si="55"/>
        <v/>
      </c>
      <c r="GN40" s="57" t="str">
        <f t="shared" si="56"/>
        <v/>
      </c>
      <c r="GO40" s="57" t="str">
        <f t="shared" si="57"/>
        <v/>
      </c>
      <c r="GP40" s="57" t="str">
        <f t="shared" si="58"/>
        <v/>
      </c>
      <c r="GQ40" s="57" t="str">
        <f t="shared" si="59"/>
        <v/>
      </c>
      <c r="GR40" s="57" t="str">
        <f t="shared" si="60"/>
        <v/>
      </c>
      <c r="GS40" s="57" t="str">
        <f t="shared" si="61"/>
        <v/>
      </c>
      <c r="GT40" s="57" t="str">
        <f t="shared" si="62"/>
        <v/>
      </c>
      <c r="GU40" s="57" t="str">
        <f t="shared" si="63"/>
        <v/>
      </c>
      <c r="GV40" s="57" t="str">
        <f t="shared" si="64"/>
        <v/>
      </c>
      <c r="GW40" s="57" t="str">
        <f t="shared" si="65"/>
        <v/>
      </c>
      <c r="GX40" s="57" t="str">
        <f t="shared" si="66"/>
        <v/>
      </c>
      <c r="GY40" s="57" t="str">
        <f t="shared" si="67"/>
        <v/>
      </c>
      <c r="GZ40" s="57" t="str">
        <f t="shared" si="68"/>
        <v/>
      </c>
      <c r="HA40" s="57" t="str">
        <f t="shared" si="69"/>
        <v/>
      </c>
      <c r="HB40" s="57" t="str">
        <f t="shared" si="70"/>
        <v>Point dendrometer</v>
      </c>
      <c r="HC40" s="57" t="str">
        <f t="shared" si="71"/>
        <v/>
      </c>
      <c r="HD40" s="57" t="str">
        <f t="shared" si="72"/>
        <v/>
      </c>
      <c r="HE40" s="57" t="str">
        <f t="shared" si="73"/>
        <v/>
      </c>
      <c r="HF40" s="57" t="str">
        <f t="shared" si="74"/>
        <v/>
      </c>
      <c r="HG40" s="57" t="str">
        <f t="shared" si="75"/>
        <v/>
      </c>
      <c r="HH40" s="57" t="str">
        <f t="shared" si="76"/>
        <v/>
      </c>
      <c r="HI40" s="57" t="str">
        <f t="shared" si="77"/>
        <v/>
      </c>
      <c r="HJ40" s="57" t="str">
        <f t="shared" si="78"/>
        <v/>
      </c>
    </row>
    <row r="41" spans="1:218" ht="115.2" hidden="1" x14ac:dyDescent="0.3">
      <c r="A41" s="55">
        <v>1</v>
      </c>
      <c r="B41" s="55" t="s">
        <v>800</v>
      </c>
      <c r="C41" s="55" t="s">
        <v>157</v>
      </c>
      <c r="D41" s="55">
        <v>2023</v>
      </c>
      <c r="E41" s="55" t="s">
        <v>801</v>
      </c>
      <c r="F41" s="1" t="s">
        <v>802</v>
      </c>
      <c r="G41" s="55" t="s">
        <v>803</v>
      </c>
      <c r="I41" t="s">
        <v>804</v>
      </c>
      <c r="J41" t="s">
        <v>805</v>
      </c>
      <c r="K41" t="s">
        <v>806</v>
      </c>
      <c r="L41" t="s">
        <v>807</v>
      </c>
      <c r="M41">
        <v>45289</v>
      </c>
      <c r="N41">
        <v>45434.75849537037</v>
      </c>
      <c r="O41">
        <v>45436.059305555558</v>
      </c>
      <c r="S41" t="s">
        <v>185</v>
      </c>
      <c r="T41">
        <v>75</v>
      </c>
      <c r="V41" t="s">
        <v>808</v>
      </c>
      <c r="W41" t="s">
        <v>809</v>
      </c>
      <c r="X41" t="s">
        <v>185</v>
      </c>
      <c r="AD41" t="s">
        <v>164</v>
      </c>
      <c r="AE41" t="s">
        <v>185</v>
      </c>
      <c r="AG41" t="s">
        <v>196</v>
      </c>
      <c r="AK41" t="s">
        <v>810</v>
      </c>
      <c r="AM41" t="s">
        <v>811</v>
      </c>
      <c r="AO41" t="s">
        <v>812</v>
      </c>
      <c r="CK41" s="56"/>
      <c r="CL41" s="55"/>
      <c r="CM41" s="55"/>
      <c r="CN41" t="s">
        <v>813</v>
      </c>
      <c r="CP41" s="55" t="s">
        <v>204</v>
      </c>
      <c r="CQ41" s="55" t="s">
        <v>3622</v>
      </c>
      <c r="CR41" s="1" t="s">
        <v>3403</v>
      </c>
      <c r="CS41" s="55" t="s">
        <v>172</v>
      </c>
      <c r="CT41" s="55" t="s">
        <v>173</v>
      </c>
      <c r="CU41"/>
      <c r="CV41" t="s">
        <v>174</v>
      </c>
      <c r="CW41"/>
      <c r="CX41"/>
      <c r="CY41" s="55">
        <v>81.666666666666671</v>
      </c>
      <c r="CZ41" s="55" t="s">
        <v>3106</v>
      </c>
      <c r="DA41" s="55">
        <v>245</v>
      </c>
      <c r="DB41" s="55">
        <v>4</v>
      </c>
      <c r="DC41" s="55"/>
      <c r="DD41" s="55">
        <v>1</v>
      </c>
      <c r="DE41" s="55"/>
      <c r="DF41" s="55"/>
      <c r="DG41" s="55">
        <v>13</v>
      </c>
      <c r="DH41" s="55" t="s">
        <v>174</v>
      </c>
      <c r="DI41" s="55" t="s">
        <v>814</v>
      </c>
      <c r="DJ41" s="55" t="s">
        <v>456</v>
      </c>
      <c r="DK41" s="55" t="s">
        <v>457</v>
      </c>
      <c r="DL41" s="55">
        <v>1024.8240000000001</v>
      </c>
      <c r="DM41" s="1" t="s">
        <v>479</v>
      </c>
      <c r="DN41" s="55" t="s">
        <v>815</v>
      </c>
      <c r="DO41" s="55"/>
      <c r="DP41" s="55"/>
      <c r="DQ41" s="55"/>
      <c r="DR41" s="55">
        <v>3.7</v>
      </c>
      <c r="DS41" s="55" t="s">
        <v>816</v>
      </c>
      <c r="DT41" s="55"/>
      <c r="DU41" s="55"/>
      <c r="DV41" s="55" t="s">
        <v>212</v>
      </c>
      <c r="DW41" s="55"/>
      <c r="DX41" s="55"/>
      <c r="DY41" s="55" t="s">
        <v>817</v>
      </c>
      <c r="DZ41" s="55"/>
      <c r="EA41" s="1" t="s">
        <v>818</v>
      </c>
      <c r="EB41" s="1" t="s">
        <v>3513</v>
      </c>
      <c r="EC41" s="55" t="s">
        <v>174</v>
      </c>
      <c r="ED41" s="55" t="s">
        <v>3272</v>
      </c>
      <c r="EE41" s="55"/>
      <c r="EF41" s="55">
        <v>4</v>
      </c>
      <c r="EG41" s="55"/>
      <c r="EH41" s="55"/>
      <c r="EI41" s="1" t="s">
        <v>819</v>
      </c>
      <c r="EJ41" s="1" t="s">
        <v>3341</v>
      </c>
      <c r="EK41" s="1" t="s">
        <v>3404</v>
      </c>
      <c r="EL41" s="55"/>
      <c r="EM41" s="55"/>
      <c r="EN41" s="55" t="s">
        <v>174</v>
      </c>
      <c r="EO41" s="55"/>
      <c r="EP41" s="55"/>
      <c r="EQ41" s="55">
        <f t="shared" si="42"/>
        <v>0</v>
      </c>
      <c r="ER41" t="str">
        <f t="shared" si="43"/>
        <v/>
      </c>
      <c r="ES41" s="56"/>
      <c r="ET41" s="55"/>
      <c r="EU41" s="55"/>
      <c r="EV41" s="55"/>
      <c r="EW41" s="55"/>
      <c r="EX41" s="55"/>
      <c r="EY41" s="55"/>
      <c r="EZ41" s="55"/>
      <c r="FA41" s="55"/>
      <c r="FB41" s="55"/>
      <c r="FC41" s="55"/>
      <c r="FD41" s="55"/>
      <c r="FE41" s="55"/>
      <c r="FF41" s="55"/>
      <c r="FG41" s="55"/>
      <c r="FH41" s="55"/>
      <c r="FI41" s="55"/>
      <c r="FJ41" s="55"/>
      <c r="FK41" s="55"/>
      <c r="FL41" s="55"/>
      <c r="FM41" s="55"/>
      <c r="FN41" s="55"/>
      <c r="FO41" s="55"/>
      <c r="FP41" s="55"/>
      <c r="FQ41" s="55"/>
      <c r="FR41" s="55"/>
      <c r="FS41" s="55"/>
      <c r="FT41" s="55"/>
      <c r="FU41" s="55"/>
      <c r="FV41" s="55"/>
      <c r="FW41" s="55"/>
      <c r="FX41" s="55"/>
      <c r="FY41" s="55"/>
      <c r="FZ41" s="55"/>
      <c r="GA41" s="55"/>
      <c r="GB41" s="57" t="str">
        <f t="shared" si="44"/>
        <v/>
      </c>
      <c r="GC41" s="57" t="str">
        <f t="shared" si="45"/>
        <v/>
      </c>
      <c r="GD41" s="57" t="str">
        <f t="shared" si="46"/>
        <v/>
      </c>
      <c r="GE41" s="57" t="str">
        <f t="shared" si="47"/>
        <v/>
      </c>
      <c r="GF41" s="57" t="str">
        <f t="shared" si="48"/>
        <v/>
      </c>
      <c r="GG41" s="57" t="str">
        <f t="shared" si="49"/>
        <v/>
      </c>
      <c r="GH41" s="57" t="str">
        <f t="shared" si="50"/>
        <v/>
      </c>
      <c r="GI41" s="57" t="str">
        <f t="shared" si="51"/>
        <v/>
      </c>
      <c r="GJ41" s="57" t="str">
        <f t="shared" si="52"/>
        <v/>
      </c>
      <c r="GK41" s="57" t="str">
        <f t="shared" si="53"/>
        <v/>
      </c>
      <c r="GL41" s="57" t="str">
        <f t="shared" si="54"/>
        <v/>
      </c>
      <c r="GM41" s="57" t="str">
        <f t="shared" si="55"/>
        <v/>
      </c>
      <c r="GN41" s="57" t="str">
        <f t="shared" si="56"/>
        <v/>
      </c>
      <c r="GO41" s="57" t="str">
        <f t="shared" si="57"/>
        <v/>
      </c>
      <c r="GP41" s="57" t="str">
        <f t="shared" si="58"/>
        <v/>
      </c>
      <c r="GQ41" s="57" t="str">
        <f t="shared" si="59"/>
        <v/>
      </c>
      <c r="GR41" s="57" t="str">
        <f t="shared" si="60"/>
        <v/>
      </c>
      <c r="GS41" s="57" t="str">
        <f t="shared" si="61"/>
        <v/>
      </c>
      <c r="GT41" s="57" t="str">
        <f t="shared" si="62"/>
        <v/>
      </c>
      <c r="GU41" s="57" t="str">
        <f t="shared" si="63"/>
        <v/>
      </c>
      <c r="GV41" s="57" t="str">
        <f t="shared" si="64"/>
        <v/>
      </c>
      <c r="GW41" s="57" t="str">
        <f t="shared" si="65"/>
        <v/>
      </c>
      <c r="GX41" s="57" t="str">
        <f t="shared" si="66"/>
        <v/>
      </c>
      <c r="GY41" s="57" t="str">
        <f t="shared" si="67"/>
        <v/>
      </c>
      <c r="GZ41" s="57" t="str">
        <f t="shared" si="68"/>
        <v/>
      </c>
      <c r="HA41" s="57" t="str">
        <f t="shared" si="69"/>
        <v/>
      </c>
      <c r="HB41" s="57" t="str">
        <f t="shared" si="70"/>
        <v/>
      </c>
      <c r="HC41" s="57" t="str">
        <f t="shared" si="71"/>
        <v/>
      </c>
      <c r="HD41" s="57" t="str">
        <f t="shared" si="72"/>
        <v/>
      </c>
      <c r="HE41" s="57" t="str">
        <f t="shared" si="73"/>
        <v/>
      </c>
      <c r="HF41" s="57" t="str">
        <f t="shared" si="74"/>
        <v/>
      </c>
      <c r="HG41" s="57" t="str">
        <f t="shared" si="75"/>
        <v/>
      </c>
      <c r="HH41" s="57" t="str">
        <f t="shared" si="76"/>
        <v/>
      </c>
      <c r="HI41" s="57" t="str">
        <f t="shared" si="77"/>
        <v/>
      </c>
      <c r="HJ41" s="57" t="str">
        <f t="shared" si="78"/>
        <v/>
      </c>
    </row>
    <row r="42" spans="1:218" ht="43.2" hidden="1" x14ac:dyDescent="0.3">
      <c r="B42" t="s">
        <v>820</v>
      </c>
      <c r="C42" t="s">
        <v>157</v>
      </c>
      <c r="D42">
        <v>2023</v>
      </c>
      <c r="E42" t="s">
        <v>821</v>
      </c>
      <c r="F42" s="1" t="s">
        <v>822</v>
      </c>
      <c r="I42" t="s">
        <v>823</v>
      </c>
      <c r="J42" t="s">
        <v>824</v>
      </c>
      <c r="K42" t="s">
        <v>825</v>
      </c>
      <c r="L42" t="s">
        <v>826</v>
      </c>
      <c r="M42">
        <v>2023</v>
      </c>
      <c r="N42">
        <v>45246.819236111114</v>
      </c>
      <c r="O42">
        <v>45246.819236111114</v>
      </c>
      <c r="Q42" t="s">
        <v>827</v>
      </c>
      <c r="S42" t="s">
        <v>185</v>
      </c>
      <c r="T42">
        <v>85</v>
      </c>
      <c r="X42" t="s">
        <v>185</v>
      </c>
      <c r="AD42" t="s">
        <v>164</v>
      </c>
      <c r="AK42" t="s">
        <v>186</v>
      </c>
      <c r="AS42" t="s">
        <v>185</v>
      </c>
      <c r="CK42" s="29" t="s">
        <v>201</v>
      </c>
      <c r="CP42" t="s">
        <v>171</v>
      </c>
      <c r="CQ42" t="s">
        <v>828</v>
      </c>
      <c r="CR42" t="s">
        <v>828</v>
      </c>
      <c r="CS42" t="s">
        <v>172</v>
      </c>
      <c r="CT42" t="s">
        <v>185</v>
      </c>
      <c r="CU42"/>
      <c r="CV42" t="s">
        <v>174</v>
      </c>
      <c r="CW42"/>
      <c r="CX42"/>
      <c r="CY42" t="s">
        <v>185</v>
      </c>
      <c r="CZ42" s="55"/>
      <c r="DA42" s="55"/>
      <c r="DB42" s="55"/>
      <c r="DC42" s="55" t="s">
        <v>185</v>
      </c>
      <c r="DD42" s="55">
        <v>1</v>
      </c>
      <c r="DE42" s="55"/>
      <c r="DF42" t="s">
        <v>185</v>
      </c>
      <c r="DG42">
        <v>4</v>
      </c>
      <c r="DH42" t="s">
        <v>174</v>
      </c>
      <c r="DI42" t="s">
        <v>175</v>
      </c>
      <c r="DJ42" t="s">
        <v>829</v>
      </c>
      <c r="DK42" t="s">
        <v>176</v>
      </c>
      <c r="DL42">
        <v>0.97</v>
      </c>
      <c r="DM42" t="s">
        <v>174</v>
      </c>
      <c r="DN42" t="s">
        <v>174</v>
      </c>
      <c r="DR42">
        <v>3</v>
      </c>
      <c r="DS42" t="s">
        <v>830</v>
      </c>
      <c r="DV42" t="s">
        <v>212</v>
      </c>
      <c r="DY42" t="s">
        <v>756</v>
      </c>
      <c r="EA42" s="1" t="s">
        <v>831</v>
      </c>
      <c r="EB42" s="1" t="s">
        <v>3517</v>
      </c>
      <c r="EC42" t="s">
        <v>174</v>
      </c>
      <c r="ED42">
        <v>2019</v>
      </c>
      <c r="EF42">
        <v>4</v>
      </c>
      <c r="EH42"/>
      <c r="EI42" t="s">
        <v>174</v>
      </c>
      <c r="EJ42"/>
      <c r="EK42"/>
      <c r="EN42" t="s">
        <v>174</v>
      </c>
      <c r="EQ42">
        <f t="shared" si="42"/>
        <v>0</v>
      </c>
      <c r="ER42" t="str">
        <f t="shared" si="43"/>
        <v/>
      </c>
      <c r="GB42" s="57" t="str">
        <f t="shared" si="44"/>
        <v/>
      </c>
      <c r="GC42" s="57" t="str">
        <f t="shared" si="45"/>
        <v/>
      </c>
      <c r="GD42" s="57" t="str">
        <f t="shared" si="46"/>
        <v/>
      </c>
      <c r="GE42" s="57" t="str">
        <f t="shared" si="47"/>
        <v/>
      </c>
      <c r="GF42" s="57" t="str">
        <f t="shared" si="48"/>
        <v/>
      </c>
      <c r="GG42" s="57" t="str">
        <f t="shared" si="49"/>
        <v/>
      </c>
      <c r="GH42" s="57" t="str">
        <f t="shared" si="50"/>
        <v/>
      </c>
      <c r="GI42" s="57" t="str">
        <f t="shared" si="51"/>
        <v/>
      </c>
      <c r="GJ42" s="57" t="str">
        <f t="shared" si="52"/>
        <v/>
      </c>
      <c r="GK42" s="57" t="str">
        <f t="shared" si="53"/>
        <v/>
      </c>
      <c r="GL42" s="57" t="str">
        <f t="shared" si="54"/>
        <v/>
      </c>
      <c r="GM42" s="57" t="str">
        <f t="shared" si="55"/>
        <v/>
      </c>
      <c r="GN42" s="57" t="str">
        <f t="shared" si="56"/>
        <v/>
      </c>
      <c r="GO42" s="57" t="str">
        <f t="shared" si="57"/>
        <v/>
      </c>
      <c r="GP42" s="57" t="str">
        <f t="shared" si="58"/>
        <v/>
      </c>
      <c r="GQ42" s="57" t="str">
        <f t="shared" si="59"/>
        <v/>
      </c>
      <c r="GR42" s="57" t="str">
        <f t="shared" si="60"/>
        <v/>
      </c>
      <c r="GS42" s="57" t="str">
        <f t="shared" si="61"/>
        <v/>
      </c>
      <c r="GT42" s="57" t="str">
        <f t="shared" si="62"/>
        <v/>
      </c>
      <c r="GU42" s="57" t="str">
        <f t="shared" si="63"/>
        <v/>
      </c>
      <c r="GV42" s="57" t="str">
        <f t="shared" si="64"/>
        <v/>
      </c>
      <c r="GW42" s="57" t="str">
        <f t="shared" si="65"/>
        <v/>
      </c>
      <c r="GX42" s="57" t="str">
        <f t="shared" si="66"/>
        <v/>
      </c>
      <c r="GY42" s="57" t="str">
        <f t="shared" si="67"/>
        <v/>
      </c>
      <c r="GZ42" s="57" t="str">
        <f t="shared" si="68"/>
        <v/>
      </c>
      <c r="HA42" s="57" t="str">
        <f t="shared" si="69"/>
        <v/>
      </c>
      <c r="HB42" s="57" t="str">
        <f t="shared" si="70"/>
        <v/>
      </c>
      <c r="HC42" s="57" t="str">
        <f t="shared" si="71"/>
        <v/>
      </c>
      <c r="HD42" s="57" t="str">
        <f t="shared" si="72"/>
        <v/>
      </c>
      <c r="HE42" s="57" t="str">
        <f t="shared" si="73"/>
        <v/>
      </c>
      <c r="HF42" s="57" t="str">
        <f t="shared" si="74"/>
        <v/>
      </c>
      <c r="HG42" s="57" t="str">
        <f t="shared" si="75"/>
        <v/>
      </c>
      <c r="HH42" s="57" t="str">
        <f t="shared" si="76"/>
        <v/>
      </c>
      <c r="HI42" s="57" t="str">
        <f t="shared" si="77"/>
        <v/>
      </c>
      <c r="HJ42" s="57" t="str">
        <f t="shared" si="78"/>
        <v/>
      </c>
    </row>
    <row r="43" spans="1:218" hidden="1" x14ac:dyDescent="0.3">
      <c r="B43" t="s">
        <v>641</v>
      </c>
      <c r="C43" t="s">
        <v>157</v>
      </c>
      <c r="D43">
        <v>2023</v>
      </c>
      <c r="E43" t="s">
        <v>642</v>
      </c>
      <c r="F43" t="s">
        <v>643</v>
      </c>
      <c r="I43" t="s">
        <v>540</v>
      </c>
      <c r="J43" t="s">
        <v>644</v>
      </c>
      <c r="K43" t="s">
        <v>645</v>
      </c>
      <c r="L43" t="s">
        <v>646</v>
      </c>
      <c r="M43">
        <v>2023</v>
      </c>
      <c r="N43">
        <v>45246.819224537037</v>
      </c>
      <c r="O43">
        <v>45246.819224537037</v>
      </c>
      <c r="S43" t="s">
        <v>185</v>
      </c>
      <c r="T43">
        <v>15</v>
      </c>
      <c r="X43" t="s">
        <v>185</v>
      </c>
      <c r="AD43" t="s">
        <v>164</v>
      </c>
      <c r="AK43" t="s">
        <v>186</v>
      </c>
      <c r="AS43" t="s">
        <v>185</v>
      </c>
      <c r="CK43" s="29" t="s">
        <v>3189</v>
      </c>
      <c r="CR43"/>
      <c r="CU43"/>
      <c r="CV43"/>
      <c r="CW43"/>
      <c r="CX43"/>
      <c r="CZ43" s="55"/>
      <c r="DA43" s="55"/>
      <c r="DB43" s="55"/>
      <c r="DC43" s="55"/>
      <c r="DD43" s="55"/>
      <c r="DE43" s="55"/>
      <c r="DM43"/>
      <c r="DY43"/>
      <c r="EA43"/>
      <c r="EB43"/>
      <c r="EH43"/>
      <c r="EI43"/>
      <c r="EJ43"/>
      <c r="EK43"/>
      <c r="EN43"/>
      <c r="EQ43">
        <f t="shared" si="42"/>
        <v>0</v>
      </c>
      <c r="ER43" t="str">
        <f t="shared" si="43"/>
        <v/>
      </c>
      <c r="GB43" s="57" t="str">
        <f t="shared" si="44"/>
        <v/>
      </c>
      <c r="GC43" s="57" t="str">
        <f t="shared" si="45"/>
        <v/>
      </c>
      <c r="GD43" s="57" t="str">
        <f t="shared" si="46"/>
        <v/>
      </c>
      <c r="GE43" s="57" t="str">
        <f t="shared" si="47"/>
        <v/>
      </c>
      <c r="GF43" s="57" t="str">
        <f t="shared" si="48"/>
        <v/>
      </c>
      <c r="GG43" s="57" t="str">
        <f t="shared" si="49"/>
        <v/>
      </c>
      <c r="GH43" s="57" t="str">
        <f t="shared" si="50"/>
        <v/>
      </c>
      <c r="GI43" s="57" t="str">
        <f t="shared" si="51"/>
        <v/>
      </c>
      <c r="GJ43" s="57" t="str">
        <f t="shared" si="52"/>
        <v/>
      </c>
      <c r="GK43" s="57" t="str">
        <f t="shared" si="53"/>
        <v/>
      </c>
      <c r="GL43" s="57" t="str">
        <f t="shared" si="54"/>
        <v/>
      </c>
      <c r="GM43" s="57" t="str">
        <f t="shared" si="55"/>
        <v/>
      </c>
      <c r="GN43" s="57" t="str">
        <f t="shared" si="56"/>
        <v/>
      </c>
      <c r="GO43" s="57" t="str">
        <f t="shared" si="57"/>
        <v/>
      </c>
      <c r="GP43" s="57" t="str">
        <f t="shared" si="58"/>
        <v/>
      </c>
      <c r="GQ43" s="57" t="str">
        <f t="shared" si="59"/>
        <v/>
      </c>
      <c r="GR43" s="57" t="str">
        <f t="shared" si="60"/>
        <v/>
      </c>
      <c r="GS43" s="57" t="str">
        <f t="shared" si="61"/>
        <v/>
      </c>
      <c r="GT43" s="57" t="str">
        <f t="shared" si="62"/>
        <v/>
      </c>
      <c r="GU43" s="57" t="str">
        <f t="shared" si="63"/>
        <v/>
      </c>
      <c r="GV43" s="57" t="str">
        <f t="shared" si="64"/>
        <v/>
      </c>
      <c r="GW43" s="57" t="str">
        <f t="shared" si="65"/>
        <v/>
      </c>
      <c r="GX43" s="57" t="str">
        <f t="shared" si="66"/>
        <v/>
      </c>
      <c r="GY43" s="57" t="str">
        <f t="shared" si="67"/>
        <v/>
      </c>
      <c r="GZ43" s="57" t="str">
        <f t="shared" si="68"/>
        <v/>
      </c>
      <c r="HA43" s="57" t="str">
        <f t="shared" si="69"/>
        <v/>
      </c>
      <c r="HB43" s="57" t="str">
        <f t="shared" si="70"/>
        <v/>
      </c>
      <c r="HC43" s="57" t="str">
        <f t="shared" si="71"/>
        <v/>
      </c>
      <c r="HD43" s="57" t="str">
        <f t="shared" si="72"/>
        <v/>
      </c>
      <c r="HE43" s="57" t="str">
        <f t="shared" si="73"/>
        <v/>
      </c>
      <c r="HF43" s="57" t="str">
        <f t="shared" si="74"/>
        <v/>
      </c>
      <c r="HG43" s="57" t="str">
        <f t="shared" si="75"/>
        <v/>
      </c>
      <c r="HH43" s="57" t="str">
        <f t="shared" si="76"/>
        <v/>
      </c>
      <c r="HI43" s="57" t="str">
        <f t="shared" si="77"/>
        <v/>
      </c>
      <c r="HJ43" s="57" t="str">
        <f t="shared" si="78"/>
        <v/>
      </c>
    </row>
    <row r="44" spans="1:218" ht="72" hidden="1" x14ac:dyDescent="0.3">
      <c r="A44" s="55"/>
      <c r="B44" s="55" t="s">
        <v>832</v>
      </c>
      <c r="C44" s="55" t="s">
        <v>241</v>
      </c>
      <c r="D44" s="55">
        <v>2020</v>
      </c>
      <c r="E44" s="55" t="s">
        <v>833</v>
      </c>
      <c r="F44" s="1" t="s">
        <v>834</v>
      </c>
      <c r="G44" s="55" t="s">
        <v>835</v>
      </c>
      <c r="I44" t="s">
        <v>836</v>
      </c>
      <c r="J44" t="s">
        <v>837</v>
      </c>
      <c r="L44" t="s">
        <v>838</v>
      </c>
      <c r="M44">
        <v>43831</v>
      </c>
      <c r="N44">
        <v>45075.825138888889</v>
      </c>
      <c r="O44">
        <v>45075.825138888889</v>
      </c>
      <c r="Q44" t="s">
        <v>839</v>
      </c>
      <c r="S44">
        <v>1</v>
      </c>
      <c r="T44">
        <v>53</v>
      </c>
      <c r="AD44" t="s">
        <v>164</v>
      </c>
      <c r="AH44" t="s">
        <v>840</v>
      </c>
      <c r="AM44" t="s">
        <v>841</v>
      </c>
      <c r="AN44" t="s">
        <v>842</v>
      </c>
      <c r="AO44" t="s">
        <v>843</v>
      </c>
      <c r="CK44" s="56" t="s">
        <v>201</v>
      </c>
      <c r="CL44" s="55"/>
      <c r="CM44" s="55"/>
      <c r="CN44" t="s">
        <v>844</v>
      </c>
      <c r="CO44" t="s">
        <v>845</v>
      </c>
      <c r="CP44" s="55" t="s">
        <v>846</v>
      </c>
      <c r="CQ44" s="55" t="s">
        <v>847</v>
      </c>
      <c r="CR44" s="55" t="s">
        <v>847</v>
      </c>
      <c r="CS44" s="55" t="s">
        <v>172</v>
      </c>
      <c r="CT44" s="55" t="s">
        <v>848</v>
      </c>
      <c r="CU44" s="1" t="s">
        <v>849</v>
      </c>
      <c r="CV44" s="1" t="s">
        <v>850</v>
      </c>
      <c r="CW44" s="53" t="s">
        <v>185</v>
      </c>
      <c r="CX44" s="53"/>
      <c r="CY44" s="55">
        <v>4.3</v>
      </c>
      <c r="CZ44" s="55"/>
      <c r="DA44" s="55">
        <v>430</v>
      </c>
      <c r="DB44">
        <f>AVERAGE(99,124,100,77,172)</f>
        <v>114.4</v>
      </c>
      <c r="DC44" s="55"/>
      <c r="DD44" s="55">
        <v>4</v>
      </c>
      <c r="DE44" s="55"/>
      <c r="DF44" s="55">
        <v>4.0999999999999996</v>
      </c>
      <c r="DG44" s="55">
        <v>1</v>
      </c>
      <c r="DH44" s="55" t="s">
        <v>174</v>
      </c>
      <c r="DI44" s="55" t="s">
        <v>851</v>
      </c>
      <c r="DJ44" s="55" t="s">
        <v>664</v>
      </c>
      <c r="DK44" s="55" t="s">
        <v>665</v>
      </c>
      <c r="DL44" s="55">
        <v>46</v>
      </c>
      <c r="DM44" s="55" t="s">
        <v>174</v>
      </c>
      <c r="DN44" s="55" t="s">
        <v>174</v>
      </c>
      <c r="DO44" s="55"/>
      <c r="DP44" s="55"/>
      <c r="DQ44" s="55"/>
      <c r="DR44" s="55">
        <v>3.46</v>
      </c>
      <c r="DS44" s="55" t="s">
        <v>852</v>
      </c>
      <c r="DT44" s="55"/>
      <c r="DU44" s="55"/>
      <c r="DV44" s="55" t="s">
        <v>212</v>
      </c>
      <c r="DW44" s="55"/>
      <c r="DX44" s="55" t="s">
        <v>3477</v>
      </c>
      <c r="DY44" s="1" t="s">
        <v>3483</v>
      </c>
      <c r="DZ44" s="55"/>
      <c r="EA44" s="1" t="s">
        <v>853</v>
      </c>
      <c r="EB44" s="1" t="s">
        <v>3522</v>
      </c>
      <c r="EC44" s="55" t="s">
        <v>174</v>
      </c>
      <c r="ED44" s="55" t="s">
        <v>3131</v>
      </c>
      <c r="EE44" s="55" t="s">
        <v>3132</v>
      </c>
      <c r="EF44" s="55">
        <v>4</v>
      </c>
      <c r="EG44" s="55"/>
      <c r="EH44" s="55"/>
      <c r="EI44" s="55" t="s">
        <v>174</v>
      </c>
      <c r="EJ44" s="55"/>
      <c r="EK44" s="55"/>
      <c r="EL44" s="55"/>
      <c r="EM44" s="55"/>
      <c r="EN44" s="55" t="s">
        <v>174</v>
      </c>
      <c r="EO44" s="55"/>
      <c r="EP44" s="55"/>
      <c r="EQ44" s="55">
        <f t="shared" si="42"/>
        <v>0</v>
      </c>
      <c r="ER44" t="str">
        <f t="shared" si="43"/>
        <v/>
      </c>
      <c r="ES44" s="56"/>
      <c r="ET44" s="55"/>
      <c r="EU44" s="55"/>
      <c r="EV44" s="55"/>
      <c r="EW44" s="55"/>
      <c r="EX44" s="55"/>
      <c r="EY44" s="55"/>
      <c r="EZ44" s="55"/>
      <c r="FA44" s="55"/>
      <c r="FB44" s="55"/>
      <c r="FC44" s="55"/>
      <c r="FD44" s="55"/>
      <c r="FE44" s="55"/>
      <c r="FF44" s="55"/>
      <c r="FG44" s="55"/>
      <c r="FH44" s="55"/>
      <c r="FI44" s="55"/>
      <c r="FJ44" s="55"/>
      <c r="FK44" s="55"/>
      <c r="FL44" s="55"/>
      <c r="FM44" s="55"/>
      <c r="FN44" s="55"/>
      <c r="FO44" s="55"/>
      <c r="FP44" s="55"/>
      <c r="FQ44" s="55"/>
      <c r="FR44" s="55"/>
      <c r="FS44" s="55"/>
      <c r="FT44" s="55"/>
      <c r="FU44" s="55"/>
      <c r="FV44" s="55"/>
      <c r="FW44" s="55"/>
      <c r="FX44" s="55"/>
      <c r="FY44" s="55"/>
      <c r="FZ44" s="55"/>
      <c r="GA44" s="55"/>
      <c r="GB44" s="57" t="str">
        <f t="shared" si="44"/>
        <v/>
      </c>
      <c r="GC44" s="57" t="str">
        <f t="shared" si="45"/>
        <v/>
      </c>
      <c r="GD44" s="57" t="str">
        <f t="shared" si="46"/>
        <v/>
      </c>
      <c r="GE44" s="57" t="str">
        <f t="shared" si="47"/>
        <v/>
      </c>
      <c r="GF44" s="57" t="str">
        <f t="shared" si="48"/>
        <v/>
      </c>
      <c r="GG44" s="57" t="str">
        <f t="shared" si="49"/>
        <v/>
      </c>
      <c r="GH44" s="57" t="str">
        <f t="shared" si="50"/>
        <v/>
      </c>
      <c r="GI44" s="57" t="str">
        <f t="shared" si="51"/>
        <v/>
      </c>
      <c r="GJ44" s="57" t="str">
        <f t="shared" si="52"/>
        <v/>
      </c>
      <c r="GK44" s="57" t="str">
        <f t="shared" si="53"/>
        <v/>
      </c>
      <c r="GL44" s="57" t="str">
        <f t="shared" si="54"/>
        <v/>
      </c>
      <c r="GM44" s="57" t="str">
        <f t="shared" si="55"/>
        <v/>
      </c>
      <c r="GN44" s="57" t="str">
        <f t="shared" si="56"/>
        <v/>
      </c>
      <c r="GO44" s="57" t="str">
        <f t="shared" si="57"/>
        <v/>
      </c>
      <c r="GP44" s="57" t="str">
        <f t="shared" si="58"/>
        <v/>
      </c>
      <c r="GQ44" s="57" t="str">
        <f t="shared" si="59"/>
        <v/>
      </c>
      <c r="GR44" s="57" t="str">
        <f t="shared" si="60"/>
        <v/>
      </c>
      <c r="GS44" s="57" t="str">
        <f t="shared" si="61"/>
        <v/>
      </c>
      <c r="GT44" s="57" t="str">
        <f t="shared" si="62"/>
        <v/>
      </c>
      <c r="GU44" s="57" t="str">
        <f t="shared" si="63"/>
        <v/>
      </c>
      <c r="GV44" s="57" t="str">
        <f t="shared" si="64"/>
        <v/>
      </c>
      <c r="GW44" s="57" t="str">
        <f t="shared" si="65"/>
        <v/>
      </c>
      <c r="GX44" s="57" t="str">
        <f t="shared" si="66"/>
        <v/>
      </c>
      <c r="GY44" s="57" t="str">
        <f t="shared" si="67"/>
        <v/>
      </c>
      <c r="GZ44" s="57" t="str">
        <f t="shared" si="68"/>
        <v/>
      </c>
      <c r="HA44" s="57" t="str">
        <f t="shared" si="69"/>
        <v/>
      </c>
      <c r="HB44" s="57" t="str">
        <f t="shared" si="70"/>
        <v/>
      </c>
      <c r="HC44" s="57" t="str">
        <f t="shared" si="71"/>
        <v/>
      </c>
      <c r="HD44" s="57" t="str">
        <f t="shared" si="72"/>
        <v/>
      </c>
      <c r="HE44" s="57" t="str">
        <f t="shared" si="73"/>
        <v/>
      </c>
      <c r="HF44" s="57" t="str">
        <f t="shared" si="74"/>
        <v/>
      </c>
      <c r="HG44" s="57" t="str">
        <f t="shared" si="75"/>
        <v/>
      </c>
      <c r="HH44" s="57" t="str">
        <f t="shared" si="76"/>
        <v/>
      </c>
      <c r="HI44" s="57" t="str">
        <f t="shared" si="77"/>
        <v/>
      </c>
      <c r="HJ44" s="57" t="str">
        <f t="shared" si="78"/>
        <v/>
      </c>
    </row>
    <row r="45" spans="1:218" hidden="1" x14ac:dyDescent="0.3">
      <c r="A45">
        <v>1</v>
      </c>
      <c r="B45" t="s">
        <v>323</v>
      </c>
      <c r="C45" t="s">
        <v>157</v>
      </c>
      <c r="D45">
        <v>2024</v>
      </c>
      <c r="E45" t="s">
        <v>324</v>
      </c>
      <c r="F45" t="s">
        <v>325</v>
      </c>
      <c r="G45" t="s">
        <v>326</v>
      </c>
      <c r="I45" t="s">
        <v>327</v>
      </c>
      <c r="J45" t="s">
        <v>328</v>
      </c>
      <c r="L45" t="s">
        <v>329</v>
      </c>
      <c r="M45">
        <v>45383</v>
      </c>
      <c r="N45">
        <v>45434.754988425928</v>
      </c>
      <c r="O45">
        <v>45436.027986111112</v>
      </c>
      <c r="T45">
        <v>304</v>
      </c>
      <c r="AD45" t="s">
        <v>164</v>
      </c>
      <c r="AH45" t="s">
        <v>330</v>
      </c>
      <c r="AO45" t="s">
        <v>331</v>
      </c>
      <c r="CK45" s="54" t="s">
        <v>3190</v>
      </c>
      <c r="CR45"/>
      <c r="CS45" t="s">
        <v>172</v>
      </c>
      <c r="CU45"/>
      <c r="CV45"/>
      <c r="CW45"/>
      <c r="CX45"/>
      <c r="CZ45" s="55"/>
      <c r="DA45" s="55"/>
      <c r="DB45" s="55"/>
      <c r="DC45" s="55"/>
      <c r="DD45" s="55"/>
      <c r="DE45" s="55"/>
      <c r="DM45"/>
      <c r="DY45"/>
      <c r="EA45"/>
      <c r="EB45"/>
      <c r="EH45"/>
      <c r="EI45"/>
      <c r="EJ45"/>
      <c r="EK45"/>
      <c r="EN45"/>
      <c r="EQ45">
        <f t="shared" si="42"/>
        <v>0</v>
      </c>
      <c r="ER45" t="str">
        <f t="shared" si="43"/>
        <v/>
      </c>
      <c r="ES45" s="54"/>
      <c r="GB45" s="57" t="str">
        <f t="shared" si="44"/>
        <v/>
      </c>
      <c r="GC45" s="57" t="str">
        <f t="shared" si="45"/>
        <v/>
      </c>
      <c r="GD45" s="57" t="str">
        <f t="shared" si="46"/>
        <v/>
      </c>
      <c r="GE45" s="57" t="str">
        <f t="shared" si="47"/>
        <v/>
      </c>
      <c r="GF45" s="57" t="str">
        <f t="shared" si="48"/>
        <v/>
      </c>
      <c r="GG45" s="57" t="str">
        <f t="shared" si="49"/>
        <v/>
      </c>
      <c r="GH45" s="57" t="str">
        <f t="shared" si="50"/>
        <v/>
      </c>
      <c r="GI45" s="57" t="str">
        <f t="shared" si="51"/>
        <v/>
      </c>
      <c r="GJ45" s="57" t="str">
        <f t="shared" si="52"/>
        <v/>
      </c>
      <c r="GK45" s="57" t="str">
        <f t="shared" si="53"/>
        <v/>
      </c>
      <c r="GL45" s="57" t="str">
        <f t="shared" si="54"/>
        <v/>
      </c>
      <c r="GM45" s="57" t="str">
        <f t="shared" si="55"/>
        <v/>
      </c>
      <c r="GN45" s="57" t="str">
        <f t="shared" si="56"/>
        <v/>
      </c>
      <c r="GO45" s="57" t="str">
        <f t="shared" si="57"/>
        <v/>
      </c>
      <c r="GP45" s="57" t="str">
        <f t="shared" si="58"/>
        <v/>
      </c>
      <c r="GQ45" s="57" t="str">
        <f t="shared" si="59"/>
        <v/>
      </c>
      <c r="GR45" s="57" t="str">
        <f t="shared" si="60"/>
        <v/>
      </c>
      <c r="GS45" s="57" t="str">
        <f t="shared" si="61"/>
        <v/>
      </c>
      <c r="GT45" s="57" t="str">
        <f t="shared" si="62"/>
        <v/>
      </c>
      <c r="GU45" s="57" t="str">
        <f t="shared" si="63"/>
        <v/>
      </c>
      <c r="GV45" s="57" t="str">
        <f t="shared" si="64"/>
        <v/>
      </c>
      <c r="GW45" s="57" t="str">
        <f t="shared" si="65"/>
        <v/>
      </c>
      <c r="GX45" s="57" t="str">
        <f t="shared" si="66"/>
        <v/>
      </c>
      <c r="GY45" s="57" t="str">
        <f t="shared" si="67"/>
        <v/>
      </c>
      <c r="GZ45" s="57" t="str">
        <f t="shared" si="68"/>
        <v/>
      </c>
      <c r="HA45" s="57" t="str">
        <f t="shared" si="69"/>
        <v/>
      </c>
      <c r="HB45" s="57" t="str">
        <f t="shared" si="70"/>
        <v/>
      </c>
      <c r="HC45" s="57" t="str">
        <f t="shared" si="71"/>
        <v/>
      </c>
      <c r="HD45" s="57" t="str">
        <f t="shared" si="72"/>
        <v/>
      </c>
      <c r="HE45" s="57" t="str">
        <f t="shared" si="73"/>
        <v/>
      </c>
      <c r="HF45" s="57" t="str">
        <f t="shared" si="74"/>
        <v/>
      </c>
      <c r="HG45" s="57" t="str">
        <f t="shared" si="75"/>
        <v/>
      </c>
      <c r="HH45" s="57" t="str">
        <f t="shared" si="76"/>
        <v/>
      </c>
      <c r="HI45" s="57" t="str">
        <f t="shared" si="77"/>
        <v/>
      </c>
      <c r="HJ45" s="57" t="str">
        <f t="shared" si="78"/>
        <v/>
      </c>
    </row>
    <row r="46" spans="1:218" ht="100.8" hidden="1" x14ac:dyDescent="0.3">
      <c r="A46" s="55"/>
      <c r="B46" s="55" t="s">
        <v>854</v>
      </c>
      <c r="C46" s="55" t="s">
        <v>241</v>
      </c>
      <c r="D46" s="55">
        <v>2020</v>
      </c>
      <c r="E46" s="55" t="s">
        <v>855</v>
      </c>
      <c r="F46" s="1" t="s">
        <v>856</v>
      </c>
      <c r="G46" s="55" t="s">
        <v>569</v>
      </c>
      <c r="I46" t="s">
        <v>570</v>
      </c>
      <c r="J46" t="s">
        <v>857</v>
      </c>
      <c r="L46" t="s">
        <v>858</v>
      </c>
      <c r="M46">
        <v>44105</v>
      </c>
      <c r="N46">
        <v>45075.825231481482</v>
      </c>
      <c r="O46">
        <v>45075.825231481482</v>
      </c>
      <c r="S46">
        <v>19</v>
      </c>
      <c r="T46">
        <v>12</v>
      </c>
      <c r="AD46" t="s">
        <v>164</v>
      </c>
      <c r="AH46" t="s">
        <v>859</v>
      </c>
      <c r="AM46" t="s">
        <v>860</v>
      </c>
      <c r="AN46" t="s">
        <v>861</v>
      </c>
      <c r="AO46" t="s">
        <v>862</v>
      </c>
      <c r="CK46" s="56" t="s">
        <v>201</v>
      </c>
      <c r="CL46" s="55"/>
      <c r="CM46" s="55"/>
      <c r="CN46" t="s">
        <v>863</v>
      </c>
      <c r="CO46" t="s">
        <v>864</v>
      </c>
      <c r="CP46" s="55" t="s">
        <v>846</v>
      </c>
      <c r="CQ46" s="55" t="s">
        <v>3640</v>
      </c>
      <c r="CR46" s="1" t="s">
        <v>865</v>
      </c>
      <c r="CS46" s="55" t="s">
        <v>172</v>
      </c>
      <c r="CT46" t="s">
        <v>695</v>
      </c>
      <c r="CU46"/>
      <c r="CV46" t="s">
        <v>174</v>
      </c>
      <c r="CW46"/>
      <c r="CX46"/>
      <c r="CY46" s="55">
        <v>21</v>
      </c>
      <c r="CZ46" s="55"/>
      <c r="DA46" s="55">
        <v>21</v>
      </c>
      <c r="DB46" s="55">
        <v>2</v>
      </c>
      <c r="DC46" s="55"/>
      <c r="DD46" s="55">
        <v>2</v>
      </c>
      <c r="DE46" s="55"/>
      <c r="DF46" s="55">
        <v>21</v>
      </c>
      <c r="DG46" s="55">
        <v>5</v>
      </c>
      <c r="DH46" s="55" t="s">
        <v>174</v>
      </c>
      <c r="DI46" s="55" t="s">
        <v>3480</v>
      </c>
      <c r="DJ46" s="55" t="s">
        <v>866</v>
      </c>
      <c r="DK46" s="55" t="s">
        <v>210</v>
      </c>
      <c r="DL46" s="55">
        <v>150</v>
      </c>
      <c r="DM46" s="55" t="s">
        <v>174</v>
      </c>
      <c r="DN46" s="55" t="s">
        <v>174</v>
      </c>
      <c r="DO46" s="55"/>
      <c r="DP46" s="55"/>
      <c r="DQ46" s="55"/>
      <c r="DR46" s="55">
        <v>3</v>
      </c>
      <c r="DS46" s="55" t="s">
        <v>867</v>
      </c>
      <c r="DT46" s="55"/>
      <c r="DU46" s="55"/>
      <c r="DV46" s="55" t="s">
        <v>212</v>
      </c>
      <c r="DW46" s="55"/>
      <c r="DX46" s="55"/>
      <c r="DY46" s="55" t="s">
        <v>3481</v>
      </c>
      <c r="DZ46" s="55"/>
      <c r="EA46" s="1" t="s">
        <v>868</v>
      </c>
      <c r="EB46" s="1" t="s">
        <v>3513</v>
      </c>
      <c r="EC46" s="55" t="s">
        <v>174</v>
      </c>
      <c r="ED46" s="55">
        <v>2016</v>
      </c>
      <c r="EE46" s="55" t="s">
        <v>3129</v>
      </c>
      <c r="EF46" s="55">
        <v>4</v>
      </c>
      <c r="EG46" s="55"/>
      <c r="EH46" s="55"/>
      <c r="EI46" s="1" t="s">
        <v>869</v>
      </c>
      <c r="EJ46" s="1" t="s">
        <v>3342</v>
      </c>
      <c r="EK46" s="1" t="s">
        <v>3405</v>
      </c>
      <c r="EL46" s="55"/>
      <c r="EM46" s="55"/>
      <c r="EN46" s="55" t="s">
        <v>174</v>
      </c>
      <c r="EO46" s="55"/>
      <c r="EP46" s="55"/>
      <c r="EQ46" s="55">
        <f t="shared" si="42"/>
        <v>1</v>
      </c>
      <c r="ER46" t="str">
        <f t="shared" si="43"/>
        <v>WorldView-2</v>
      </c>
      <c r="ES46" s="56"/>
      <c r="ET46" s="55"/>
      <c r="EU46" s="55"/>
      <c r="EV46" s="55">
        <v>1</v>
      </c>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7" t="str">
        <f t="shared" si="44"/>
        <v/>
      </c>
      <c r="GC46" s="57" t="str">
        <f t="shared" si="45"/>
        <v/>
      </c>
      <c r="GD46" s="57" t="str">
        <f t="shared" si="46"/>
        <v/>
      </c>
      <c r="GE46" s="57" t="str">
        <f t="shared" si="47"/>
        <v>WorldView-2</v>
      </c>
      <c r="GF46" s="57" t="str">
        <f t="shared" si="48"/>
        <v/>
      </c>
      <c r="GG46" s="57" t="str">
        <f t="shared" si="49"/>
        <v/>
      </c>
      <c r="GH46" s="57" t="str">
        <f t="shared" si="50"/>
        <v/>
      </c>
      <c r="GI46" s="57" t="str">
        <f t="shared" si="51"/>
        <v/>
      </c>
      <c r="GJ46" s="57" t="str">
        <f t="shared" si="52"/>
        <v/>
      </c>
      <c r="GK46" s="57" t="str">
        <f t="shared" si="53"/>
        <v/>
      </c>
      <c r="GL46" s="57" t="str">
        <f t="shared" si="54"/>
        <v/>
      </c>
      <c r="GM46" s="57" t="str">
        <f t="shared" si="55"/>
        <v/>
      </c>
      <c r="GN46" s="57" t="str">
        <f t="shared" si="56"/>
        <v/>
      </c>
      <c r="GO46" s="57" t="str">
        <f t="shared" si="57"/>
        <v/>
      </c>
      <c r="GP46" s="57" t="str">
        <f t="shared" si="58"/>
        <v/>
      </c>
      <c r="GQ46" s="57" t="str">
        <f t="shared" si="59"/>
        <v/>
      </c>
      <c r="GR46" s="57" t="str">
        <f t="shared" si="60"/>
        <v/>
      </c>
      <c r="GS46" s="57" t="str">
        <f t="shared" si="61"/>
        <v/>
      </c>
      <c r="GT46" s="57" t="str">
        <f t="shared" si="62"/>
        <v/>
      </c>
      <c r="GU46" s="57" t="str">
        <f t="shared" si="63"/>
        <v/>
      </c>
      <c r="GV46" s="57" t="str">
        <f t="shared" si="64"/>
        <v/>
      </c>
      <c r="GW46" s="57" t="str">
        <f t="shared" si="65"/>
        <v/>
      </c>
      <c r="GX46" s="57" t="str">
        <f t="shared" si="66"/>
        <v/>
      </c>
      <c r="GY46" s="57" t="str">
        <f t="shared" si="67"/>
        <v/>
      </c>
      <c r="GZ46" s="57" t="str">
        <f t="shared" si="68"/>
        <v/>
      </c>
      <c r="HA46" s="57" t="str">
        <f t="shared" si="69"/>
        <v/>
      </c>
      <c r="HB46" s="57" t="str">
        <f t="shared" si="70"/>
        <v/>
      </c>
      <c r="HC46" s="57" t="str">
        <f t="shared" si="71"/>
        <v/>
      </c>
      <c r="HD46" s="57" t="str">
        <f t="shared" si="72"/>
        <v/>
      </c>
      <c r="HE46" s="57" t="str">
        <f t="shared" si="73"/>
        <v/>
      </c>
      <c r="HF46" s="57" t="str">
        <f t="shared" si="74"/>
        <v/>
      </c>
      <c r="HG46" s="57" t="str">
        <f t="shared" si="75"/>
        <v/>
      </c>
      <c r="HH46" s="57" t="str">
        <f t="shared" si="76"/>
        <v/>
      </c>
      <c r="HI46" s="57" t="str">
        <f t="shared" si="77"/>
        <v/>
      </c>
      <c r="HJ46" s="57" t="str">
        <f t="shared" si="78"/>
        <v/>
      </c>
    </row>
    <row r="47" spans="1:218" ht="72" hidden="1" x14ac:dyDescent="0.3">
      <c r="A47" s="55">
        <v>1</v>
      </c>
      <c r="B47" s="55" t="s">
        <v>870</v>
      </c>
      <c r="C47" s="55" t="s">
        <v>157</v>
      </c>
      <c r="D47" s="55">
        <v>2024</v>
      </c>
      <c r="E47" s="55" t="s">
        <v>871</v>
      </c>
      <c r="F47" s="1" t="s">
        <v>872</v>
      </c>
      <c r="G47" s="55" t="s">
        <v>873</v>
      </c>
      <c r="I47" t="s">
        <v>874</v>
      </c>
      <c r="J47" t="s">
        <v>875</v>
      </c>
      <c r="L47" t="s">
        <v>876</v>
      </c>
      <c r="M47">
        <v>45657</v>
      </c>
      <c r="N47">
        <v>45434.755277777775</v>
      </c>
      <c r="O47">
        <v>45436.028946759259</v>
      </c>
      <c r="S47">
        <v>1</v>
      </c>
      <c r="T47">
        <v>61</v>
      </c>
      <c r="AD47" t="s">
        <v>164</v>
      </c>
      <c r="AH47" t="s">
        <v>877</v>
      </c>
      <c r="AO47" t="s">
        <v>878</v>
      </c>
      <c r="CK47" s="58"/>
      <c r="CL47" s="55"/>
      <c r="CM47" s="55"/>
      <c r="CN47" t="s">
        <v>879</v>
      </c>
      <c r="CP47" s="55" t="s">
        <v>204</v>
      </c>
      <c r="CQ47" s="55" t="s">
        <v>3628</v>
      </c>
      <c r="CR47" s="55" t="s">
        <v>880</v>
      </c>
      <c r="CS47" s="55" t="s">
        <v>172</v>
      </c>
      <c r="CT47" s="55" t="s">
        <v>173</v>
      </c>
      <c r="CU47"/>
      <c r="CV47" t="s">
        <v>174</v>
      </c>
      <c r="CW47"/>
      <c r="CX47"/>
      <c r="CY47" s="55" t="s">
        <v>185</v>
      </c>
      <c r="CZ47" s="55" t="s">
        <v>3093</v>
      </c>
      <c r="DA47" s="55">
        <v>365</v>
      </c>
      <c r="DB47" s="55">
        <f>AVERAGE(44,18)</f>
        <v>31</v>
      </c>
      <c r="DC47" s="55"/>
      <c r="DD47" s="55">
        <v>15</v>
      </c>
      <c r="DE47" s="55"/>
      <c r="DF47" s="55"/>
      <c r="DG47" s="55">
        <v>21</v>
      </c>
      <c r="DH47" s="55" t="s">
        <v>174</v>
      </c>
      <c r="DI47" s="55" t="s">
        <v>881</v>
      </c>
      <c r="DJ47" s="55" t="s">
        <v>456</v>
      </c>
      <c r="DK47" s="55" t="s">
        <v>457</v>
      </c>
      <c r="DL47" s="55">
        <v>375</v>
      </c>
      <c r="DM47" s="55" t="s">
        <v>174</v>
      </c>
      <c r="DN47" s="55" t="s">
        <v>3144</v>
      </c>
      <c r="DO47" s="55"/>
      <c r="DP47" s="55"/>
      <c r="DQ47" s="55"/>
      <c r="DR47" s="55">
        <v>3.7</v>
      </c>
      <c r="DS47" s="55" t="s">
        <v>882</v>
      </c>
      <c r="DT47" s="55"/>
      <c r="DU47" s="55"/>
      <c r="DV47" s="55" t="s">
        <v>212</v>
      </c>
      <c r="DW47" s="55"/>
      <c r="DX47" s="55"/>
      <c r="DY47" s="55" t="s">
        <v>3482</v>
      </c>
      <c r="DZ47" s="55"/>
      <c r="EB47" s="1" t="s">
        <v>185</v>
      </c>
      <c r="EC47" s="55" t="s">
        <v>174</v>
      </c>
      <c r="ED47" s="55">
        <v>2022</v>
      </c>
      <c r="EE47" s="55" t="s">
        <v>3128</v>
      </c>
      <c r="EF47" s="55">
        <v>8</v>
      </c>
      <c r="EG47" s="55"/>
      <c r="EH47" s="55"/>
      <c r="EI47" s="55" t="s">
        <v>174</v>
      </c>
      <c r="EJ47" s="55"/>
      <c r="EK47" s="55"/>
      <c r="EL47" s="55"/>
      <c r="EM47" s="55"/>
      <c r="EN47" s="55" t="s">
        <v>174</v>
      </c>
      <c r="EO47" s="55"/>
      <c r="EP47" s="55"/>
      <c r="EQ47" s="55">
        <f t="shared" si="42"/>
        <v>0</v>
      </c>
      <c r="ER47" t="str">
        <f t="shared" si="43"/>
        <v/>
      </c>
      <c r="ES47" s="58"/>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7" t="str">
        <f t="shared" si="44"/>
        <v/>
      </c>
      <c r="GC47" s="57" t="str">
        <f t="shared" si="45"/>
        <v/>
      </c>
      <c r="GD47" s="57" t="str">
        <f t="shared" si="46"/>
        <v/>
      </c>
      <c r="GE47" s="57" t="str">
        <f t="shared" si="47"/>
        <v/>
      </c>
      <c r="GF47" s="57" t="str">
        <f t="shared" si="48"/>
        <v/>
      </c>
      <c r="GG47" s="57" t="str">
        <f t="shared" si="49"/>
        <v/>
      </c>
      <c r="GH47" s="57" t="str">
        <f t="shared" si="50"/>
        <v/>
      </c>
      <c r="GI47" s="57" t="str">
        <f t="shared" si="51"/>
        <v/>
      </c>
      <c r="GJ47" s="57" t="str">
        <f t="shared" si="52"/>
        <v/>
      </c>
      <c r="GK47" s="57" t="str">
        <f t="shared" si="53"/>
        <v/>
      </c>
      <c r="GL47" s="57" t="str">
        <f t="shared" si="54"/>
        <v/>
      </c>
      <c r="GM47" s="57" t="str">
        <f t="shared" si="55"/>
        <v/>
      </c>
      <c r="GN47" s="57" t="str">
        <f t="shared" si="56"/>
        <v/>
      </c>
      <c r="GO47" s="57" t="str">
        <f t="shared" si="57"/>
        <v/>
      </c>
      <c r="GP47" s="57" t="str">
        <f t="shared" si="58"/>
        <v/>
      </c>
      <c r="GQ47" s="57" t="str">
        <f t="shared" si="59"/>
        <v/>
      </c>
      <c r="GR47" s="57" t="str">
        <f t="shared" si="60"/>
        <v/>
      </c>
      <c r="GS47" s="57" t="str">
        <f t="shared" si="61"/>
        <v/>
      </c>
      <c r="GT47" s="57" t="str">
        <f t="shared" si="62"/>
        <v/>
      </c>
      <c r="GU47" s="57" t="str">
        <f t="shared" si="63"/>
        <v/>
      </c>
      <c r="GV47" s="57" t="str">
        <f t="shared" si="64"/>
        <v/>
      </c>
      <c r="GW47" s="57" t="str">
        <f t="shared" si="65"/>
        <v/>
      </c>
      <c r="GX47" s="57" t="str">
        <f t="shared" si="66"/>
        <v/>
      </c>
      <c r="GY47" s="57" t="str">
        <f t="shared" si="67"/>
        <v/>
      </c>
      <c r="GZ47" s="57" t="str">
        <f t="shared" si="68"/>
        <v/>
      </c>
      <c r="HA47" s="57" t="str">
        <f t="shared" si="69"/>
        <v/>
      </c>
      <c r="HB47" s="57" t="str">
        <f t="shared" si="70"/>
        <v/>
      </c>
      <c r="HC47" s="57" t="str">
        <f t="shared" si="71"/>
        <v/>
      </c>
      <c r="HD47" s="57" t="str">
        <f t="shared" si="72"/>
        <v/>
      </c>
      <c r="HE47" s="57" t="str">
        <f t="shared" si="73"/>
        <v/>
      </c>
      <c r="HF47" s="57" t="str">
        <f t="shared" si="74"/>
        <v/>
      </c>
      <c r="HG47" s="57" t="str">
        <f t="shared" si="75"/>
        <v/>
      </c>
      <c r="HH47" s="57" t="str">
        <f t="shared" si="76"/>
        <v/>
      </c>
      <c r="HI47" s="57" t="str">
        <f t="shared" si="77"/>
        <v/>
      </c>
      <c r="HJ47" s="57" t="str">
        <f t="shared" si="78"/>
        <v/>
      </c>
    </row>
    <row r="48" spans="1:218" ht="43.2" hidden="1" x14ac:dyDescent="0.3">
      <c r="B48" t="s">
        <v>891</v>
      </c>
      <c r="C48" t="s">
        <v>157</v>
      </c>
      <c r="D48">
        <v>2018</v>
      </c>
      <c r="E48" t="s">
        <v>892</v>
      </c>
      <c r="F48" s="1" t="s">
        <v>893</v>
      </c>
      <c r="G48" t="s">
        <v>894</v>
      </c>
      <c r="H48" t="s">
        <v>895</v>
      </c>
      <c r="J48" t="s">
        <v>896</v>
      </c>
      <c r="K48" t="s">
        <v>897</v>
      </c>
      <c r="L48" t="s">
        <v>898</v>
      </c>
      <c r="M48">
        <v>2018</v>
      </c>
      <c r="N48">
        <v>45075.82534722222</v>
      </c>
      <c r="O48">
        <v>45075.975185185183</v>
      </c>
      <c r="P48">
        <v>43283</v>
      </c>
      <c r="Q48" t="s">
        <v>899</v>
      </c>
      <c r="T48">
        <v>18</v>
      </c>
      <c r="AB48" t="s">
        <v>900</v>
      </c>
      <c r="AD48" t="s">
        <v>164</v>
      </c>
      <c r="AG48" t="s">
        <v>196</v>
      </c>
      <c r="AM48" t="s">
        <v>901</v>
      </c>
      <c r="AO48" t="s">
        <v>902</v>
      </c>
      <c r="BU48" t="s">
        <v>903</v>
      </c>
      <c r="CK48" s="29" t="s">
        <v>201</v>
      </c>
      <c r="CN48" t="s">
        <v>904</v>
      </c>
      <c r="CP48" t="s">
        <v>235</v>
      </c>
      <c r="CQ48" s="55" t="s">
        <v>616</v>
      </c>
      <c r="CR48" t="s">
        <v>905</v>
      </c>
      <c r="CS48" t="s">
        <v>172</v>
      </c>
      <c r="CT48" t="s">
        <v>906</v>
      </c>
      <c r="CU48"/>
      <c r="CV48" t="s">
        <v>174</v>
      </c>
      <c r="CW48"/>
      <c r="CX48"/>
      <c r="CY48" t="s">
        <v>174</v>
      </c>
      <c r="CZ48" s="55"/>
      <c r="DA48" s="55"/>
      <c r="DB48" s="55"/>
      <c r="DC48" s="55" t="s">
        <v>185</v>
      </c>
      <c r="DD48" s="55">
        <v>1</v>
      </c>
      <c r="DE48" s="55"/>
      <c r="DF48" t="s">
        <v>174</v>
      </c>
      <c r="DG48">
        <v>4</v>
      </c>
      <c r="DH48" t="s">
        <v>174</v>
      </c>
      <c r="DI48" t="s">
        <v>907</v>
      </c>
      <c r="DJ48" t="s">
        <v>908</v>
      </c>
      <c r="DK48" t="s">
        <v>665</v>
      </c>
      <c r="DL48">
        <v>130</v>
      </c>
      <c r="DM48" t="s">
        <v>174</v>
      </c>
      <c r="DN48" t="s">
        <v>1006</v>
      </c>
      <c r="DR48">
        <v>3.7</v>
      </c>
      <c r="DS48" t="s">
        <v>618</v>
      </c>
      <c r="DV48" t="s">
        <v>212</v>
      </c>
      <c r="DY48" t="s">
        <v>619</v>
      </c>
      <c r="EA48" s="1" t="s">
        <v>3289</v>
      </c>
      <c r="EB48" s="1" t="s">
        <v>3523</v>
      </c>
      <c r="EC48" t="s">
        <v>174</v>
      </c>
      <c r="ED48">
        <v>2016</v>
      </c>
      <c r="EE48" t="s">
        <v>3129</v>
      </c>
      <c r="EF48">
        <v>4</v>
      </c>
      <c r="EH48" s="1" t="s">
        <v>3394</v>
      </c>
      <c r="EI48" t="s">
        <v>174</v>
      </c>
      <c r="EJ48"/>
      <c r="EK48"/>
      <c r="EM48" t="s">
        <v>3578</v>
      </c>
      <c r="EN48" s="1" t="s">
        <v>909</v>
      </c>
      <c r="EO48" s="55" t="s">
        <v>3567</v>
      </c>
      <c r="EQ48">
        <f t="shared" si="42"/>
        <v>2</v>
      </c>
      <c r="ER48" t="str">
        <f t="shared" si="43"/>
        <v>WorldView-2, Rapideye</v>
      </c>
      <c r="EV48">
        <v>-1</v>
      </c>
      <c r="FA48">
        <v>-1</v>
      </c>
      <c r="GB48" s="57" t="str">
        <f t="shared" si="44"/>
        <v/>
      </c>
      <c r="GC48" s="57" t="str">
        <f t="shared" si="45"/>
        <v/>
      </c>
      <c r="GD48" s="57" t="str">
        <f t="shared" si="46"/>
        <v/>
      </c>
      <c r="GE48" s="57" t="str">
        <f t="shared" si="47"/>
        <v>WorldView-2</v>
      </c>
      <c r="GF48" s="57" t="str">
        <f t="shared" si="48"/>
        <v/>
      </c>
      <c r="GG48" s="57" t="str">
        <f t="shared" si="49"/>
        <v/>
      </c>
      <c r="GH48" s="57" t="str">
        <f t="shared" si="50"/>
        <v/>
      </c>
      <c r="GI48" s="57" t="str">
        <f t="shared" si="51"/>
        <v/>
      </c>
      <c r="GJ48" s="57" t="str">
        <f t="shared" si="52"/>
        <v>Rapideye</v>
      </c>
      <c r="GK48" s="57" t="str">
        <f t="shared" si="53"/>
        <v/>
      </c>
      <c r="GL48" s="57" t="str">
        <f t="shared" si="54"/>
        <v/>
      </c>
      <c r="GM48" s="57" t="str">
        <f t="shared" si="55"/>
        <v/>
      </c>
      <c r="GN48" s="57" t="str">
        <f t="shared" si="56"/>
        <v/>
      </c>
      <c r="GO48" s="57" t="str">
        <f t="shared" si="57"/>
        <v/>
      </c>
      <c r="GP48" s="57" t="str">
        <f t="shared" si="58"/>
        <v/>
      </c>
      <c r="GQ48" s="57" t="str">
        <f t="shared" si="59"/>
        <v/>
      </c>
      <c r="GR48" s="57" t="str">
        <f t="shared" si="60"/>
        <v/>
      </c>
      <c r="GS48" s="57" t="str">
        <f t="shared" si="61"/>
        <v/>
      </c>
      <c r="GT48" s="57" t="str">
        <f t="shared" si="62"/>
        <v/>
      </c>
      <c r="GU48" s="57" t="str">
        <f t="shared" si="63"/>
        <v/>
      </c>
      <c r="GV48" s="57" t="str">
        <f t="shared" si="64"/>
        <v/>
      </c>
      <c r="GW48" s="57" t="str">
        <f t="shared" si="65"/>
        <v/>
      </c>
      <c r="GX48" s="57" t="str">
        <f t="shared" si="66"/>
        <v/>
      </c>
      <c r="GY48" s="57" t="str">
        <f t="shared" si="67"/>
        <v/>
      </c>
      <c r="GZ48" s="57" t="str">
        <f t="shared" si="68"/>
        <v/>
      </c>
      <c r="HA48" s="57" t="str">
        <f t="shared" si="69"/>
        <v/>
      </c>
      <c r="HB48" s="57" t="str">
        <f t="shared" si="70"/>
        <v/>
      </c>
      <c r="HC48" s="57" t="str">
        <f t="shared" si="71"/>
        <v/>
      </c>
      <c r="HD48" s="57" t="str">
        <f t="shared" si="72"/>
        <v/>
      </c>
      <c r="HE48" s="57" t="str">
        <f t="shared" si="73"/>
        <v/>
      </c>
      <c r="HF48" s="57" t="str">
        <f t="shared" si="74"/>
        <v/>
      </c>
      <c r="HG48" s="57" t="str">
        <f t="shared" si="75"/>
        <v/>
      </c>
      <c r="HH48" s="57" t="str">
        <f t="shared" si="76"/>
        <v/>
      </c>
      <c r="HI48" s="57" t="str">
        <f t="shared" si="77"/>
        <v/>
      </c>
      <c r="HJ48" s="57" t="str">
        <f t="shared" si="78"/>
        <v/>
      </c>
    </row>
    <row r="49" spans="1:218" ht="43.2" hidden="1" x14ac:dyDescent="0.3">
      <c r="B49" t="s">
        <v>915</v>
      </c>
      <c r="C49" t="s">
        <v>157</v>
      </c>
      <c r="D49">
        <v>2022</v>
      </c>
      <c r="E49" t="s">
        <v>916</v>
      </c>
      <c r="F49" s="1" t="s">
        <v>917</v>
      </c>
      <c r="G49" t="s">
        <v>918</v>
      </c>
      <c r="H49" t="s">
        <v>919</v>
      </c>
      <c r="J49" t="s">
        <v>920</v>
      </c>
      <c r="L49" t="s">
        <v>921</v>
      </c>
      <c r="M49">
        <v>2022</v>
      </c>
      <c r="N49">
        <v>45075.825254629628</v>
      </c>
      <c r="O49">
        <v>45075.825254629628</v>
      </c>
      <c r="Q49" t="s">
        <v>922</v>
      </c>
      <c r="T49" t="s">
        <v>923</v>
      </c>
      <c r="AD49" t="s">
        <v>164</v>
      </c>
      <c r="AH49" t="s">
        <v>924</v>
      </c>
      <c r="AM49" t="s">
        <v>925</v>
      </c>
      <c r="AN49" t="s">
        <v>926</v>
      </c>
      <c r="AO49" t="s">
        <v>927</v>
      </c>
      <c r="AQ49" t="s">
        <v>928</v>
      </c>
      <c r="BU49" t="s">
        <v>929</v>
      </c>
      <c r="CK49" s="29" t="s">
        <v>201</v>
      </c>
      <c r="CP49" t="s">
        <v>235</v>
      </c>
      <c r="CR49" t="s">
        <v>847</v>
      </c>
      <c r="CS49" t="s">
        <v>454</v>
      </c>
      <c r="CT49" t="s">
        <v>185</v>
      </c>
      <c r="CU49"/>
      <c r="CV49"/>
      <c r="CW49"/>
      <c r="CX49"/>
      <c r="CY49" t="s">
        <v>185</v>
      </c>
      <c r="CZ49" s="55"/>
      <c r="DA49" s="55"/>
      <c r="DB49" s="55"/>
      <c r="DC49" s="55" t="s">
        <v>185</v>
      </c>
      <c r="DD49" s="55">
        <v>1</v>
      </c>
      <c r="DE49" s="55"/>
      <c r="DF49" t="s">
        <v>174</v>
      </c>
      <c r="DI49" t="s">
        <v>930</v>
      </c>
      <c r="DJ49" t="s">
        <v>908</v>
      </c>
      <c r="DK49" t="s">
        <v>665</v>
      </c>
      <c r="DL49">
        <v>30</v>
      </c>
      <c r="DM49"/>
      <c r="DR49">
        <v>3</v>
      </c>
      <c r="DS49" t="s">
        <v>931</v>
      </c>
      <c r="DY49"/>
      <c r="EA49" t="s">
        <v>185</v>
      </c>
      <c r="EB49"/>
      <c r="EC49" s="40" t="s">
        <v>174</v>
      </c>
      <c r="ED49" t="s">
        <v>3273</v>
      </c>
      <c r="EF49">
        <v>4</v>
      </c>
      <c r="EH49"/>
      <c r="EI49"/>
      <c r="EJ49"/>
      <c r="EK49"/>
      <c r="EN49" t="s">
        <v>174</v>
      </c>
      <c r="EQ49">
        <f t="shared" si="42"/>
        <v>1</v>
      </c>
      <c r="ER49" t="str">
        <f t="shared" si="43"/>
        <v>Sentinel-2</v>
      </c>
      <c r="ES49" s="29">
        <v>1</v>
      </c>
      <c r="GB49" s="57" t="str">
        <f t="shared" si="44"/>
        <v>Sentinel-2</v>
      </c>
      <c r="GC49" s="57" t="str">
        <f t="shared" si="45"/>
        <v/>
      </c>
      <c r="GD49" s="57" t="str">
        <f t="shared" si="46"/>
        <v/>
      </c>
      <c r="GE49" s="57" t="str">
        <f t="shared" si="47"/>
        <v/>
      </c>
      <c r="GF49" s="57" t="str">
        <f t="shared" si="48"/>
        <v/>
      </c>
      <c r="GG49" s="57" t="str">
        <f t="shared" si="49"/>
        <v/>
      </c>
      <c r="GH49" s="57" t="str">
        <f t="shared" si="50"/>
        <v/>
      </c>
      <c r="GI49" s="57" t="str">
        <f t="shared" si="51"/>
        <v/>
      </c>
      <c r="GJ49" s="57" t="str">
        <f t="shared" si="52"/>
        <v/>
      </c>
      <c r="GK49" s="57" t="str">
        <f t="shared" si="53"/>
        <v/>
      </c>
      <c r="GL49" s="57" t="str">
        <f t="shared" si="54"/>
        <v/>
      </c>
      <c r="GM49" s="57" t="str">
        <f t="shared" si="55"/>
        <v/>
      </c>
      <c r="GN49" s="57" t="str">
        <f t="shared" si="56"/>
        <v/>
      </c>
      <c r="GO49" s="57" t="str">
        <f t="shared" si="57"/>
        <v/>
      </c>
      <c r="GP49" s="57" t="str">
        <f t="shared" si="58"/>
        <v/>
      </c>
      <c r="GQ49" s="57" t="str">
        <f t="shared" si="59"/>
        <v/>
      </c>
      <c r="GR49" s="57" t="str">
        <f t="shared" si="60"/>
        <v/>
      </c>
      <c r="GS49" s="57" t="str">
        <f t="shared" si="61"/>
        <v/>
      </c>
      <c r="GT49" s="57" t="str">
        <f t="shared" si="62"/>
        <v/>
      </c>
      <c r="GU49" s="57" t="str">
        <f t="shared" si="63"/>
        <v/>
      </c>
      <c r="GV49" s="57" t="str">
        <f t="shared" si="64"/>
        <v/>
      </c>
      <c r="GW49" s="57" t="str">
        <f t="shared" si="65"/>
        <v/>
      </c>
      <c r="GX49" s="57" t="str">
        <f t="shared" si="66"/>
        <v/>
      </c>
      <c r="GY49" s="57" t="str">
        <f t="shared" si="67"/>
        <v/>
      </c>
      <c r="GZ49" s="57" t="str">
        <f t="shared" si="68"/>
        <v/>
      </c>
      <c r="HA49" s="57" t="str">
        <f t="shared" si="69"/>
        <v/>
      </c>
      <c r="HB49" s="57" t="str">
        <f t="shared" si="70"/>
        <v/>
      </c>
      <c r="HC49" s="57" t="str">
        <f t="shared" si="71"/>
        <v/>
      </c>
      <c r="HD49" s="57" t="str">
        <f t="shared" si="72"/>
        <v/>
      </c>
      <c r="HE49" s="57" t="str">
        <f t="shared" si="73"/>
        <v/>
      </c>
      <c r="HF49" s="57" t="str">
        <f t="shared" si="74"/>
        <v/>
      </c>
      <c r="HG49" s="57" t="str">
        <f t="shared" si="75"/>
        <v/>
      </c>
      <c r="HH49" s="57" t="str">
        <f t="shared" si="76"/>
        <v/>
      </c>
      <c r="HI49" s="57" t="str">
        <f t="shared" si="77"/>
        <v/>
      </c>
      <c r="HJ49" s="57" t="str">
        <f t="shared" si="78"/>
        <v/>
      </c>
    </row>
    <row r="50" spans="1:218" ht="43.2" hidden="1" x14ac:dyDescent="0.3">
      <c r="B50" t="s">
        <v>941</v>
      </c>
      <c r="C50" t="s">
        <v>157</v>
      </c>
      <c r="D50">
        <v>2018</v>
      </c>
      <c r="E50" t="s">
        <v>942</v>
      </c>
      <c r="F50" s="1" t="s">
        <v>943</v>
      </c>
      <c r="G50" t="s">
        <v>944</v>
      </c>
      <c r="I50" t="s">
        <v>919</v>
      </c>
      <c r="J50" t="s">
        <v>945</v>
      </c>
      <c r="K50" t="s">
        <v>946</v>
      </c>
      <c r="L50" t="s">
        <v>947</v>
      </c>
      <c r="M50">
        <v>43369</v>
      </c>
      <c r="N50">
        <v>45107.914027777777</v>
      </c>
      <c r="O50">
        <v>45108.065636574072</v>
      </c>
      <c r="P50">
        <v>45107.914027777777</v>
      </c>
      <c r="Q50" t="s">
        <v>948</v>
      </c>
      <c r="T50" t="s">
        <v>949</v>
      </c>
      <c r="AD50" t="s">
        <v>164</v>
      </c>
      <c r="AI50" t="s">
        <v>950</v>
      </c>
      <c r="AK50" t="s">
        <v>951</v>
      </c>
      <c r="AM50" t="s">
        <v>952</v>
      </c>
      <c r="AO50" t="s">
        <v>953</v>
      </c>
      <c r="AP50" t="s">
        <v>954</v>
      </c>
      <c r="CK50" s="29" t="s">
        <v>201</v>
      </c>
      <c r="CN50" t="s">
        <v>955</v>
      </c>
      <c r="CP50" t="s">
        <v>235</v>
      </c>
      <c r="CQ50" s="55" t="s">
        <v>616</v>
      </c>
      <c r="CR50" t="s">
        <v>905</v>
      </c>
      <c r="CS50" t="s">
        <v>172</v>
      </c>
      <c r="CT50" t="s">
        <v>906</v>
      </c>
      <c r="CU50"/>
      <c r="CV50" t="s">
        <v>174</v>
      </c>
      <c r="CW50"/>
      <c r="CX50"/>
      <c r="CY50" t="s">
        <v>174</v>
      </c>
      <c r="CZ50" s="55"/>
      <c r="DA50" s="55"/>
      <c r="DB50" s="55"/>
      <c r="DC50" s="55" t="s">
        <v>185</v>
      </c>
      <c r="DD50" s="55">
        <v>1</v>
      </c>
      <c r="DE50" s="55"/>
      <c r="DF50" t="s">
        <v>174</v>
      </c>
      <c r="DG50">
        <v>4</v>
      </c>
      <c r="DH50" t="s">
        <v>174</v>
      </c>
      <c r="DI50" t="s">
        <v>930</v>
      </c>
      <c r="DJ50" t="s">
        <v>908</v>
      </c>
      <c r="DK50" t="s">
        <v>665</v>
      </c>
      <c r="DL50">
        <v>125</v>
      </c>
      <c r="DM50" t="s">
        <v>174</v>
      </c>
      <c r="DN50" t="s">
        <v>174</v>
      </c>
      <c r="DR50">
        <v>3.7</v>
      </c>
      <c r="DS50" t="s">
        <v>618</v>
      </c>
      <c r="DV50" t="s">
        <v>212</v>
      </c>
      <c r="DY50" t="s">
        <v>619</v>
      </c>
      <c r="EA50" s="1" t="s">
        <v>3296</v>
      </c>
      <c r="EB50" s="1" t="s">
        <v>3524</v>
      </c>
      <c r="EC50" t="s">
        <v>956</v>
      </c>
      <c r="ED50">
        <v>2016</v>
      </c>
      <c r="EE50" t="s">
        <v>3129</v>
      </c>
      <c r="EF50">
        <v>4</v>
      </c>
      <c r="EH50" s="1" t="s">
        <v>3397</v>
      </c>
      <c r="EI50" t="s">
        <v>174</v>
      </c>
      <c r="EJ50"/>
      <c r="EK50"/>
      <c r="EM50" t="s">
        <v>1323</v>
      </c>
      <c r="EN50" s="1" t="s">
        <v>957</v>
      </c>
      <c r="EO50" s="55" t="s">
        <v>3565</v>
      </c>
      <c r="EQ50">
        <f t="shared" si="42"/>
        <v>1</v>
      </c>
      <c r="ER50" t="str">
        <f t="shared" si="43"/>
        <v>Sentinel-2</v>
      </c>
      <c r="ES50" s="29">
        <v>-1</v>
      </c>
      <c r="GB50" s="57" t="str">
        <f t="shared" si="44"/>
        <v>Sentinel-2</v>
      </c>
      <c r="GC50" s="57" t="str">
        <f t="shared" si="45"/>
        <v/>
      </c>
      <c r="GD50" s="57" t="str">
        <f t="shared" si="46"/>
        <v/>
      </c>
      <c r="GE50" s="57" t="str">
        <f t="shared" si="47"/>
        <v/>
      </c>
      <c r="GF50" s="57" t="str">
        <f t="shared" si="48"/>
        <v/>
      </c>
      <c r="GG50" s="57" t="str">
        <f t="shared" si="49"/>
        <v/>
      </c>
      <c r="GH50" s="57" t="str">
        <f t="shared" si="50"/>
        <v/>
      </c>
      <c r="GI50" s="57" t="str">
        <f t="shared" si="51"/>
        <v/>
      </c>
      <c r="GJ50" s="57" t="str">
        <f t="shared" si="52"/>
        <v/>
      </c>
      <c r="GK50" s="57" t="str">
        <f t="shared" si="53"/>
        <v/>
      </c>
      <c r="GL50" s="57" t="str">
        <f t="shared" si="54"/>
        <v/>
      </c>
      <c r="GM50" s="57" t="str">
        <f t="shared" si="55"/>
        <v/>
      </c>
      <c r="GN50" s="57" t="str">
        <f t="shared" si="56"/>
        <v/>
      </c>
      <c r="GO50" s="57" t="str">
        <f t="shared" si="57"/>
        <v/>
      </c>
      <c r="GP50" s="57" t="str">
        <f t="shared" si="58"/>
        <v/>
      </c>
      <c r="GQ50" s="57" t="str">
        <f t="shared" si="59"/>
        <v/>
      </c>
      <c r="GR50" s="57" t="str">
        <f t="shared" si="60"/>
        <v/>
      </c>
      <c r="GS50" s="57" t="str">
        <f t="shared" si="61"/>
        <v/>
      </c>
      <c r="GT50" s="57" t="str">
        <f t="shared" si="62"/>
        <v/>
      </c>
      <c r="GU50" s="57" t="str">
        <f t="shared" si="63"/>
        <v/>
      </c>
      <c r="GV50" s="57" t="str">
        <f t="shared" si="64"/>
        <v/>
      </c>
      <c r="GW50" s="57" t="str">
        <f t="shared" si="65"/>
        <v/>
      </c>
      <c r="GX50" s="57" t="str">
        <f t="shared" si="66"/>
        <v/>
      </c>
      <c r="GY50" s="57" t="str">
        <f t="shared" si="67"/>
        <v/>
      </c>
      <c r="GZ50" s="57" t="str">
        <f t="shared" si="68"/>
        <v/>
      </c>
      <c r="HA50" s="57" t="str">
        <f t="shared" si="69"/>
        <v/>
      </c>
      <c r="HB50" s="57" t="str">
        <f t="shared" si="70"/>
        <v/>
      </c>
      <c r="HC50" s="57" t="str">
        <f t="shared" si="71"/>
        <v/>
      </c>
      <c r="HD50" s="57" t="str">
        <f t="shared" si="72"/>
        <v/>
      </c>
      <c r="HE50" s="57" t="str">
        <f t="shared" si="73"/>
        <v/>
      </c>
      <c r="HF50" s="57" t="str">
        <f t="shared" si="74"/>
        <v/>
      </c>
      <c r="HG50" s="57" t="str">
        <f t="shared" si="75"/>
        <v/>
      </c>
      <c r="HH50" s="57" t="str">
        <f t="shared" si="76"/>
        <v/>
      </c>
      <c r="HI50" s="57" t="str">
        <f t="shared" si="77"/>
        <v/>
      </c>
      <c r="HJ50" s="57" t="str">
        <f t="shared" si="78"/>
        <v/>
      </c>
    </row>
    <row r="51" spans="1:218" ht="57.6" hidden="1" x14ac:dyDescent="0.3">
      <c r="A51">
        <v>1</v>
      </c>
      <c r="B51" t="s">
        <v>977</v>
      </c>
      <c r="C51" t="s">
        <v>157</v>
      </c>
      <c r="D51">
        <v>2024</v>
      </c>
      <c r="E51" t="s">
        <v>978</v>
      </c>
      <c r="F51" s="1" t="s">
        <v>979</v>
      </c>
      <c r="G51" t="s">
        <v>980</v>
      </c>
      <c r="I51" t="s">
        <v>981</v>
      </c>
      <c r="J51" t="s">
        <v>982</v>
      </c>
      <c r="K51" t="s">
        <v>983</v>
      </c>
      <c r="L51" t="s">
        <v>984</v>
      </c>
      <c r="M51">
        <v>45338</v>
      </c>
      <c r="N51">
        <v>45434.755150462966</v>
      </c>
      <c r="O51">
        <v>45436.059594907405</v>
      </c>
      <c r="Q51" t="s">
        <v>985</v>
      </c>
      <c r="S51" t="s">
        <v>185</v>
      </c>
      <c r="T51">
        <v>45</v>
      </c>
      <c r="V51" t="s">
        <v>986</v>
      </c>
      <c r="X51" t="s">
        <v>185</v>
      </c>
      <c r="AD51" t="s">
        <v>164</v>
      </c>
      <c r="AE51" t="s">
        <v>185</v>
      </c>
      <c r="AG51" t="s">
        <v>196</v>
      </c>
      <c r="AH51" t="s">
        <v>987</v>
      </c>
      <c r="AK51" t="s">
        <v>988</v>
      </c>
      <c r="AO51" t="s">
        <v>989</v>
      </c>
      <c r="CN51" t="s">
        <v>990</v>
      </c>
      <c r="CP51" t="s">
        <v>171</v>
      </c>
      <c r="CR51" t="s">
        <v>991</v>
      </c>
      <c r="CS51" t="s">
        <v>454</v>
      </c>
      <c r="CT51" t="s">
        <v>173</v>
      </c>
      <c r="CU51"/>
      <c r="CV51"/>
      <c r="CW51"/>
      <c r="CX51"/>
      <c r="CY51" t="s">
        <v>174</v>
      </c>
      <c r="CZ51" s="55"/>
      <c r="DA51" s="55"/>
      <c r="DB51" s="55"/>
      <c r="DC51" s="55" t="s">
        <v>185</v>
      </c>
      <c r="DD51" s="55">
        <v>16</v>
      </c>
      <c r="DE51" s="55"/>
      <c r="DI51" t="s">
        <v>208</v>
      </c>
      <c r="DJ51" t="s">
        <v>992</v>
      </c>
      <c r="DK51" t="s">
        <v>210</v>
      </c>
      <c r="DL51">
        <v>0.14000000000000001</v>
      </c>
      <c r="DM51"/>
      <c r="DR51">
        <v>3</v>
      </c>
      <c r="DS51" t="s">
        <v>993</v>
      </c>
      <c r="DY51"/>
      <c r="EA51" t="s">
        <v>174</v>
      </c>
      <c r="EB51"/>
      <c r="EC51" t="s">
        <v>3116</v>
      </c>
      <c r="ED51">
        <v>2019</v>
      </c>
      <c r="EE51" s="55" t="s">
        <v>3132</v>
      </c>
      <c r="EF51">
        <v>4</v>
      </c>
      <c r="EH51"/>
      <c r="EI51" t="s">
        <v>174</v>
      </c>
      <c r="EJ51"/>
      <c r="EK51"/>
      <c r="EN51" t="s">
        <v>174</v>
      </c>
      <c r="EQ51">
        <f t="shared" si="42"/>
        <v>3</v>
      </c>
      <c r="ER51" t="str">
        <f t="shared" si="43"/>
        <v>Sentinel-2, SPOT, UAV RGB</v>
      </c>
      <c r="ES51" s="29">
        <v>1</v>
      </c>
      <c r="FD51">
        <v>1</v>
      </c>
      <c r="FM51">
        <v>1</v>
      </c>
      <c r="GB51" s="57" t="str">
        <f t="shared" si="44"/>
        <v>Sentinel-2</v>
      </c>
      <c r="GC51" s="57" t="str">
        <f t="shared" si="45"/>
        <v/>
      </c>
      <c r="GD51" s="57" t="str">
        <f t="shared" si="46"/>
        <v/>
      </c>
      <c r="GE51" s="57" t="str">
        <f t="shared" si="47"/>
        <v/>
      </c>
      <c r="GF51" s="57" t="str">
        <f t="shared" si="48"/>
        <v/>
      </c>
      <c r="GG51" s="57" t="str">
        <f t="shared" si="49"/>
        <v/>
      </c>
      <c r="GH51" s="57" t="str">
        <f t="shared" si="50"/>
        <v/>
      </c>
      <c r="GI51" s="57" t="str">
        <f t="shared" si="51"/>
        <v/>
      </c>
      <c r="GJ51" s="57" t="str">
        <f t="shared" si="52"/>
        <v/>
      </c>
      <c r="GK51" s="57" t="str">
        <f t="shared" si="53"/>
        <v/>
      </c>
      <c r="GL51" s="57" t="str">
        <f t="shared" si="54"/>
        <v/>
      </c>
      <c r="GM51" s="57" t="str">
        <f t="shared" si="55"/>
        <v>SPOT</v>
      </c>
      <c r="GN51" s="57" t="str">
        <f t="shared" si="56"/>
        <v/>
      </c>
      <c r="GO51" s="57" t="str">
        <f t="shared" si="57"/>
        <v/>
      </c>
      <c r="GP51" s="57" t="str">
        <f t="shared" si="58"/>
        <v/>
      </c>
      <c r="GQ51" s="57" t="str">
        <f t="shared" si="59"/>
        <v/>
      </c>
      <c r="GR51" s="57" t="str">
        <f t="shared" si="60"/>
        <v/>
      </c>
      <c r="GS51" s="57" t="str">
        <f t="shared" si="61"/>
        <v/>
      </c>
      <c r="GT51" s="57" t="str">
        <f t="shared" si="62"/>
        <v/>
      </c>
      <c r="GU51" s="57" t="str">
        <f t="shared" si="63"/>
        <v/>
      </c>
      <c r="GV51" s="57" t="str">
        <f t="shared" si="64"/>
        <v>UAV RGB</v>
      </c>
      <c r="GW51" s="57" t="str">
        <f t="shared" si="65"/>
        <v/>
      </c>
      <c r="GX51" s="57" t="str">
        <f t="shared" si="66"/>
        <v/>
      </c>
      <c r="GY51" s="57" t="str">
        <f t="shared" si="67"/>
        <v/>
      </c>
      <c r="GZ51" s="57" t="str">
        <f t="shared" si="68"/>
        <v/>
      </c>
      <c r="HA51" s="57" t="str">
        <f t="shared" si="69"/>
        <v/>
      </c>
      <c r="HB51" s="57" t="str">
        <f t="shared" si="70"/>
        <v/>
      </c>
      <c r="HC51" s="57" t="str">
        <f t="shared" si="71"/>
        <v/>
      </c>
      <c r="HD51" s="57" t="str">
        <f t="shared" si="72"/>
        <v/>
      </c>
      <c r="HE51" s="57" t="str">
        <f t="shared" si="73"/>
        <v/>
      </c>
      <c r="HF51" s="57" t="str">
        <f t="shared" si="74"/>
        <v/>
      </c>
      <c r="HG51" s="57" t="str">
        <f t="shared" si="75"/>
        <v/>
      </c>
      <c r="HH51" s="57" t="str">
        <f t="shared" si="76"/>
        <v/>
      </c>
      <c r="HI51" s="57" t="str">
        <f t="shared" si="77"/>
        <v/>
      </c>
      <c r="HJ51" s="57" t="str">
        <f t="shared" si="78"/>
        <v/>
      </c>
    </row>
    <row r="52" spans="1:218" ht="43.2" hidden="1" x14ac:dyDescent="0.3">
      <c r="B52" t="s">
        <v>994</v>
      </c>
      <c r="C52" t="s">
        <v>157</v>
      </c>
      <c r="D52">
        <v>2023</v>
      </c>
      <c r="E52" t="s">
        <v>995</v>
      </c>
      <c r="F52" s="1" t="s">
        <v>996</v>
      </c>
      <c r="G52" t="s">
        <v>650</v>
      </c>
      <c r="I52" t="s">
        <v>651</v>
      </c>
      <c r="J52" t="s">
        <v>997</v>
      </c>
      <c r="L52" t="s">
        <v>998</v>
      </c>
      <c r="M52">
        <v>44958</v>
      </c>
      <c r="N52">
        <v>45075.825208333335</v>
      </c>
      <c r="O52">
        <v>45075.970497685186</v>
      </c>
      <c r="T52">
        <v>116</v>
      </c>
      <c r="AD52" t="s">
        <v>164</v>
      </c>
      <c r="AH52" t="s">
        <v>999</v>
      </c>
      <c r="AM52" t="s">
        <v>1000</v>
      </c>
      <c r="AN52" t="s">
        <v>1001</v>
      </c>
      <c r="AO52" t="s">
        <v>1002</v>
      </c>
      <c r="CK52" s="29" t="s">
        <v>201</v>
      </c>
      <c r="CN52" t="s">
        <v>1003</v>
      </c>
      <c r="CO52" t="s">
        <v>1004</v>
      </c>
      <c r="CP52" t="s">
        <v>171</v>
      </c>
      <c r="CQ52" s="55" t="s">
        <v>3617</v>
      </c>
      <c r="CR52" t="s">
        <v>474</v>
      </c>
      <c r="CS52" t="s">
        <v>172</v>
      </c>
      <c r="CT52" t="s">
        <v>695</v>
      </c>
      <c r="CU52"/>
      <c r="CV52" t="s">
        <v>174</v>
      </c>
      <c r="CW52"/>
      <c r="CX52"/>
      <c r="CY52" t="s">
        <v>185</v>
      </c>
      <c r="CZ52" s="55"/>
      <c r="DA52" s="55"/>
      <c r="DB52" s="55"/>
      <c r="DC52" s="55" t="s">
        <v>185</v>
      </c>
      <c r="DD52" s="55">
        <v>5</v>
      </c>
      <c r="DE52" s="55"/>
      <c r="DF52" t="s">
        <v>236</v>
      </c>
      <c r="DG52">
        <v>5</v>
      </c>
      <c r="DH52" t="s">
        <v>174</v>
      </c>
      <c r="DI52" t="s">
        <v>1005</v>
      </c>
      <c r="DJ52" t="s">
        <v>456</v>
      </c>
      <c r="DK52" t="s">
        <v>457</v>
      </c>
      <c r="DL52">
        <f>(3.9*(512*512)*1282)/1000000</f>
        <v>1310.6675712000001</v>
      </c>
      <c r="DM52" s="1" t="s">
        <v>479</v>
      </c>
      <c r="DN52" t="s">
        <v>1006</v>
      </c>
      <c r="DR52">
        <v>3.9</v>
      </c>
      <c r="DS52" t="s">
        <v>1007</v>
      </c>
      <c r="DT52" t="s">
        <v>3421</v>
      </c>
      <c r="DU52" s="55" t="s">
        <v>3421</v>
      </c>
      <c r="DV52" t="s">
        <v>482</v>
      </c>
      <c r="DY52" t="s">
        <v>3321</v>
      </c>
      <c r="EA52" s="1" t="s">
        <v>1008</v>
      </c>
      <c r="EB52" s="1" t="s">
        <v>3559</v>
      </c>
      <c r="EC52" t="s">
        <v>174</v>
      </c>
      <c r="ED52">
        <v>2021</v>
      </c>
      <c r="EF52">
        <v>4</v>
      </c>
      <c r="EH52"/>
      <c r="EI52" t="s">
        <v>1009</v>
      </c>
      <c r="EJ52"/>
      <c r="EK52"/>
      <c r="EN52" t="s">
        <v>174</v>
      </c>
      <c r="EQ52">
        <f t="shared" si="42"/>
        <v>0</v>
      </c>
      <c r="ER52" t="str">
        <f t="shared" si="43"/>
        <v/>
      </c>
      <c r="GB52" s="57" t="str">
        <f t="shared" si="44"/>
        <v/>
      </c>
      <c r="GC52" s="57" t="str">
        <f t="shared" si="45"/>
        <v/>
      </c>
      <c r="GD52" s="57" t="str">
        <f t="shared" si="46"/>
        <v/>
      </c>
      <c r="GE52" s="57" t="str">
        <f t="shared" si="47"/>
        <v/>
      </c>
      <c r="GF52" s="57" t="str">
        <f t="shared" si="48"/>
        <v/>
      </c>
      <c r="GG52" s="57" t="str">
        <f t="shared" si="49"/>
        <v/>
      </c>
      <c r="GH52" s="57" t="str">
        <f t="shared" si="50"/>
        <v/>
      </c>
      <c r="GI52" s="57" t="str">
        <f t="shared" si="51"/>
        <v/>
      </c>
      <c r="GJ52" s="57" t="str">
        <f t="shared" si="52"/>
        <v/>
      </c>
      <c r="GK52" s="57" t="str">
        <f t="shared" si="53"/>
        <v/>
      </c>
      <c r="GL52" s="57" t="str">
        <f t="shared" si="54"/>
        <v/>
      </c>
      <c r="GM52" s="57" t="str">
        <f t="shared" si="55"/>
        <v/>
      </c>
      <c r="GN52" s="57" t="str">
        <f t="shared" si="56"/>
        <v/>
      </c>
      <c r="GO52" s="57" t="str">
        <f t="shared" si="57"/>
        <v/>
      </c>
      <c r="GP52" s="57" t="str">
        <f t="shared" si="58"/>
        <v/>
      </c>
      <c r="GQ52" s="57" t="str">
        <f t="shared" si="59"/>
        <v/>
      </c>
      <c r="GR52" s="57" t="str">
        <f t="shared" si="60"/>
        <v/>
      </c>
      <c r="GS52" s="57" t="str">
        <f t="shared" si="61"/>
        <v/>
      </c>
      <c r="GT52" s="57" t="str">
        <f t="shared" si="62"/>
        <v/>
      </c>
      <c r="GU52" s="57" t="str">
        <f t="shared" si="63"/>
        <v/>
      </c>
      <c r="GV52" s="57" t="str">
        <f t="shared" si="64"/>
        <v/>
      </c>
      <c r="GW52" s="57" t="str">
        <f t="shared" si="65"/>
        <v/>
      </c>
      <c r="GX52" s="57" t="str">
        <f t="shared" si="66"/>
        <v/>
      </c>
      <c r="GY52" s="57" t="str">
        <f t="shared" si="67"/>
        <v/>
      </c>
      <c r="GZ52" s="57" t="str">
        <f t="shared" si="68"/>
        <v/>
      </c>
      <c r="HA52" s="57" t="str">
        <f t="shared" si="69"/>
        <v/>
      </c>
      <c r="HB52" s="57" t="str">
        <f t="shared" si="70"/>
        <v/>
      </c>
      <c r="HC52" s="57" t="str">
        <f t="shared" si="71"/>
        <v/>
      </c>
      <c r="HD52" s="57" t="str">
        <f t="shared" si="72"/>
        <v/>
      </c>
      <c r="HE52" s="57" t="str">
        <f t="shared" si="73"/>
        <v/>
      </c>
      <c r="HF52" s="57" t="str">
        <f t="shared" si="74"/>
        <v/>
      </c>
      <c r="HG52" s="57" t="str">
        <f t="shared" si="75"/>
        <v/>
      </c>
      <c r="HH52" s="57" t="str">
        <f t="shared" si="76"/>
        <v/>
      </c>
      <c r="HI52" s="57" t="str">
        <f t="shared" si="77"/>
        <v/>
      </c>
      <c r="HJ52" s="57" t="str">
        <f t="shared" si="78"/>
        <v/>
      </c>
    </row>
    <row r="53" spans="1:218" ht="57.6" hidden="1" x14ac:dyDescent="0.3">
      <c r="B53" t="s">
        <v>1017</v>
      </c>
      <c r="C53" t="s">
        <v>157</v>
      </c>
      <c r="D53">
        <v>2022</v>
      </c>
      <c r="E53" t="s">
        <v>1018</v>
      </c>
      <c r="F53" s="1" t="s">
        <v>1019</v>
      </c>
      <c r="G53" t="s">
        <v>1020</v>
      </c>
      <c r="I53" t="s">
        <v>1021</v>
      </c>
      <c r="J53" t="s">
        <v>1022</v>
      </c>
      <c r="L53" t="s">
        <v>1023</v>
      </c>
      <c r="M53">
        <v>44562</v>
      </c>
      <c r="N53">
        <v>45075.825162037036</v>
      </c>
      <c r="O53">
        <v>45075.95994212963</v>
      </c>
      <c r="S53">
        <v>1</v>
      </c>
      <c r="T53">
        <v>12</v>
      </c>
      <c r="AD53" t="s">
        <v>164</v>
      </c>
      <c r="AH53" t="s">
        <v>1024</v>
      </c>
      <c r="AM53" t="s">
        <v>1025</v>
      </c>
      <c r="AN53" t="s">
        <v>1026</v>
      </c>
      <c r="AO53" t="s">
        <v>1027</v>
      </c>
      <c r="CK53" s="54" t="s">
        <v>201</v>
      </c>
      <c r="CN53" t="s">
        <v>1028</v>
      </c>
      <c r="CO53" t="s">
        <v>1029</v>
      </c>
      <c r="CP53" t="s">
        <v>235</v>
      </c>
      <c r="CQ53" s="55" t="s">
        <v>3629</v>
      </c>
      <c r="CR53" s="1" t="s">
        <v>1030</v>
      </c>
      <c r="CS53" t="s">
        <v>172</v>
      </c>
      <c r="CT53" t="s">
        <v>173</v>
      </c>
      <c r="CU53"/>
      <c r="CV53" t="s">
        <v>174</v>
      </c>
      <c r="CW53"/>
      <c r="CX53"/>
      <c r="CY53" t="s">
        <v>174</v>
      </c>
      <c r="CZ53" s="55"/>
      <c r="DA53" s="55"/>
      <c r="DB53" s="55"/>
      <c r="DC53" s="55" t="s">
        <v>185</v>
      </c>
      <c r="DD53" s="55">
        <v>1</v>
      </c>
      <c r="DE53" s="55"/>
      <c r="DF53" t="s">
        <v>174</v>
      </c>
      <c r="DG53">
        <v>13</v>
      </c>
      <c r="DH53" t="s">
        <v>174</v>
      </c>
      <c r="DI53" t="s">
        <v>1031</v>
      </c>
      <c r="DJ53" t="s">
        <v>631</v>
      </c>
      <c r="DK53" t="s">
        <v>210</v>
      </c>
      <c r="DL53">
        <v>276.08999999999997</v>
      </c>
      <c r="DM53" s="1" t="s">
        <v>1032</v>
      </c>
      <c r="DN53" t="s">
        <v>1033</v>
      </c>
      <c r="DR53">
        <v>3.7</v>
      </c>
      <c r="DS53" t="s">
        <v>1034</v>
      </c>
      <c r="DV53" t="s">
        <v>212</v>
      </c>
      <c r="DY53" t="s">
        <v>1035</v>
      </c>
      <c r="EA53" s="1" t="s">
        <v>1036</v>
      </c>
      <c r="EB53" s="1" t="s">
        <v>3513</v>
      </c>
      <c r="EC53" t="s">
        <v>174</v>
      </c>
      <c r="ED53" t="s">
        <v>3137</v>
      </c>
      <c r="EE53" t="s">
        <v>3129</v>
      </c>
      <c r="EF53">
        <v>4</v>
      </c>
      <c r="EH53"/>
      <c r="EI53" s="1" t="s">
        <v>1037</v>
      </c>
      <c r="EJ53" s="1" t="s">
        <v>3343</v>
      </c>
      <c r="EK53" s="55" t="s">
        <v>3406</v>
      </c>
      <c r="EN53" t="s">
        <v>174</v>
      </c>
      <c r="EQ53">
        <f t="shared" si="42"/>
        <v>0</v>
      </c>
      <c r="ER53" t="str">
        <f t="shared" si="43"/>
        <v/>
      </c>
      <c r="ES53" s="54"/>
      <c r="GB53" s="57" t="str">
        <f t="shared" si="44"/>
        <v/>
      </c>
      <c r="GC53" s="57" t="str">
        <f t="shared" si="45"/>
        <v/>
      </c>
      <c r="GD53" s="57" t="str">
        <f t="shared" si="46"/>
        <v/>
      </c>
      <c r="GE53" s="57" t="str">
        <f t="shared" si="47"/>
        <v/>
      </c>
      <c r="GF53" s="57" t="str">
        <f t="shared" si="48"/>
        <v/>
      </c>
      <c r="GG53" s="57" t="str">
        <f t="shared" si="49"/>
        <v/>
      </c>
      <c r="GH53" s="57" t="str">
        <f t="shared" si="50"/>
        <v/>
      </c>
      <c r="GI53" s="57" t="str">
        <f t="shared" si="51"/>
        <v/>
      </c>
      <c r="GJ53" s="57" t="str">
        <f t="shared" si="52"/>
        <v/>
      </c>
      <c r="GK53" s="57" t="str">
        <f t="shared" si="53"/>
        <v/>
      </c>
      <c r="GL53" s="57" t="str">
        <f t="shared" si="54"/>
        <v/>
      </c>
      <c r="GM53" s="57" t="str">
        <f t="shared" si="55"/>
        <v/>
      </c>
      <c r="GN53" s="57" t="str">
        <f t="shared" si="56"/>
        <v/>
      </c>
      <c r="GO53" s="57" t="str">
        <f t="shared" si="57"/>
        <v/>
      </c>
      <c r="GP53" s="57" t="str">
        <f t="shared" si="58"/>
        <v/>
      </c>
      <c r="GQ53" s="57" t="str">
        <f t="shared" si="59"/>
        <v/>
      </c>
      <c r="GR53" s="57" t="str">
        <f t="shared" si="60"/>
        <v/>
      </c>
      <c r="GS53" s="57" t="str">
        <f t="shared" si="61"/>
        <v/>
      </c>
      <c r="GT53" s="57" t="str">
        <f t="shared" si="62"/>
        <v/>
      </c>
      <c r="GU53" s="57" t="str">
        <f t="shared" si="63"/>
        <v/>
      </c>
      <c r="GV53" s="57" t="str">
        <f t="shared" si="64"/>
        <v/>
      </c>
      <c r="GW53" s="57" t="str">
        <f t="shared" si="65"/>
        <v/>
      </c>
      <c r="GX53" s="57" t="str">
        <f t="shared" si="66"/>
        <v/>
      </c>
      <c r="GY53" s="57" t="str">
        <f t="shared" si="67"/>
        <v/>
      </c>
      <c r="GZ53" s="57" t="str">
        <f t="shared" si="68"/>
        <v/>
      </c>
      <c r="HA53" s="57" t="str">
        <f t="shared" si="69"/>
        <v/>
      </c>
      <c r="HB53" s="57" t="str">
        <f t="shared" si="70"/>
        <v/>
      </c>
      <c r="HC53" s="57" t="str">
        <f t="shared" si="71"/>
        <v/>
      </c>
      <c r="HD53" s="57" t="str">
        <f t="shared" si="72"/>
        <v/>
      </c>
      <c r="HE53" s="57" t="str">
        <f t="shared" si="73"/>
        <v/>
      </c>
      <c r="HF53" s="57" t="str">
        <f t="shared" si="74"/>
        <v/>
      </c>
      <c r="HG53" s="57" t="str">
        <f t="shared" si="75"/>
        <v/>
      </c>
      <c r="HH53" s="57" t="str">
        <f t="shared" si="76"/>
        <v/>
      </c>
      <c r="HI53" s="57" t="str">
        <f t="shared" si="77"/>
        <v/>
      </c>
      <c r="HJ53" s="57" t="str">
        <f t="shared" si="78"/>
        <v/>
      </c>
    </row>
    <row r="54" spans="1:218" hidden="1" x14ac:dyDescent="0.3">
      <c r="B54" t="s">
        <v>758</v>
      </c>
      <c r="C54" t="s">
        <v>157</v>
      </c>
      <c r="D54">
        <v>2021</v>
      </c>
      <c r="E54" t="s">
        <v>759</v>
      </c>
      <c r="F54" t="s">
        <v>760</v>
      </c>
      <c r="I54" t="s">
        <v>761</v>
      </c>
      <c r="J54" t="s">
        <v>762</v>
      </c>
      <c r="K54" t="s">
        <v>763</v>
      </c>
      <c r="L54" t="s">
        <v>764</v>
      </c>
      <c r="M54">
        <v>2021</v>
      </c>
      <c r="N54">
        <v>45246.819293981483</v>
      </c>
      <c r="O54">
        <v>45246.819293981483</v>
      </c>
      <c r="S54" t="s">
        <v>185</v>
      </c>
      <c r="T54">
        <v>4</v>
      </c>
      <c r="X54" t="s">
        <v>185</v>
      </c>
      <c r="AD54" t="s">
        <v>164</v>
      </c>
      <c r="AK54" t="s">
        <v>186</v>
      </c>
      <c r="AS54" t="s">
        <v>185</v>
      </c>
      <c r="CK54" s="29" t="s">
        <v>201</v>
      </c>
      <c r="CL54" t="s">
        <v>3191</v>
      </c>
      <c r="CR54"/>
      <c r="CU54"/>
      <c r="CV54"/>
      <c r="CW54"/>
      <c r="CX54"/>
      <c r="CZ54" s="55"/>
      <c r="DA54" s="55"/>
      <c r="DB54" s="55"/>
      <c r="DC54" s="55"/>
      <c r="DD54" s="55"/>
      <c r="DE54" s="55"/>
      <c r="DM54"/>
      <c r="DY54"/>
      <c r="EA54"/>
      <c r="EB54"/>
      <c r="EH54"/>
      <c r="EI54"/>
      <c r="EJ54"/>
      <c r="EK54"/>
      <c r="EN54"/>
      <c r="EQ54">
        <f t="shared" si="42"/>
        <v>0</v>
      </c>
      <c r="ER54" t="str">
        <f t="shared" si="43"/>
        <v/>
      </c>
      <c r="GB54" s="57" t="str">
        <f t="shared" si="44"/>
        <v/>
      </c>
      <c r="GC54" s="57" t="str">
        <f t="shared" si="45"/>
        <v/>
      </c>
      <c r="GD54" s="57" t="str">
        <f t="shared" si="46"/>
        <v/>
      </c>
      <c r="GE54" s="57" t="str">
        <f t="shared" si="47"/>
        <v/>
      </c>
      <c r="GF54" s="57" t="str">
        <f t="shared" si="48"/>
        <v/>
      </c>
      <c r="GG54" s="57" t="str">
        <f t="shared" si="49"/>
        <v/>
      </c>
      <c r="GH54" s="57" t="str">
        <f t="shared" si="50"/>
        <v/>
      </c>
      <c r="GI54" s="57" t="str">
        <f t="shared" si="51"/>
        <v/>
      </c>
      <c r="GJ54" s="57" t="str">
        <f t="shared" si="52"/>
        <v/>
      </c>
      <c r="GK54" s="57" t="str">
        <f t="shared" si="53"/>
        <v/>
      </c>
      <c r="GL54" s="57" t="str">
        <f t="shared" si="54"/>
        <v/>
      </c>
      <c r="GM54" s="57" t="str">
        <f t="shared" si="55"/>
        <v/>
      </c>
      <c r="GN54" s="57" t="str">
        <f t="shared" si="56"/>
        <v/>
      </c>
      <c r="GO54" s="57" t="str">
        <f t="shared" si="57"/>
        <v/>
      </c>
      <c r="GP54" s="57" t="str">
        <f t="shared" si="58"/>
        <v/>
      </c>
      <c r="GQ54" s="57" t="str">
        <f t="shared" si="59"/>
        <v/>
      </c>
      <c r="GR54" s="57" t="str">
        <f t="shared" si="60"/>
        <v/>
      </c>
      <c r="GS54" s="57" t="str">
        <f t="shared" si="61"/>
        <v/>
      </c>
      <c r="GT54" s="57" t="str">
        <f t="shared" si="62"/>
        <v/>
      </c>
      <c r="GU54" s="57" t="str">
        <f t="shared" si="63"/>
        <v/>
      </c>
      <c r="GV54" s="57" t="str">
        <f t="shared" si="64"/>
        <v/>
      </c>
      <c r="GW54" s="57" t="str">
        <f t="shared" si="65"/>
        <v/>
      </c>
      <c r="GX54" s="57" t="str">
        <f t="shared" si="66"/>
        <v/>
      </c>
      <c r="GY54" s="57" t="str">
        <f t="shared" si="67"/>
        <v/>
      </c>
      <c r="GZ54" s="57" t="str">
        <f t="shared" si="68"/>
        <v/>
      </c>
      <c r="HA54" s="57" t="str">
        <f t="shared" si="69"/>
        <v/>
      </c>
      <c r="HB54" s="57" t="str">
        <f t="shared" si="70"/>
        <v/>
      </c>
      <c r="HC54" s="57" t="str">
        <f t="shared" si="71"/>
        <v/>
      </c>
      <c r="HD54" s="57" t="str">
        <f t="shared" si="72"/>
        <v/>
      </c>
      <c r="HE54" s="57" t="str">
        <f t="shared" si="73"/>
        <v/>
      </c>
      <c r="HF54" s="57" t="str">
        <f t="shared" si="74"/>
        <v/>
      </c>
      <c r="HG54" s="57" t="str">
        <f t="shared" si="75"/>
        <v/>
      </c>
      <c r="HH54" s="57" t="str">
        <f t="shared" si="76"/>
        <v/>
      </c>
      <c r="HI54" s="57" t="str">
        <f t="shared" si="77"/>
        <v/>
      </c>
      <c r="HJ54" s="57" t="str">
        <f t="shared" si="78"/>
        <v/>
      </c>
    </row>
    <row r="55" spans="1:218" ht="72" hidden="1" x14ac:dyDescent="0.3">
      <c r="B55" t="s">
        <v>1038</v>
      </c>
      <c r="C55" t="s">
        <v>157</v>
      </c>
      <c r="D55">
        <v>2021</v>
      </c>
      <c r="E55" t="s">
        <v>1039</v>
      </c>
      <c r="F55" s="1" t="s">
        <v>1040</v>
      </c>
      <c r="G55" t="s">
        <v>569</v>
      </c>
      <c r="I55" t="s">
        <v>570</v>
      </c>
      <c r="J55" t="s">
        <v>1041</v>
      </c>
      <c r="L55" t="s">
        <v>1042</v>
      </c>
      <c r="M55">
        <v>44256</v>
      </c>
      <c r="N55">
        <v>45075.825254629628</v>
      </c>
      <c r="O55">
        <v>45075.825254629628</v>
      </c>
      <c r="S55">
        <v>5</v>
      </c>
      <c r="T55">
        <v>13</v>
      </c>
      <c r="AD55" t="s">
        <v>164</v>
      </c>
      <c r="AH55" t="s">
        <v>1043</v>
      </c>
      <c r="AM55" t="s">
        <v>1044</v>
      </c>
      <c r="AN55" t="s">
        <v>1045</v>
      </c>
      <c r="AO55" t="s">
        <v>1046</v>
      </c>
      <c r="CK55" s="54" t="s">
        <v>201</v>
      </c>
      <c r="CP55" t="s">
        <v>235</v>
      </c>
      <c r="CQ55" s="55" t="s">
        <v>3317</v>
      </c>
      <c r="CR55" t="s">
        <v>3317</v>
      </c>
      <c r="CS55" t="s">
        <v>172</v>
      </c>
      <c r="CT55" t="s">
        <v>185</v>
      </c>
      <c r="CU55"/>
      <c r="CV55" t="s">
        <v>174</v>
      </c>
      <c r="CW55"/>
      <c r="CX55"/>
      <c r="CY55" t="s">
        <v>174</v>
      </c>
      <c r="CZ55" s="55"/>
      <c r="DA55" s="55"/>
      <c r="DB55" s="55"/>
      <c r="DC55" s="55" t="s">
        <v>185</v>
      </c>
      <c r="DD55" s="55">
        <v>1</v>
      </c>
      <c r="DE55" s="55"/>
      <c r="DF55" t="s">
        <v>174</v>
      </c>
      <c r="DG55">
        <v>4</v>
      </c>
      <c r="DH55" t="s">
        <v>174</v>
      </c>
      <c r="DI55" t="s">
        <v>208</v>
      </c>
      <c r="DJ55" t="s">
        <v>829</v>
      </c>
      <c r="DK55" t="s">
        <v>176</v>
      </c>
      <c r="DL55">
        <v>22.17</v>
      </c>
      <c r="DM55" s="1" t="s">
        <v>1047</v>
      </c>
      <c r="DN55" t="s">
        <v>1048</v>
      </c>
      <c r="DR55">
        <v>3</v>
      </c>
      <c r="DS55" t="s">
        <v>1049</v>
      </c>
      <c r="DV55" t="s">
        <v>212</v>
      </c>
      <c r="DY55" t="s">
        <v>603</v>
      </c>
      <c r="EA55" s="1" t="s">
        <v>3297</v>
      </c>
      <c r="EB55" s="55" t="s">
        <v>3525</v>
      </c>
      <c r="EC55" t="s">
        <v>174</v>
      </c>
      <c r="ED55">
        <v>2019</v>
      </c>
      <c r="EF55">
        <v>4</v>
      </c>
      <c r="EH55" s="1" t="s">
        <v>3372</v>
      </c>
      <c r="EI55" t="s">
        <v>174</v>
      </c>
      <c r="EJ55"/>
      <c r="EK55"/>
      <c r="EM55" t="s">
        <v>3579</v>
      </c>
      <c r="EN55" s="1" t="s">
        <v>1050</v>
      </c>
      <c r="EO55" s="55" t="s">
        <v>3569</v>
      </c>
      <c r="EQ55">
        <f t="shared" si="42"/>
        <v>3</v>
      </c>
      <c r="ER55" t="str">
        <f t="shared" si="43"/>
        <v>Sentinel-2, Landsat-8, Rapideye</v>
      </c>
      <c r="ES55" s="54">
        <v>-1</v>
      </c>
      <c r="EW55">
        <v>-1</v>
      </c>
      <c r="FA55">
        <v>-1</v>
      </c>
      <c r="GB55" s="57" t="str">
        <f t="shared" si="44"/>
        <v>Sentinel-2</v>
      </c>
      <c r="GC55" s="57" t="str">
        <f t="shared" si="45"/>
        <v/>
      </c>
      <c r="GD55" s="57" t="str">
        <f t="shared" si="46"/>
        <v/>
      </c>
      <c r="GE55" s="57" t="str">
        <f t="shared" si="47"/>
        <v/>
      </c>
      <c r="GF55" s="57" t="str">
        <f t="shared" si="48"/>
        <v>Landsat-8</v>
      </c>
      <c r="GG55" s="57" t="str">
        <f t="shared" si="49"/>
        <v/>
      </c>
      <c r="GH55" s="57" t="str">
        <f t="shared" si="50"/>
        <v/>
      </c>
      <c r="GI55" s="57" t="str">
        <f t="shared" si="51"/>
        <v/>
      </c>
      <c r="GJ55" s="57" t="str">
        <f t="shared" si="52"/>
        <v>Rapideye</v>
      </c>
      <c r="GK55" s="57" t="str">
        <f t="shared" si="53"/>
        <v/>
      </c>
      <c r="GL55" s="57" t="str">
        <f t="shared" si="54"/>
        <v/>
      </c>
      <c r="GM55" s="57" t="str">
        <f t="shared" si="55"/>
        <v/>
      </c>
      <c r="GN55" s="57" t="str">
        <f t="shared" si="56"/>
        <v/>
      </c>
      <c r="GO55" s="57" t="str">
        <f t="shared" si="57"/>
        <v/>
      </c>
      <c r="GP55" s="57" t="str">
        <f t="shared" si="58"/>
        <v/>
      </c>
      <c r="GQ55" s="57" t="str">
        <f t="shared" si="59"/>
        <v/>
      </c>
      <c r="GR55" s="57" t="str">
        <f t="shared" si="60"/>
        <v/>
      </c>
      <c r="GS55" s="57" t="str">
        <f t="shared" si="61"/>
        <v/>
      </c>
      <c r="GT55" s="57" t="str">
        <f t="shared" si="62"/>
        <v/>
      </c>
      <c r="GU55" s="57" t="str">
        <f t="shared" si="63"/>
        <v/>
      </c>
      <c r="GV55" s="57" t="str">
        <f t="shared" si="64"/>
        <v/>
      </c>
      <c r="GW55" s="57" t="str">
        <f t="shared" si="65"/>
        <v/>
      </c>
      <c r="GX55" s="57" t="str">
        <f t="shared" si="66"/>
        <v/>
      </c>
      <c r="GY55" s="57" t="str">
        <f t="shared" si="67"/>
        <v/>
      </c>
      <c r="GZ55" s="57" t="str">
        <f t="shared" si="68"/>
        <v/>
      </c>
      <c r="HA55" s="57" t="str">
        <f t="shared" si="69"/>
        <v/>
      </c>
      <c r="HB55" s="57" t="str">
        <f t="shared" si="70"/>
        <v/>
      </c>
      <c r="HC55" s="57" t="str">
        <f t="shared" si="71"/>
        <v/>
      </c>
      <c r="HD55" s="57" t="str">
        <f t="shared" si="72"/>
        <v/>
      </c>
      <c r="HE55" s="57" t="str">
        <f t="shared" si="73"/>
        <v/>
      </c>
      <c r="HF55" s="57" t="str">
        <f t="shared" si="74"/>
        <v/>
      </c>
      <c r="HG55" s="57" t="str">
        <f t="shared" si="75"/>
        <v/>
      </c>
      <c r="HH55" s="57" t="str">
        <f t="shared" si="76"/>
        <v/>
      </c>
      <c r="HI55" s="57" t="str">
        <f t="shared" si="77"/>
        <v/>
      </c>
      <c r="HJ55" s="57" t="str">
        <f t="shared" si="78"/>
        <v/>
      </c>
    </row>
    <row r="56" spans="1:218" hidden="1" x14ac:dyDescent="0.3">
      <c r="B56" t="s">
        <v>1785</v>
      </c>
      <c r="C56" t="s">
        <v>157</v>
      </c>
      <c r="D56">
        <v>2022</v>
      </c>
      <c r="E56" t="s">
        <v>1786</v>
      </c>
      <c r="F56" t="s">
        <v>1787</v>
      </c>
      <c r="G56" t="s">
        <v>160</v>
      </c>
      <c r="I56" t="s">
        <v>161</v>
      </c>
      <c r="J56" t="s">
        <v>1788</v>
      </c>
      <c r="L56" t="s">
        <v>1789</v>
      </c>
      <c r="M56">
        <v>44652</v>
      </c>
      <c r="N56">
        <v>45075.825208333335</v>
      </c>
      <c r="O56">
        <v>45075.949467592596</v>
      </c>
      <c r="T56">
        <v>26</v>
      </c>
      <c r="AD56" t="s">
        <v>164</v>
      </c>
      <c r="AH56" t="s">
        <v>1790</v>
      </c>
      <c r="AM56" t="s">
        <v>1791</v>
      </c>
      <c r="AN56" t="s">
        <v>1792</v>
      </c>
      <c r="AO56" t="s">
        <v>1793</v>
      </c>
      <c r="CK56" s="29" t="s">
        <v>1794</v>
      </c>
      <c r="CL56" t="s">
        <v>3192</v>
      </c>
      <c r="CP56" t="s">
        <v>204</v>
      </c>
      <c r="CR56"/>
      <c r="CS56" t="s">
        <v>172</v>
      </c>
      <c r="CT56" t="s">
        <v>173</v>
      </c>
      <c r="CU56"/>
      <c r="CV56"/>
      <c r="CW56"/>
      <c r="CX56"/>
      <c r="CY56">
        <v>8.6999999999999993</v>
      </c>
      <c r="CZ56" s="55"/>
      <c r="DA56" s="55"/>
      <c r="DB56" s="55"/>
      <c r="DC56" s="55"/>
      <c r="DD56" s="55"/>
      <c r="DE56" s="55"/>
      <c r="DF56">
        <v>8.6999999999999993</v>
      </c>
      <c r="DI56" t="s">
        <v>1795</v>
      </c>
      <c r="DJ56" t="s">
        <v>456</v>
      </c>
      <c r="DK56" t="s">
        <v>457</v>
      </c>
      <c r="DL56" t="s">
        <v>185</v>
      </c>
      <c r="DM56"/>
      <c r="DR56">
        <v>3.7</v>
      </c>
      <c r="DS56" t="s">
        <v>1796</v>
      </c>
      <c r="DY56"/>
      <c r="EA56"/>
      <c r="EB56"/>
      <c r="EF56">
        <v>4</v>
      </c>
      <c r="EH56"/>
      <c r="EI56"/>
      <c r="EJ56"/>
      <c r="EK56"/>
      <c r="EN56" t="s">
        <v>174</v>
      </c>
      <c r="EQ56">
        <f t="shared" si="42"/>
        <v>0</v>
      </c>
      <c r="ER56" t="str">
        <f t="shared" si="43"/>
        <v/>
      </c>
      <c r="GB56" s="57" t="str">
        <f t="shared" si="44"/>
        <v/>
      </c>
      <c r="GC56" s="57" t="str">
        <f t="shared" si="45"/>
        <v/>
      </c>
      <c r="GD56" s="57" t="str">
        <f t="shared" si="46"/>
        <v/>
      </c>
      <c r="GE56" s="57" t="str">
        <f t="shared" si="47"/>
        <v/>
      </c>
      <c r="GF56" s="57" t="str">
        <f t="shared" si="48"/>
        <v/>
      </c>
      <c r="GG56" s="57" t="str">
        <f t="shared" si="49"/>
        <v/>
      </c>
      <c r="GH56" s="57" t="str">
        <f t="shared" si="50"/>
        <v/>
      </c>
      <c r="GI56" s="57" t="str">
        <f t="shared" si="51"/>
        <v/>
      </c>
      <c r="GJ56" s="57" t="str">
        <f t="shared" si="52"/>
        <v/>
      </c>
      <c r="GK56" s="57" t="str">
        <f t="shared" si="53"/>
        <v/>
      </c>
      <c r="GL56" s="57" t="str">
        <f t="shared" si="54"/>
        <v/>
      </c>
      <c r="GM56" s="57" t="str">
        <f t="shared" si="55"/>
        <v/>
      </c>
      <c r="GN56" s="57" t="str">
        <f t="shared" si="56"/>
        <v/>
      </c>
      <c r="GO56" s="57" t="str">
        <f t="shared" si="57"/>
        <v/>
      </c>
      <c r="GP56" s="57" t="str">
        <f t="shared" si="58"/>
        <v/>
      </c>
      <c r="GQ56" s="57" t="str">
        <f t="shared" si="59"/>
        <v/>
      </c>
      <c r="GR56" s="57" t="str">
        <f t="shared" si="60"/>
        <v/>
      </c>
      <c r="GS56" s="57" t="str">
        <f t="shared" si="61"/>
        <v/>
      </c>
      <c r="GT56" s="57" t="str">
        <f t="shared" si="62"/>
        <v/>
      </c>
      <c r="GU56" s="57" t="str">
        <f t="shared" si="63"/>
        <v/>
      </c>
      <c r="GV56" s="57" t="str">
        <f t="shared" si="64"/>
        <v/>
      </c>
      <c r="GW56" s="57" t="str">
        <f t="shared" si="65"/>
        <v/>
      </c>
      <c r="GX56" s="57" t="str">
        <f t="shared" si="66"/>
        <v/>
      </c>
      <c r="GY56" s="57" t="str">
        <f t="shared" si="67"/>
        <v/>
      </c>
      <c r="GZ56" s="57" t="str">
        <f t="shared" si="68"/>
        <v/>
      </c>
      <c r="HA56" s="57" t="str">
        <f t="shared" si="69"/>
        <v/>
      </c>
      <c r="HB56" s="57" t="str">
        <f t="shared" si="70"/>
        <v/>
      </c>
      <c r="HC56" s="57" t="str">
        <f t="shared" si="71"/>
        <v/>
      </c>
      <c r="HD56" s="57" t="str">
        <f t="shared" si="72"/>
        <v/>
      </c>
      <c r="HE56" s="57" t="str">
        <f t="shared" si="73"/>
        <v/>
      </c>
      <c r="HF56" s="57" t="str">
        <f t="shared" si="74"/>
        <v/>
      </c>
      <c r="HG56" s="57" t="str">
        <f t="shared" si="75"/>
        <v/>
      </c>
      <c r="HH56" s="57" t="str">
        <f t="shared" si="76"/>
        <v/>
      </c>
      <c r="HI56" s="57" t="str">
        <f t="shared" si="77"/>
        <v/>
      </c>
      <c r="HJ56" s="57" t="str">
        <f t="shared" si="78"/>
        <v/>
      </c>
    </row>
    <row r="57" spans="1:218" ht="57.6" hidden="1" x14ac:dyDescent="0.3">
      <c r="A57">
        <v>1</v>
      </c>
      <c r="B57" t="s">
        <v>1051</v>
      </c>
      <c r="C57" t="s">
        <v>157</v>
      </c>
      <c r="D57">
        <v>2023</v>
      </c>
      <c r="E57" t="s">
        <v>1052</v>
      </c>
      <c r="F57" s="1" t="s">
        <v>1053</v>
      </c>
      <c r="G57" t="s">
        <v>1054</v>
      </c>
      <c r="I57" t="s">
        <v>1055</v>
      </c>
      <c r="J57" t="s">
        <v>1056</v>
      </c>
      <c r="L57" t="s">
        <v>1057</v>
      </c>
      <c r="M57">
        <v>45261</v>
      </c>
      <c r="N57">
        <v>45434.755023148151</v>
      </c>
      <c r="O57">
        <v>45436.026585648149</v>
      </c>
      <c r="Q57" t="s">
        <v>1058</v>
      </c>
      <c r="S57" t="s">
        <v>1059</v>
      </c>
      <c r="T57">
        <v>50</v>
      </c>
      <c r="AD57" t="s">
        <v>164</v>
      </c>
      <c r="AH57" t="s">
        <v>1060</v>
      </c>
      <c r="AO57" t="s">
        <v>1061</v>
      </c>
      <c r="CK57" s="54"/>
      <c r="CN57" t="s">
        <v>1062</v>
      </c>
      <c r="CP57" t="s">
        <v>171</v>
      </c>
      <c r="CQ57" s="55" t="s">
        <v>372</v>
      </c>
      <c r="CR57" s="1" t="s">
        <v>372</v>
      </c>
      <c r="CS57" t="s">
        <v>172</v>
      </c>
      <c r="CT57" t="s">
        <v>173</v>
      </c>
      <c r="CU57"/>
      <c r="CV57" t="s">
        <v>174</v>
      </c>
      <c r="CW57"/>
      <c r="CX57"/>
      <c r="CY57" t="s">
        <v>174</v>
      </c>
      <c r="CZ57" s="55"/>
      <c r="DA57" s="55"/>
      <c r="DB57" s="55"/>
      <c r="DC57" s="55" t="s">
        <v>185</v>
      </c>
      <c r="DD57" s="55">
        <v>1</v>
      </c>
      <c r="DE57" s="55"/>
      <c r="DG57">
        <v>31</v>
      </c>
      <c r="DH57" t="s">
        <v>174</v>
      </c>
      <c r="DI57" t="s">
        <v>1063</v>
      </c>
      <c r="DJ57" t="s">
        <v>1064</v>
      </c>
      <c r="DK57" t="s">
        <v>210</v>
      </c>
      <c r="DL57">
        <v>48</v>
      </c>
      <c r="DM57" s="1" t="s">
        <v>1032</v>
      </c>
      <c r="DN57" t="s">
        <v>1065</v>
      </c>
      <c r="DO57">
        <v>3</v>
      </c>
      <c r="DP57">
        <v>64</v>
      </c>
      <c r="DQ57" t="s">
        <v>3157</v>
      </c>
      <c r="DR57" t="s">
        <v>185</v>
      </c>
      <c r="DS57" t="s">
        <v>1066</v>
      </c>
      <c r="DV57" t="s">
        <v>212</v>
      </c>
      <c r="DY57" t="s">
        <v>1067</v>
      </c>
      <c r="EA57" s="1" t="s">
        <v>1068</v>
      </c>
      <c r="EB57" s="1" t="s">
        <v>3513</v>
      </c>
      <c r="EC57" t="s">
        <v>174</v>
      </c>
      <c r="ED57">
        <v>2020</v>
      </c>
      <c r="EF57">
        <v>4</v>
      </c>
      <c r="EH57"/>
      <c r="EI57" s="1" t="s">
        <v>1069</v>
      </c>
      <c r="EJ57" s="1" t="s">
        <v>3344</v>
      </c>
      <c r="EK57" s="55" t="s">
        <v>3344</v>
      </c>
      <c r="EN57" t="s">
        <v>174</v>
      </c>
      <c r="EQ57">
        <f t="shared" si="42"/>
        <v>0</v>
      </c>
      <c r="ER57" t="str">
        <f t="shared" si="43"/>
        <v/>
      </c>
      <c r="ES57" s="54"/>
      <c r="GB57" s="57" t="str">
        <f t="shared" si="44"/>
        <v/>
      </c>
      <c r="GC57" s="57" t="str">
        <f t="shared" si="45"/>
        <v/>
      </c>
      <c r="GD57" s="57" t="str">
        <f t="shared" si="46"/>
        <v/>
      </c>
      <c r="GE57" s="57" t="str">
        <f t="shared" si="47"/>
        <v/>
      </c>
      <c r="GF57" s="57" t="str">
        <f t="shared" si="48"/>
        <v/>
      </c>
      <c r="GG57" s="57" t="str">
        <f t="shared" si="49"/>
        <v/>
      </c>
      <c r="GH57" s="57" t="str">
        <f t="shared" si="50"/>
        <v/>
      </c>
      <c r="GI57" s="57" t="str">
        <f t="shared" si="51"/>
        <v/>
      </c>
      <c r="GJ57" s="57" t="str">
        <f t="shared" si="52"/>
        <v/>
      </c>
      <c r="GK57" s="57" t="str">
        <f t="shared" si="53"/>
        <v/>
      </c>
      <c r="GL57" s="57" t="str">
        <f t="shared" si="54"/>
        <v/>
      </c>
      <c r="GM57" s="57" t="str">
        <f t="shared" si="55"/>
        <v/>
      </c>
      <c r="GN57" s="57" t="str">
        <f t="shared" si="56"/>
        <v/>
      </c>
      <c r="GO57" s="57" t="str">
        <f t="shared" si="57"/>
        <v/>
      </c>
      <c r="GP57" s="57" t="str">
        <f t="shared" si="58"/>
        <v/>
      </c>
      <c r="GQ57" s="57" t="str">
        <f t="shared" si="59"/>
        <v/>
      </c>
      <c r="GR57" s="57" t="str">
        <f t="shared" si="60"/>
        <v/>
      </c>
      <c r="GS57" s="57" t="str">
        <f t="shared" si="61"/>
        <v/>
      </c>
      <c r="GT57" s="57" t="str">
        <f t="shared" si="62"/>
        <v/>
      </c>
      <c r="GU57" s="57" t="str">
        <f t="shared" si="63"/>
        <v/>
      </c>
      <c r="GV57" s="57" t="str">
        <f t="shared" si="64"/>
        <v/>
      </c>
      <c r="GW57" s="57" t="str">
        <f t="shared" si="65"/>
        <v/>
      </c>
      <c r="GX57" s="57" t="str">
        <f t="shared" si="66"/>
        <v/>
      </c>
      <c r="GY57" s="57" t="str">
        <f t="shared" si="67"/>
        <v/>
      </c>
      <c r="GZ57" s="57" t="str">
        <f t="shared" si="68"/>
        <v/>
      </c>
      <c r="HA57" s="57" t="str">
        <f t="shared" si="69"/>
        <v/>
      </c>
      <c r="HB57" s="57" t="str">
        <f t="shared" si="70"/>
        <v/>
      </c>
      <c r="HC57" s="57" t="str">
        <f t="shared" si="71"/>
        <v/>
      </c>
      <c r="HD57" s="57" t="str">
        <f t="shared" si="72"/>
        <v/>
      </c>
      <c r="HE57" s="57" t="str">
        <f t="shared" si="73"/>
        <v/>
      </c>
      <c r="HF57" s="57" t="str">
        <f t="shared" si="74"/>
        <v/>
      </c>
      <c r="HG57" s="57" t="str">
        <f t="shared" si="75"/>
        <v/>
      </c>
      <c r="HH57" s="57" t="str">
        <f t="shared" si="76"/>
        <v/>
      </c>
      <c r="HI57" s="57" t="str">
        <f t="shared" si="77"/>
        <v/>
      </c>
      <c r="HJ57" s="57" t="str">
        <f t="shared" si="78"/>
        <v/>
      </c>
    </row>
    <row r="58" spans="1:218" ht="43.2" hidden="1" x14ac:dyDescent="0.3">
      <c r="A58" s="55"/>
      <c r="B58" s="55" t="s">
        <v>1078</v>
      </c>
      <c r="C58" s="55" t="s">
        <v>157</v>
      </c>
      <c r="D58" s="55">
        <v>2019</v>
      </c>
      <c r="E58" s="55" t="s">
        <v>1079</v>
      </c>
      <c r="F58" s="1" t="s">
        <v>1080</v>
      </c>
      <c r="G58" s="55" t="s">
        <v>190</v>
      </c>
      <c r="H58" t="s">
        <v>191</v>
      </c>
      <c r="J58" t="s">
        <v>1081</v>
      </c>
      <c r="K58" t="s">
        <v>1082</v>
      </c>
      <c r="L58" t="s">
        <v>1083</v>
      </c>
      <c r="M58">
        <v>2019</v>
      </c>
      <c r="N58">
        <v>45075.82534722222</v>
      </c>
      <c r="O58">
        <v>45075.82534722222</v>
      </c>
      <c r="P58">
        <v>43410</v>
      </c>
      <c r="T58">
        <v>284</v>
      </c>
      <c r="AB58" t="s">
        <v>1084</v>
      </c>
      <c r="AD58" t="s">
        <v>164</v>
      </c>
      <c r="AG58" t="s">
        <v>196</v>
      </c>
      <c r="AM58" t="s">
        <v>1085</v>
      </c>
      <c r="AO58" t="s">
        <v>1086</v>
      </c>
      <c r="AQ58" t="s">
        <v>1087</v>
      </c>
      <c r="AT58" t="s">
        <v>1088</v>
      </c>
      <c r="BU58" t="s">
        <v>1089</v>
      </c>
      <c r="CK58" s="58" t="s">
        <v>201</v>
      </c>
      <c r="CL58" s="55"/>
      <c r="CM58" s="55"/>
      <c r="CP58" s="55" t="s">
        <v>846</v>
      </c>
      <c r="CQ58" s="55" t="s">
        <v>3630</v>
      </c>
      <c r="CR58" s="55" t="s">
        <v>205</v>
      </c>
      <c r="CS58" s="55" t="s">
        <v>172</v>
      </c>
      <c r="CT58" s="55" t="s">
        <v>185</v>
      </c>
      <c r="CU58"/>
      <c r="CV58" t="s">
        <v>174</v>
      </c>
      <c r="CW58"/>
      <c r="CX58"/>
      <c r="CY58" s="55" t="s">
        <v>185</v>
      </c>
      <c r="CZ58" s="55" t="s">
        <v>3090</v>
      </c>
      <c r="DA58" s="55">
        <v>365</v>
      </c>
      <c r="DB58" s="55">
        <v>2</v>
      </c>
      <c r="DC58" s="55"/>
      <c r="DD58" s="55">
        <v>1</v>
      </c>
      <c r="DE58" s="55"/>
      <c r="DF58" s="55" t="s">
        <v>185</v>
      </c>
      <c r="DG58" s="55" t="s">
        <v>185</v>
      </c>
      <c r="DH58" s="55" t="s">
        <v>174</v>
      </c>
      <c r="DI58" s="55" t="s">
        <v>208</v>
      </c>
      <c r="DJ58" s="55" t="s">
        <v>513</v>
      </c>
      <c r="DK58" s="55" t="s">
        <v>210</v>
      </c>
      <c r="DL58" s="55">
        <v>58.15</v>
      </c>
      <c r="DM58" s="55" t="s">
        <v>174</v>
      </c>
      <c r="DN58" s="55" t="s">
        <v>185</v>
      </c>
      <c r="DO58" s="55"/>
      <c r="DP58" s="55"/>
      <c r="DQ58" s="55"/>
      <c r="DR58" s="55">
        <v>3</v>
      </c>
      <c r="DS58" s="55" t="s">
        <v>1090</v>
      </c>
      <c r="DT58" s="55" t="s">
        <v>207</v>
      </c>
      <c r="DU58" s="55" t="s">
        <v>207</v>
      </c>
      <c r="DV58" s="55" t="s">
        <v>482</v>
      </c>
      <c r="DW58" s="55"/>
      <c r="DX58" s="55"/>
      <c r="DY58" s="55" t="s">
        <v>1091</v>
      </c>
      <c r="DZ58" s="55"/>
      <c r="EA58" s="1" t="s">
        <v>185</v>
      </c>
      <c r="EB58" s="1" t="s">
        <v>185</v>
      </c>
      <c r="EC58" s="55" t="s">
        <v>174</v>
      </c>
      <c r="ED58" s="55" t="s">
        <v>3269</v>
      </c>
      <c r="EE58" t="s">
        <v>3129</v>
      </c>
      <c r="EF58" s="55">
        <v>4</v>
      </c>
      <c r="EG58" s="55"/>
      <c r="EH58" s="55"/>
      <c r="EI58" s="55" t="s">
        <v>174</v>
      </c>
      <c r="EJ58" s="55"/>
      <c r="EK58" s="55"/>
      <c r="EL58" s="55"/>
      <c r="EM58" s="55"/>
      <c r="EN58" s="55" t="s">
        <v>174</v>
      </c>
      <c r="EO58" s="55"/>
      <c r="EP58" s="55"/>
      <c r="EQ58" s="55">
        <f t="shared" si="42"/>
        <v>1</v>
      </c>
      <c r="ER58" t="str">
        <f t="shared" si="43"/>
        <v>Landsat-5</v>
      </c>
      <c r="ES58" s="56"/>
      <c r="ET58" s="55"/>
      <c r="EU58" s="55"/>
      <c r="EV58" s="55"/>
      <c r="EW58" s="55"/>
      <c r="EX58" s="55"/>
      <c r="EY58" s="55"/>
      <c r="EZ58" s="55"/>
      <c r="FA58" s="55"/>
      <c r="FB58" s="55"/>
      <c r="FC58" s="55"/>
      <c r="FD58" s="55"/>
      <c r="FE58" s="55"/>
      <c r="FF58" s="55">
        <v>1</v>
      </c>
      <c r="FG58" s="55"/>
      <c r="FH58" s="55"/>
      <c r="FI58" s="55"/>
      <c r="FJ58" s="55"/>
      <c r="FK58" s="55"/>
      <c r="FL58" s="55"/>
      <c r="FM58" s="55"/>
      <c r="FN58" s="55"/>
      <c r="FO58" s="55"/>
      <c r="FP58" s="55"/>
      <c r="FQ58" s="55"/>
      <c r="FR58" s="55"/>
      <c r="FS58" s="55"/>
      <c r="FT58" s="55"/>
      <c r="FU58" s="55"/>
      <c r="FV58" s="55"/>
      <c r="FW58" s="55"/>
      <c r="FX58" s="55"/>
      <c r="FY58" s="55"/>
      <c r="FZ58" s="55"/>
      <c r="GA58" s="55"/>
      <c r="GB58" s="57" t="str">
        <f t="shared" si="44"/>
        <v/>
      </c>
      <c r="GC58" s="57" t="str">
        <f t="shared" si="45"/>
        <v/>
      </c>
      <c r="GD58" s="57" t="str">
        <f t="shared" si="46"/>
        <v/>
      </c>
      <c r="GE58" s="57" t="str">
        <f t="shared" si="47"/>
        <v/>
      </c>
      <c r="GF58" s="57" t="str">
        <f t="shared" si="48"/>
        <v/>
      </c>
      <c r="GG58" s="57" t="str">
        <f t="shared" si="49"/>
        <v/>
      </c>
      <c r="GH58" s="57" t="str">
        <f t="shared" si="50"/>
        <v/>
      </c>
      <c r="GI58" s="57" t="str">
        <f t="shared" si="51"/>
        <v/>
      </c>
      <c r="GJ58" s="57" t="str">
        <f t="shared" si="52"/>
        <v/>
      </c>
      <c r="GK58" s="57" t="str">
        <f t="shared" si="53"/>
        <v/>
      </c>
      <c r="GL58" s="57" t="str">
        <f t="shared" si="54"/>
        <v/>
      </c>
      <c r="GM58" s="57" t="str">
        <f t="shared" si="55"/>
        <v/>
      </c>
      <c r="GN58" s="57" t="str">
        <f t="shared" si="56"/>
        <v/>
      </c>
      <c r="GO58" s="57" t="str">
        <f t="shared" si="57"/>
        <v>Landsat-5</v>
      </c>
      <c r="GP58" s="57" t="str">
        <f t="shared" si="58"/>
        <v/>
      </c>
      <c r="GQ58" s="57" t="str">
        <f t="shared" si="59"/>
        <v/>
      </c>
      <c r="GR58" s="57" t="str">
        <f t="shared" si="60"/>
        <v/>
      </c>
      <c r="GS58" s="57" t="str">
        <f t="shared" si="61"/>
        <v/>
      </c>
      <c r="GT58" s="57" t="str">
        <f t="shared" si="62"/>
        <v/>
      </c>
      <c r="GU58" s="57" t="str">
        <f t="shared" si="63"/>
        <v/>
      </c>
      <c r="GV58" s="57" t="str">
        <f t="shared" si="64"/>
        <v/>
      </c>
      <c r="GW58" s="57" t="str">
        <f t="shared" si="65"/>
        <v/>
      </c>
      <c r="GX58" s="57" t="str">
        <f t="shared" si="66"/>
        <v/>
      </c>
      <c r="GY58" s="57" t="str">
        <f t="shared" si="67"/>
        <v/>
      </c>
      <c r="GZ58" s="57" t="str">
        <f t="shared" si="68"/>
        <v/>
      </c>
      <c r="HA58" s="57" t="str">
        <f t="shared" si="69"/>
        <v/>
      </c>
      <c r="HB58" s="57" t="str">
        <f t="shared" si="70"/>
        <v/>
      </c>
      <c r="HC58" s="57" t="str">
        <f t="shared" si="71"/>
        <v/>
      </c>
      <c r="HD58" s="57" t="str">
        <f t="shared" si="72"/>
        <v/>
      </c>
      <c r="HE58" s="57" t="str">
        <f t="shared" si="73"/>
        <v/>
      </c>
      <c r="HF58" s="57" t="str">
        <f t="shared" si="74"/>
        <v/>
      </c>
      <c r="HG58" s="57" t="str">
        <f t="shared" si="75"/>
        <v/>
      </c>
      <c r="HH58" s="57" t="str">
        <f t="shared" si="76"/>
        <v/>
      </c>
      <c r="HI58" s="57" t="str">
        <f t="shared" si="77"/>
        <v/>
      </c>
      <c r="HJ58" s="57" t="str">
        <f t="shared" si="78"/>
        <v/>
      </c>
    </row>
    <row r="59" spans="1:218" ht="57.6" hidden="1" x14ac:dyDescent="0.3">
      <c r="B59" t="s">
        <v>1107</v>
      </c>
      <c r="C59" t="s">
        <v>157</v>
      </c>
      <c r="D59">
        <v>2023</v>
      </c>
      <c r="E59" t="s">
        <v>1108</v>
      </c>
      <c r="F59" s="1" t="s">
        <v>1109</v>
      </c>
      <c r="I59" t="s">
        <v>182</v>
      </c>
      <c r="J59" t="s">
        <v>1110</v>
      </c>
      <c r="K59" t="s">
        <v>1111</v>
      </c>
      <c r="L59" t="s">
        <v>1112</v>
      </c>
      <c r="M59">
        <v>2023</v>
      </c>
      <c r="N59">
        <v>45246.819236111114</v>
      </c>
      <c r="O59">
        <v>45246.819236111114</v>
      </c>
      <c r="S59" t="s">
        <v>185</v>
      </c>
      <c r="T59">
        <v>15</v>
      </c>
      <c r="X59" t="s">
        <v>185</v>
      </c>
      <c r="AD59" t="s">
        <v>164</v>
      </c>
      <c r="AK59" t="s">
        <v>186</v>
      </c>
      <c r="AS59" t="s">
        <v>185</v>
      </c>
      <c r="CK59" s="54" t="s">
        <v>201</v>
      </c>
      <c r="CP59" t="s">
        <v>171</v>
      </c>
      <c r="CQ59" s="55" t="s">
        <v>3631</v>
      </c>
      <c r="CR59" s="1" t="s">
        <v>3088</v>
      </c>
      <c r="CS59" t="s">
        <v>172</v>
      </c>
      <c r="CT59" t="s">
        <v>173</v>
      </c>
      <c r="CU59"/>
      <c r="CV59" t="s">
        <v>174</v>
      </c>
      <c r="CW59"/>
      <c r="CX59"/>
      <c r="CY59">
        <v>1</v>
      </c>
      <c r="CZ59" s="55"/>
      <c r="DA59" s="55"/>
      <c r="DB59" s="55"/>
      <c r="DC59" s="55">
        <v>4</v>
      </c>
      <c r="DD59" s="55">
        <v>1</v>
      </c>
      <c r="DE59" s="55"/>
      <c r="DF59">
        <v>1</v>
      </c>
      <c r="DG59">
        <v>4</v>
      </c>
      <c r="DH59" t="s">
        <v>174</v>
      </c>
      <c r="DI59" t="s">
        <v>455</v>
      </c>
      <c r="DJ59" t="s">
        <v>1113</v>
      </c>
      <c r="DK59" t="s">
        <v>210</v>
      </c>
      <c r="DL59">
        <v>70.06</v>
      </c>
      <c r="DM59" t="s">
        <v>174</v>
      </c>
      <c r="DN59" t="s">
        <v>1006</v>
      </c>
      <c r="DR59">
        <v>3</v>
      </c>
      <c r="DS59" t="s">
        <v>1114</v>
      </c>
      <c r="DV59" t="s">
        <v>212</v>
      </c>
      <c r="DY59" t="s">
        <v>1115</v>
      </c>
      <c r="EA59" s="1" t="s">
        <v>3298</v>
      </c>
      <c r="EB59" s="1" t="s">
        <v>3513</v>
      </c>
      <c r="EC59" t="s">
        <v>174</v>
      </c>
      <c r="ED59" s="55">
        <v>2019</v>
      </c>
      <c r="EF59">
        <v>4</v>
      </c>
      <c r="EH59" s="1" t="s">
        <v>3373</v>
      </c>
      <c r="EI59" s="1" t="s">
        <v>1116</v>
      </c>
      <c r="EJ59" s="1" t="s">
        <v>3345</v>
      </c>
      <c r="EK59" s="1" t="s">
        <v>3407</v>
      </c>
      <c r="EM59" s="1" t="s">
        <v>1376</v>
      </c>
      <c r="EN59" s="1" t="s">
        <v>1117</v>
      </c>
      <c r="EO59" s="1" t="s">
        <v>3565</v>
      </c>
      <c r="EQ59">
        <f t="shared" si="42"/>
        <v>1</v>
      </c>
      <c r="ER59" t="str">
        <f t="shared" si="43"/>
        <v>Sentinel-2</v>
      </c>
      <c r="ES59" s="54">
        <v>-1</v>
      </c>
      <c r="GB59" s="57" t="str">
        <f t="shared" si="44"/>
        <v>Sentinel-2</v>
      </c>
      <c r="GC59" s="57" t="str">
        <f t="shared" si="45"/>
        <v/>
      </c>
      <c r="GD59" s="57" t="str">
        <f t="shared" si="46"/>
        <v/>
      </c>
      <c r="GE59" s="57" t="str">
        <f t="shared" si="47"/>
        <v/>
      </c>
      <c r="GF59" s="57" t="str">
        <f t="shared" si="48"/>
        <v/>
      </c>
      <c r="GG59" s="57" t="str">
        <f t="shared" si="49"/>
        <v/>
      </c>
      <c r="GH59" s="57" t="str">
        <f t="shared" si="50"/>
        <v/>
      </c>
      <c r="GI59" s="57" t="str">
        <f t="shared" si="51"/>
        <v/>
      </c>
      <c r="GJ59" s="57" t="str">
        <f t="shared" si="52"/>
        <v/>
      </c>
      <c r="GK59" s="57" t="str">
        <f t="shared" si="53"/>
        <v/>
      </c>
      <c r="GL59" s="57" t="str">
        <f t="shared" si="54"/>
        <v/>
      </c>
      <c r="GM59" s="57" t="str">
        <f t="shared" si="55"/>
        <v/>
      </c>
      <c r="GN59" s="57" t="str">
        <f t="shared" si="56"/>
        <v/>
      </c>
      <c r="GO59" s="57" t="str">
        <f t="shared" si="57"/>
        <v/>
      </c>
      <c r="GP59" s="57" t="str">
        <f t="shared" si="58"/>
        <v/>
      </c>
      <c r="GQ59" s="57" t="str">
        <f t="shared" si="59"/>
        <v/>
      </c>
      <c r="GR59" s="57" t="str">
        <f t="shared" si="60"/>
        <v/>
      </c>
      <c r="GS59" s="57" t="str">
        <f t="shared" si="61"/>
        <v/>
      </c>
      <c r="GT59" s="57" t="str">
        <f t="shared" si="62"/>
        <v/>
      </c>
      <c r="GU59" s="57" t="str">
        <f t="shared" si="63"/>
        <v/>
      </c>
      <c r="GV59" s="57" t="str">
        <f t="shared" si="64"/>
        <v/>
      </c>
      <c r="GW59" s="57" t="str">
        <f t="shared" si="65"/>
        <v/>
      </c>
      <c r="GX59" s="57" t="str">
        <f t="shared" si="66"/>
        <v/>
      </c>
      <c r="GY59" s="57" t="str">
        <f t="shared" si="67"/>
        <v/>
      </c>
      <c r="GZ59" s="57" t="str">
        <f t="shared" si="68"/>
        <v/>
      </c>
      <c r="HA59" s="57" t="str">
        <f t="shared" si="69"/>
        <v/>
      </c>
      <c r="HB59" s="57" t="str">
        <f t="shared" si="70"/>
        <v/>
      </c>
      <c r="HC59" s="57" t="str">
        <f t="shared" si="71"/>
        <v/>
      </c>
      <c r="HD59" s="57" t="str">
        <f t="shared" si="72"/>
        <v/>
      </c>
      <c r="HE59" s="57" t="str">
        <f t="shared" si="73"/>
        <v/>
      </c>
      <c r="HF59" s="57" t="str">
        <f t="shared" si="74"/>
        <v/>
      </c>
      <c r="HG59" s="57" t="str">
        <f t="shared" si="75"/>
        <v/>
      </c>
      <c r="HH59" s="57" t="str">
        <f t="shared" si="76"/>
        <v/>
      </c>
      <c r="HI59" s="57" t="str">
        <f t="shared" si="77"/>
        <v/>
      </c>
      <c r="HJ59" s="57" t="str">
        <f t="shared" si="78"/>
        <v/>
      </c>
    </row>
    <row r="60" spans="1:218" ht="115.2" hidden="1" x14ac:dyDescent="0.3">
      <c r="B60" t="s">
        <v>1118</v>
      </c>
      <c r="C60" t="s">
        <v>157</v>
      </c>
      <c r="D60">
        <v>2021</v>
      </c>
      <c r="E60" t="s">
        <v>1119</v>
      </c>
      <c r="F60" s="1" t="s">
        <v>1120</v>
      </c>
      <c r="I60" t="s">
        <v>1121</v>
      </c>
      <c r="J60" t="s">
        <v>1122</v>
      </c>
      <c r="K60" t="s">
        <v>1123</v>
      </c>
      <c r="L60" t="s">
        <v>1124</v>
      </c>
      <c r="M60">
        <v>2021</v>
      </c>
      <c r="N60">
        <v>45246.819293981483</v>
      </c>
      <c r="O60">
        <v>45246.819293981483</v>
      </c>
      <c r="S60" t="s">
        <v>185</v>
      </c>
      <c r="T60">
        <v>11</v>
      </c>
      <c r="X60" t="s">
        <v>185</v>
      </c>
      <c r="AD60" t="s">
        <v>164</v>
      </c>
      <c r="AK60" t="s">
        <v>186</v>
      </c>
      <c r="AS60" t="s">
        <v>185</v>
      </c>
      <c r="CK60" s="54" t="s">
        <v>201</v>
      </c>
      <c r="CP60" t="s">
        <v>171</v>
      </c>
      <c r="CQ60" s="55" t="s">
        <v>616</v>
      </c>
      <c r="CR60" s="1" t="s">
        <v>616</v>
      </c>
      <c r="CS60" t="s">
        <v>172</v>
      </c>
      <c r="CT60" t="s">
        <v>173</v>
      </c>
      <c r="CU60"/>
      <c r="CV60" t="s">
        <v>174</v>
      </c>
      <c r="CW60"/>
      <c r="CX60"/>
      <c r="CY60" t="s">
        <v>174</v>
      </c>
      <c r="CZ60" s="55"/>
      <c r="DA60" s="55"/>
      <c r="DB60" s="55"/>
      <c r="DC60" s="55" t="s">
        <v>185</v>
      </c>
      <c r="DD60" s="55">
        <v>1</v>
      </c>
      <c r="DE60" s="55"/>
      <c r="DF60" t="s">
        <v>174</v>
      </c>
      <c r="DG60">
        <v>41</v>
      </c>
      <c r="DH60" t="s">
        <v>174</v>
      </c>
      <c r="DI60" t="s">
        <v>1125</v>
      </c>
      <c r="DJ60" t="s">
        <v>631</v>
      </c>
      <c r="DK60" t="s">
        <v>210</v>
      </c>
      <c r="DL60">
        <v>276.08999999999997</v>
      </c>
      <c r="DM60" s="1" t="s">
        <v>633</v>
      </c>
      <c r="DN60" t="s">
        <v>1126</v>
      </c>
      <c r="DO60" s="40" t="s">
        <v>174</v>
      </c>
      <c r="DP60" s="40" t="s">
        <v>174</v>
      </c>
      <c r="DQ60" t="s">
        <v>1006</v>
      </c>
      <c r="DR60">
        <v>3</v>
      </c>
      <c r="DS60" t="s">
        <v>1034</v>
      </c>
      <c r="DV60" t="s">
        <v>212</v>
      </c>
      <c r="DY60" t="s">
        <v>1127</v>
      </c>
      <c r="EA60" s="1" t="s">
        <v>1128</v>
      </c>
      <c r="EB60" s="1" t="s">
        <v>3513</v>
      </c>
      <c r="EC60" t="s">
        <v>174</v>
      </c>
      <c r="ED60">
        <v>2019</v>
      </c>
      <c r="EE60" t="s">
        <v>3129</v>
      </c>
      <c r="EF60">
        <v>4</v>
      </c>
      <c r="EH60"/>
      <c r="EI60" s="1" t="s">
        <v>1129</v>
      </c>
      <c r="EJ60" s="1" t="s">
        <v>3346</v>
      </c>
      <c r="EK60" s="1" t="s">
        <v>3408</v>
      </c>
      <c r="EN60" t="s">
        <v>174</v>
      </c>
      <c r="EQ60">
        <f t="shared" si="42"/>
        <v>0</v>
      </c>
      <c r="ER60" t="str">
        <f t="shared" si="43"/>
        <v/>
      </c>
      <c r="ES60" s="54"/>
      <c r="GB60" s="57" t="str">
        <f t="shared" si="44"/>
        <v/>
      </c>
      <c r="GC60" s="57" t="str">
        <f t="shared" si="45"/>
        <v/>
      </c>
      <c r="GD60" s="57" t="str">
        <f t="shared" si="46"/>
        <v/>
      </c>
      <c r="GE60" s="57" t="str">
        <f t="shared" si="47"/>
        <v/>
      </c>
      <c r="GF60" s="57" t="str">
        <f t="shared" si="48"/>
        <v/>
      </c>
      <c r="GG60" s="57" t="str">
        <f t="shared" si="49"/>
        <v/>
      </c>
      <c r="GH60" s="57" t="str">
        <f t="shared" si="50"/>
        <v/>
      </c>
      <c r="GI60" s="57" t="str">
        <f t="shared" si="51"/>
        <v/>
      </c>
      <c r="GJ60" s="57" t="str">
        <f t="shared" si="52"/>
        <v/>
      </c>
      <c r="GK60" s="57" t="str">
        <f t="shared" si="53"/>
        <v/>
      </c>
      <c r="GL60" s="57" t="str">
        <f t="shared" si="54"/>
        <v/>
      </c>
      <c r="GM60" s="57" t="str">
        <f t="shared" si="55"/>
        <v/>
      </c>
      <c r="GN60" s="57" t="str">
        <f t="shared" si="56"/>
        <v/>
      </c>
      <c r="GO60" s="57" t="str">
        <f t="shared" si="57"/>
        <v/>
      </c>
      <c r="GP60" s="57" t="str">
        <f t="shared" si="58"/>
        <v/>
      </c>
      <c r="GQ60" s="57" t="str">
        <f t="shared" si="59"/>
        <v/>
      </c>
      <c r="GR60" s="57" t="str">
        <f t="shared" si="60"/>
        <v/>
      </c>
      <c r="GS60" s="57" t="str">
        <f t="shared" si="61"/>
        <v/>
      </c>
      <c r="GT60" s="57" t="str">
        <f t="shared" si="62"/>
        <v/>
      </c>
      <c r="GU60" s="57" t="str">
        <f t="shared" si="63"/>
        <v/>
      </c>
      <c r="GV60" s="57" t="str">
        <f t="shared" si="64"/>
        <v/>
      </c>
      <c r="GW60" s="57" t="str">
        <f t="shared" si="65"/>
        <v/>
      </c>
      <c r="GX60" s="57" t="str">
        <f t="shared" si="66"/>
        <v/>
      </c>
      <c r="GY60" s="57" t="str">
        <f t="shared" si="67"/>
        <v/>
      </c>
      <c r="GZ60" s="57" t="str">
        <f t="shared" si="68"/>
        <v/>
      </c>
      <c r="HA60" s="57" t="str">
        <f t="shared" si="69"/>
        <v/>
      </c>
      <c r="HB60" s="57" t="str">
        <f t="shared" si="70"/>
        <v/>
      </c>
      <c r="HC60" s="57" t="str">
        <f t="shared" si="71"/>
        <v/>
      </c>
      <c r="HD60" s="57" t="str">
        <f t="shared" si="72"/>
        <v/>
      </c>
      <c r="HE60" s="57" t="str">
        <f t="shared" si="73"/>
        <v/>
      </c>
      <c r="HF60" s="57" t="str">
        <f t="shared" si="74"/>
        <v/>
      </c>
      <c r="HG60" s="57" t="str">
        <f t="shared" si="75"/>
        <v/>
      </c>
      <c r="HH60" s="57" t="str">
        <f t="shared" si="76"/>
        <v/>
      </c>
      <c r="HI60" s="57" t="str">
        <f t="shared" si="77"/>
        <v/>
      </c>
      <c r="HJ60" s="57" t="str">
        <f t="shared" si="78"/>
        <v/>
      </c>
    </row>
    <row r="61" spans="1:218" hidden="1" x14ac:dyDescent="0.3">
      <c r="B61" t="s">
        <v>1805</v>
      </c>
      <c r="C61" t="s">
        <v>241</v>
      </c>
      <c r="D61">
        <v>2022</v>
      </c>
      <c r="E61" t="s">
        <v>1806</v>
      </c>
      <c r="F61" t="s">
        <v>1807</v>
      </c>
      <c r="G61" t="s">
        <v>569</v>
      </c>
      <c r="I61" t="s">
        <v>570</v>
      </c>
      <c r="J61" t="s">
        <v>1808</v>
      </c>
      <c r="L61" t="s">
        <v>1809</v>
      </c>
      <c r="M61">
        <v>44743</v>
      </c>
      <c r="N61">
        <v>45075.825173611112</v>
      </c>
      <c r="O61">
        <v>45075.825173611112</v>
      </c>
      <c r="S61">
        <v>14</v>
      </c>
      <c r="T61">
        <v>14</v>
      </c>
      <c r="AD61" t="s">
        <v>164</v>
      </c>
      <c r="AH61" t="s">
        <v>1810</v>
      </c>
      <c r="AM61" t="s">
        <v>1811</v>
      </c>
      <c r="AN61" t="s">
        <v>1812</v>
      </c>
      <c r="AO61" t="s">
        <v>1813</v>
      </c>
      <c r="CK61" s="29" t="s">
        <v>1814</v>
      </c>
      <c r="CP61" t="s">
        <v>235</v>
      </c>
      <c r="CR61"/>
      <c r="CS61" t="s">
        <v>172</v>
      </c>
      <c r="CT61" t="s">
        <v>173</v>
      </c>
      <c r="CU61"/>
      <c r="CV61"/>
      <c r="CW61"/>
      <c r="CX61"/>
      <c r="CY61" t="s">
        <v>174</v>
      </c>
      <c r="CZ61" s="55"/>
      <c r="DA61" s="55"/>
      <c r="DB61" s="55"/>
      <c r="DC61" s="55"/>
      <c r="DD61" s="55"/>
      <c r="DE61" s="55"/>
      <c r="DF61" t="s">
        <v>174</v>
      </c>
      <c r="DI61" t="s">
        <v>175</v>
      </c>
      <c r="DJ61" t="s">
        <v>1815</v>
      </c>
      <c r="DK61" t="s">
        <v>1816</v>
      </c>
      <c r="DL61" t="s">
        <v>185</v>
      </c>
      <c r="DM61"/>
      <c r="DR61">
        <v>3.7</v>
      </c>
      <c r="DS61" t="s">
        <v>1817</v>
      </c>
      <c r="DY61"/>
      <c r="EA61"/>
      <c r="EB61"/>
      <c r="EF61">
        <v>4</v>
      </c>
      <c r="EH61"/>
      <c r="EI61"/>
      <c r="EJ61"/>
      <c r="EK61"/>
      <c r="EN61" t="s">
        <v>174</v>
      </c>
      <c r="EQ61">
        <f t="shared" si="42"/>
        <v>1</v>
      </c>
      <c r="ER61" t="str">
        <f t="shared" si="43"/>
        <v>Aerial laser scanning</v>
      </c>
      <c r="ET61">
        <v>1</v>
      </c>
      <c r="GB61" s="57" t="str">
        <f t="shared" si="44"/>
        <v/>
      </c>
      <c r="GC61" s="57" t="str">
        <f t="shared" si="45"/>
        <v>Aerial laser scanning</v>
      </c>
      <c r="GD61" s="57" t="str">
        <f t="shared" si="46"/>
        <v/>
      </c>
      <c r="GE61" s="57" t="str">
        <f t="shared" si="47"/>
        <v/>
      </c>
      <c r="GF61" s="57" t="str">
        <f t="shared" si="48"/>
        <v/>
      </c>
      <c r="GG61" s="57" t="str">
        <f t="shared" si="49"/>
        <v/>
      </c>
      <c r="GH61" s="57" t="str">
        <f t="shared" si="50"/>
        <v/>
      </c>
      <c r="GI61" s="57" t="str">
        <f t="shared" si="51"/>
        <v/>
      </c>
      <c r="GJ61" s="57" t="str">
        <f t="shared" si="52"/>
        <v/>
      </c>
      <c r="GK61" s="57" t="str">
        <f t="shared" si="53"/>
        <v/>
      </c>
      <c r="GL61" s="57" t="str">
        <f t="shared" si="54"/>
        <v/>
      </c>
      <c r="GM61" s="57" t="str">
        <f t="shared" si="55"/>
        <v/>
      </c>
      <c r="GN61" s="57" t="str">
        <f t="shared" si="56"/>
        <v/>
      </c>
      <c r="GO61" s="57" t="str">
        <f t="shared" si="57"/>
        <v/>
      </c>
      <c r="GP61" s="57" t="str">
        <f t="shared" si="58"/>
        <v/>
      </c>
      <c r="GQ61" s="57" t="str">
        <f t="shared" si="59"/>
        <v/>
      </c>
      <c r="GR61" s="57" t="str">
        <f t="shared" si="60"/>
        <v/>
      </c>
      <c r="GS61" s="57" t="str">
        <f t="shared" si="61"/>
        <v/>
      </c>
      <c r="GT61" s="57" t="str">
        <f t="shared" si="62"/>
        <v/>
      </c>
      <c r="GU61" s="57" t="str">
        <f t="shared" si="63"/>
        <v/>
      </c>
      <c r="GV61" s="57" t="str">
        <f t="shared" si="64"/>
        <v/>
      </c>
      <c r="GW61" s="57" t="str">
        <f t="shared" si="65"/>
        <v/>
      </c>
      <c r="GX61" s="57" t="str">
        <f t="shared" si="66"/>
        <v/>
      </c>
      <c r="GY61" s="57" t="str">
        <f t="shared" si="67"/>
        <v/>
      </c>
      <c r="GZ61" s="57" t="str">
        <f t="shared" si="68"/>
        <v/>
      </c>
      <c r="HA61" s="57" t="str">
        <f t="shared" si="69"/>
        <v/>
      </c>
      <c r="HB61" s="57" t="str">
        <f t="shared" si="70"/>
        <v/>
      </c>
      <c r="HC61" s="57" t="str">
        <f t="shared" si="71"/>
        <v/>
      </c>
      <c r="HD61" s="57" t="str">
        <f t="shared" si="72"/>
        <v/>
      </c>
      <c r="HE61" s="57" t="str">
        <f t="shared" si="73"/>
        <v/>
      </c>
      <c r="HF61" s="57" t="str">
        <f t="shared" si="74"/>
        <v/>
      </c>
      <c r="HG61" s="57" t="str">
        <f t="shared" si="75"/>
        <v/>
      </c>
      <c r="HH61" s="57" t="str">
        <f t="shared" si="76"/>
        <v/>
      </c>
      <c r="HI61" s="57" t="str">
        <f t="shared" si="77"/>
        <v/>
      </c>
      <c r="HJ61" s="57" t="str">
        <f t="shared" si="78"/>
        <v/>
      </c>
    </row>
    <row r="62" spans="1:218" ht="43.2" hidden="1" x14ac:dyDescent="0.3">
      <c r="B62" t="s">
        <v>1130</v>
      </c>
      <c r="C62" t="s">
        <v>157</v>
      </c>
      <c r="D62">
        <v>2018</v>
      </c>
      <c r="E62" t="s">
        <v>1131</v>
      </c>
      <c r="F62" s="1" t="s">
        <v>1132</v>
      </c>
      <c r="G62" t="s">
        <v>1133</v>
      </c>
      <c r="H62" t="s">
        <v>1134</v>
      </c>
      <c r="J62" t="s">
        <v>1135</v>
      </c>
      <c r="K62" t="s">
        <v>185</v>
      </c>
      <c r="L62" t="s">
        <v>1136</v>
      </c>
      <c r="M62">
        <v>2018</v>
      </c>
      <c r="N62" t="s">
        <v>508</v>
      </c>
      <c r="O62" t="s">
        <v>508</v>
      </c>
      <c r="P62" t="s">
        <v>185</v>
      </c>
      <c r="R62" t="s">
        <v>185</v>
      </c>
      <c r="S62" t="s">
        <v>185</v>
      </c>
      <c r="T62">
        <v>10767</v>
      </c>
      <c r="U62" t="s">
        <v>185</v>
      </c>
      <c r="V62" t="s">
        <v>185</v>
      </c>
      <c r="W62" t="s">
        <v>185</v>
      </c>
      <c r="X62" t="s">
        <v>185</v>
      </c>
      <c r="Y62" t="s">
        <v>185</v>
      </c>
      <c r="Z62" t="s">
        <v>185</v>
      </c>
      <c r="AA62" t="s">
        <v>185</v>
      </c>
      <c r="AB62" t="s">
        <v>185</v>
      </c>
      <c r="AC62" t="s">
        <v>185</v>
      </c>
      <c r="AD62" t="s">
        <v>164</v>
      </c>
      <c r="AE62" t="s">
        <v>185</v>
      </c>
      <c r="AF62" t="s">
        <v>185</v>
      </c>
      <c r="AG62" t="s">
        <v>185</v>
      </c>
      <c r="AH62" t="s">
        <v>1137</v>
      </c>
      <c r="AI62" t="s">
        <v>185</v>
      </c>
      <c r="AJ62" t="s">
        <v>185</v>
      </c>
      <c r="AK62" t="s">
        <v>185</v>
      </c>
      <c r="AL62" t="s">
        <v>185</v>
      </c>
      <c r="AN62" t="s">
        <v>185</v>
      </c>
      <c r="AO62" t="s">
        <v>1138</v>
      </c>
      <c r="AP62" t="s">
        <v>185</v>
      </c>
      <c r="AQ62" t="s">
        <v>1139</v>
      </c>
      <c r="AR62" t="s">
        <v>185</v>
      </c>
      <c r="AS62" t="s">
        <v>185</v>
      </c>
      <c r="AT62" t="s">
        <v>185</v>
      </c>
      <c r="AU62" t="s">
        <v>185</v>
      </c>
      <c r="AV62" t="s">
        <v>185</v>
      </c>
      <c r="AW62" t="s">
        <v>185</v>
      </c>
      <c r="AX62" t="s">
        <v>185</v>
      </c>
      <c r="AY62" t="s">
        <v>185</v>
      </c>
      <c r="AZ62" t="s">
        <v>185</v>
      </c>
      <c r="BA62" t="s">
        <v>185</v>
      </c>
      <c r="BB62" t="s">
        <v>185</v>
      </c>
      <c r="BC62" t="s">
        <v>185</v>
      </c>
      <c r="BD62" t="s">
        <v>185</v>
      </c>
      <c r="BE62" t="s">
        <v>185</v>
      </c>
      <c r="BF62" t="s">
        <v>185</v>
      </c>
      <c r="BG62" t="s">
        <v>185</v>
      </c>
      <c r="BH62" t="s">
        <v>185</v>
      </c>
      <c r="BI62" t="s">
        <v>185</v>
      </c>
      <c r="BJ62" t="s">
        <v>185</v>
      </c>
      <c r="BK62" t="s">
        <v>185</v>
      </c>
      <c r="BL62" t="s">
        <v>185</v>
      </c>
      <c r="BM62" t="s">
        <v>185</v>
      </c>
      <c r="BN62" t="s">
        <v>185</v>
      </c>
      <c r="BO62" t="s">
        <v>185</v>
      </c>
      <c r="BP62" t="s">
        <v>185</v>
      </c>
      <c r="BQ62" t="s">
        <v>185</v>
      </c>
      <c r="BR62" t="s">
        <v>185</v>
      </c>
      <c r="BS62" t="s">
        <v>185</v>
      </c>
      <c r="BT62" t="s">
        <v>185</v>
      </c>
      <c r="BU62" t="s">
        <v>1140</v>
      </c>
      <c r="BV62" t="s">
        <v>185</v>
      </c>
      <c r="BW62" t="s">
        <v>185</v>
      </c>
      <c r="BX62" t="s">
        <v>185</v>
      </c>
      <c r="BY62" t="s">
        <v>185</v>
      </c>
      <c r="BZ62" t="s">
        <v>185</v>
      </c>
      <c r="CA62" t="s">
        <v>185</v>
      </c>
      <c r="CB62" t="s">
        <v>185</v>
      </c>
      <c r="CC62" t="s">
        <v>185</v>
      </c>
      <c r="CD62" t="s">
        <v>185</v>
      </c>
      <c r="CE62" t="s">
        <v>185</v>
      </c>
      <c r="CF62" t="s">
        <v>185</v>
      </c>
      <c r="CG62" t="s">
        <v>185</v>
      </c>
      <c r="CH62" t="s">
        <v>185</v>
      </c>
      <c r="CI62" t="s">
        <v>185</v>
      </c>
      <c r="CJ62" t="s">
        <v>185</v>
      </c>
      <c r="CK62" s="54" t="s">
        <v>201</v>
      </c>
      <c r="CP62" t="s">
        <v>171</v>
      </c>
      <c r="CQ62" s="55" t="s">
        <v>3642</v>
      </c>
      <c r="CR62" t="s">
        <v>3261</v>
      </c>
      <c r="CS62" t="s">
        <v>172</v>
      </c>
      <c r="CT62" t="s">
        <v>173</v>
      </c>
      <c r="CU62" s="53" t="s">
        <v>174</v>
      </c>
      <c r="CV62" s="53" t="s">
        <v>174</v>
      </c>
      <c r="CW62" s="53"/>
      <c r="CX62" s="53"/>
      <c r="CY62" t="s">
        <v>174</v>
      </c>
      <c r="CZ62" s="55"/>
      <c r="DA62" s="55"/>
      <c r="DB62" s="55"/>
      <c r="DC62" s="55" t="s">
        <v>3122</v>
      </c>
      <c r="DD62" s="55">
        <v>3</v>
      </c>
      <c r="DE62" s="55"/>
      <c r="DF62" t="s">
        <v>174</v>
      </c>
      <c r="DG62">
        <v>6</v>
      </c>
      <c r="DH62" t="s">
        <v>174</v>
      </c>
      <c r="DI62" t="s">
        <v>1141</v>
      </c>
      <c r="DJ62" t="s">
        <v>754</v>
      </c>
      <c r="DK62" t="s">
        <v>239</v>
      </c>
      <c r="DL62" t="s">
        <v>3123</v>
      </c>
      <c r="DM62" t="s">
        <v>174</v>
      </c>
      <c r="DN62" t="s">
        <v>1142</v>
      </c>
      <c r="DR62">
        <v>30</v>
      </c>
      <c r="DS62" t="s">
        <v>1143</v>
      </c>
      <c r="DV62" t="s">
        <v>212</v>
      </c>
      <c r="DX62" t="s">
        <v>3473</v>
      </c>
      <c r="DY62" s="1" t="s">
        <v>1144</v>
      </c>
      <c r="EA62" s="1" t="s">
        <v>185</v>
      </c>
      <c r="EB62" s="1" t="s">
        <v>185</v>
      </c>
      <c r="EC62" t="s">
        <v>174</v>
      </c>
      <c r="ED62">
        <v>2017</v>
      </c>
      <c r="EE62" t="s">
        <v>3129</v>
      </c>
      <c r="EF62">
        <v>4</v>
      </c>
      <c r="EH62"/>
      <c r="EI62" t="s">
        <v>174</v>
      </c>
      <c r="EJ62"/>
      <c r="EK62"/>
      <c r="EN62" t="s">
        <v>174</v>
      </c>
      <c r="EQ62">
        <f t="shared" si="42"/>
        <v>1</v>
      </c>
      <c r="ER62" t="str">
        <f t="shared" si="43"/>
        <v>Landsat-8</v>
      </c>
      <c r="EW62">
        <v>1</v>
      </c>
      <c r="GB62" s="57" t="str">
        <f t="shared" si="44"/>
        <v/>
      </c>
      <c r="GC62" s="57" t="str">
        <f t="shared" si="45"/>
        <v/>
      </c>
      <c r="GD62" s="57" t="str">
        <f t="shared" si="46"/>
        <v/>
      </c>
      <c r="GE62" s="57" t="str">
        <f t="shared" si="47"/>
        <v/>
      </c>
      <c r="GF62" s="57" t="str">
        <f t="shared" si="48"/>
        <v>Landsat-8</v>
      </c>
      <c r="GG62" s="57" t="str">
        <f t="shared" si="49"/>
        <v/>
      </c>
      <c r="GH62" s="57" t="str">
        <f t="shared" si="50"/>
        <v/>
      </c>
      <c r="GI62" s="57" t="str">
        <f t="shared" si="51"/>
        <v/>
      </c>
      <c r="GJ62" s="57" t="str">
        <f t="shared" si="52"/>
        <v/>
      </c>
      <c r="GK62" s="57" t="str">
        <f t="shared" si="53"/>
        <v/>
      </c>
      <c r="GL62" s="57" t="str">
        <f t="shared" si="54"/>
        <v/>
      </c>
      <c r="GM62" s="57" t="str">
        <f t="shared" si="55"/>
        <v/>
      </c>
      <c r="GN62" s="57" t="str">
        <f t="shared" si="56"/>
        <v/>
      </c>
      <c r="GO62" s="57" t="str">
        <f t="shared" si="57"/>
        <v/>
      </c>
      <c r="GP62" s="57" t="str">
        <f t="shared" si="58"/>
        <v/>
      </c>
      <c r="GQ62" s="57" t="str">
        <f t="shared" si="59"/>
        <v/>
      </c>
      <c r="GR62" s="57" t="str">
        <f t="shared" si="60"/>
        <v/>
      </c>
      <c r="GS62" s="57" t="str">
        <f t="shared" si="61"/>
        <v/>
      </c>
      <c r="GT62" s="57" t="str">
        <f t="shared" si="62"/>
        <v/>
      </c>
      <c r="GU62" s="57" t="str">
        <f t="shared" si="63"/>
        <v/>
      </c>
      <c r="GV62" s="57" t="str">
        <f t="shared" si="64"/>
        <v/>
      </c>
      <c r="GW62" s="57" t="str">
        <f t="shared" si="65"/>
        <v/>
      </c>
      <c r="GX62" s="57" t="str">
        <f t="shared" si="66"/>
        <v/>
      </c>
      <c r="GY62" s="57" t="str">
        <f t="shared" si="67"/>
        <v/>
      </c>
      <c r="GZ62" s="57" t="str">
        <f t="shared" si="68"/>
        <v/>
      </c>
      <c r="HA62" s="57" t="str">
        <f t="shared" si="69"/>
        <v/>
      </c>
      <c r="HB62" s="57" t="str">
        <f t="shared" si="70"/>
        <v/>
      </c>
      <c r="HC62" s="57" t="str">
        <f t="shared" si="71"/>
        <v/>
      </c>
      <c r="HD62" s="57" t="str">
        <f t="shared" si="72"/>
        <v/>
      </c>
      <c r="HE62" s="57" t="str">
        <f t="shared" si="73"/>
        <v/>
      </c>
      <c r="HF62" s="57" t="str">
        <f t="shared" si="74"/>
        <v/>
      </c>
      <c r="HG62" s="57" t="str">
        <f t="shared" si="75"/>
        <v/>
      </c>
      <c r="HH62" s="57" t="str">
        <f t="shared" si="76"/>
        <v/>
      </c>
      <c r="HI62" s="57" t="str">
        <f t="shared" si="77"/>
        <v/>
      </c>
      <c r="HJ62" s="57" t="str">
        <f t="shared" si="78"/>
        <v/>
      </c>
    </row>
    <row r="63" spans="1:218" hidden="1" x14ac:dyDescent="0.3">
      <c r="B63" t="s">
        <v>883</v>
      </c>
      <c r="C63" t="s">
        <v>157</v>
      </c>
      <c r="D63">
        <v>2020</v>
      </c>
      <c r="E63" t="s">
        <v>884</v>
      </c>
      <c r="F63" t="s">
        <v>885</v>
      </c>
      <c r="I63" t="s">
        <v>886</v>
      </c>
      <c r="J63" t="s">
        <v>887</v>
      </c>
      <c r="K63" t="s">
        <v>888</v>
      </c>
      <c r="M63">
        <v>2020</v>
      </c>
      <c r="N63">
        <v>45246.819282407407</v>
      </c>
      <c r="O63">
        <v>45246.819282407407</v>
      </c>
      <c r="Q63" t="s">
        <v>889</v>
      </c>
      <c r="S63" t="s">
        <v>185</v>
      </c>
      <c r="T63">
        <v>38</v>
      </c>
      <c r="X63" t="s">
        <v>185</v>
      </c>
      <c r="AD63" t="s">
        <v>890</v>
      </c>
      <c r="AK63" t="s">
        <v>186</v>
      </c>
      <c r="AS63" t="s">
        <v>185</v>
      </c>
      <c r="CK63"/>
      <c r="CL63" t="s">
        <v>3193</v>
      </c>
      <c r="CR63"/>
      <c r="CU63"/>
      <c r="CV63"/>
      <c r="CW63"/>
      <c r="CX63"/>
      <c r="CZ63" s="55"/>
      <c r="DA63" s="55"/>
      <c r="DB63" s="55"/>
      <c r="DC63" s="55"/>
      <c r="DD63" s="55"/>
      <c r="DE63" s="55"/>
      <c r="DM63"/>
      <c r="DY63"/>
      <c r="EA63"/>
      <c r="EB63"/>
      <c r="EH63"/>
      <c r="EI63"/>
      <c r="EJ63"/>
      <c r="EK63"/>
      <c r="EN63"/>
      <c r="EQ63">
        <f t="shared" si="42"/>
        <v>0</v>
      </c>
      <c r="ER63" t="str">
        <f t="shared" si="43"/>
        <v/>
      </c>
      <c r="ES63"/>
      <c r="GB63" s="57" t="str">
        <f t="shared" si="44"/>
        <v/>
      </c>
      <c r="GC63" s="57" t="str">
        <f t="shared" si="45"/>
        <v/>
      </c>
      <c r="GD63" s="57" t="str">
        <f t="shared" si="46"/>
        <v/>
      </c>
      <c r="GE63" s="57" t="str">
        <f t="shared" si="47"/>
        <v/>
      </c>
      <c r="GF63" s="57" t="str">
        <f t="shared" si="48"/>
        <v/>
      </c>
      <c r="GG63" s="57" t="str">
        <f t="shared" si="49"/>
        <v/>
      </c>
      <c r="GH63" s="57" t="str">
        <f t="shared" si="50"/>
        <v/>
      </c>
      <c r="GI63" s="57" t="str">
        <f t="shared" si="51"/>
        <v/>
      </c>
      <c r="GJ63" s="57" t="str">
        <f t="shared" si="52"/>
        <v/>
      </c>
      <c r="GK63" s="57" t="str">
        <f t="shared" si="53"/>
        <v/>
      </c>
      <c r="GL63" s="57" t="str">
        <f t="shared" si="54"/>
        <v/>
      </c>
      <c r="GM63" s="57" t="str">
        <f t="shared" si="55"/>
        <v/>
      </c>
      <c r="GN63" s="57" t="str">
        <f t="shared" si="56"/>
        <v/>
      </c>
      <c r="GO63" s="57" t="str">
        <f t="shared" si="57"/>
        <v/>
      </c>
      <c r="GP63" s="57" t="str">
        <f t="shared" si="58"/>
        <v/>
      </c>
      <c r="GQ63" s="57" t="str">
        <f t="shared" si="59"/>
        <v/>
      </c>
      <c r="GR63" s="57" t="str">
        <f t="shared" si="60"/>
        <v/>
      </c>
      <c r="GS63" s="57" t="str">
        <f t="shared" si="61"/>
        <v/>
      </c>
      <c r="GT63" s="57" t="str">
        <f t="shared" si="62"/>
        <v/>
      </c>
      <c r="GU63" s="57" t="str">
        <f t="shared" si="63"/>
        <v/>
      </c>
      <c r="GV63" s="57" t="str">
        <f t="shared" si="64"/>
        <v/>
      </c>
      <c r="GW63" s="57" t="str">
        <f t="shared" si="65"/>
        <v/>
      </c>
      <c r="GX63" s="57" t="str">
        <f t="shared" si="66"/>
        <v/>
      </c>
      <c r="GY63" s="57" t="str">
        <f t="shared" si="67"/>
        <v/>
      </c>
      <c r="GZ63" s="57" t="str">
        <f t="shared" si="68"/>
        <v/>
      </c>
      <c r="HA63" s="57" t="str">
        <f t="shared" si="69"/>
        <v/>
      </c>
      <c r="HB63" s="57" t="str">
        <f t="shared" si="70"/>
        <v/>
      </c>
      <c r="HC63" s="57" t="str">
        <f t="shared" si="71"/>
        <v/>
      </c>
      <c r="HD63" s="57" t="str">
        <f t="shared" si="72"/>
        <v/>
      </c>
      <c r="HE63" s="57" t="str">
        <f t="shared" si="73"/>
        <v/>
      </c>
      <c r="HF63" s="57" t="str">
        <f t="shared" si="74"/>
        <v/>
      </c>
      <c r="HG63" s="57" t="str">
        <f t="shared" si="75"/>
        <v/>
      </c>
      <c r="HH63" s="57" t="str">
        <f t="shared" si="76"/>
        <v/>
      </c>
      <c r="HI63" s="57" t="str">
        <f t="shared" si="77"/>
        <v/>
      </c>
      <c r="HJ63" s="57" t="str">
        <f t="shared" si="78"/>
        <v/>
      </c>
    </row>
    <row r="64" spans="1:218" ht="100.8" hidden="1" x14ac:dyDescent="0.3">
      <c r="B64" t="s">
        <v>1145</v>
      </c>
      <c r="C64" t="s">
        <v>157</v>
      </c>
      <c r="D64">
        <v>2023</v>
      </c>
      <c r="E64" t="s">
        <v>1146</v>
      </c>
      <c r="F64" s="1" t="s">
        <v>1147</v>
      </c>
      <c r="G64" t="s">
        <v>1148</v>
      </c>
      <c r="I64" t="s">
        <v>182</v>
      </c>
      <c r="J64" t="s">
        <v>1149</v>
      </c>
      <c r="K64" t="s">
        <v>1150</v>
      </c>
      <c r="L64" t="s">
        <v>1151</v>
      </c>
      <c r="M64">
        <v>2023</v>
      </c>
      <c r="N64">
        <v>45075.825312499997</v>
      </c>
      <c r="O64">
        <v>45075.825312499997</v>
      </c>
      <c r="S64">
        <v>9</v>
      </c>
      <c r="T64">
        <v>15</v>
      </c>
      <c r="V64" t="s">
        <v>1152</v>
      </c>
      <c r="AD64" t="s">
        <v>164</v>
      </c>
      <c r="AG64" t="s">
        <v>196</v>
      </c>
      <c r="AM64" t="s">
        <v>1153</v>
      </c>
      <c r="AN64" t="s">
        <v>1154</v>
      </c>
      <c r="AO64" t="s">
        <v>1155</v>
      </c>
      <c r="CK64" s="29" t="s">
        <v>201</v>
      </c>
      <c r="CP64" t="s">
        <v>235</v>
      </c>
      <c r="CQ64" t="s">
        <v>3632</v>
      </c>
      <c r="CR64" t="s">
        <v>1156</v>
      </c>
      <c r="CS64" t="s">
        <v>172</v>
      </c>
      <c r="CT64" t="s">
        <v>695</v>
      </c>
      <c r="CU64"/>
      <c r="CV64" t="s">
        <v>174</v>
      </c>
      <c r="CW64"/>
      <c r="CX64"/>
      <c r="CY64" t="s">
        <v>174</v>
      </c>
      <c r="CZ64" s="55"/>
      <c r="DA64" s="55"/>
      <c r="DB64" s="55"/>
      <c r="DC64" s="55" t="s">
        <v>185</v>
      </c>
      <c r="DD64" s="55">
        <v>1</v>
      </c>
      <c r="DE64" s="55"/>
      <c r="DF64" t="s">
        <v>174</v>
      </c>
      <c r="DG64">
        <v>1</v>
      </c>
      <c r="DH64" t="s">
        <v>709</v>
      </c>
      <c r="DI64" t="s">
        <v>930</v>
      </c>
      <c r="DJ64" t="s">
        <v>711</v>
      </c>
      <c r="DK64" t="s">
        <v>665</v>
      </c>
      <c r="DL64">
        <v>15.9</v>
      </c>
      <c r="DM64" t="s">
        <v>174</v>
      </c>
      <c r="DN64" t="s">
        <v>174</v>
      </c>
      <c r="DR64">
        <v>3</v>
      </c>
      <c r="DS64" t="s">
        <v>712</v>
      </c>
      <c r="DV64" t="s">
        <v>212</v>
      </c>
      <c r="DY64" t="s">
        <v>1157</v>
      </c>
      <c r="EA64" s="1" t="s">
        <v>3299</v>
      </c>
      <c r="EB64" s="55" t="s">
        <v>3526</v>
      </c>
      <c r="EC64" t="s">
        <v>174</v>
      </c>
      <c r="ED64" s="55">
        <v>2018</v>
      </c>
      <c r="EF64">
        <v>4</v>
      </c>
      <c r="EH64" s="1" t="s">
        <v>3374</v>
      </c>
      <c r="EI64" t="s">
        <v>174</v>
      </c>
      <c r="EJ64"/>
      <c r="EK64"/>
      <c r="EL64" t="s">
        <v>2441</v>
      </c>
      <c r="EM64" t="s">
        <v>3605</v>
      </c>
      <c r="EN64" s="1" t="s">
        <v>1158</v>
      </c>
      <c r="EO64" s="55" t="s">
        <v>185</v>
      </c>
      <c r="EQ64">
        <f t="shared" si="42"/>
        <v>3</v>
      </c>
      <c r="ER64" t="str">
        <f t="shared" si="43"/>
        <v>Sentinel-2, Aerial laser scanning, Aerial hyperspectral</v>
      </c>
      <c r="ES64" s="29">
        <v>-1</v>
      </c>
      <c r="ET64">
        <v>1</v>
      </c>
      <c r="EY64">
        <v>-1</v>
      </c>
      <c r="GB64" s="57" t="str">
        <f t="shared" si="44"/>
        <v>Sentinel-2</v>
      </c>
      <c r="GC64" s="57" t="str">
        <f t="shared" si="45"/>
        <v>Aerial laser scanning</v>
      </c>
      <c r="GD64" s="57" t="str">
        <f t="shared" si="46"/>
        <v/>
      </c>
      <c r="GE64" s="57" t="str">
        <f t="shared" si="47"/>
        <v/>
      </c>
      <c r="GF64" s="57" t="str">
        <f t="shared" si="48"/>
        <v/>
      </c>
      <c r="GG64" s="57" t="str">
        <f t="shared" si="49"/>
        <v/>
      </c>
      <c r="GH64" s="57" t="str">
        <f t="shared" si="50"/>
        <v>Aerial hyperspectral</v>
      </c>
      <c r="GI64" s="57" t="str">
        <f t="shared" si="51"/>
        <v/>
      </c>
      <c r="GJ64" s="57" t="str">
        <f t="shared" si="52"/>
        <v/>
      </c>
      <c r="GK64" s="57" t="str">
        <f t="shared" si="53"/>
        <v/>
      </c>
      <c r="GL64" s="57" t="str">
        <f t="shared" si="54"/>
        <v/>
      </c>
      <c r="GM64" s="57" t="str">
        <f t="shared" si="55"/>
        <v/>
      </c>
      <c r="GN64" s="57" t="str">
        <f t="shared" si="56"/>
        <v/>
      </c>
      <c r="GO64" s="57" t="str">
        <f t="shared" si="57"/>
        <v/>
      </c>
      <c r="GP64" s="57" t="str">
        <f t="shared" si="58"/>
        <v/>
      </c>
      <c r="GQ64" s="57" t="str">
        <f t="shared" si="59"/>
        <v/>
      </c>
      <c r="GR64" s="57" t="str">
        <f t="shared" si="60"/>
        <v/>
      </c>
      <c r="GS64" s="57" t="str">
        <f t="shared" si="61"/>
        <v/>
      </c>
      <c r="GT64" s="57" t="str">
        <f t="shared" si="62"/>
        <v/>
      </c>
      <c r="GU64" s="57" t="str">
        <f t="shared" si="63"/>
        <v/>
      </c>
      <c r="GV64" s="57" t="str">
        <f t="shared" si="64"/>
        <v/>
      </c>
      <c r="GW64" s="57" t="str">
        <f t="shared" si="65"/>
        <v/>
      </c>
      <c r="GX64" s="57" t="str">
        <f t="shared" si="66"/>
        <v/>
      </c>
      <c r="GY64" s="57" t="str">
        <f t="shared" si="67"/>
        <v/>
      </c>
      <c r="GZ64" s="57" t="str">
        <f t="shared" si="68"/>
        <v/>
      </c>
      <c r="HA64" s="57" t="str">
        <f t="shared" si="69"/>
        <v/>
      </c>
      <c r="HB64" s="57" t="str">
        <f t="shared" si="70"/>
        <v/>
      </c>
      <c r="HC64" s="57" t="str">
        <f t="shared" si="71"/>
        <v/>
      </c>
      <c r="HD64" s="57" t="str">
        <f t="shared" si="72"/>
        <v/>
      </c>
      <c r="HE64" s="57" t="str">
        <f t="shared" si="73"/>
        <v/>
      </c>
      <c r="HF64" s="57" t="str">
        <f t="shared" si="74"/>
        <v/>
      </c>
      <c r="HG64" s="57" t="str">
        <f t="shared" si="75"/>
        <v/>
      </c>
      <c r="HH64" s="57" t="str">
        <f t="shared" si="76"/>
        <v/>
      </c>
      <c r="HI64" s="57" t="str">
        <f t="shared" si="77"/>
        <v/>
      </c>
      <c r="HJ64" s="57" t="str">
        <f t="shared" si="78"/>
        <v/>
      </c>
    </row>
    <row r="65" spans="1:218" hidden="1" x14ac:dyDescent="0.3">
      <c r="B65" t="s">
        <v>910</v>
      </c>
      <c r="C65" t="s">
        <v>157</v>
      </c>
      <c r="D65">
        <v>2020</v>
      </c>
      <c r="E65" t="s">
        <v>911</v>
      </c>
      <c r="F65" t="s">
        <v>912</v>
      </c>
      <c r="I65" t="s">
        <v>913</v>
      </c>
      <c r="M65" t="s">
        <v>914</v>
      </c>
      <c r="N65">
        <v>45246.819328703707</v>
      </c>
      <c r="O65">
        <v>45246.819328703707</v>
      </c>
      <c r="S65" t="s">
        <v>185</v>
      </c>
      <c r="T65">
        <v>166</v>
      </c>
      <c r="X65" t="s">
        <v>185</v>
      </c>
      <c r="AD65" t="s">
        <v>164</v>
      </c>
      <c r="AK65" t="s">
        <v>186</v>
      </c>
      <c r="AS65" t="s">
        <v>185</v>
      </c>
      <c r="CK65" s="29" t="s">
        <v>3194</v>
      </c>
      <c r="CR65"/>
      <c r="CU65"/>
      <c r="CV65"/>
      <c r="CW65"/>
      <c r="CX65"/>
      <c r="CZ65" s="55"/>
      <c r="DA65" s="55"/>
      <c r="DB65" s="55"/>
      <c r="DC65" s="55"/>
      <c r="DD65" s="55"/>
      <c r="DE65" s="55"/>
      <c r="DM65"/>
      <c r="DY65"/>
      <c r="EA65"/>
      <c r="EB65"/>
      <c r="EH65"/>
      <c r="EI65"/>
      <c r="EJ65"/>
      <c r="EK65"/>
      <c r="EN65"/>
      <c r="EQ65">
        <f t="shared" si="42"/>
        <v>0</v>
      </c>
      <c r="ER65" t="str">
        <f t="shared" si="43"/>
        <v/>
      </c>
      <c r="GB65" s="57" t="str">
        <f t="shared" si="44"/>
        <v/>
      </c>
      <c r="GC65" s="57" t="str">
        <f t="shared" si="45"/>
        <v/>
      </c>
      <c r="GD65" s="57" t="str">
        <f t="shared" si="46"/>
        <v/>
      </c>
      <c r="GE65" s="57" t="str">
        <f t="shared" si="47"/>
        <v/>
      </c>
      <c r="GF65" s="57" t="str">
        <f t="shared" si="48"/>
        <v/>
      </c>
      <c r="GG65" s="57" t="str">
        <f t="shared" si="49"/>
        <v/>
      </c>
      <c r="GH65" s="57" t="str">
        <f t="shared" si="50"/>
        <v/>
      </c>
      <c r="GI65" s="57" t="str">
        <f t="shared" si="51"/>
        <v/>
      </c>
      <c r="GJ65" s="57" t="str">
        <f t="shared" si="52"/>
        <v/>
      </c>
      <c r="GK65" s="57" t="str">
        <f t="shared" si="53"/>
        <v/>
      </c>
      <c r="GL65" s="57" t="str">
        <f t="shared" si="54"/>
        <v/>
      </c>
      <c r="GM65" s="57" t="str">
        <f t="shared" si="55"/>
        <v/>
      </c>
      <c r="GN65" s="57" t="str">
        <f t="shared" si="56"/>
        <v/>
      </c>
      <c r="GO65" s="57" t="str">
        <f t="shared" si="57"/>
        <v/>
      </c>
      <c r="GP65" s="57" t="str">
        <f t="shared" si="58"/>
        <v/>
      </c>
      <c r="GQ65" s="57" t="str">
        <f t="shared" si="59"/>
        <v/>
      </c>
      <c r="GR65" s="57" t="str">
        <f t="shared" si="60"/>
        <v/>
      </c>
      <c r="GS65" s="57" t="str">
        <f t="shared" si="61"/>
        <v/>
      </c>
      <c r="GT65" s="57" t="str">
        <f t="shared" si="62"/>
        <v/>
      </c>
      <c r="GU65" s="57" t="str">
        <f t="shared" si="63"/>
        <v/>
      </c>
      <c r="GV65" s="57" t="str">
        <f t="shared" si="64"/>
        <v/>
      </c>
      <c r="GW65" s="57" t="str">
        <f t="shared" si="65"/>
        <v/>
      </c>
      <c r="GX65" s="57" t="str">
        <f t="shared" si="66"/>
        <v/>
      </c>
      <c r="GY65" s="57" t="str">
        <f t="shared" si="67"/>
        <v/>
      </c>
      <c r="GZ65" s="57" t="str">
        <f t="shared" si="68"/>
        <v/>
      </c>
      <c r="HA65" s="57" t="str">
        <f t="shared" si="69"/>
        <v/>
      </c>
      <c r="HB65" s="57" t="str">
        <f t="shared" si="70"/>
        <v/>
      </c>
      <c r="HC65" s="57" t="str">
        <f t="shared" si="71"/>
        <v/>
      </c>
      <c r="HD65" s="57" t="str">
        <f t="shared" si="72"/>
        <v/>
      </c>
      <c r="HE65" s="57" t="str">
        <f t="shared" si="73"/>
        <v/>
      </c>
      <c r="HF65" s="57" t="str">
        <f t="shared" si="74"/>
        <v/>
      </c>
      <c r="HG65" s="57" t="str">
        <f t="shared" si="75"/>
        <v/>
      </c>
      <c r="HH65" s="57" t="str">
        <f t="shared" si="76"/>
        <v/>
      </c>
      <c r="HI65" s="57" t="str">
        <f t="shared" si="77"/>
        <v/>
      </c>
      <c r="HJ65" s="57" t="str">
        <f t="shared" si="78"/>
        <v/>
      </c>
    </row>
    <row r="66" spans="1:218" hidden="1" x14ac:dyDescent="0.3">
      <c r="A66">
        <v>1</v>
      </c>
      <c r="B66" t="s">
        <v>301</v>
      </c>
      <c r="C66" t="s">
        <v>241</v>
      </c>
      <c r="D66">
        <v>2023</v>
      </c>
      <c r="E66" t="s">
        <v>302</v>
      </c>
      <c r="F66" t="s">
        <v>303</v>
      </c>
      <c r="G66" t="s">
        <v>304</v>
      </c>
      <c r="H66" t="s">
        <v>305</v>
      </c>
      <c r="J66" t="s">
        <v>306</v>
      </c>
      <c r="K66" t="s">
        <v>307</v>
      </c>
      <c r="L66" t="s">
        <v>308</v>
      </c>
      <c r="M66">
        <v>45123</v>
      </c>
      <c r="N66">
        <v>45434.755266203705</v>
      </c>
      <c r="O66">
        <v>45436.06627314815</v>
      </c>
      <c r="Q66" t="s">
        <v>309</v>
      </c>
      <c r="T66" t="s">
        <v>310</v>
      </c>
      <c r="X66" t="s">
        <v>185</v>
      </c>
      <c r="AB66" t="s">
        <v>311</v>
      </c>
      <c r="AD66" t="s">
        <v>164</v>
      </c>
      <c r="AE66" t="s">
        <v>185</v>
      </c>
      <c r="AG66" t="s">
        <v>196</v>
      </c>
      <c r="AH66" t="s">
        <v>312</v>
      </c>
      <c r="AK66" t="s">
        <v>313</v>
      </c>
      <c r="AO66" t="s">
        <v>314</v>
      </c>
      <c r="BU66" t="s">
        <v>315</v>
      </c>
      <c r="CL66" t="s">
        <v>3195</v>
      </c>
      <c r="CR66"/>
      <c r="CU66"/>
      <c r="CV66"/>
      <c r="CW66"/>
      <c r="CX66"/>
      <c r="CZ66" s="55"/>
      <c r="DM66"/>
      <c r="DY66"/>
      <c r="EA66"/>
      <c r="EB66"/>
      <c r="EH66"/>
      <c r="EI66"/>
      <c r="EJ66"/>
      <c r="EK66"/>
      <c r="EN66"/>
      <c r="EQ66">
        <f t="shared" si="42"/>
        <v>0</v>
      </c>
      <c r="ER66" t="str">
        <f t="shared" si="43"/>
        <v/>
      </c>
      <c r="GB66" s="57" t="str">
        <f t="shared" si="44"/>
        <v/>
      </c>
      <c r="GC66" s="57" t="str">
        <f t="shared" si="45"/>
        <v/>
      </c>
      <c r="GD66" s="57" t="str">
        <f t="shared" si="46"/>
        <v/>
      </c>
      <c r="GE66" s="57" t="str">
        <f t="shared" si="47"/>
        <v/>
      </c>
      <c r="GF66" s="57" t="str">
        <f t="shared" si="48"/>
        <v/>
      </c>
      <c r="GG66" s="57" t="str">
        <f t="shared" si="49"/>
        <v/>
      </c>
      <c r="GH66" s="57" t="str">
        <f t="shared" si="50"/>
        <v/>
      </c>
      <c r="GI66" s="57" t="str">
        <f t="shared" si="51"/>
        <v/>
      </c>
      <c r="GJ66" s="57" t="str">
        <f t="shared" si="52"/>
        <v/>
      </c>
      <c r="GK66" s="57" t="str">
        <f t="shared" si="53"/>
        <v/>
      </c>
      <c r="GL66" s="57" t="str">
        <f t="shared" si="54"/>
        <v/>
      </c>
      <c r="GM66" s="57" t="str">
        <f t="shared" si="55"/>
        <v/>
      </c>
      <c r="GN66" s="57" t="str">
        <f t="shared" si="56"/>
        <v/>
      </c>
      <c r="GO66" s="57" t="str">
        <f t="shared" si="57"/>
        <v/>
      </c>
      <c r="GP66" s="57" t="str">
        <f t="shared" si="58"/>
        <v/>
      </c>
      <c r="GQ66" s="57" t="str">
        <f t="shared" si="59"/>
        <v/>
      </c>
      <c r="GR66" s="57" t="str">
        <f t="shared" si="60"/>
        <v/>
      </c>
      <c r="GS66" s="57" t="str">
        <f t="shared" si="61"/>
        <v/>
      </c>
      <c r="GT66" s="57" t="str">
        <f t="shared" si="62"/>
        <v/>
      </c>
      <c r="GU66" s="57" t="str">
        <f t="shared" si="63"/>
        <v/>
      </c>
      <c r="GV66" s="57" t="str">
        <f t="shared" si="64"/>
        <v/>
      </c>
      <c r="GW66" s="57" t="str">
        <f t="shared" si="65"/>
        <v/>
      </c>
      <c r="GX66" s="57" t="str">
        <f t="shared" si="66"/>
        <v/>
      </c>
      <c r="GY66" s="57" t="str">
        <f t="shared" si="67"/>
        <v/>
      </c>
      <c r="GZ66" s="57" t="str">
        <f t="shared" si="68"/>
        <v/>
      </c>
      <c r="HA66" s="57" t="str">
        <f t="shared" si="69"/>
        <v/>
      </c>
      <c r="HB66" s="57" t="str">
        <f t="shared" si="70"/>
        <v/>
      </c>
      <c r="HC66" s="57" t="str">
        <f t="shared" si="71"/>
        <v/>
      </c>
      <c r="HD66" s="57" t="str">
        <f t="shared" si="72"/>
        <v/>
      </c>
      <c r="HE66" s="57" t="str">
        <f t="shared" si="73"/>
        <v/>
      </c>
      <c r="HF66" s="57" t="str">
        <f t="shared" si="74"/>
        <v/>
      </c>
      <c r="HG66" s="57" t="str">
        <f t="shared" si="75"/>
        <v/>
      </c>
      <c r="HH66" s="57" t="str">
        <f t="shared" si="76"/>
        <v/>
      </c>
      <c r="HI66" s="57" t="str">
        <f t="shared" si="77"/>
        <v/>
      </c>
      <c r="HJ66" s="57" t="str">
        <f t="shared" si="78"/>
        <v/>
      </c>
    </row>
    <row r="67" spans="1:218" ht="115.2" hidden="1" x14ac:dyDescent="0.3">
      <c r="A67" s="55"/>
      <c r="B67" s="55" t="s">
        <v>1159</v>
      </c>
      <c r="C67" s="55" t="s">
        <v>157</v>
      </c>
      <c r="D67" s="55">
        <v>2023</v>
      </c>
      <c r="E67" s="55" t="s">
        <v>1160</v>
      </c>
      <c r="F67" s="1" t="s">
        <v>1161</v>
      </c>
      <c r="G67" s="55" t="s">
        <v>1162</v>
      </c>
      <c r="I67" t="s">
        <v>1163</v>
      </c>
      <c r="J67" t="s">
        <v>1164</v>
      </c>
      <c r="L67" t="s">
        <v>1165</v>
      </c>
      <c r="M67">
        <v>44928</v>
      </c>
      <c r="N67">
        <v>45075.825185185182</v>
      </c>
      <c r="O67">
        <v>45075.825185185182</v>
      </c>
      <c r="S67">
        <v>1</v>
      </c>
      <c r="T67">
        <v>49</v>
      </c>
      <c r="AD67" t="s">
        <v>164</v>
      </c>
      <c r="AH67" t="s">
        <v>1166</v>
      </c>
      <c r="AM67" t="s">
        <v>1167</v>
      </c>
      <c r="AN67" t="s">
        <v>1168</v>
      </c>
      <c r="AO67" t="s">
        <v>1169</v>
      </c>
      <c r="CK67" s="58" t="s">
        <v>201</v>
      </c>
      <c r="CL67" s="55"/>
      <c r="CM67" s="55"/>
      <c r="CN67" t="s">
        <v>1170</v>
      </c>
      <c r="CO67" t="s">
        <v>1171</v>
      </c>
      <c r="CP67" s="55" t="s">
        <v>846</v>
      </c>
      <c r="CQ67" s="55" t="s">
        <v>847</v>
      </c>
      <c r="CR67" s="55" t="s">
        <v>847</v>
      </c>
      <c r="CS67" s="55" t="s">
        <v>172</v>
      </c>
      <c r="CT67" t="s">
        <v>695</v>
      </c>
      <c r="CU67" s="1" t="s">
        <v>528</v>
      </c>
      <c r="CV67" s="1" t="s">
        <v>1172</v>
      </c>
      <c r="CW67" s="1" t="s">
        <v>185</v>
      </c>
      <c r="CY67" s="55" t="s">
        <v>1173</v>
      </c>
      <c r="CZ67" s="55" t="s">
        <v>3107</v>
      </c>
      <c r="DA67" s="55">
        <f>AVERAGE(135,117)</f>
        <v>126</v>
      </c>
      <c r="DB67" s="55">
        <f>AVERAGE(52,31)</f>
        <v>41.5</v>
      </c>
      <c r="DC67" s="55">
        <f>295</f>
        <v>295</v>
      </c>
      <c r="DD67" s="55">
        <v>2</v>
      </c>
      <c r="DE67" s="55"/>
      <c r="DF67" s="55" t="s">
        <v>1174</v>
      </c>
      <c r="DG67" s="55">
        <v>1</v>
      </c>
      <c r="DH67" s="55" t="s">
        <v>174</v>
      </c>
      <c r="DI67" s="55" t="s">
        <v>930</v>
      </c>
      <c r="DJ67" s="55" t="s">
        <v>1175</v>
      </c>
      <c r="DK67" s="55" t="s">
        <v>239</v>
      </c>
      <c r="DL67" s="55">
        <v>6300</v>
      </c>
      <c r="DM67" s="55" t="s">
        <v>174</v>
      </c>
      <c r="DN67" s="55" t="s">
        <v>174</v>
      </c>
      <c r="DO67" s="55"/>
      <c r="DP67" s="55"/>
      <c r="DQ67" s="55"/>
      <c r="DR67" s="55">
        <v>3</v>
      </c>
      <c r="DS67" s="55" t="s">
        <v>1176</v>
      </c>
      <c r="DT67" s="55"/>
      <c r="DU67" s="55"/>
      <c r="DV67" s="55" t="s">
        <v>212</v>
      </c>
      <c r="DW67" s="55"/>
      <c r="DX67" s="55"/>
      <c r="DY67" s="55" t="s">
        <v>3461</v>
      </c>
      <c r="DZ67" s="55"/>
      <c r="EA67" s="1" t="s">
        <v>1177</v>
      </c>
      <c r="EB67" s="1" t="s">
        <v>3527</v>
      </c>
      <c r="EC67" s="55" t="s">
        <v>174</v>
      </c>
      <c r="ED67" s="55" t="s">
        <v>3131</v>
      </c>
      <c r="EE67" s="55"/>
      <c r="EF67" s="55">
        <v>4</v>
      </c>
      <c r="EG67" s="55"/>
      <c r="EH67" s="55"/>
      <c r="EI67" s="55" t="s">
        <v>174</v>
      </c>
      <c r="EJ67" s="55"/>
      <c r="EK67" s="55"/>
      <c r="EL67" s="55"/>
      <c r="EM67" s="55"/>
      <c r="EN67" s="55" t="s">
        <v>174</v>
      </c>
      <c r="EO67" s="55"/>
      <c r="EP67" s="55"/>
      <c r="EQ67" s="55">
        <f t="shared" si="42"/>
        <v>1</v>
      </c>
      <c r="ER67" t="str">
        <f t="shared" si="43"/>
        <v>Landsat-8</v>
      </c>
      <c r="ES67" s="58"/>
      <c r="ET67" s="55"/>
      <c r="EU67" s="55"/>
      <c r="EV67" s="55"/>
      <c r="EW67" s="55">
        <v>1</v>
      </c>
      <c r="EX67" s="55"/>
      <c r="EY67" s="55"/>
      <c r="EZ67" s="55"/>
      <c r="FA67" s="55"/>
      <c r="FB67" s="55"/>
      <c r="FC67" s="55"/>
      <c r="FD67" s="55"/>
      <c r="FE67" s="55"/>
      <c r="FF67" s="55"/>
      <c r="FG67" s="55"/>
      <c r="FH67" s="55"/>
      <c r="FI67" s="55"/>
      <c r="FJ67" s="55"/>
      <c r="FK67" s="55"/>
      <c r="FL67" s="55"/>
      <c r="FM67" s="55"/>
      <c r="FN67" s="55"/>
      <c r="FO67" s="55"/>
      <c r="FP67" s="55"/>
      <c r="FQ67" s="55"/>
      <c r="FR67" s="55"/>
      <c r="FS67" s="55"/>
      <c r="FT67" s="55"/>
      <c r="FU67" s="55"/>
      <c r="FV67" s="55"/>
      <c r="FW67" s="55"/>
      <c r="FX67" s="55"/>
      <c r="FY67" s="55"/>
      <c r="FZ67" s="55"/>
      <c r="GA67" s="55"/>
      <c r="GB67" s="57" t="str">
        <f t="shared" si="44"/>
        <v/>
      </c>
      <c r="GC67" s="57" t="str">
        <f t="shared" si="45"/>
        <v/>
      </c>
      <c r="GD67" s="57" t="str">
        <f t="shared" si="46"/>
        <v/>
      </c>
      <c r="GE67" s="57" t="str">
        <f t="shared" si="47"/>
        <v/>
      </c>
      <c r="GF67" s="57" t="str">
        <f t="shared" si="48"/>
        <v>Landsat-8</v>
      </c>
      <c r="GG67" s="57" t="str">
        <f t="shared" si="49"/>
        <v/>
      </c>
      <c r="GH67" s="57" t="str">
        <f t="shared" si="50"/>
        <v/>
      </c>
      <c r="GI67" s="57" t="str">
        <f t="shared" si="51"/>
        <v/>
      </c>
      <c r="GJ67" s="57" t="str">
        <f t="shared" si="52"/>
        <v/>
      </c>
      <c r="GK67" s="57" t="str">
        <f t="shared" si="53"/>
        <v/>
      </c>
      <c r="GL67" s="57" t="str">
        <f t="shared" si="54"/>
        <v/>
      </c>
      <c r="GM67" s="57" t="str">
        <f t="shared" si="55"/>
        <v/>
      </c>
      <c r="GN67" s="57" t="str">
        <f t="shared" si="56"/>
        <v/>
      </c>
      <c r="GO67" s="57" t="str">
        <f t="shared" si="57"/>
        <v/>
      </c>
      <c r="GP67" s="57" t="str">
        <f t="shared" si="58"/>
        <v/>
      </c>
      <c r="GQ67" s="57" t="str">
        <f t="shared" si="59"/>
        <v/>
      </c>
      <c r="GR67" s="57" t="str">
        <f t="shared" si="60"/>
        <v/>
      </c>
      <c r="GS67" s="57" t="str">
        <f t="shared" si="61"/>
        <v/>
      </c>
      <c r="GT67" s="57" t="str">
        <f t="shared" si="62"/>
        <v/>
      </c>
      <c r="GU67" s="57" t="str">
        <f t="shared" si="63"/>
        <v/>
      </c>
      <c r="GV67" s="57" t="str">
        <f t="shared" si="64"/>
        <v/>
      </c>
      <c r="GW67" s="57" t="str">
        <f t="shared" si="65"/>
        <v/>
      </c>
      <c r="GX67" s="57" t="str">
        <f t="shared" si="66"/>
        <v/>
      </c>
      <c r="GY67" s="57" t="str">
        <f t="shared" si="67"/>
        <v/>
      </c>
      <c r="GZ67" s="57" t="str">
        <f t="shared" si="68"/>
        <v/>
      </c>
      <c r="HA67" s="57" t="str">
        <f t="shared" si="69"/>
        <v/>
      </c>
      <c r="HB67" s="57" t="str">
        <f t="shared" si="70"/>
        <v/>
      </c>
      <c r="HC67" s="57" t="str">
        <f t="shared" si="71"/>
        <v/>
      </c>
      <c r="HD67" s="57" t="str">
        <f t="shared" si="72"/>
        <v/>
      </c>
      <c r="HE67" s="57" t="str">
        <f t="shared" si="73"/>
        <v/>
      </c>
      <c r="HF67" s="57" t="str">
        <f t="shared" si="74"/>
        <v/>
      </c>
      <c r="HG67" s="57" t="str">
        <f t="shared" si="75"/>
        <v/>
      </c>
      <c r="HH67" s="57" t="str">
        <f t="shared" si="76"/>
        <v/>
      </c>
      <c r="HI67" s="57" t="str">
        <f t="shared" si="77"/>
        <v/>
      </c>
      <c r="HJ67" s="57" t="str">
        <f t="shared" si="78"/>
        <v/>
      </c>
    </row>
    <row r="68" spans="1:218" ht="43.2" hidden="1" x14ac:dyDescent="0.3">
      <c r="B68" t="s">
        <v>932</v>
      </c>
      <c r="C68" t="s">
        <v>157</v>
      </c>
      <c r="D68">
        <v>2018</v>
      </c>
      <c r="E68" t="s">
        <v>933</v>
      </c>
      <c r="F68" s="1" t="s">
        <v>934</v>
      </c>
      <c r="J68" t="s">
        <v>935</v>
      </c>
      <c r="K68" t="s">
        <v>936</v>
      </c>
      <c r="M68">
        <v>2018</v>
      </c>
      <c r="N68">
        <v>45246.819328703707</v>
      </c>
      <c r="O68">
        <v>45246.819328703707</v>
      </c>
      <c r="Q68" t="s">
        <v>937</v>
      </c>
      <c r="S68" t="s">
        <v>185</v>
      </c>
      <c r="T68" t="s">
        <v>938</v>
      </c>
      <c r="X68" t="s">
        <v>185</v>
      </c>
      <c r="AD68" t="s">
        <v>164</v>
      </c>
      <c r="AK68" t="s">
        <v>939</v>
      </c>
      <c r="AQ68" t="s">
        <v>940</v>
      </c>
      <c r="AS68" t="s">
        <v>185</v>
      </c>
      <c r="CP68" t="s">
        <v>171</v>
      </c>
      <c r="CQ68" s="55" t="s">
        <v>616</v>
      </c>
      <c r="CR68" t="s">
        <v>616</v>
      </c>
      <c r="CS68" t="s">
        <v>172</v>
      </c>
      <c r="CT68" t="s">
        <v>185</v>
      </c>
      <c r="CU68" s="40" t="s">
        <v>174</v>
      </c>
      <c r="CV68" s="40" t="s">
        <v>174</v>
      </c>
      <c r="CW68" s="40" t="s">
        <v>174</v>
      </c>
      <c r="CX68" s="40"/>
      <c r="CY68" t="s">
        <v>185</v>
      </c>
      <c r="CZ68" s="59" t="s">
        <v>174</v>
      </c>
      <c r="DA68" s="59" t="s">
        <v>174</v>
      </c>
      <c r="DB68" s="59" t="s">
        <v>174</v>
      </c>
      <c r="DC68" s="59" t="s">
        <v>185</v>
      </c>
      <c r="DD68" s="55" t="s">
        <v>185</v>
      </c>
      <c r="DE68" s="55"/>
      <c r="DF68" s="55" t="s">
        <v>185</v>
      </c>
      <c r="DG68">
        <v>4</v>
      </c>
      <c r="DH68" s="40" t="s">
        <v>174</v>
      </c>
      <c r="DI68" t="s">
        <v>208</v>
      </c>
      <c r="DJ68" t="s">
        <v>185</v>
      </c>
      <c r="DK68" t="s">
        <v>185</v>
      </c>
      <c r="DL68" t="s">
        <v>185</v>
      </c>
      <c r="DM68"/>
      <c r="DR68" t="s">
        <v>236</v>
      </c>
      <c r="DS68" t="s">
        <v>185</v>
      </c>
      <c r="DT68" s="55" t="s">
        <v>3487</v>
      </c>
      <c r="DU68" s="55" t="s">
        <v>3421</v>
      </c>
      <c r="DV68" s="55" t="s">
        <v>482</v>
      </c>
      <c r="DY68" t="s">
        <v>483</v>
      </c>
      <c r="EA68" s="1" t="s">
        <v>3196</v>
      </c>
      <c r="EB68" s="55" t="s">
        <v>3528</v>
      </c>
      <c r="EC68" s="40" t="s">
        <v>174</v>
      </c>
      <c r="ED68" t="s">
        <v>185</v>
      </c>
      <c r="EE68" t="s">
        <v>3129</v>
      </c>
      <c r="EF68">
        <v>4</v>
      </c>
      <c r="EH68" s="1" t="s">
        <v>3196</v>
      </c>
      <c r="EI68" s="40" t="s">
        <v>174</v>
      </c>
      <c r="EJ68" s="40"/>
      <c r="EK68" s="40"/>
      <c r="EL68" s="40"/>
      <c r="EM68" s="40" t="s">
        <v>3197</v>
      </c>
      <c r="EN68" s="1" t="s">
        <v>3197</v>
      </c>
      <c r="EO68" s="55" t="s">
        <v>185</v>
      </c>
      <c r="EP68" t="s">
        <v>185</v>
      </c>
      <c r="EQ68">
        <f t="shared" ref="EQ68:EQ99" si="79">COUNTA(ES68:GA68)</f>
        <v>1</v>
      </c>
      <c r="ER68" t="str">
        <f t="shared" ref="ER68:ER99" si="80">_xlfn.TEXTJOIN(", ",TRUE,GB68:HJ68)</f>
        <v>Landsat-8</v>
      </c>
      <c r="EW68">
        <v>1</v>
      </c>
      <c r="GB68" s="57" t="str">
        <f t="shared" ref="GB68:GB99" si="81">IF(OR(ES68=1, ES68=-1, ES68="-1, 1", ES68="1, -1"),ES$1,"")</f>
        <v/>
      </c>
      <c r="GC68" s="57" t="str">
        <f t="shared" ref="GC68:GC99" si="82">IF(OR(ET68=1, ET68=-1, ET68="-1, 1", ET68="1, -1"),ET$1,"")</f>
        <v/>
      </c>
      <c r="GD68" s="57" t="str">
        <f t="shared" ref="GD68:GD99" si="83">IF(OR(EU68=1, EU68=-1, EU68="-1, 1", EU68="1, -1"),EU$1,"")</f>
        <v/>
      </c>
      <c r="GE68" s="57" t="str">
        <f t="shared" ref="GE68:GE99" si="84">IF(OR(EV68=1, EV68=-1, EV68="-1, 1", EV68="1, -1"),EV$1,"")</f>
        <v/>
      </c>
      <c r="GF68" s="57" t="str">
        <f t="shared" ref="GF68:GF99" si="85">IF(OR(EW68=1, EW68=-1, EW68="-1, 1", EW68="1, -1"),EW$1,"")</f>
        <v>Landsat-8</v>
      </c>
      <c r="GG68" s="57" t="str">
        <f t="shared" ref="GG68:GG99" si="86">IF(OR(EX68=1, EX68=-1, EX68="-1, 1", EX68="1, -1"),EX$1,"")</f>
        <v/>
      </c>
      <c r="GH68" s="57" t="str">
        <f t="shared" ref="GH68:GH99" si="87">IF(OR(EY68=1, EY68=-1, EY68="-1, 1", EY68="1, -1"),EY$1,"")</f>
        <v/>
      </c>
      <c r="GI68" s="57" t="str">
        <f t="shared" ref="GI68:GI99" si="88">IF(OR(EZ68=1, EZ68=-1, EZ68="-1, 1", EZ68="1, -1"),EZ$1,"")</f>
        <v/>
      </c>
      <c r="GJ68" s="57" t="str">
        <f t="shared" ref="GJ68:GJ99" si="89">IF(OR(FA68=1, FA68=-1, FA68="-1, 1", FA68="1, -1"),FA$1,"")</f>
        <v/>
      </c>
      <c r="GK68" s="57" t="str">
        <f t="shared" ref="GK68:GK99" si="90">IF(OR(FB68=1, FB68=-1, FB68="-1, 1", FB68="1, -1"),FB$1,"")</f>
        <v/>
      </c>
      <c r="GL68" s="57" t="str">
        <f t="shared" ref="GL68:GL99" si="91">IF(OR(FC68=1, FC68=-1, FC68="-1, 1", FC68="1, -1"),FC$1,"")</f>
        <v/>
      </c>
      <c r="GM68" s="57" t="str">
        <f t="shared" ref="GM68:GM99" si="92">IF(OR(FD68=1, FD68=-1, FD68="-1, 1", FD68="1, -1"),FD$1,"")</f>
        <v/>
      </c>
      <c r="GN68" s="57" t="str">
        <f t="shared" ref="GN68:GN99" si="93">IF(OR(FE68=1, FE68=-1, FE68="-1, 1", FE68="1, -1"),FE$1,"")</f>
        <v/>
      </c>
      <c r="GO68" s="57" t="str">
        <f t="shared" ref="GO68:GO99" si="94">IF(OR(FF68=1, FF68=-1, FF68="-1, 1", FF68="1, -1"),FF$1,"")</f>
        <v/>
      </c>
      <c r="GP68" s="57" t="str">
        <f t="shared" ref="GP68:GP99" si="95">IF(OR(FG68=1, FG68=-1, FG68="-1, 1", FG68="1, -1"),FG$1,"")</f>
        <v/>
      </c>
      <c r="GQ68" s="57" t="str">
        <f t="shared" ref="GQ68:GQ99" si="96">IF(OR(FH68=1, FH68=-1, FH68="-1, 1", FH68="1, -1"),FH$1,"")</f>
        <v/>
      </c>
      <c r="GR68" s="57" t="str">
        <f t="shared" ref="GR68:GR99" si="97">IF(OR(FI68=1, FI68=-1, FI68="-1, 1", FI68="1, -1"),FI$1,"")</f>
        <v/>
      </c>
      <c r="GS68" s="57" t="str">
        <f t="shared" ref="GS68:GS99" si="98">IF(OR(FJ68=1, FJ68=-1, FJ68="-1, 1", FJ68="1, -1"),FJ$1,"")</f>
        <v/>
      </c>
      <c r="GT68" s="57" t="str">
        <f t="shared" ref="GT68:GT99" si="99">IF(OR(FK68=1, FK68=-1, FK68="-1, 1", FK68="1, -1"),FK$1,"")</f>
        <v/>
      </c>
      <c r="GU68" s="57" t="str">
        <f t="shared" ref="GU68:GU99" si="100">IF(OR(FL68=1, FL68=-1, FL68="-1, 1", FL68="1, -1"),FL$1,"")</f>
        <v/>
      </c>
      <c r="GV68" s="57" t="str">
        <f t="shared" ref="GV68:GV99" si="101">IF(OR(FM68=1, FM68=-1, FM68="-1, 1", FM68="1, -1"),FM$1,"")</f>
        <v/>
      </c>
      <c r="GW68" s="57" t="str">
        <f t="shared" ref="GW68:GW99" si="102">IF(OR(FN68=1, FN68=-1, FN68="-1, 1", FN68="1, -1"),FN$1,"")</f>
        <v/>
      </c>
      <c r="GX68" s="57" t="str">
        <f t="shared" ref="GX68:GX99" si="103">IF(OR(FO68=1, FO68=-1, FO68="-1, 1", FO68="1, -1"),FO$1,"")</f>
        <v/>
      </c>
      <c r="GY68" s="57" t="str">
        <f t="shared" ref="GY68:GY99" si="104">IF(OR(FP68=1, FP68=-1, FP68="-1, 1", FP68="1, -1"),FP$1,"")</f>
        <v/>
      </c>
      <c r="GZ68" s="57" t="str">
        <f t="shared" ref="GZ68:GZ99" si="105">IF(OR(FQ68=1, FQ68=-1, FQ68="-1, 1", FQ68="1, -1"),FQ$1,"")</f>
        <v/>
      </c>
      <c r="HA68" s="57" t="str">
        <f t="shared" ref="HA68:HA99" si="106">IF(OR(FR68=1, FR68=-1, FR68="-1, 1", FR68="1, -1"),FR$1,"")</f>
        <v/>
      </c>
      <c r="HB68" s="57" t="str">
        <f t="shared" ref="HB68:HB99" si="107">IF(OR(FS68=1, FS68=-1, FS68="-1, 1", FS68="1, -1"),FS$1,"")</f>
        <v/>
      </c>
      <c r="HC68" s="57" t="str">
        <f t="shared" ref="HC68:HC99" si="108">IF(OR(FT68=1, FT68=-1, FT68="-1, 1", FT68="1, -1"),FT$1,"")</f>
        <v/>
      </c>
      <c r="HD68" s="57" t="str">
        <f t="shared" ref="HD68:HD99" si="109">IF(OR(FU68=1, FU68=-1, FU68="-1, 1", FU68="1, -1"),FU$1,"")</f>
        <v/>
      </c>
      <c r="HE68" s="57" t="str">
        <f t="shared" ref="HE68:HE99" si="110">IF(OR(FV68=1, FV68=-1, FV68="-1, 1", FV68="1, -1"),FV$1,"")</f>
        <v/>
      </c>
      <c r="HF68" s="57" t="str">
        <f t="shared" ref="HF68:HF99" si="111">IF(OR(FW68=1, FW68=-1, FW68="-1, 1", FW68="1, -1"),FW$1,"")</f>
        <v/>
      </c>
      <c r="HG68" s="57" t="str">
        <f t="shared" ref="HG68:HG99" si="112">IF(OR(FX68=1, FX68=-1, FX68="-1, 1", FX68="1, -1"),FX$1,"")</f>
        <v/>
      </c>
      <c r="HH68" s="57" t="str">
        <f t="shared" ref="HH68:HH99" si="113">IF(OR(FY68=1, FY68=-1, FY68="-1, 1", FY68="1, -1"),FY$1,"")</f>
        <v/>
      </c>
      <c r="HI68" s="57" t="str">
        <f t="shared" ref="HI68:HI99" si="114">IF(OR(FZ68=1, FZ68=-1, FZ68="-1, 1", FZ68="1, -1"),FZ$1,"")</f>
        <v/>
      </c>
      <c r="HJ68" s="57" t="str">
        <f t="shared" ref="HJ68:HJ99" si="115">IF(OR(GA68=1, GA68=-1, GA68="-1, 1", GA68="1, -1"),GA$1,"")</f>
        <v/>
      </c>
    </row>
    <row r="69" spans="1:218" ht="43.2" hidden="1" x14ac:dyDescent="0.3">
      <c r="A69" s="55"/>
      <c r="B69" s="55" t="s">
        <v>1178</v>
      </c>
      <c r="C69" s="55" t="s">
        <v>157</v>
      </c>
      <c r="D69" s="55">
        <v>2023</v>
      </c>
      <c r="E69" s="55" t="s">
        <v>1179</v>
      </c>
      <c r="F69" s="1" t="s">
        <v>1180</v>
      </c>
      <c r="G69" s="55" t="s">
        <v>569</v>
      </c>
      <c r="I69" t="s">
        <v>570</v>
      </c>
      <c r="J69" t="s">
        <v>1181</v>
      </c>
      <c r="L69" t="s">
        <v>1182</v>
      </c>
      <c r="M69">
        <v>44958</v>
      </c>
      <c r="N69">
        <v>45075.825162037036</v>
      </c>
      <c r="O69">
        <v>45075.825162037036</v>
      </c>
      <c r="S69">
        <v>3</v>
      </c>
      <c r="T69">
        <v>15</v>
      </c>
      <c r="AD69" t="s">
        <v>164</v>
      </c>
      <c r="AH69" t="s">
        <v>1183</v>
      </c>
      <c r="AM69" t="s">
        <v>1184</v>
      </c>
      <c r="AN69" t="s">
        <v>1185</v>
      </c>
      <c r="AO69" t="s">
        <v>1186</v>
      </c>
      <c r="CK69" s="58" t="s">
        <v>201</v>
      </c>
      <c r="CL69" s="55"/>
      <c r="CM69" s="55"/>
      <c r="CP69" s="55" t="s">
        <v>204</v>
      </c>
      <c r="CQ69" s="55" t="s">
        <v>3633</v>
      </c>
      <c r="CR69" s="1" t="s">
        <v>276</v>
      </c>
      <c r="CS69" s="55" t="s">
        <v>172</v>
      </c>
      <c r="CT69" s="55" t="s">
        <v>173</v>
      </c>
      <c r="CU69"/>
      <c r="CV69" t="s">
        <v>174</v>
      </c>
      <c r="CW69"/>
      <c r="CX69" t="s">
        <v>3614</v>
      </c>
      <c r="CY69" s="55">
        <v>50</v>
      </c>
      <c r="CZ69" s="55"/>
      <c r="DA69" s="55">
        <v>99</v>
      </c>
      <c r="DB69" s="55">
        <v>3</v>
      </c>
      <c r="DC69" s="55" t="s">
        <v>185</v>
      </c>
      <c r="DD69" s="55">
        <v>1</v>
      </c>
      <c r="DE69" s="55"/>
      <c r="DF69" s="55">
        <v>50</v>
      </c>
      <c r="DG69" s="55">
        <v>11</v>
      </c>
      <c r="DH69" s="55" t="s">
        <v>1187</v>
      </c>
      <c r="DI69" s="55" t="s">
        <v>1188</v>
      </c>
      <c r="DJ69" s="55" t="s">
        <v>1189</v>
      </c>
      <c r="DK69" s="55" t="s">
        <v>665</v>
      </c>
      <c r="DL69" s="55">
        <v>1000</v>
      </c>
      <c r="DM69" s="55" t="s">
        <v>174</v>
      </c>
      <c r="DN69" s="55" t="s">
        <v>1190</v>
      </c>
      <c r="DO69" s="55"/>
      <c r="DP69" s="55"/>
      <c r="DQ69" s="55"/>
      <c r="DR69" s="55">
        <v>3</v>
      </c>
      <c r="DS69" s="55" t="s">
        <v>1191</v>
      </c>
      <c r="DT69" s="55"/>
      <c r="DU69" s="55"/>
      <c r="DV69" s="55" t="s">
        <v>212</v>
      </c>
      <c r="DW69" s="55"/>
      <c r="DX69" s="55"/>
      <c r="DY69" s="55" t="s">
        <v>637</v>
      </c>
      <c r="DZ69" s="55"/>
      <c r="EA69" s="1" t="s">
        <v>3300</v>
      </c>
      <c r="EB69" s="1" t="s">
        <v>3513</v>
      </c>
      <c r="EC69" s="55" t="s">
        <v>174</v>
      </c>
      <c r="ED69" s="55">
        <v>2022</v>
      </c>
      <c r="EE69" s="55" t="s">
        <v>3128</v>
      </c>
      <c r="EF69" s="55">
        <v>8</v>
      </c>
      <c r="EG69" s="55"/>
      <c r="EH69" s="1" t="s">
        <v>3393</v>
      </c>
      <c r="EI69" s="1" t="s">
        <v>819</v>
      </c>
      <c r="EJ69" s="1" t="s">
        <v>3347</v>
      </c>
      <c r="EK69" s="1" t="s">
        <v>3409</v>
      </c>
      <c r="EL69" s="55"/>
      <c r="EM69" s="1" t="s">
        <v>3604</v>
      </c>
      <c r="EN69" s="1" t="s">
        <v>1192</v>
      </c>
      <c r="EO69" s="1" t="s">
        <v>3570</v>
      </c>
      <c r="EP69" s="55"/>
      <c r="EQ69" s="55">
        <f t="shared" si="79"/>
        <v>4</v>
      </c>
      <c r="ER69" t="str">
        <f t="shared" si="80"/>
        <v>Sentinel-2, Aerial laser scanning, Aerial hyperspectral, SRTM</v>
      </c>
      <c r="ES69" s="58">
        <v>-1</v>
      </c>
      <c r="ET69" s="55">
        <v>-1</v>
      </c>
      <c r="EU69" s="55"/>
      <c r="EV69" s="55"/>
      <c r="EW69" s="55"/>
      <c r="EX69" s="55"/>
      <c r="EY69" s="55">
        <v>-1</v>
      </c>
      <c r="EZ69" s="55"/>
      <c r="FA69" s="55"/>
      <c r="FB69" s="55"/>
      <c r="FC69" s="55"/>
      <c r="FD69" s="55"/>
      <c r="FE69" s="55"/>
      <c r="FF69" s="55"/>
      <c r="FG69" s="55"/>
      <c r="FH69" s="55"/>
      <c r="FI69" s="55"/>
      <c r="FJ69" s="55"/>
      <c r="FK69" s="55"/>
      <c r="FL69" s="55"/>
      <c r="FM69" s="55"/>
      <c r="FN69" s="55"/>
      <c r="FO69" s="55">
        <v>-1</v>
      </c>
      <c r="FP69" s="55"/>
      <c r="FQ69" s="55"/>
      <c r="FR69" s="55"/>
      <c r="FS69" s="55"/>
      <c r="FT69" s="55"/>
      <c r="FU69" s="55"/>
      <c r="FV69" s="55"/>
      <c r="FW69" s="55"/>
      <c r="FX69" s="55"/>
      <c r="FY69" s="55"/>
      <c r="FZ69" s="55"/>
      <c r="GA69" s="55"/>
      <c r="GB69" s="57" t="str">
        <f t="shared" si="81"/>
        <v>Sentinel-2</v>
      </c>
      <c r="GC69" s="57" t="str">
        <f t="shared" si="82"/>
        <v>Aerial laser scanning</v>
      </c>
      <c r="GD69" s="57" t="str">
        <f t="shared" si="83"/>
        <v/>
      </c>
      <c r="GE69" s="57" t="str">
        <f t="shared" si="84"/>
        <v/>
      </c>
      <c r="GF69" s="57" t="str">
        <f t="shared" si="85"/>
        <v/>
      </c>
      <c r="GG69" s="57" t="str">
        <f t="shared" si="86"/>
        <v/>
      </c>
      <c r="GH69" s="57" t="str">
        <f t="shared" si="87"/>
        <v>Aerial hyperspectral</v>
      </c>
      <c r="GI69" s="57" t="str">
        <f t="shared" si="88"/>
        <v/>
      </c>
      <c r="GJ69" s="57" t="str">
        <f t="shared" si="89"/>
        <v/>
      </c>
      <c r="GK69" s="57" t="str">
        <f t="shared" si="90"/>
        <v/>
      </c>
      <c r="GL69" s="57" t="str">
        <f t="shared" si="91"/>
        <v/>
      </c>
      <c r="GM69" s="57" t="str">
        <f t="shared" si="92"/>
        <v/>
      </c>
      <c r="GN69" s="57" t="str">
        <f t="shared" si="93"/>
        <v/>
      </c>
      <c r="GO69" s="57" t="str">
        <f t="shared" si="94"/>
        <v/>
      </c>
      <c r="GP69" s="57" t="str">
        <f t="shared" si="95"/>
        <v/>
      </c>
      <c r="GQ69" s="57" t="str">
        <f t="shared" si="96"/>
        <v/>
      </c>
      <c r="GR69" s="57" t="str">
        <f t="shared" si="97"/>
        <v/>
      </c>
      <c r="GS69" s="57" t="str">
        <f t="shared" si="98"/>
        <v/>
      </c>
      <c r="GT69" s="57" t="str">
        <f t="shared" si="99"/>
        <v/>
      </c>
      <c r="GU69" s="57" t="str">
        <f t="shared" si="100"/>
        <v/>
      </c>
      <c r="GV69" s="57" t="str">
        <f t="shared" si="101"/>
        <v/>
      </c>
      <c r="GW69" s="57" t="str">
        <f t="shared" si="102"/>
        <v/>
      </c>
      <c r="GX69" s="57" t="str">
        <f t="shared" si="103"/>
        <v>SRTM</v>
      </c>
      <c r="GY69" s="57" t="str">
        <f t="shared" si="104"/>
        <v/>
      </c>
      <c r="GZ69" s="57" t="str">
        <f t="shared" si="105"/>
        <v/>
      </c>
      <c r="HA69" s="57" t="str">
        <f t="shared" si="106"/>
        <v/>
      </c>
      <c r="HB69" s="57" t="str">
        <f t="shared" si="107"/>
        <v/>
      </c>
      <c r="HC69" s="57" t="str">
        <f t="shared" si="108"/>
        <v/>
      </c>
      <c r="HD69" s="57" t="str">
        <f t="shared" si="109"/>
        <v/>
      </c>
      <c r="HE69" s="57" t="str">
        <f t="shared" si="110"/>
        <v/>
      </c>
      <c r="HF69" s="57" t="str">
        <f t="shared" si="111"/>
        <v/>
      </c>
      <c r="HG69" s="57" t="str">
        <f t="shared" si="112"/>
        <v/>
      </c>
      <c r="HH69" s="57" t="str">
        <f t="shared" si="113"/>
        <v/>
      </c>
      <c r="HI69" s="57" t="str">
        <f t="shared" si="114"/>
        <v/>
      </c>
      <c r="HJ69" s="57" t="str">
        <f t="shared" si="115"/>
        <v/>
      </c>
    </row>
    <row r="70" spans="1:218" hidden="1" x14ac:dyDescent="0.3">
      <c r="B70" t="s">
        <v>958</v>
      </c>
      <c r="C70" t="s">
        <v>157</v>
      </c>
      <c r="D70">
        <v>2021</v>
      </c>
      <c r="E70" t="s">
        <v>959</v>
      </c>
      <c r="F70" t="s">
        <v>960</v>
      </c>
      <c r="G70" t="s">
        <v>569</v>
      </c>
      <c r="I70" t="s">
        <v>570</v>
      </c>
      <c r="J70" t="s">
        <v>961</v>
      </c>
      <c r="L70" t="s">
        <v>962</v>
      </c>
      <c r="M70">
        <v>44978</v>
      </c>
      <c r="N70" t="s">
        <v>508</v>
      </c>
      <c r="O70" t="s">
        <v>508</v>
      </c>
      <c r="S70">
        <v>4</v>
      </c>
      <c r="T70">
        <v>13</v>
      </c>
      <c r="AD70" t="s">
        <v>164</v>
      </c>
      <c r="AH70" t="s">
        <v>963</v>
      </c>
      <c r="AN70" t="s">
        <v>964</v>
      </c>
      <c r="AO70" t="s">
        <v>965</v>
      </c>
      <c r="CL70" t="s">
        <v>3198</v>
      </c>
      <c r="CP70" t="s">
        <v>235</v>
      </c>
      <c r="CR70"/>
      <c r="CS70" t="s">
        <v>172</v>
      </c>
      <c r="CT70" t="s">
        <v>173</v>
      </c>
      <c r="CU70"/>
      <c r="CV70"/>
      <c r="CW70"/>
      <c r="CX70"/>
      <c r="CZ70" s="55"/>
      <c r="DA70" s="55"/>
      <c r="DB70" s="55"/>
      <c r="DC70" s="55"/>
      <c r="DD70" s="55"/>
      <c r="DE70" s="55"/>
      <c r="DF70" t="s">
        <v>174</v>
      </c>
      <c r="DI70" t="s">
        <v>208</v>
      </c>
      <c r="DK70" t="s">
        <v>176</v>
      </c>
      <c r="DL70">
        <v>51</v>
      </c>
      <c r="DM70"/>
      <c r="DR70">
        <v>3</v>
      </c>
      <c r="DY70"/>
      <c r="EA70"/>
      <c r="EB70"/>
      <c r="EF70">
        <v>4</v>
      </c>
      <c r="EH70"/>
      <c r="EI70"/>
      <c r="EJ70"/>
      <c r="EK70"/>
      <c r="EN70" t="s">
        <v>966</v>
      </c>
      <c r="EQ70">
        <f t="shared" si="79"/>
        <v>2</v>
      </c>
      <c r="ER70" t="str">
        <f t="shared" si="80"/>
        <v>Sentinel-2, Sentinel-1</v>
      </c>
      <c r="ES70" s="29">
        <v>1</v>
      </c>
      <c r="FB70">
        <v>1</v>
      </c>
      <c r="GB70" s="57" t="str">
        <f t="shared" si="81"/>
        <v>Sentinel-2</v>
      </c>
      <c r="GC70" s="57" t="str">
        <f t="shared" si="82"/>
        <v/>
      </c>
      <c r="GD70" s="57" t="str">
        <f t="shared" si="83"/>
        <v/>
      </c>
      <c r="GE70" s="57" t="str">
        <f t="shared" si="84"/>
        <v/>
      </c>
      <c r="GF70" s="57" t="str">
        <f t="shared" si="85"/>
        <v/>
      </c>
      <c r="GG70" s="57" t="str">
        <f t="shared" si="86"/>
        <v/>
      </c>
      <c r="GH70" s="57" t="str">
        <f t="shared" si="87"/>
        <v/>
      </c>
      <c r="GI70" s="57" t="str">
        <f t="shared" si="88"/>
        <v/>
      </c>
      <c r="GJ70" s="57" t="str">
        <f t="shared" si="89"/>
        <v/>
      </c>
      <c r="GK70" s="57" t="str">
        <f t="shared" si="90"/>
        <v>Sentinel-1</v>
      </c>
      <c r="GL70" s="57" t="str">
        <f t="shared" si="91"/>
        <v/>
      </c>
      <c r="GM70" s="57" t="str">
        <f t="shared" si="92"/>
        <v/>
      </c>
      <c r="GN70" s="57" t="str">
        <f t="shared" si="93"/>
        <v/>
      </c>
      <c r="GO70" s="57" t="str">
        <f t="shared" si="94"/>
        <v/>
      </c>
      <c r="GP70" s="57" t="str">
        <f t="shared" si="95"/>
        <v/>
      </c>
      <c r="GQ70" s="57" t="str">
        <f t="shared" si="96"/>
        <v/>
      </c>
      <c r="GR70" s="57" t="str">
        <f t="shared" si="97"/>
        <v/>
      </c>
      <c r="GS70" s="57" t="str">
        <f t="shared" si="98"/>
        <v/>
      </c>
      <c r="GT70" s="57" t="str">
        <f t="shared" si="99"/>
        <v/>
      </c>
      <c r="GU70" s="57" t="str">
        <f t="shared" si="100"/>
        <v/>
      </c>
      <c r="GV70" s="57" t="str">
        <f t="shared" si="101"/>
        <v/>
      </c>
      <c r="GW70" s="57" t="str">
        <f t="shared" si="102"/>
        <v/>
      </c>
      <c r="GX70" s="57" t="str">
        <f t="shared" si="103"/>
        <v/>
      </c>
      <c r="GY70" s="57" t="str">
        <f t="shared" si="104"/>
        <v/>
      </c>
      <c r="GZ70" s="57" t="str">
        <f t="shared" si="105"/>
        <v/>
      </c>
      <c r="HA70" s="57" t="str">
        <f t="shared" si="106"/>
        <v/>
      </c>
      <c r="HB70" s="57" t="str">
        <f t="shared" si="107"/>
        <v/>
      </c>
      <c r="HC70" s="57" t="str">
        <f t="shared" si="108"/>
        <v/>
      </c>
      <c r="HD70" s="57" t="str">
        <f t="shared" si="109"/>
        <v/>
      </c>
      <c r="HE70" s="57" t="str">
        <f t="shared" si="110"/>
        <v/>
      </c>
      <c r="HF70" s="57" t="str">
        <f t="shared" si="111"/>
        <v/>
      </c>
      <c r="HG70" s="57" t="str">
        <f t="shared" si="112"/>
        <v/>
      </c>
      <c r="HH70" s="57" t="str">
        <f t="shared" si="113"/>
        <v/>
      </c>
      <c r="HI70" s="57" t="str">
        <f t="shared" si="114"/>
        <v/>
      </c>
      <c r="HJ70" s="57" t="str">
        <f t="shared" si="115"/>
        <v/>
      </c>
    </row>
    <row r="71" spans="1:218" hidden="1" x14ac:dyDescent="0.3">
      <c r="B71" t="s">
        <v>967</v>
      </c>
      <c r="C71" t="s">
        <v>157</v>
      </c>
      <c r="D71">
        <v>2018</v>
      </c>
      <c r="E71" t="s">
        <v>968</v>
      </c>
      <c r="F71" t="s">
        <v>969</v>
      </c>
      <c r="G71" t="s">
        <v>970</v>
      </c>
      <c r="K71" t="s">
        <v>971</v>
      </c>
      <c r="L71" t="s">
        <v>972</v>
      </c>
      <c r="M71">
        <v>2018</v>
      </c>
      <c r="N71">
        <v>45075.82534722222</v>
      </c>
      <c r="O71">
        <v>45075.82534722222</v>
      </c>
      <c r="P71">
        <v>43388</v>
      </c>
      <c r="Q71" t="s">
        <v>973</v>
      </c>
      <c r="T71">
        <v>3</v>
      </c>
      <c r="AB71" t="s">
        <v>491</v>
      </c>
      <c r="AD71" t="s">
        <v>164</v>
      </c>
      <c r="AG71" t="s">
        <v>196</v>
      </c>
      <c r="AO71" t="s">
        <v>974</v>
      </c>
      <c r="BU71" t="s">
        <v>975</v>
      </c>
      <c r="CM71">
        <v>1</v>
      </c>
      <c r="CP71" t="s">
        <v>846</v>
      </c>
      <c r="CR71"/>
      <c r="CS71" t="s">
        <v>454</v>
      </c>
      <c r="CT71" t="s">
        <v>236</v>
      </c>
      <c r="CU71"/>
      <c r="CV71"/>
      <c r="CW71"/>
      <c r="CX71"/>
      <c r="CZ71" s="55"/>
      <c r="DA71" s="55"/>
      <c r="DB71" s="55"/>
      <c r="DC71" s="55"/>
      <c r="DD71" s="55"/>
      <c r="DE71" s="55"/>
      <c r="DF71" t="s">
        <v>236</v>
      </c>
      <c r="DI71" t="s">
        <v>976</v>
      </c>
      <c r="DK71" t="s">
        <v>210</v>
      </c>
      <c r="DL71" t="s">
        <v>185</v>
      </c>
      <c r="DM71"/>
      <c r="DR71">
        <v>3.7</v>
      </c>
      <c r="DY71"/>
      <c r="EA71"/>
      <c r="EB71"/>
      <c r="EF71">
        <v>4</v>
      </c>
      <c r="EH71"/>
      <c r="EI71"/>
      <c r="EJ71"/>
      <c r="EK71"/>
      <c r="EN71" t="s">
        <v>174</v>
      </c>
      <c r="EQ71">
        <f t="shared" si="79"/>
        <v>2</v>
      </c>
      <c r="ER71" t="str">
        <f t="shared" si="80"/>
        <v>Landsat-8, Landsat-7</v>
      </c>
      <c r="EW71">
        <v>1</v>
      </c>
      <c r="FE71">
        <v>1</v>
      </c>
      <c r="GB71" s="57" t="str">
        <f t="shared" si="81"/>
        <v/>
      </c>
      <c r="GC71" s="57" t="str">
        <f t="shared" si="82"/>
        <v/>
      </c>
      <c r="GD71" s="57" t="str">
        <f t="shared" si="83"/>
        <v/>
      </c>
      <c r="GE71" s="57" t="str">
        <f t="shared" si="84"/>
        <v/>
      </c>
      <c r="GF71" s="57" t="str">
        <f t="shared" si="85"/>
        <v>Landsat-8</v>
      </c>
      <c r="GG71" s="57" t="str">
        <f t="shared" si="86"/>
        <v/>
      </c>
      <c r="GH71" s="57" t="str">
        <f t="shared" si="87"/>
        <v/>
      </c>
      <c r="GI71" s="57" t="str">
        <f t="shared" si="88"/>
        <v/>
      </c>
      <c r="GJ71" s="57" t="str">
        <f t="shared" si="89"/>
        <v/>
      </c>
      <c r="GK71" s="57" t="str">
        <f t="shared" si="90"/>
        <v/>
      </c>
      <c r="GL71" s="57" t="str">
        <f t="shared" si="91"/>
        <v/>
      </c>
      <c r="GM71" s="57" t="str">
        <f t="shared" si="92"/>
        <v/>
      </c>
      <c r="GN71" s="57" t="str">
        <f t="shared" si="93"/>
        <v>Landsat-7</v>
      </c>
      <c r="GO71" s="57" t="str">
        <f t="shared" si="94"/>
        <v/>
      </c>
      <c r="GP71" s="57" t="str">
        <f t="shared" si="95"/>
        <v/>
      </c>
      <c r="GQ71" s="57" t="str">
        <f t="shared" si="96"/>
        <v/>
      </c>
      <c r="GR71" s="57" t="str">
        <f t="shared" si="97"/>
        <v/>
      </c>
      <c r="GS71" s="57" t="str">
        <f t="shared" si="98"/>
        <v/>
      </c>
      <c r="GT71" s="57" t="str">
        <f t="shared" si="99"/>
        <v/>
      </c>
      <c r="GU71" s="57" t="str">
        <f t="shared" si="100"/>
        <v/>
      </c>
      <c r="GV71" s="57" t="str">
        <f t="shared" si="101"/>
        <v/>
      </c>
      <c r="GW71" s="57" t="str">
        <f t="shared" si="102"/>
        <v/>
      </c>
      <c r="GX71" s="57" t="str">
        <f t="shared" si="103"/>
        <v/>
      </c>
      <c r="GY71" s="57" t="str">
        <f t="shared" si="104"/>
        <v/>
      </c>
      <c r="GZ71" s="57" t="str">
        <f t="shared" si="105"/>
        <v/>
      </c>
      <c r="HA71" s="57" t="str">
        <f t="shared" si="106"/>
        <v/>
      </c>
      <c r="HB71" s="57" t="str">
        <f t="shared" si="107"/>
        <v/>
      </c>
      <c r="HC71" s="57" t="str">
        <f t="shared" si="108"/>
        <v/>
      </c>
      <c r="HD71" s="57" t="str">
        <f t="shared" si="109"/>
        <v/>
      </c>
      <c r="HE71" s="57" t="str">
        <f t="shared" si="110"/>
        <v/>
      </c>
      <c r="HF71" s="57" t="str">
        <f t="shared" si="111"/>
        <v/>
      </c>
      <c r="HG71" s="57" t="str">
        <f t="shared" si="112"/>
        <v/>
      </c>
      <c r="HH71" s="57" t="str">
        <f t="shared" si="113"/>
        <v/>
      </c>
      <c r="HI71" s="57" t="str">
        <f t="shared" si="114"/>
        <v/>
      </c>
      <c r="HJ71" s="57" t="str">
        <f t="shared" si="115"/>
        <v/>
      </c>
    </row>
    <row r="72" spans="1:218" hidden="1" x14ac:dyDescent="0.3">
      <c r="B72" t="s">
        <v>1269</v>
      </c>
      <c r="C72" t="s">
        <v>157</v>
      </c>
      <c r="D72">
        <v>2020</v>
      </c>
      <c r="E72" t="s">
        <v>1270</v>
      </c>
      <c r="F72" t="s">
        <v>1271</v>
      </c>
      <c r="I72" t="s">
        <v>182</v>
      </c>
      <c r="J72" t="s">
        <v>1272</v>
      </c>
      <c r="K72" t="s">
        <v>1273</v>
      </c>
      <c r="L72" t="s">
        <v>1274</v>
      </c>
      <c r="M72">
        <v>2020</v>
      </c>
      <c r="N72">
        <v>45246.819305555553</v>
      </c>
      <c r="O72">
        <v>45246.819305555553</v>
      </c>
      <c r="S72" t="s">
        <v>185</v>
      </c>
      <c r="T72">
        <v>12</v>
      </c>
      <c r="X72" t="s">
        <v>185</v>
      </c>
      <c r="AD72" t="s">
        <v>164</v>
      </c>
      <c r="AK72" t="s">
        <v>186</v>
      </c>
      <c r="AS72" t="s">
        <v>185</v>
      </c>
      <c r="CK72" s="29" t="s">
        <v>3268</v>
      </c>
      <c r="CP72" t="s">
        <v>171</v>
      </c>
      <c r="CR72" t="s">
        <v>1370</v>
      </c>
      <c r="CS72" t="s">
        <v>172</v>
      </c>
      <c r="CT72" t="s">
        <v>298</v>
      </c>
      <c r="CU72"/>
      <c r="CV72"/>
      <c r="CW72"/>
      <c r="CX72"/>
      <c r="CY72" t="s">
        <v>1275</v>
      </c>
      <c r="CZ72" s="55"/>
      <c r="DA72" s="55"/>
      <c r="DB72" s="55"/>
      <c r="DC72" s="55">
        <v>15</v>
      </c>
      <c r="DD72" s="55">
        <v>4</v>
      </c>
      <c r="DE72" s="55" t="s">
        <v>204</v>
      </c>
      <c r="DG72">
        <v>16</v>
      </c>
      <c r="DH72" t="s">
        <v>3200</v>
      </c>
      <c r="DI72" t="s">
        <v>1276</v>
      </c>
      <c r="DJ72" t="s">
        <v>1277</v>
      </c>
      <c r="DK72" t="s">
        <v>457</v>
      </c>
      <c r="DL72">
        <v>605.56110000000001</v>
      </c>
      <c r="DM72" t="s">
        <v>3202</v>
      </c>
      <c r="DN72" t="s">
        <v>3201</v>
      </c>
      <c r="DR72">
        <v>3</v>
      </c>
      <c r="DS72" t="s">
        <v>1278</v>
      </c>
      <c r="DV72" t="s">
        <v>482</v>
      </c>
      <c r="DY72" t="s">
        <v>619</v>
      </c>
      <c r="EA72" t="s">
        <v>3204</v>
      </c>
      <c r="EB72"/>
      <c r="EC72" t="s">
        <v>3203</v>
      </c>
      <c r="ED72">
        <v>2018</v>
      </c>
      <c r="EE72" t="s">
        <v>3129</v>
      </c>
      <c r="EF72">
        <v>4</v>
      </c>
      <c r="EH72"/>
      <c r="EI72" s="40" t="s">
        <v>174</v>
      </c>
      <c r="EJ72" s="40"/>
      <c r="EK72" s="40"/>
      <c r="EL72" s="40"/>
      <c r="EM72" s="40"/>
      <c r="EN72" t="s">
        <v>174</v>
      </c>
      <c r="EQ72">
        <f t="shared" si="79"/>
        <v>2</v>
      </c>
      <c r="ER72" t="str">
        <f t="shared" si="80"/>
        <v>Sentinel-2, UAV RGB</v>
      </c>
      <c r="ES72" s="29">
        <v>1</v>
      </c>
      <c r="FM72">
        <v>1</v>
      </c>
      <c r="GB72" s="57" t="str">
        <f t="shared" si="81"/>
        <v>Sentinel-2</v>
      </c>
      <c r="GC72" s="57" t="str">
        <f t="shared" si="82"/>
        <v/>
      </c>
      <c r="GD72" s="57" t="str">
        <f t="shared" si="83"/>
        <v/>
      </c>
      <c r="GE72" s="57" t="str">
        <f t="shared" si="84"/>
        <v/>
      </c>
      <c r="GF72" s="57" t="str">
        <f t="shared" si="85"/>
        <v/>
      </c>
      <c r="GG72" s="57" t="str">
        <f t="shared" si="86"/>
        <v/>
      </c>
      <c r="GH72" s="57" t="str">
        <f t="shared" si="87"/>
        <v/>
      </c>
      <c r="GI72" s="57" t="str">
        <f t="shared" si="88"/>
        <v/>
      </c>
      <c r="GJ72" s="57" t="str">
        <f t="shared" si="89"/>
        <v/>
      </c>
      <c r="GK72" s="57" t="str">
        <f t="shared" si="90"/>
        <v/>
      </c>
      <c r="GL72" s="57" t="str">
        <f t="shared" si="91"/>
        <v/>
      </c>
      <c r="GM72" s="57" t="str">
        <f t="shared" si="92"/>
        <v/>
      </c>
      <c r="GN72" s="57" t="str">
        <f t="shared" si="93"/>
        <v/>
      </c>
      <c r="GO72" s="57" t="str">
        <f t="shared" si="94"/>
        <v/>
      </c>
      <c r="GP72" s="57" t="str">
        <f t="shared" si="95"/>
        <v/>
      </c>
      <c r="GQ72" s="57" t="str">
        <f t="shared" si="96"/>
        <v/>
      </c>
      <c r="GR72" s="57" t="str">
        <f t="shared" si="97"/>
        <v/>
      </c>
      <c r="GS72" s="57" t="str">
        <f t="shared" si="98"/>
        <v/>
      </c>
      <c r="GT72" s="57" t="str">
        <f t="shared" si="99"/>
        <v/>
      </c>
      <c r="GU72" s="57" t="str">
        <f t="shared" si="100"/>
        <v/>
      </c>
      <c r="GV72" s="57" t="str">
        <f t="shared" si="101"/>
        <v>UAV RGB</v>
      </c>
      <c r="GW72" s="57" t="str">
        <f t="shared" si="102"/>
        <v/>
      </c>
      <c r="GX72" s="57" t="str">
        <f t="shared" si="103"/>
        <v/>
      </c>
      <c r="GY72" s="57" t="str">
        <f t="shared" si="104"/>
        <v/>
      </c>
      <c r="GZ72" s="57" t="str">
        <f t="shared" si="105"/>
        <v/>
      </c>
      <c r="HA72" s="57" t="str">
        <f t="shared" si="106"/>
        <v/>
      </c>
      <c r="HB72" s="57" t="str">
        <f t="shared" si="107"/>
        <v/>
      </c>
      <c r="HC72" s="57" t="str">
        <f t="shared" si="108"/>
        <v/>
      </c>
      <c r="HD72" s="57" t="str">
        <f t="shared" si="109"/>
        <v/>
      </c>
      <c r="HE72" s="57" t="str">
        <f t="shared" si="110"/>
        <v/>
      </c>
      <c r="HF72" s="57" t="str">
        <f t="shared" si="111"/>
        <v/>
      </c>
      <c r="HG72" s="57" t="str">
        <f t="shared" si="112"/>
        <v/>
      </c>
      <c r="HH72" s="57" t="str">
        <f t="shared" si="113"/>
        <v/>
      </c>
      <c r="HI72" s="57" t="str">
        <f t="shared" si="114"/>
        <v/>
      </c>
      <c r="HJ72" s="57" t="str">
        <f t="shared" si="115"/>
        <v/>
      </c>
    </row>
    <row r="73" spans="1:218" ht="158.4" hidden="1" x14ac:dyDescent="0.3">
      <c r="A73" s="55"/>
      <c r="B73" s="55" t="s">
        <v>1193</v>
      </c>
      <c r="C73" s="55" t="s">
        <v>157</v>
      </c>
      <c r="D73" s="55">
        <v>2019</v>
      </c>
      <c r="E73" s="55" t="s">
        <v>1194</v>
      </c>
      <c r="F73" s="1" t="s">
        <v>1195</v>
      </c>
      <c r="G73" s="55" t="s">
        <v>1196</v>
      </c>
      <c r="I73" t="s">
        <v>1197</v>
      </c>
      <c r="J73" t="s">
        <v>1198</v>
      </c>
      <c r="L73" t="s">
        <v>1199</v>
      </c>
      <c r="M73">
        <v>43709</v>
      </c>
      <c r="N73">
        <v>45075.825254629628</v>
      </c>
      <c r="O73">
        <v>45075.825254629628</v>
      </c>
      <c r="T73">
        <v>164</v>
      </c>
      <c r="AD73" t="s">
        <v>164</v>
      </c>
      <c r="AH73" t="s">
        <v>1200</v>
      </c>
      <c r="AM73" t="s">
        <v>1201</v>
      </c>
      <c r="AN73" t="s">
        <v>1202</v>
      </c>
      <c r="AO73" t="s">
        <v>1203</v>
      </c>
      <c r="CK73" s="56" t="s">
        <v>201</v>
      </c>
      <c r="CL73" s="55"/>
      <c r="CM73" s="55"/>
      <c r="CN73" t="s">
        <v>1204</v>
      </c>
      <c r="CO73" t="s">
        <v>1205</v>
      </c>
      <c r="CP73" s="55" t="s">
        <v>846</v>
      </c>
      <c r="CQ73" s="55" t="s">
        <v>3260</v>
      </c>
      <c r="CR73" s="55" t="s">
        <v>3260</v>
      </c>
      <c r="CS73" s="55" t="s">
        <v>172</v>
      </c>
      <c r="CT73" s="55" t="s">
        <v>173</v>
      </c>
      <c r="CU73" s="1" t="s">
        <v>528</v>
      </c>
      <c r="CV73" s="1" t="s">
        <v>1172</v>
      </c>
      <c r="CW73" s="1" t="s">
        <v>3085</v>
      </c>
      <c r="CY73" s="55" t="s">
        <v>185</v>
      </c>
      <c r="CZ73" s="55" t="s">
        <v>3094</v>
      </c>
      <c r="DA73" s="55">
        <v>365</v>
      </c>
      <c r="DB73" s="55">
        <v>71</v>
      </c>
      <c r="DC73" s="55" t="s">
        <v>185</v>
      </c>
      <c r="DD73" s="55">
        <v>1</v>
      </c>
      <c r="DE73" s="55"/>
      <c r="DF73" s="55" t="s">
        <v>1206</v>
      </c>
      <c r="DG73" s="55">
        <v>1</v>
      </c>
      <c r="DH73" s="55" t="s">
        <v>174</v>
      </c>
      <c r="DI73" s="55" t="s">
        <v>175</v>
      </c>
      <c r="DJ73" s="55" t="s">
        <v>1175</v>
      </c>
      <c r="DK73" s="55" t="s">
        <v>239</v>
      </c>
      <c r="DL73" s="55">
        <v>100</v>
      </c>
      <c r="DM73" s="55" t="s">
        <v>174</v>
      </c>
      <c r="DN73" s="55" t="s">
        <v>174</v>
      </c>
      <c r="DO73" s="55"/>
      <c r="DP73" s="55"/>
      <c r="DQ73" s="55"/>
      <c r="DR73" s="55">
        <v>3.7</v>
      </c>
      <c r="DS73" s="55" t="s">
        <v>1207</v>
      </c>
      <c r="DT73" s="55"/>
      <c r="DU73" s="55"/>
      <c r="DV73" s="55" t="s">
        <v>212</v>
      </c>
      <c r="DW73" s="55"/>
      <c r="DX73" s="55"/>
      <c r="DY73" s="55" t="s">
        <v>3089</v>
      </c>
      <c r="DZ73" s="55"/>
      <c r="EA73" s="1" t="s">
        <v>185</v>
      </c>
      <c r="EB73" s="55" t="s">
        <v>185</v>
      </c>
      <c r="EC73" s="55" t="s">
        <v>174</v>
      </c>
      <c r="ED73" s="55">
        <v>2017</v>
      </c>
      <c r="EE73" t="s">
        <v>3129</v>
      </c>
      <c r="EF73" s="55">
        <v>4</v>
      </c>
      <c r="EG73" s="55"/>
      <c r="EH73" s="55"/>
      <c r="EI73" s="55" t="s">
        <v>174</v>
      </c>
      <c r="EJ73" s="55"/>
      <c r="EK73" s="55"/>
      <c r="EL73" s="55"/>
      <c r="EM73" s="55"/>
      <c r="EN73" s="55" t="s">
        <v>174</v>
      </c>
      <c r="EO73" s="55"/>
      <c r="EP73" s="55"/>
      <c r="EQ73" s="55">
        <f t="shared" si="79"/>
        <v>1</v>
      </c>
      <c r="ER73" t="str">
        <f t="shared" si="80"/>
        <v>Landsat-8</v>
      </c>
      <c r="ES73" s="56"/>
      <c r="ET73" s="55"/>
      <c r="EU73" s="55"/>
      <c r="EV73" s="55"/>
      <c r="EW73" s="55">
        <v>1</v>
      </c>
      <c r="EX73" s="55"/>
      <c r="EY73" s="55"/>
      <c r="EZ73" s="55"/>
      <c r="FA73" s="55"/>
      <c r="FB73" s="55"/>
      <c r="FC73" s="55"/>
      <c r="FD73" s="55"/>
      <c r="FE73" s="55"/>
      <c r="FF73" s="55"/>
      <c r="FG73" s="55"/>
      <c r="FH73" s="55"/>
      <c r="FI73" s="55"/>
      <c r="FJ73" s="55"/>
      <c r="FK73" s="55"/>
      <c r="FL73" s="55"/>
      <c r="FM73" s="55"/>
      <c r="FN73" s="55"/>
      <c r="FO73" s="55"/>
      <c r="FP73" s="55"/>
      <c r="FQ73" s="55"/>
      <c r="FR73" s="55"/>
      <c r="FS73" s="55"/>
      <c r="FT73" s="55"/>
      <c r="FU73" s="55"/>
      <c r="FV73" s="55"/>
      <c r="FW73" s="55"/>
      <c r="FX73" s="55"/>
      <c r="FY73" s="55"/>
      <c r="FZ73" s="55"/>
      <c r="GA73" s="55"/>
      <c r="GB73" s="57" t="str">
        <f t="shared" si="81"/>
        <v/>
      </c>
      <c r="GC73" s="57" t="str">
        <f t="shared" si="82"/>
        <v/>
      </c>
      <c r="GD73" s="57" t="str">
        <f t="shared" si="83"/>
        <v/>
      </c>
      <c r="GE73" s="57" t="str">
        <f t="shared" si="84"/>
        <v/>
      </c>
      <c r="GF73" s="57" t="str">
        <f t="shared" si="85"/>
        <v>Landsat-8</v>
      </c>
      <c r="GG73" s="57" t="str">
        <f t="shared" si="86"/>
        <v/>
      </c>
      <c r="GH73" s="57" t="str">
        <f t="shared" si="87"/>
        <v/>
      </c>
      <c r="GI73" s="57" t="str">
        <f t="shared" si="88"/>
        <v/>
      </c>
      <c r="GJ73" s="57" t="str">
        <f t="shared" si="89"/>
        <v/>
      </c>
      <c r="GK73" s="57" t="str">
        <f t="shared" si="90"/>
        <v/>
      </c>
      <c r="GL73" s="57" t="str">
        <f t="shared" si="91"/>
        <v/>
      </c>
      <c r="GM73" s="57" t="str">
        <f t="shared" si="92"/>
        <v/>
      </c>
      <c r="GN73" s="57" t="str">
        <f t="shared" si="93"/>
        <v/>
      </c>
      <c r="GO73" s="57" t="str">
        <f t="shared" si="94"/>
        <v/>
      </c>
      <c r="GP73" s="57" t="str">
        <f t="shared" si="95"/>
        <v/>
      </c>
      <c r="GQ73" s="57" t="str">
        <f t="shared" si="96"/>
        <v/>
      </c>
      <c r="GR73" s="57" t="str">
        <f t="shared" si="97"/>
        <v/>
      </c>
      <c r="GS73" s="57" t="str">
        <f t="shared" si="98"/>
        <v/>
      </c>
      <c r="GT73" s="57" t="str">
        <f t="shared" si="99"/>
        <v/>
      </c>
      <c r="GU73" s="57" t="str">
        <f t="shared" si="100"/>
        <v/>
      </c>
      <c r="GV73" s="57" t="str">
        <f t="shared" si="101"/>
        <v/>
      </c>
      <c r="GW73" s="57" t="str">
        <f t="shared" si="102"/>
        <v/>
      </c>
      <c r="GX73" s="57" t="str">
        <f t="shared" si="103"/>
        <v/>
      </c>
      <c r="GY73" s="57" t="str">
        <f t="shared" si="104"/>
        <v/>
      </c>
      <c r="GZ73" s="57" t="str">
        <f t="shared" si="105"/>
        <v/>
      </c>
      <c r="HA73" s="57" t="str">
        <f t="shared" si="106"/>
        <v/>
      </c>
      <c r="HB73" s="57" t="str">
        <f t="shared" si="107"/>
        <v/>
      </c>
      <c r="HC73" s="57" t="str">
        <f t="shared" si="108"/>
        <v/>
      </c>
      <c r="HD73" s="57" t="str">
        <f t="shared" si="109"/>
        <v/>
      </c>
      <c r="HE73" s="57" t="str">
        <f t="shared" si="110"/>
        <v/>
      </c>
      <c r="HF73" s="57" t="str">
        <f t="shared" si="111"/>
        <v/>
      </c>
      <c r="HG73" s="57" t="str">
        <f t="shared" si="112"/>
        <v/>
      </c>
      <c r="HH73" s="57" t="str">
        <f t="shared" si="113"/>
        <v/>
      </c>
      <c r="HI73" s="57" t="str">
        <f t="shared" si="114"/>
        <v/>
      </c>
      <c r="HJ73" s="57" t="str">
        <f t="shared" si="115"/>
        <v/>
      </c>
    </row>
    <row r="74" spans="1:218" hidden="1" x14ac:dyDescent="0.3">
      <c r="B74" t="s">
        <v>1010</v>
      </c>
      <c r="C74" t="s">
        <v>157</v>
      </c>
      <c r="D74">
        <v>2019</v>
      </c>
      <c r="E74" t="s">
        <v>1011</v>
      </c>
      <c r="F74" t="s">
        <v>1012</v>
      </c>
      <c r="I74" t="s">
        <v>1013</v>
      </c>
      <c r="J74" t="s">
        <v>1014</v>
      </c>
      <c r="K74" t="s">
        <v>1015</v>
      </c>
      <c r="M74">
        <v>2019</v>
      </c>
      <c r="N74">
        <v>45246.819328703707</v>
      </c>
      <c r="O74">
        <v>45246.819328703707</v>
      </c>
      <c r="Q74" t="s">
        <v>1016</v>
      </c>
      <c r="S74" t="s">
        <v>185</v>
      </c>
      <c r="T74">
        <v>35</v>
      </c>
      <c r="X74" t="s">
        <v>185</v>
      </c>
      <c r="AD74" t="s">
        <v>890</v>
      </c>
      <c r="AK74" t="s">
        <v>186</v>
      </c>
      <c r="AS74" t="s">
        <v>185</v>
      </c>
      <c r="CL74" t="s">
        <v>3171</v>
      </c>
      <c r="CR74"/>
      <c r="CU74"/>
      <c r="CV74"/>
      <c r="CW74"/>
      <c r="CX74"/>
      <c r="CZ74" s="55"/>
      <c r="DA74" s="55"/>
      <c r="DB74" s="55"/>
      <c r="DC74" s="55"/>
      <c r="DD74" s="55"/>
      <c r="DE74" s="55"/>
      <c r="DM74"/>
      <c r="DY74"/>
      <c r="EA74"/>
      <c r="EB74"/>
      <c r="EH74"/>
      <c r="EI74"/>
      <c r="EJ74"/>
      <c r="EK74"/>
      <c r="EN74"/>
      <c r="EQ74">
        <f t="shared" si="79"/>
        <v>0</v>
      </c>
      <c r="ER74" t="str">
        <f t="shared" si="80"/>
        <v/>
      </c>
      <c r="GB74" s="57" t="str">
        <f t="shared" si="81"/>
        <v/>
      </c>
      <c r="GC74" s="57" t="str">
        <f t="shared" si="82"/>
        <v/>
      </c>
      <c r="GD74" s="57" t="str">
        <f t="shared" si="83"/>
        <v/>
      </c>
      <c r="GE74" s="57" t="str">
        <f t="shared" si="84"/>
        <v/>
      </c>
      <c r="GF74" s="57" t="str">
        <f t="shared" si="85"/>
        <v/>
      </c>
      <c r="GG74" s="57" t="str">
        <f t="shared" si="86"/>
        <v/>
      </c>
      <c r="GH74" s="57" t="str">
        <f t="shared" si="87"/>
        <v/>
      </c>
      <c r="GI74" s="57" t="str">
        <f t="shared" si="88"/>
        <v/>
      </c>
      <c r="GJ74" s="57" t="str">
        <f t="shared" si="89"/>
        <v/>
      </c>
      <c r="GK74" s="57" t="str">
        <f t="shared" si="90"/>
        <v/>
      </c>
      <c r="GL74" s="57" t="str">
        <f t="shared" si="91"/>
        <v/>
      </c>
      <c r="GM74" s="57" t="str">
        <f t="shared" si="92"/>
        <v/>
      </c>
      <c r="GN74" s="57" t="str">
        <f t="shared" si="93"/>
        <v/>
      </c>
      <c r="GO74" s="57" t="str">
        <f t="shared" si="94"/>
        <v/>
      </c>
      <c r="GP74" s="57" t="str">
        <f t="shared" si="95"/>
        <v/>
      </c>
      <c r="GQ74" s="57" t="str">
        <f t="shared" si="96"/>
        <v/>
      </c>
      <c r="GR74" s="57" t="str">
        <f t="shared" si="97"/>
        <v/>
      </c>
      <c r="GS74" s="57" t="str">
        <f t="shared" si="98"/>
        <v/>
      </c>
      <c r="GT74" s="57" t="str">
        <f t="shared" si="99"/>
        <v/>
      </c>
      <c r="GU74" s="57" t="str">
        <f t="shared" si="100"/>
        <v/>
      </c>
      <c r="GV74" s="57" t="str">
        <f t="shared" si="101"/>
        <v/>
      </c>
      <c r="GW74" s="57" t="str">
        <f t="shared" si="102"/>
        <v/>
      </c>
      <c r="GX74" s="57" t="str">
        <f t="shared" si="103"/>
        <v/>
      </c>
      <c r="GY74" s="57" t="str">
        <f t="shared" si="104"/>
        <v/>
      </c>
      <c r="GZ74" s="57" t="str">
        <f t="shared" si="105"/>
        <v/>
      </c>
      <c r="HA74" s="57" t="str">
        <f t="shared" si="106"/>
        <v/>
      </c>
      <c r="HB74" s="57" t="str">
        <f t="shared" si="107"/>
        <v/>
      </c>
      <c r="HC74" s="57" t="str">
        <f t="shared" si="108"/>
        <v/>
      </c>
      <c r="HD74" s="57" t="str">
        <f t="shared" si="109"/>
        <v/>
      </c>
      <c r="HE74" s="57" t="str">
        <f t="shared" si="110"/>
        <v/>
      </c>
      <c r="HF74" s="57" t="str">
        <f t="shared" si="111"/>
        <v/>
      </c>
      <c r="HG74" s="57" t="str">
        <f t="shared" si="112"/>
        <v/>
      </c>
      <c r="HH74" s="57" t="str">
        <f t="shared" si="113"/>
        <v/>
      </c>
      <c r="HI74" s="57" t="str">
        <f t="shared" si="114"/>
        <v/>
      </c>
      <c r="HJ74" s="57" t="str">
        <f t="shared" si="115"/>
        <v/>
      </c>
    </row>
    <row r="75" spans="1:218" ht="43.2" hidden="1" x14ac:dyDescent="0.3">
      <c r="A75" s="55"/>
      <c r="B75" s="55" t="s">
        <v>1208</v>
      </c>
      <c r="C75" s="55" t="s">
        <v>157</v>
      </c>
      <c r="D75" s="55">
        <v>2019</v>
      </c>
      <c r="E75" s="55" t="s">
        <v>1209</v>
      </c>
      <c r="F75" s="1" t="s">
        <v>1210</v>
      </c>
      <c r="G75" s="55" t="s">
        <v>1148</v>
      </c>
      <c r="I75" t="s">
        <v>182</v>
      </c>
      <c r="J75" t="s">
        <v>1211</v>
      </c>
      <c r="K75" t="s">
        <v>1212</v>
      </c>
      <c r="L75" t="s">
        <v>1213</v>
      </c>
      <c r="M75">
        <v>2019</v>
      </c>
      <c r="N75">
        <v>45075.82534722222</v>
      </c>
      <c r="O75">
        <v>45075.82534722222</v>
      </c>
      <c r="S75">
        <v>8</v>
      </c>
      <c r="T75">
        <v>11</v>
      </c>
      <c r="V75" t="s">
        <v>1152</v>
      </c>
      <c r="AD75" t="s">
        <v>164</v>
      </c>
      <c r="AG75" t="s">
        <v>196</v>
      </c>
      <c r="AM75" t="s">
        <v>1214</v>
      </c>
      <c r="AN75" t="s">
        <v>1215</v>
      </c>
      <c r="AO75" t="s">
        <v>1216</v>
      </c>
      <c r="CK75" s="56" t="s">
        <v>201</v>
      </c>
      <c r="CL75" s="55"/>
      <c r="CM75" s="55"/>
      <c r="CP75" s="55" t="s">
        <v>204</v>
      </c>
      <c r="CQ75" s="55"/>
      <c r="CR75" s="55" t="s">
        <v>847</v>
      </c>
      <c r="CS75" s="55" t="s">
        <v>454</v>
      </c>
      <c r="CT75" s="55" t="s">
        <v>185</v>
      </c>
      <c r="CU75"/>
      <c r="CV75"/>
      <c r="CW75"/>
      <c r="CX75"/>
      <c r="CY75" s="55">
        <v>380</v>
      </c>
      <c r="CZ75" s="55" t="s">
        <v>3090</v>
      </c>
      <c r="DA75" s="55">
        <v>380</v>
      </c>
      <c r="DB75" s="55">
        <v>2</v>
      </c>
      <c r="DC75" s="55">
        <v>28</v>
      </c>
      <c r="DD75" s="55">
        <v>7</v>
      </c>
      <c r="DE75" s="55"/>
      <c r="DF75" s="55" t="s">
        <v>185</v>
      </c>
      <c r="DG75" s="55"/>
      <c r="DH75" s="55"/>
      <c r="DI75" s="55" t="s">
        <v>208</v>
      </c>
      <c r="DJ75" s="55" t="s">
        <v>456</v>
      </c>
      <c r="DK75" s="55" t="s">
        <v>457</v>
      </c>
      <c r="DL75" s="55">
        <v>6300</v>
      </c>
      <c r="DM75" s="55"/>
      <c r="DN75" s="55"/>
      <c r="DO75" s="55"/>
      <c r="DP75" s="55"/>
      <c r="DQ75" s="55"/>
      <c r="DR75" s="55">
        <v>3</v>
      </c>
      <c r="DS75" s="55" t="s">
        <v>1217</v>
      </c>
      <c r="DT75" s="55"/>
      <c r="DU75" s="55"/>
      <c r="DV75" s="55" t="s">
        <v>3318</v>
      </c>
      <c r="DW75" s="55"/>
      <c r="DX75" s="55"/>
      <c r="DY75" s="55"/>
      <c r="DZ75" s="55"/>
      <c r="EA75" s="55"/>
      <c r="EC75" s="55"/>
      <c r="ED75" s="55">
        <v>2016</v>
      </c>
      <c r="EE75" t="s">
        <v>3129</v>
      </c>
      <c r="EF75" s="55" t="s">
        <v>185</v>
      </c>
      <c r="EG75" s="55"/>
      <c r="EH75" s="55"/>
      <c r="EI75" s="55"/>
      <c r="EJ75" s="55"/>
      <c r="EK75" s="55"/>
      <c r="EL75" s="55"/>
      <c r="EM75" s="55"/>
      <c r="EN75" s="55" t="s">
        <v>174</v>
      </c>
      <c r="EO75" s="55"/>
      <c r="EP75" s="55"/>
      <c r="EQ75" s="55">
        <f t="shared" si="79"/>
        <v>2</v>
      </c>
      <c r="ER75" t="str">
        <f t="shared" si="80"/>
        <v>Sentinel-2, Landsat-8</v>
      </c>
      <c r="ES75" s="56">
        <v>1</v>
      </c>
      <c r="ET75" s="55"/>
      <c r="EU75" s="55"/>
      <c r="EV75" s="55"/>
      <c r="EW75" s="55">
        <v>1</v>
      </c>
      <c r="EX75" s="55"/>
      <c r="EY75" s="55"/>
      <c r="EZ75" s="55"/>
      <c r="FA75" s="55"/>
      <c r="FB75" s="55"/>
      <c r="FC75" s="55"/>
      <c r="FD75" s="55"/>
      <c r="FE75" s="55"/>
      <c r="FF75" s="55"/>
      <c r="FG75" s="55"/>
      <c r="FH75" s="55"/>
      <c r="FI75" s="55"/>
      <c r="FJ75" s="55"/>
      <c r="FK75" s="55"/>
      <c r="FL75" s="55"/>
      <c r="FM75" s="55"/>
      <c r="FN75" s="55"/>
      <c r="FO75" s="55"/>
      <c r="FP75" s="55"/>
      <c r="FQ75" s="55"/>
      <c r="FR75" s="55"/>
      <c r="FS75" s="55"/>
      <c r="FT75" s="55"/>
      <c r="FU75" s="55"/>
      <c r="FV75" s="55"/>
      <c r="FW75" s="55"/>
      <c r="FX75" s="55"/>
      <c r="FY75" s="55"/>
      <c r="FZ75" s="55"/>
      <c r="GA75" s="55"/>
      <c r="GB75" s="57" t="str">
        <f t="shared" si="81"/>
        <v>Sentinel-2</v>
      </c>
      <c r="GC75" s="57" t="str">
        <f t="shared" si="82"/>
        <v/>
      </c>
      <c r="GD75" s="57" t="str">
        <f t="shared" si="83"/>
        <v/>
      </c>
      <c r="GE75" s="57" t="str">
        <f t="shared" si="84"/>
        <v/>
      </c>
      <c r="GF75" s="57" t="str">
        <f t="shared" si="85"/>
        <v>Landsat-8</v>
      </c>
      <c r="GG75" s="57" t="str">
        <f t="shared" si="86"/>
        <v/>
      </c>
      <c r="GH75" s="57" t="str">
        <f t="shared" si="87"/>
        <v/>
      </c>
      <c r="GI75" s="57" t="str">
        <f t="shared" si="88"/>
        <v/>
      </c>
      <c r="GJ75" s="57" t="str">
        <f t="shared" si="89"/>
        <v/>
      </c>
      <c r="GK75" s="57" t="str">
        <f t="shared" si="90"/>
        <v/>
      </c>
      <c r="GL75" s="57" t="str">
        <f t="shared" si="91"/>
        <v/>
      </c>
      <c r="GM75" s="57" t="str">
        <f t="shared" si="92"/>
        <v/>
      </c>
      <c r="GN75" s="57" t="str">
        <f t="shared" si="93"/>
        <v/>
      </c>
      <c r="GO75" s="57" t="str">
        <f t="shared" si="94"/>
        <v/>
      </c>
      <c r="GP75" s="57" t="str">
        <f t="shared" si="95"/>
        <v/>
      </c>
      <c r="GQ75" s="57" t="str">
        <f t="shared" si="96"/>
        <v/>
      </c>
      <c r="GR75" s="57" t="str">
        <f t="shared" si="97"/>
        <v/>
      </c>
      <c r="GS75" s="57" t="str">
        <f t="shared" si="98"/>
        <v/>
      </c>
      <c r="GT75" s="57" t="str">
        <f t="shared" si="99"/>
        <v/>
      </c>
      <c r="GU75" s="57" t="str">
        <f t="shared" si="100"/>
        <v/>
      </c>
      <c r="GV75" s="57" t="str">
        <f t="shared" si="101"/>
        <v/>
      </c>
      <c r="GW75" s="57" t="str">
        <f t="shared" si="102"/>
        <v/>
      </c>
      <c r="GX75" s="57" t="str">
        <f t="shared" si="103"/>
        <v/>
      </c>
      <c r="GY75" s="57" t="str">
        <f t="shared" si="104"/>
        <v/>
      </c>
      <c r="GZ75" s="57" t="str">
        <f t="shared" si="105"/>
        <v/>
      </c>
      <c r="HA75" s="57" t="str">
        <f t="shared" si="106"/>
        <v/>
      </c>
      <c r="HB75" s="57" t="str">
        <f t="shared" si="107"/>
        <v/>
      </c>
      <c r="HC75" s="57" t="str">
        <f t="shared" si="108"/>
        <v/>
      </c>
      <c r="HD75" s="57" t="str">
        <f t="shared" si="109"/>
        <v/>
      </c>
      <c r="HE75" s="57" t="str">
        <f t="shared" si="110"/>
        <v/>
      </c>
      <c r="HF75" s="57" t="str">
        <f t="shared" si="111"/>
        <v/>
      </c>
      <c r="HG75" s="57" t="str">
        <f t="shared" si="112"/>
        <v/>
      </c>
      <c r="HH75" s="57" t="str">
        <f t="shared" si="113"/>
        <v/>
      </c>
      <c r="HI75" s="57" t="str">
        <f t="shared" si="114"/>
        <v/>
      </c>
      <c r="HJ75" s="57" t="str">
        <f t="shared" si="115"/>
        <v/>
      </c>
    </row>
    <row r="76" spans="1:218" ht="115.2" hidden="1" x14ac:dyDescent="0.3">
      <c r="A76">
        <v>1</v>
      </c>
      <c r="B76" t="s">
        <v>1218</v>
      </c>
      <c r="C76" t="s">
        <v>157</v>
      </c>
      <c r="D76">
        <v>2024</v>
      </c>
      <c r="E76" t="s">
        <v>1219</v>
      </c>
      <c r="F76" s="1" t="s">
        <v>1220</v>
      </c>
      <c r="G76" t="s">
        <v>504</v>
      </c>
      <c r="I76" t="s">
        <v>505</v>
      </c>
      <c r="J76" t="s">
        <v>1221</v>
      </c>
      <c r="L76" t="s">
        <v>1222</v>
      </c>
      <c r="M76">
        <v>45341</v>
      </c>
      <c r="N76">
        <v>45434.755127314813</v>
      </c>
      <c r="O76">
        <v>45436.027256944442</v>
      </c>
      <c r="AD76" t="s">
        <v>164</v>
      </c>
      <c r="AH76" t="s">
        <v>1223</v>
      </c>
      <c r="AO76" t="s">
        <v>1224</v>
      </c>
      <c r="CP76" t="s">
        <v>171</v>
      </c>
      <c r="CQ76" s="55" t="s">
        <v>3317</v>
      </c>
      <c r="CR76" t="s">
        <v>1225</v>
      </c>
      <c r="CS76" t="s">
        <v>172</v>
      </c>
      <c r="CT76" t="s">
        <v>206</v>
      </c>
      <c r="CU76"/>
      <c r="CV76" t="s">
        <v>174</v>
      </c>
      <c r="CW76"/>
      <c r="CX76"/>
      <c r="CY76" t="s">
        <v>174</v>
      </c>
      <c r="CZ76" s="55"/>
      <c r="DA76" s="55"/>
      <c r="DB76" s="55"/>
      <c r="DC76" s="55" t="s">
        <v>185</v>
      </c>
      <c r="DD76" s="55">
        <v>1</v>
      </c>
      <c r="DE76" s="55"/>
      <c r="DG76">
        <v>92</v>
      </c>
      <c r="DH76" t="s">
        <v>174</v>
      </c>
      <c r="DI76" t="s">
        <v>1226</v>
      </c>
      <c r="DJ76" t="s">
        <v>727</v>
      </c>
      <c r="DK76" t="s">
        <v>665</v>
      </c>
      <c r="DL76">
        <v>4000</v>
      </c>
      <c r="DM76" s="1" t="s">
        <v>1227</v>
      </c>
      <c r="DN76" t="s">
        <v>1228</v>
      </c>
      <c r="DO76" t="s">
        <v>3158</v>
      </c>
      <c r="DQ76" t="s">
        <v>3159</v>
      </c>
      <c r="DR76" t="s">
        <v>1229</v>
      </c>
      <c r="DS76" t="s">
        <v>728</v>
      </c>
      <c r="DV76" t="s">
        <v>212</v>
      </c>
      <c r="DY76" t="s">
        <v>603</v>
      </c>
      <c r="EA76" s="1" t="s">
        <v>3301</v>
      </c>
      <c r="EB76" s="1" t="s">
        <v>3529</v>
      </c>
      <c r="EC76" t="s">
        <v>174</v>
      </c>
      <c r="ED76">
        <v>2018</v>
      </c>
      <c r="EE76" t="s">
        <v>3129</v>
      </c>
      <c r="EF76">
        <v>4</v>
      </c>
      <c r="EH76" s="1" t="s">
        <v>3375</v>
      </c>
      <c r="EI76" t="s">
        <v>174</v>
      </c>
      <c r="EJ76"/>
      <c r="EK76"/>
      <c r="EM76" t="s">
        <v>3580</v>
      </c>
      <c r="EN76" s="1" t="s">
        <v>1230</v>
      </c>
      <c r="EO76" s="55" t="s">
        <v>3571</v>
      </c>
      <c r="EQ76">
        <f t="shared" si="79"/>
        <v>4</v>
      </c>
      <c r="ER76" t="str">
        <f t="shared" si="80"/>
        <v>Sentinel-2, Landsat-8, Rapideye, UAV RGB</v>
      </c>
      <c r="ES76" s="29">
        <v>-1</v>
      </c>
      <c r="EW76">
        <v>-1</v>
      </c>
      <c r="FA76">
        <v>-1</v>
      </c>
      <c r="FM76">
        <v>1</v>
      </c>
      <c r="GB76" s="57" t="str">
        <f t="shared" si="81"/>
        <v>Sentinel-2</v>
      </c>
      <c r="GC76" s="57" t="str">
        <f t="shared" si="82"/>
        <v/>
      </c>
      <c r="GD76" s="57" t="str">
        <f t="shared" si="83"/>
        <v/>
      </c>
      <c r="GE76" s="57" t="str">
        <f t="shared" si="84"/>
        <v/>
      </c>
      <c r="GF76" s="57" t="str">
        <f t="shared" si="85"/>
        <v>Landsat-8</v>
      </c>
      <c r="GG76" s="57" t="str">
        <f t="shared" si="86"/>
        <v/>
      </c>
      <c r="GH76" s="57" t="str">
        <f t="shared" si="87"/>
        <v/>
      </c>
      <c r="GI76" s="57" t="str">
        <f t="shared" si="88"/>
        <v/>
      </c>
      <c r="GJ76" s="57" t="str">
        <f t="shared" si="89"/>
        <v>Rapideye</v>
      </c>
      <c r="GK76" s="57" t="str">
        <f t="shared" si="90"/>
        <v/>
      </c>
      <c r="GL76" s="57" t="str">
        <f t="shared" si="91"/>
        <v/>
      </c>
      <c r="GM76" s="57" t="str">
        <f t="shared" si="92"/>
        <v/>
      </c>
      <c r="GN76" s="57" t="str">
        <f t="shared" si="93"/>
        <v/>
      </c>
      <c r="GO76" s="57" t="str">
        <f t="shared" si="94"/>
        <v/>
      </c>
      <c r="GP76" s="57" t="str">
        <f t="shared" si="95"/>
        <v/>
      </c>
      <c r="GQ76" s="57" t="str">
        <f t="shared" si="96"/>
        <v/>
      </c>
      <c r="GR76" s="57" t="str">
        <f t="shared" si="97"/>
        <v/>
      </c>
      <c r="GS76" s="57" t="str">
        <f t="shared" si="98"/>
        <v/>
      </c>
      <c r="GT76" s="57" t="str">
        <f t="shared" si="99"/>
        <v/>
      </c>
      <c r="GU76" s="57" t="str">
        <f t="shared" si="100"/>
        <v/>
      </c>
      <c r="GV76" s="57" t="str">
        <f t="shared" si="101"/>
        <v>UAV RGB</v>
      </c>
      <c r="GW76" s="57" t="str">
        <f t="shared" si="102"/>
        <v/>
      </c>
      <c r="GX76" s="57" t="str">
        <f t="shared" si="103"/>
        <v/>
      </c>
      <c r="GY76" s="57" t="str">
        <f t="shared" si="104"/>
        <v/>
      </c>
      <c r="GZ76" s="57" t="str">
        <f t="shared" si="105"/>
        <v/>
      </c>
      <c r="HA76" s="57" t="str">
        <f t="shared" si="106"/>
        <v/>
      </c>
      <c r="HB76" s="57" t="str">
        <f t="shared" si="107"/>
        <v/>
      </c>
      <c r="HC76" s="57" t="str">
        <f t="shared" si="108"/>
        <v/>
      </c>
      <c r="HD76" s="57" t="str">
        <f t="shared" si="109"/>
        <v/>
      </c>
      <c r="HE76" s="57" t="str">
        <f t="shared" si="110"/>
        <v/>
      </c>
      <c r="HF76" s="57" t="str">
        <f t="shared" si="111"/>
        <v/>
      </c>
      <c r="HG76" s="57" t="str">
        <f t="shared" si="112"/>
        <v/>
      </c>
      <c r="HH76" s="57" t="str">
        <f t="shared" si="113"/>
        <v/>
      </c>
      <c r="HI76" s="57" t="str">
        <f t="shared" si="114"/>
        <v/>
      </c>
      <c r="HJ76" s="57" t="str">
        <f t="shared" si="115"/>
        <v/>
      </c>
    </row>
    <row r="77" spans="1:218" ht="72" hidden="1" x14ac:dyDescent="0.3">
      <c r="B77" t="s">
        <v>1231</v>
      </c>
      <c r="C77" t="s">
        <v>157</v>
      </c>
      <c r="D77">
        <v>2023</v>
      </c>
      <c r="E77" t="s">
        <v>1232</v>
      </c>
      <c r="F77" s="1" t="s">
        <v>1233</v>
      </c>
      <c r="I77" t="s">
        <v>1234</v>
      </c>
      <c r="J77" t="s">
        <v>1235</v>
      </c>
      <c r="K77" t="s">
        <v>1236</v>
      </c>
      <c r="L77" t="s">
        <v>1237</v>
      </c>
      <c r="M77">
        <v>2023</v>
      </c>
      <c r="N77">
        <v>45246.81927083333</v>
      </c>
      <c r="O77">
        <v>45246.81927083333</v>
      </c>
      <c r="S77" t="s">
        <v>185</v>
      </c>
      <c r="T77">
        <v>18</v>
      </c>
      <c r="X77" t="s">
        <v>185</v>
      </c>
      <c r="AD77" t="s">
        <v>164</v>
      </c>
      <c r="AK77" t="s">
        <v>186</v>
      </c>
      <c r="AS77" t="s">
        <v>185</v>
      </c>
      <c r="CK77" s="29" t="s">
        <v>201</v>
      </c>
      <c r="CP77" t="s">
        <v>171</v>
      </c>
      <c r="CQ77" s="55" t="s">
        <v>616</v>
      </c>
      <c r="CR77" t="s">
        <v>616</v>
      </c>
      <c r="CS77" t="s">
        <v>172</v>
      </c>
      <c r="CT77" t="s">
        <v>173</v>
      </c>
      <c r="CU77"/>
      <c r="CV77" t="s">
        <v>174</v>
      </c>
      <c r="CW77"/>
      <c r="CX77"/>
      <c r="CY77" t="s">
        <v>201</v>
      </c>
      <c r="CZ77" s="55"/>
      <c r="DA77" s="55"/>
      <c r="DB77" s="55"/>
      <c r="DC77" s="55" t="s">
        <v>185</v>
      </c>
      <c r="DD77" s="55">
        <v>1</v>
      </c>
      <c r="DE77" s="55"/>
      <c r="DG77">
        <v>4</v>
      </c>
      <c r="DH77" t="s">
        <v>174</v>
      </c>
      <c r="DI77" t="s">
        <v>455</v>
      </c>
      <c r="DJ77" t="s">
        <v>1238</v>
      </c>
      <c r="DK77" t="s">
        <v>239</v>
      </c>
      <c r="DL77">
        <v>3000</v>
      </c>
      <c r="DM77" t="s">
        <v>174</v>
      </c>
      <c r="DN77" t="s">
        <v>1006</v>
      </c>
      <c r="DR77">
        <v>3</v>
      </c>
      <c r="DS77" t="s">
        <v>1239</v>
      </c>
      <c r="DV77" t="s">
        <v>212</v>
      </c>
      <c r="DY77" t="s">
        <v>619</v>
      </c>
      <c r="EA77" s="1" t="s">
        <v>185</v>
      </c>
      <c r="EB77" s="55" t="s">
        <v>185</v>
      </c>
      <c r="EC77" t="s">
        <v>174</v>
      </c>
      <c r="ED77" s="55">
        <v>2018</v>
      </c>
      <c r="EF77">
        <v>4</v>
      </c>
      <c r="EH77"/>
      <c r="EI77" t="s">
        <v>174</v>
      </c>
      <c r="EJ77"/>
      <c r="EK77"/>
      <c r="EN77" t="s">
        <v>174</v>
      </c>
      <c r="EQ77">
        <f t="shared" si="79"/>
        <v>0</v>
      </c>
      <c r="ER77" t="str">
        <f t="shared" si="80"/>
        <v/>
      </c>
      <c r="GB77" s="57" t="str">
        <f t="shared" si="81"/>
        <v/>
      </c>
      <c r="GC77" s="57" t="str">
        <f t="shared" si="82"/>
        <v/>
      </c>
      <c r="GD77" s="57" t="str">
        <f t="shared" si="83"/>
        <v/>
      </c>
      <c r="GE77" s="57" t="str">
        <f t="shared" si="84"/>
        <v/>
      </c>
      <c r="GF77" s="57" t="str">
        <f t="shared" si="85"/>
        <v/>
      </c>
      <c r="GG77" s="57" t="str">
        <f t="shared" si="86"/>
        <v/>
      </c>
      <c r="GH77" s="57" t="str">
        <f t="shared" si="87"/>
        <v/>
      </c>
      <c r="GI77" s="57" t="str">
        <f t="shared" si="88"/>
        <v/>
      </c>
      <c r="GJ77" s="57" t="str">
        <f t="shared" si="89"/>
        <v/>
      </c>
      <c r="GK77" s="57" t="str">
        <f t="shared" si="90"/>
        <v/>
      </c>
      <c r="GL77" s="57" t="str">
        <f t="shared" si="91"/>
        <v/>
      </c>
      <c r="GM77" s="57" t="str">
        <f t="shared" si="92"/>
        <v/>
      </c>
      <c r="GN77" s="57" t="str">
        <f t="shared" si="93"/>
        <v/>
      </c>
      <c r="GO77" s="57" t="str">
        <f t="shared" si="94"/>
        <v/>
      </c>
      <c r="GP77" s="57" t="str">
        <f t="shared" si="95"/>
        <v/>
      </c>
      <c r="GQ77" s="57" t="str">
        <f t="shared" si="96"/>
        <v/>
      </c>
      <c r="GR77" s="57" t="str">
        <f t="shared" si="97"/>
        <v/>
      </c>
      <c r="GS77" s="57" t="str">
        <f t="shared" si="98"/>
        <v/>
      </c>
      <c r="GT77" s="57" t="str">
        <f t="shared" si="99"/>
        <v/>
      </c>
      <c r="GU77" s="57" t="str">
        <f t="shared" si="100"/>
        <v/>
      </c>
      <c r="GV77" s="57" t="str">
        <f t="shared" si="101"/>
        <v/>
      </c>
      <c r="GW77" s="57" t="str">
        <f t="shared" si="102"/>
        <v/>
      </c>
      <c r="GX77" s="57" t="str">
        <f t="shared" si="103"/>
        <v/>
      </c>
      <c r="GY77" s="57" t="str">
        <f t="shared" si="104"/>
        <v/>
      </c>
      <c r="GZ77" s="57" t="str">
        <f t="shared" si="105"/>
        <v/>
      </c>
      <c r="HA77" s="57" t="str">
        <f t="shared" si="106"/>
        <v/>
      </c>
      <c r="HB77" s="57" t="str">
        <f t="shared" si="107"/>
        <v/>
      </c>
      <c r="HC77" s="57" t="str">
        <f t="shared" si="108"/>
        <v/>
      </c>
      <c r="HD77" s="57" t="str">
        <f t="shared" si="109"/>
        <v/>
      </c>
      <c r="HE77" s="57" t="str">
        <f t="shared" si="110"/>
        <v/>
      </c>
      <c r="HF77" s="57" t="str">
        <f t="shared" si="111"/>
        <v/>
      </c>
      <c r="HG77" s="57" t="str">
        <f t="shared" si="112"/>
        <v/>
      </c>
      <c r="HH77" s="57" t="str">
        <f t="shared" si="113"/>
        <v/>
      </c>
      <c r="HI77" s="57" t="str">
        <f t="shared" si="114"/>
        <v/>
      </c>
      <c r="HJ77" s="57" t="str">
        <f t="shared" si="115"/>
        <v/>
      </c>
    </row>
    <row r="78" spans="1:218" ht="43.2" hidden="1" x14ac:dyDescent="0.3">
      <c r="A78" s="55"/>
      <c r="B78" s="55" t="s">
        <v>1248</v>
      </c>
      <c r="C78" s="55" t="s">
        <v>157</v>
      </c>
      <c r="D78" s="55">
        <v>2018</v>
      </c>
      <c r="E78" s="55" t="s">
        <v>1249</v>
      </c>
      <c r="F78" s="1" t="s">
        <v>1250</v>
      </c>
      <c r="G78" s="55" t="s">
        <v>569</v>
      </c>
      <c r="I78" t="s">
        <v>570</v>
      </c>
      <c r="J78" t="s">
        <v>1251</v>
      </c>
      <c r="L78" t="s">
        <v>1252</v>
      </c>
      <c r="M78">
        <v>43405</v>
      </c>
      <c r="N78">
        <v>45075.825277777774</v>
      </c>
      <c r="O78">
        <v>45075.825277777774</v>
      </c>
      <c r="S78">
        <v>11</v>
      </c>
      <c r="T78">
        <v>10</v>
      </c>
      <c r="AD78" t="s">
        <v>164</v>
      </c>
      <c r="AH78" t="s">
        <v>1253</v>
      </c>
      <c r="AM78" t="s">
        <v>1254</v>
      </c>
      <c r="AN78" t="s">
        <v>1255</v>
      </c>
      <c r="AO78" t="s">
        <v>1256</v>
      </c>
      <c r="CK78" s="58" t="s">
        <v>201</v>
      </c>
      <c r="CL78" s="55"/>
      <c r="CM78" s="55"/>
      <c r="CP78" s="55" t="s">
        <v>846</v>
      </c>
      <c r="CQ78" s="55" t="s">
        <v>439</v>
      </c>
      <c r="CR78" s="55" t="s">
        <v>439</v>
      </c>
      <c r="CS78" s="55" t="s">
        <v>172</v>
      </c>
      <c r="CT78" t="s">
        <v>695</v>
      </c>
      <c r="CU78"/>
      <c r="CV78" t="s">
        <v>174</v>
      </c>
      <c r="CW78"/>
      <c r="CX78"/>
      <c r="CY78" s="55">
        <f>DA78/(DB78-1)</f>
        <v>19.25</v>
      </c>
      <c r="CZ78" s="55"/>
      <c r="DA78" s="55">
        <v>77</v>
      </c>
      <c r="DB78" s="55">
        <v>5</v>
      </c>
      <c r="DC78" s="55">
        <f>DB78</f>
        <v>5</v>
      </c>
      <c r="DD78" s="55">
        <v>1</v>
      </c>
      <c r="DE78" s="55"/>
      <c r="DF78" s="55">
        <v>17</v>
      </c>
      <c r="DG78" s="55">
        <v>2</v>
      </c>
      <c r="DH78" s="55" t="s">
        <v>174</v>
      </c>
      <c r="DI78" s="55" t="s">
        <v>440</v>
      </c>
      <c r="DJ78" s="55" t="s">
        <v>441</v>
      </c>
      <c r="DK78" s="55" t="s">
        <v>210</v>
      </c>
      <c r="DL78" s="55">
        <v>25</v>
      </c>
      <c r="DM78" s="55" t="s">
        <v>174</v>
      </c>
      <c r="DN78" s="55" t="s">
        <v>174</v>
      </c>
      <c r="DO78" s="55"/>
      <c r="DP78" s="55"/>
      <c r="DQ78" s="55"/>
      <c r="DR78" s="55">
        <v>3</v>
      </c>
      <c r="DS78" s="55" t="s">
        <v>442</v>
      </c>
      <c r="DT78" s="55"/>
      <c r="DU78" s="55"/>
      <c r="DV78" s="55" t="s">
        <v>212</v>
      </c>
      <c r="DW78" s="55"/>
      <c r="DX78" s="55"/>
      <c r="DY78" s="55" t="s">
        <v>3459</v>
      </c>
      <c r="DZ78" s="55"/>
      <c r="EA78" s="1" t="s">
        <v>1257</v>
      </c>
      <c r="EB78" s="1" t="s">
        <v>185</v>
      </c>
      <c r="EC78" s="55" t="s">
        <v>174</v>
      </c>
      <c r="ED78" s="55">
        <v>2017</v>
      </c>
      <c r="EE78" t="s">
        <v>3129</v>
      </c>
      <c r="EF78" s="55">
        <v>4</v>
      </c>
      <c r="EG78" s="55"/>
      <c r="EH78" s="55"/>
      <c r="EI78" s="55" t="s">
        <v>174</v>
      </c>
      <c r="EJ78" s="55"/>
      <c r="EK78" s="55"/>
      <c r="EL78" s="55"/>
      <c r="EM78" s="55"/>
      <c r="EN78" s="55" t="s">
        <v>174</v>
      </c>
      <c r="EO78" s="55"/>
      <c r="EP78" s="55"/>
      <c r="EQ78" s="55">
        <f t="shared" si="79"/>
        <v>3</v>
      </c>
      <c r="ER78" t="str">
        <f t="shared" si="80"/>
        <v>WorldView-2, Landsat-8, Ground-based multispectral</v>
      </c>
      <c r="ES78" s="56"/>
      <c r="ET78" s="55"/>
      <c r="EU78" s="55"/>
      <c r="EV78" s="55">
        <v>1</v>
      </c>
      <c r="EW78" s="55">
        <v>1</v>
      </c>
      <c r="EX78" s="55"/>
      <c r="EY78" s="55"/>
      <c r="EZ78" s="55"/>
      <c r="FA78" s="55"/>
      <c r="FB78" s="55"/>
      <c r="FC78" s="55"/>
      <c r="FD78" s="55"/>
      <c r="FE78" s="55"/>
      <c r="FF78" s="55"/>
      <c r="FG78" s="55"/>
      <c r="FH78" s="55"/>
      <c r="FI78" s="55">
        <v>1</v>
      </c>
      <c r="FJ78" s="55"/>
      <c r="FK78" s="55"/>
      <c r="FL78" s="55"/>
      <c r="FM78" s="55"/>
      <c r="FN78" s="55"/>
      <c r="FO78" s="55"/>
      <c r="FP78" s="55"/>
      <c r="FQ78" s="55"/>
      <c r="FR78" s="55"/>
      <c r="FS78" s="55"/>
      <c r="FT78" s="55"/>
      <c r="FU78" s="55"/>
      <c r="FV78" s="55"/>
      <c r="FW78" s="55"/>
      <c r="FX78" s="55"/>
      <c r="FY78" s="55"/>
      <c r="FZ78" s="55"/>
      <c r="GA78" s="55"/>
      <c r="GB78" s="57" t="str">
        <f t="shared" si="81"/>
        <v/>
      </c>
      <c r="GC78" s="57" t="str">
        <f t="shared" si="82"/>
        <v/>
      </c>
      <c r="GD78" s="57" t="str">
        <f t="shared" si="83"/>
        <v/>
      </c>
      <c r="GE78" s="57" t="str">
        <f t="shared" si="84"/>
        <v>WorldView-2</v>
      </c>
      <c r="GF78" s="57" t="str">
        <f t="shared" si="85"/>
        <v>Landsat-8</v>
      </c>
      <c r="GG78" s="57" t="str">
        <f t="shared" si="86"/>
        <v/>
      </c>
      <c r="GH78" s="57" t="str">
        <f t="shared" si="87"/>
        <v/>
      </c>
      <c r="GI78" s="57" t="str">
        <f t="shared" si="88"/>
        <v/>
      </c>
      <c r="GJ78" s="57" t="str">
        <f t="shared" si="89"/>
        <v/>
      </c>
      <c r="GK78" s="57" t="str">
        <f t="shared" si="90"/>
        <v/>
      </c>
      <c r="GL78" s="57" t="str">
        <f t="shared" si="91"/>
        <v/>
      </c>
      <c r="GM78" s="57" t="str">
        <f t="shared" si="92"/>
        <v/>
      </c>
      <c r="GN78" s="57" t="str">
        <f t="shared" si="93"/>
        <v/>
      </c>
      <c r="GO78" s="57" t="str">
        <f t="shared" si="94"/>
        <v/>
      </c>
      <c r="GP78" s="57" t="str">
        <f t="shared" si="95"/>
        <v/>
      </c>
      <c r="GQ78" s="57" t="str">
        <f t="shared" si="96"/>
        <v/>
      </c>
      <c r="GR78" s="57" t="str">
        <f t="shared" si="97"/>
        <v>Ground-based multispectral</v>
      </c>
      <c r="GS78" s="57" t="str">
        <f t="shared" si="98"/>
        <v/>
      </c>
      <c r="GT78" s="57" t="str">
        <f t="shared" si="99"/>
        <v/>
      </c>
      <c r="GU78" s="57" t="str">
        <f t="shared" si="100"/>
        <v/>
      </c>
      <c r="GV78" s="57" t="str">
        <f t="shared" si="101"/>
        <v/>
      </c>
      <c r="GW78" s="57" t="str">
        <f t="shared" si="102"/>
        <v/>
      </c>
      <c r="GX78" s="57" t="str">
        <f t="shared" si="103"/>
        <v/>
      </c>
      <c r="GY78" s="57" t="str">
        <f t="shared" si="104"/>
        <v/>
      </c>
      <c r="GZ78" s="57" t="str">
        <f t="shared" si="105"/>
        <v/>
      </c>
      <c r="HA78" s="57" t="str">
        <f t="shared" si="106"/>
        <v/>
      </c>
      <c r="HB78" s="57" t="str">
        <f t="shared" si="107"/>
        <v/>
      </c>
      <c r="HC78" s="57" t="str">
        <f t="shared" si="108"/>
        <v/>
      </c>
      <c r="HD78" s="57" t="str">
        <f t="shared" si="109"/>
        <v/>
      </c>
      <c r="HE78" s="57" t="str">
        <f t="shared" si="110"/>
        <v/>
      </c>
      <c r="HF78" s="57" t="str">
        <f t="shared" si="111"/>
        <v/>
      </c>
      <c r="HG78" s="57" t="str">
        <f t="shared" si="112"/>
        <v/>
      </c>
      <c r="HH78" s="57" t="str">
        <f t="shared" si="113"/>
        <v/>
      </c>
      <c r="HI78" s="57" t="str">
        <f t="shared" si="114"/>
        <v/>
      </c>
      <c r="HJ78" s="57" t="str">
        <f t="shared" si="115"/>
        <v/>
      </c>
    </row>
    <row r="79" spans="1:218" ht="28.8" hidden="1" x14ac:dyDescent="0.3">
      <c r="A79">
        <v>1</v>
      </c>
      <c r="B79" t="s">
        <v>1258</v>
      </c>
      <c r="C79" t="s">
        <v>157</v>
      </c>
      <c r="D79">
        <v>2024</v>
      </c>
      <c r="E79" t="s">
        <v>1259</v>
      </c>
      <c r="F79" s="1" t="s">
        <v>1260</v>
      </c>
      <c r="G79" t="s">
        <v>569</v>
      </c>
      <c r="I79" t="s">
        <v>182</v>
      </c>
      <c r="J79" t="s">
        <v>1261</v>
      </c>
      <c r="K79" t="s">
        <v>1262</v>
      </c>
      <c r="L79" t="s">
        <v>1263</v>
      </c>
      <c r="M79">
        <v>45301</v>
      </c>
      <c r="N79">
        <v>45434.755231481482</v>
      </c>
      <c r="O79">
        <v>45436.062442129631</v>
      </c>
      <c r="Q79">
        <v>284</v>
      </c>
      <c r="S79" t="s">
        <v>185</v>
      </c>
      <c r="T79">
        <v>16</v>
      </c>
      <c r="V79" t="s">
        <v>1148</v>
      </c>
      <c r="X79" t="s">
        <v>185</v>
      </c>
      <c r="AD79" t="s">
        <v>164</v>
      </c>
      <c r="AE79" t="s">
        <v>185</v>
      </c>
      <c r="AG79" t="s">
        <v>196</v>
      </c>
      <c r="AH79" t="s">
        <v>1264</v>
      </c>
      <c r="AK79" t="s">
        <v>1265</v>
      </c>
      <c r="AM79" t="s">
        <v>1266</v>
      </c>
      <c r="AO79" t="s">
        <v>1267</v>
      </c>
      <c r="CP79" t="s">
        <v>171</v>
      </c>
      <c r="CR79" t="s">
        <v>205</v>
      </c>
      <c r="CS79" t="s">
        <v>454</v>
      </c>
      <c r="CT79" t="s">
        <v>185</v>
      </c>
      <c r="CU79"/>
      <c r="CV79"/>
      <c r="CW79"/>
      <c r="CX79"/>
      <c r="CY79" t="s">
        <v>174</v>
      </c>
      <c r="CZ79" s="55"/>
      <c r="DA79" s="55"/>
      <c r="DB79" s="55"/>
      <c r="DC79" s="55" t="s">
        <v>185</v>
      </c>
      <c r="DD79" s="55">
        <v>1</v>
      </c>
      <c r="DE79" s="55"/>
      <c r="DI79" t="s">
        <v>208</v>
      </c>
      <c r="DJ79" t="s">
        <v>209</v>
      </c>
      <c r="DK79" t="s">
        <v>210</v>
      </c>
      <c r="DL79" t="s">
        <v>3124</v>
      </c>
      <c r="DM79"/>
      <c r="DR79" t="s">
        <v>185</v>
      </c>
      <c r="DS79" t="s">
        <v>1268</v>
      </c>
      <c r="DY79"/>
      <c r="EA79" t="s">
        <v>174</v>
      </c>
      <c r="EB79"/>
      <c r="EC79" t="s">
        <v>174</v>
      </c>
      <c r="ED79">
        <v>2018</v>
      </c>
      <c r="EE79" t="s">
        <v>3129</v>
      </c>
      <c r="EF79">
        <v>4</v>
      </c>
      <c r="EH79"/>
      <c r="EI79" t="s">
        <v>174</v>
      </c>
      <c r="EJ79"/>
      <c r="EK79"/>
      <c r="EN79" t="s">
        <v>174</v>
      </c>
      <c r="EQ79">
        <f t="shared" si="79"/>
        <v>2</v>
      </c>
      <c r="ER79" t="str">
        <f t="shared" si="80"/>
        <v>Sentinel-2, SPOT</v>
      </c>
      <c r="ES79" s="29">
        <v>1</v>
      </c>
      <c r="FD79">
        <v>1</v>
      </c>
      <c r="GB79" s="57" t="str">
        <f t="shared" si="81"/>
        <v>Sentinel-2</v>
      </c>
      <c r="GC79" s="57" t="str">
        <f t="shared" si="82"/>
        <v/>
      </c>
      <c r="GD79" s="57" t="str">
        <f t="shared" si="83"/>
        <v/>
      </c>
      <c r="GE79" s="57" t="str">
        <f t="shared" si="84"/>
        <v/>
      </c>
      <c r="GF79" s="57" t="str">
        <f t="shared" si="85"/>
        <v/>
      </c>
      <c r="GG79" s="57" t="str">
        <f t="shared" si="86"/>
        <v/>
      </c>
      <c r="GH79" s="57" t="str">
        <f t="shared" si="87"/>
        <v/>
      </c>
      <c r="GI79" s="57" t="str">
        <f t="shared" si="88"/>
        <v/>
      </c>
      <c r="GJ79" s="57" t="str">
        <f t="shared" si="89"/>
        <v/>
      </c>
      <c r="GK79" s="57" t="str">
        <f t="shared" si="90"/>
        <v/>
      </c>
      <c r="GL79" s="57" t="str">
        <f t="shared" si="91"/>
        <v/>
      </c>
      <c r="GM79" s="57" t="str">
        <f t="shared" si="92"/>
        <v>SPOT</v>
      </c>
      <c r="GN79" s="57" t="str">
        <f t="shared" si="93"/>
        <v/>
      </c>
      <c r="GO79" s="57" t="str">
        <f t="shared" si="94"/>
        <v/>
      </c>
      <c r="GP79" s="57" t="str">
        <f t="shared" si="95"/>
        <v/>
      </c>
      <c r="GQ79" s="57" t="str">
        <f t="shared" si="96"/>
        <v/>
      </c>
      <c r="GR79" s="57" t="str">
        <f t="shared" si="97"/>
        <v/>
      </c>
      <c r="GS79" s="57" t="str">
        <f t="shared" si="98"/>
        <v/>
      </c>
      <c r="GT79" s="57" t="str">
        <f t="shared" si="99"/>
        <v/>
      </c>
      <c r="GU79" s="57" t="str">
        <f t="shared" si="100"/>
        <v/>
      </c>
      <c r="GV79" s="57" t="str">
        <f t="shared" si="101"/>
        <v/>
      </c>
      <c r="GW79" s="57" t="str">
        <f t="shared" si="102"/>
        <v/>
      </c>
      <c r="GX79" s="57" t="str">
        <f t="shared" si="103"/>
        <v/>
      </c>
      <c r="GY79" s="57" t="str">
        <f t="shared" si="104"/>
        <v/>
      </c>
      <c r="GZ79" s="57" t="str">
        <f t="shared" si="105"/>
        <v/>
      </c>
      <c r="HA79" s="57" t="str">
        <f t="shared" si="106"/>
        <v/>
      </c>
      <c r="HB79" s="57" t="str">
        <f t="shared" si="107"/>
        <v/>
      </c>
      <c r="HC79" s="57" t="str">
        <f t="shared" si="108"/>
        <v/>
      </c>
      <c r="HD79" s="57" t="str">
        <f t="shared" si="109"/>
        <v/>
      </c>
      <c r="HE79" s="57" t="str">
        <f t="shared" si="110"/>
        <v/>
      </c>
      <c r="HF79" s="57" t="str">
        <f t="shared" si="111"/>
        <v/>
      </c>
      <c r="HG79" s="57" t="str">
        <f t="shared" si="112"/>
        <v/>
      </c>
      <c r="HH79" s="57" t="str">
        <f t="shared" si="113"/>
        <v/>
      </c>
      <c r="HI79" s="57" t="str">
        <f t="shared" si="114"/>
        <v/>
      </c>
      <c r="HJ79" s="57" t="str">
        <f t="shared" si="115"/>
        <v/>
      </c>
    </row>
    <row r="80" spans="1:218" ht="43.2" hidden="1" x14ac:dyDescent="0.3">
      <c r="B80" t="s">
        <v>1070</v>
      </c>
      <c r="C80" t="s">
        <v>157</v>
      </c>
      <c r="D80">
        <v>2021</v>
      </c>
      <c r="E80" t="s">
        <v>1071</v>
      </c>
      <c r="F80" s="1" t="s">
        <v>1072</v>
      </c>
      <c r="I80" t="s">
        <v>1073</v>
      </c>
      <c r="J80" t="s">
        <v>1074</v>
      </c>
      <c r="K80" t="s">
        <v>1075</v>
      </c>
      <c r="L80" t="s">
        <v>1076</v>
      </c>
      <c r="M80">
        <v>2021</v>
      </c>
      <c r="N80">
        <v>45246.81931712963</v>
      </c>
      <c r="O80">
        <v>45246.81931712963</v>
      </c>
      <c r="Q80" t="s">
        <v>1077</v>
      </c>
      <c r="S80" t="s">
        <v>185</v>
      </c>
      <c r="T80">
        <v>2</v>
      </c>
      <c r="X80" t="s">
        <v>185</v>
      </c>
      <c r="AD80" t="s">
        <v>164</v>
      </c>
      <c r="AK80" t="s">
        <v>186</v>
      </c>
      <c r="AS80" t="s">
        <v>185</v>
      </c>
      <c r="CK80" s="54"/>
      <c r="CP80" t="s">
        <v>204</v>
      </c>
      <c r="CQ80" s="55" t="s">
        <v>3630</v>
      </c>
      <c r="CR80" t="s">
        <v>3210</v>
      </c>
      <c r="CS80" t="s">
        <v>172</v>
      </c>
      <c r="CT80" t="s">
        <v>3560</v>
      </c>
      <c r="CU80" s="40" t="s">
        <v>174</v>
      </c>
      <c r="CV80" s="40" t="s">
        <v>174</v>
      </c>
      <c r="CW80" s="40" t="s">
        <v>174</v>
      </c>
      <c r="CX80" s="40"/>
      <c r="CY80" t="s">
        <v>3209</v>
      </c>
      <c r="CZ80" s="55" t="s">
        <v>3211</v>
      </c>
      <c r="DA80" s="55">
        <v>880</v>
      </c>
      <c r="DB80" s="55">
        <v>2</v>
      </c>
      <c r="DC80" s="55">
        <v>57</v>
      </c>
      <c r="DD80" s="55">
        <v>1</v>
      </c>
      <c r="DE80" s="55" t="s">
        <v>204</v>
      </c>
      <c r="DI80" t="s">
        <v>208</v>
      </c>
      <c r="DJ80" t="s">
        <v>456</v>
      </c>
      <c r="DK80" t="s">
        <v>457</v>
      </c>
      <c r="DL80">
        <v>57.6</v>
      </c>
      <c r="DM80" s="40" t="s">
        <v>174</v>
      </c>
      <c r="DR80" s="40">
        <v>4.7699999999999996</v>
      </c>
      <c r="DS80" t="s">
        <v>3205</v>
      </c>
      <c r="DT80" s="55" t="s">
        <v>3489</v>
      </c>
      <c r="DU80" s="55" t="s">
        <v>3500</v>
      </c>
      <c r="DV80" t="s">
        <v>482</v>
      </c>
      <c r="DY80" t="s">
        <v>3323</v>
      </c>
      <c r="EA80" s="1" t="s">
        <v>3206</v>
      </c>
      <c r="EB80" s="1" t="s">
        <v>3206</v>
      </c>
      <c r="EC80" t="s">
        <v>3207</v>
      </c>
      <c r="ED80" t="s">
        <v>3208</v>
      </c>
      <c r="EF80">
        <v>4</v>
      </c>
      <c r="EH80"/>
      <c r="EI80" s="40" t="s">
        <v>174</v>
      </c>
      <c r="EJ80" s="40"/>
      <c r="EK80" s="40"/>
      <c r="EL80" s="40"/>
      <c r="EM80" s="40"/>
      <c r="EN80" s="40" t="s">
        <v>174</v>
      </c>
      <c r="EO80" s="40"/>
      <c r="EQ80">
        <f t="shared" si="79"/>
        <v>4</v>
      </c>
      <c r="ER80" t="str">
        <f t="shared" si="80"/>
        <v>Rapideye, UAV multispectral, Sentinel 5-P, ICESat</v>
      </c>
      <c r="ES80" s="54"/>
      <c r="FA80">
        <v>1</v>
      </c>
      <c r="FL80">
        <v>1</v>
      </c>
      <c r="FX80">
        <v>1</v>
      </c>
      <c r="FZ80">
        <v>1</v>
      </c>
      <c r="GB80" s="57" t="str">
        <f t="shared" si="81"/>
        <v/>
      </c>
      <c r="GC80" s="57" t="str">
        <f t="shared" si="82"/>
        <v/>
      </c>
      <c r="GD80" s="57" t="str">
        <f t="shared" si="83"/>
        <v/>
      </c>
      <c r="GE80" s="57" t="str">
        <f t="shared" si="84"/>
        <v/>
      </c>
      <c r="GF80" s="57" t="str">
        <f t="shared" si="85"/>
        <v/>
      </c>
      <c r="GG80" s="57" t="str">
        <f t="shared" si="86"/>
        <v/>
      </c>
      <c r="GH80" s="57" t="str">
        <f t="shared" si="87"/>
        <v/>
      </c>
      <c r="GI80" s="57" t="str">
        <f t="shared" si="88"/>
        <v/>
      </c>
      <c r="GJ80" s="57" t="str">
        <f t="shared" si="89"/>
        <v>Rapideye</v>
      </c>
      <c r="GK80" s="57" t="str">
        <f t="shared" si="90"/>
        <v/>
      </c>
      <c r="GL80" s="57" t="str">
        <f t="shared" si="91"/>
        <v/>
      </c>
      <c r="GM80" s="57" t="str">
        <f t="shared" si="92"/>
        <v/>
      </c>
      <c r="GN80" s="57" t="str">
        <f t="shared" si="93"/>
        <v/>
      </c>
      <c r="GO80" s="57" t="str">
        <f t="shared" si="94"/>
        <v/>
      </c>
      <c r="GP80" s="57" t="str">
        <f t="shared" si="95"/>
        <v/>
      </c>
      <c r="GQ80" s="57" t="str">
        <f t="shared" si="96"/>
        <v/>
      </c>
      <c r="GR80" s="57" t="str">
        <f t="shared" si="97"/>
        <v/>
      </c>
      <c r="GS80" s="57" t="str">
        <f t="shared" si="98"/>
        <v/>
      </c>
      <c r="GT80" s="57" t="str">
        <f t="shared" si="99"/>
        <v/>
      </c>
      <c r="GU80" s="57" t="str">
        <f t="shared" si="100"/>
        <v>UAV multispectral</v>
      </c>
      <c r="GV80" s="57" t="str">
        <f t="shared" si="101"/>
        <v/>
      </c>
      <c r="GW80" s="57" t="str">
        <f t="shared" si="102"/>
        <v/>
      </c>
      <c r="GX80" s="57" t="str">
        <f t="shared" si="103"/>
        <v/>
      </c>
      <c r="GY80" s="57" t="str">
        <f t="shared" si="104"/>
        <v/>
      </c>
      <c r="GZ80" s="57" t="str">
        <f t="shared" si="105"/>
        <v/>
      </c>
      <c r="HA80" s="57" t="str">
        <f t="shared" si="106"/>
        <v/>
      </c>
      <c r="HB80" s="57" t="str">
        <f t="shared" si="107"/>
        <v/>
      </c>
      <c r="HC80" s="57" t="str">
        <f t="shared" si="108"/>
        <v/>
      </c>
      <c r="HD80" s="57" t="str">
        <f t="shared" si="109"/>
        <v/>
      </c>
      <c r="HE80" s="57" t="str">
        <f t="shared" si="110"/>
        <v/>
      </c>
      <c r="HF80" s="57" t="str">
        <f t="shared" si="111"/>
        <v/>
      </c>
      <c r="HG80" s="57" t="str">
        <f t="shared" si="112"/>
        <v>Sentinel 5-P</v>
      </c>
      <c r="HH80" s="57" t="str">
        <f t="shared" si="113"/>
        <v/>
      </c>
      <c r="HI80" s="57" t="str">
        <f t="shared" si="114"/>
        <v>ICESat</v>
      </c>
      <c r="HJ80" s="57" t="str">
        <f t="shared" si="115"/>
        <v/>
      </c>
    </row>
    <row r="81" spans="1:218" ht="100.8" hidden="1" x14ac:dyDescent="0.3">
      <c r="B81" t="s">
        <v>1279</v>
      </c>
      <c r="C81" t="s">
        <v>157</v>
      </c>
      <c r="D81">
        <v>2023</v>
      </c>
      <c r="E81" t="s">
        <v>1280</v>
      </c>
      <c r="F81" s="1" t="s">
        <v>1281</v>
      </c>
      <c r="I81" t="s">
        <v>1282</v>
      </c>
      <c r="J81" t="s">
        <v>1283</v>
      </c>
      <c r="K81" t="s">
        <v>1284</v>
      </c>
      <c r="L81" t="s">
        <v>1285</v>
      </c>
      <c r="M81">
        <v>2023</v>
      </c>
      <c r="N81">
        <v>45246.81925925926</v>
      </c>
      <c r="O81">
        <v>45246.81925925926</v>
      </c>
      <c r="S81" t="s">
        <v>185</v>
      </c>
      <c r="T81">
        <v>21</v>
      </c>
      <c r="X81" t="s">
        <v>185</v>
      </c>
      <c r="AD81" t="s">
        <v>164</v>
      </c>
      <c r="AK81" t="s">
        <v>186</v>
      </c>
      <c r="AS81" t="s">
        <v>185</v>
      </c>
      <c r="CK81" s="29" t="s">
        <v>201</v>
      </c>
      <c r="CP81" t="s">
        <v>171</v>
      </c>
      <c r="CQ81" s="55" t="s">
        <v>372</v>
      </c>
      <c r="CR81" s="1" t="s">
        <v>372</v>
      </c>
      <c r="CS81" t="s">
        <v>172</v>
      </c>
      <c r="CT81" t="s">
        <v>1286</v>
      </c>
      <c r="CU81"/>
      <c r="CV81" t="s">
        <v>174</v>
      </c>
      <c r="CW81"/>
      <c r="CX81"/>
      <c r="CY81" t="s">
        <v>201</v>
      </c>
      <c r="CZ81" s="55"/>
      <c r="DA81" s="55"/>
      <c r="DB81" s="55"/>
      <c r="DC81" s="55" t="s">
        <v>185</v>
      </c>
      <c r="DD81" s="55">
        <v>2</v>
      </c>
      <c r="DE81" s="55"/>
      <c r="DG81">
        <v>36</v>
      </c>
      <c r="DH81" t="s">
        <v>174</v>
      </c>
      <c r="DI81" t="s">
        <v>1287</v>
      </c>
      <c r="DJ81" t="s">
        <v>1288</v>
      </c>
      <c r="DK81" t="s">
        <v>176</v>
      </c>
      <c r="DL81">
        <v>165.3</v>
      </c>
      <c r="DM81" s="1" t="s">
        <v>779</v>
      </c>
      <c r="DN81" t="s">
        <v>1289</v>
      </c>
      <c r="DO81">
        <v>3</v>
      </c>
      <c r="DP81" s="40" t="s">
        <v>174</v>
      </c>
      <c r="DQ81" t="s">
        <v>3161</v>
      </c>
      <c r="DR81">
        <v>4.7699999999999996</v>
      </c>
      <c r="DS81" t="s">
        <v>1290</v>
      </c>
      <c r="DV81" t="s">
        <v>212</v>
      </c>
      <c r="DY81" t="s">
        <v>1291</v>
      </c>
      <c r="EA81" s="1" t="s">
        <v>3293</v>
      </c>
      <c r="EB81" s="1" t="s">
        <v>3513</v>
      </c>
      <c r="EC81" t="s">
        <v>174</v>
      </c>
      <c r="ED81" s="55">
        <v>2019</v>
      </c>
      <c r="EF81">
        <v>4</v>
      </c>
      <c r="EH81" s="1" t="s">
        <v>3376</v>
      </c>
      <c r="EI81" s="1" t="s">
        <v>1292</v>
      </c>
      <c r="EJ81" s="1" t="s">
        <v>3348</v>
      </c>
      <c r="EK81" s="1" t="s">
        <v>3348</v>
      </c>
      <c r="EM81" s="1" t="s">
        <v>3603</v>
      </c>
      <c r="EN81" s="1" t="s">
        <v>1293</v>
      </c>
      <c r="EO81" s="1" t="s">
        <v>3585</v>
      </c>
      <c r="EQ81">
        <f t="shared" si="79"/>
        <v>4</v>
      </c>
      <c r="ER81" t="str">
        <f t="shared" si="80"/>
        <v>Sentinel-2, Landsat-8, Sentinel-1, PALSAR-2</v>
      </c>
      <c r="ES81" s="29">
        <v>-1</v>
      </c>
      <c r="EW81">
        <v>-1</v>
      </c>
      <c r="FB81">
        <v>-1</v>
      </c>
      <c r="GA81">
        <v>-1</v>
      </c>
      <c r="GB81" s="57" t="str">
        <f t="shared" si="81"/>
        <v>Sentinel-2</v>
      </c>
      <c r="GC81" s="57" t="str">
        <f t="shared" si="82"/>
        <v/>
      </c>
      <c r="GD81" s="57" t="str">
        <f t="shared" si="83"/>
        <v/>
      </c>
      <c r="GE81" s="57" t="str">
        <f t="shared" si="84"/>
        <v/>
      </c>
      <c r="GF81" s="57" t="str">
        <f t="shared" si="85"/>
        <v>Landsat-8</v>
      </c>
      <c r="GG81" s="57" t="str">
        <f t="shared" si="86"/>
        <v/>
      </c>
      <c r="GH81" s="57" t="str">
        <f t="shared" si="87"/>
        <v/>
      </c>
      <c r="GI81" s="57" t="str">
        <f t="shared" si="88"/>
        <v/>
      </c>
      <c r="GJ81" s="57" t="str">
        <f t="shared" si="89"/>
        <v/>
      </c>
      <c r="GK81" s="57" t="str">
        <f t="shared" si="90"/>
        <v>Sentinel-1</v>
      </c>
      <c r="GL81" s="57" t="str">
        <f t="shared" si="91"/>
        <v/>
      </c>
      <c r="GM81" s="57" t="str">
        <f t="shared" si="92"/>
        <v/>
      </c>
      <c r="GN81" s="57" t="str">
        <f t="shared" si="93"/>
        <v/>
      </c>
      <c r="GO81" s="57" t="str">
        <f t="shared" si="94"/>
        <v/>
      </c>
      <c r="GP81" s="57" t="str">
        <f t="shared" si="95"/>
        <v/>
      </c>
      <c r="GQ81" s="57" t="str">
        <f t="shared" si="96"/>
        <v/>
      </c>
      <c r="GR81" s="57" t="str">
        <f t="shared" si="97"/>
        <v/>
      </c>
      <c r="GS81" s="57" t="str">
        <f t="shared" si="98"/>
        <v/>
      </c>
      <c r="GT81" s="57" t="str">
        <f t="shared" si="99"/>
        <v/>
      </c>
      <c r="GU81" s="57" t="str">
        <f t="shared" si="100"/>
        <v/>
      </c>
      <c r="GV81" s="57" t="str">
        <f t="shared" si="101"/>
        <v/>
      </c>
      <c r="GW81" s="57" t="str">
        <f t="shared" si="102"/>
        <v/>
      </c>
      <c r="GX81" s="57" t="str">
        <f t="shared" si="103"/>
        <v/>
      </c>
      <c r="GY81" s="57" t="str">
        <f t="shared" si="104"/>
        <v/>
      </c>
      <c r="GZ81" s="57" t="str">
        <f t="shared" si="105"/>
        <v/>
      </c>
      <c r="HA81" s="57" t="str">
        <f t="shared" si="106"/>
        <v/>
      </c>
      <c r="HB81" s="57" t="str">
        <f t="shared" si="107"/>
        <v/>
      </c>
      <c r="HC81" s="57" t="str">
        <f t="shared" si="108"/>
        <v/>
      </c>
      <c r="HD81" s="57" t="str">
        <f t="shared" si="109"/>
        <v/>
      </c>
      <c r="HE81" s="57" t="str">
        <f t="shared" si="110"/>
        <v/>
      </c>
      <c r="HF81" s="57" t="str">
        <f t="shared" si="111"/>
        <v/>
      </c>
      <c r="HG81" s="57" t="str">
        <f t="shared" si="112"/>
        <v/>
      </c>
      <c r="HH81" s="57" t="str">
        <f t="shared" si="113"/>
        <v/>
      </c>
      <c r="HI81" s="57" t="str">
        <f t="shared" si="114"/>
        <v/>
      </c>
      <c r="HJ81" s="57" t="str">
        <f t="shared" si="115"/>
        <v>PALSAR-2</v>
      </c>
    </row>
    <row r="82" spans="1:218" ht="43.2" hidden="1" x14ac:dyDescent="0.3">
      <c r="B82" t="s">
        <v>1294</v>
      </c>
      <c r="C82" t="s">
        <v>157</v>
      </c>
      <c r="D82">
        <v>2020</v>
      </c>
      <c r="E82" t="s">
        <v>1295</v>
      </c>
      <c r="F82" s="1" t="s">
        <v>1296</v>
      </c>
      <c r="G82" t="s">
        <v>1297</v>
      </c>
      <c r="H82" t="s">
        <v>1298</v>
      </c>
      <c r="J82" t="s">
        <v>1299</v>
      </c>
      <c r="K82" t="s">
        <v>1300</v>
      </c>
      <c r="L82" t="s">
        <v>1301</v>
      </c>
      <c r="M82">
        <v>2020</v>
      </c>
      <c r="N82">
        <v>45075.825335648151</v>
      </c>
      <c r="O82">
        <v>45075.825335648151</v>
      </c>
      <c r="P82">
        <v>44081</v>
      </c>
      <c r="AB82" t="s">
        <v>311</v>
      </c>
      <c r="AD82" t="s">
        <v>164</v>
      </c>
      <c r="AG82" t="s">
        <v>196</v>
      </c>
      <c r="AM82" t="s">
        <v>1302</v>
      </c>
      <c r="AO82" t="s">
        <v>1303</v>
      </c>
      <c r="BU82" t="s">
        <v>1304</v>
      </c>
      <c r="CK82" s="29" t="s">
        <v>201</v>
      </c>
      <c r="CP82" t="s">
        <v>235</v>
      </c>
      <c r="CQ82" s="55" t="s">
        <v>439</v>
      </c>
      <c r="CR82" t="s">
        <v>439</v>
      </c>
      <c r="CS82" t="s">
        <v>172</v>
      </c>
      <c r="CT82" t="s">
        <v>173</v>
      </c>
      <c r="CU82"/>
      <c r="CV82" t="s">
        <v>174</v>
      </c>
      <c r="CW82"/>
      <c r="CX82"/>
      <c r="CY82" t="s">
        <v>201</v>
      </c>
      <c r="CZ82" s="55"/>
      <c r="DA82" s="55"/>
      <c r="DB82" s="55"/>
      <c r="DC82" s="55" t="s">
        <v>185</v>
      </c>
      <c r="DD82" s="55">
        <v>1</v>
      </c>
      <c r="DE82" s="55"/>
      <c r="DF82" t="s">
        <v>174</v>
      </c>
      <c r="DG82">
        <v>1</v>
      </c>
      <c r="DH82" t="s">
        <v>174</v>
      </c>
      <c r="DI82" t="s">
        <v>930</v>
      </c>
      <c r="DJ82" t="s">
        <v>513</v>
      </c>
      <c r="DK82" t="s">
        <v>210</v>
      </c>
      <c r="DL82">
        <v>13.5</v>
      </c>
      <c r="DM82" t="s">
        <v>174</v>
      </c>
      <c r="DN82" t="s">
        <v>174</v>
      </c>
      <c r="DR82">
        <v>3</v>
      </c>
      <c r="DS82" t="s">
        <v>1305</v>
      </c>
      <c r="DV82" t="s">
        <v>212</v>
      </c>
      <c r="DY82" t="s">
        <v>1306</v>
      </c>
      <c r="DZ82" t="s">
        <v>3330</v>
      </c>
      <c r="EA82" s="1" t="s">
        <v>1307</v>
      </c>
      <c r="EB82" s="1" t="s">
        <v>1307</v>
      </c>
      <c r="EC82" t="s">
        <v>174</v>
      </c>
      <c r="ED82">
        <v>2019</v>
      </c>
      <c r="EE82" s="55" t="s">
        <v>185</v>
      </c>
      <c r="EF82">
        <v>4</v>
      </c>
      <c r="EH82"/>
      <c r="EI82" t="s">
        <v>174</v>
      </c>
      <c r="EJ82"/>
      <c r="EK82"/>
      <c r="EN82" t="s">
        <v>174</v>
      </c>
      <c r="EQ82">
        <f t="shared" si="79"/>
        <v>0</v>
      </c>
      <c r="ER82" t="str">
        <f t="shared" si="80"/>
        <v/>
      </c>
      <c r="GB82" s="57" t="str">
        <f t="shared" si="81"/>
        <v/>
      </c>
      <c r="GC82" s="57" t="str">
        <f t="shared" si="82"/>
        <v/>
      </c>
      <c r="GD82" s="57" t="str">
        <f t="shared" si="83"/>
        <v/>
      </c>
      <c r="GE82" s="57" t="str">
        <f t="shared" si="84"/>
        <v/>
      </c>
      <c r="GF82" s="57" t="str">
        <f t="shared" si="85"/>
        <v/>
      </c>
      <c r="GG82" s="57" t="str">
        <f t="shared" si="86"/>
        <v/>
      </c>
      <c r="GH82" s="57" t="str">
        <f t="shared" si="87"/>
        <v/>
      </c>
      <c r="GI82" s="57" t="str">
        <f t="shared" si="88"/>
        <v/>
      </c>
      <c r="GJ82" s="57" t="str">
        <f t="shared" si="89"/>
        <v/>
      </c>
      <c r="GK82" s="57" t="str">
        <f t="shared" si="90"/>
        <v/>
      </c>
      <c r="GL82" s="57" t="str">
        <f t="shared" si="91"/>
        <v/>
      </c>
      <c r="GM82" s="57" t="str">
        <f t="shared" si="92"/>
        <v/>
      </c>
      <c r="GN82" s="57" t="str">
        <f t="shared" si="93"/>
        <v/>
      </c>
      <c r="GO82" s="57" t="str">
        <f t="shared" si="94"/>
        <v/>
      </c>
      <c r="GP82" s="57" t="str">
        <f t="shared" si="95"/>
        <v/>
      </c>
      <c r="GQ82" s="57" t="str">
        <f t="shared" si="96"/>
        <v/>
      </c>
      <c r="GR82" s="57" t="str">
        <f t="shared" si="97"/>
        <v/>
      </c>
      <c r="GS82" s="57" t="str">
        <f t="shared" si="98"/>
        <v/>
      </c>
      <c r="GT82" s="57" t="str">
        <f t="shared" si="99"/>
        <v/>
      </c>
      <c r="GU82" s="57" t="str">
        <f t="shared" si="100"/>
        <v/>
      </c>
      <c r="GV82" s="57" t="str">
        <f t="shared" si="101"/>
        <v/>
      </c>
      <c r="GW82" s="57" t="str">
        <f t="shared" si="102"/>
        <v/>
      </c>
      <c r="GX82" s="57" t="str">
        <f t="shared" si="103"/>
        <v/>
      </c>
      <c r="GY82" s="57" t="str">
        <f t="shared" si="104"/>
        <v/>
      </c>
      <c r="GZ82" s="57" t="str">
        <f t="shared" si="105"/>
        <v/>
      </c>
      <c r="HA82" s="57" t="str">
        <f t="shared" si="106"/>
        <v/>
      </c>
      <c r="HB82" s="57" t="str">
        <f t="shared" si="107"/>
        <v/>
      </c>
      <c r="HC82" s="57" t="str">
        <f t="shared" si="108"/>
        <v/>
      </c>
      <c r="HD82" s="57" t="str">
        <f t="shared" si="109"/>
        <v/>
      </c>
      <c r="HE82" s="57" t="str">
        <f t="shared" si="110"/>
        <v/>
      </c>
      <c r="HF82" s="57" t="str">
        <f t="shared" si="111"/>
        <v/>
      </c>
      <c r="HG82" s="57" t="str">
        <f t="shared" si="112"/>
        <v/>
      </c>
      <c r="HH82" s="57" t="str">
        <f t="shared" si="113"/>
        <v/>
      </c>
      <c r="HI82" s="57" t="str">
        <f t="shared" si="114"/>
        <v/>
      </c>
      <c r="HJ82" s="57" t="str">
        <f t="shared" si="115"/>
        <v/>
      </c>
    </row>
    <row r="83" spans="1:218" ht="72" hidden="1" x14ac:dyDescent="0.3">
      <c r="A83" s="55"/>
      <c r="B83" s="55" t="s">
        <v>1308</v>
      </c>
      <c r="C83" s="55" t="s">
        <v>241</v>
      </c>
      <c r="D83" s="55">
        <v>2022</v>
      </c>
      <c r="E83" s="55" t="s">
        <v>1309</v>
      </c>
      <c r="F83" s="1" t="s">
        <v>1310</v>
      </c>
      <c r="G83" s="55" t="s">
        <v>1311</v>
      </c>
      <c r="I83" t="s">
        <v>1312</v>
      </c>
      <c r="J83" t="s">
        <v>1313</v>
      </c>
      <c r="L83" t="s">
        <v>1314</v>
      </c>
      <c r="M83">
        <v>44781</v>
      </c>
      <c r="N83">
        <v>45075.825219907405</v>
      </c>
      <c r="O83">
        <v>45075.825219907405</v>
      </c>
      <c r="T83">
        <v>10</v>
      </c>
      <c r="AD83" t="s">
        <v>164</v>
      </c>
      <c r="AH83" t="s">
        <v>1315</v>
      </c>
      <c r="AM83" t="s">
        <v>1316</v>
      </c>
      <c r="AN83" t="s">
        <v>1317</v>
      </c>
      <c r="AO83" t="s">
        <v>1318</v>
      </c>
      <c r="CK83" s="58" t="s">
        <v>201</v>
      </c>
      <c r="CL83" s="55"/>
      <c r="CM83" s="55"/>
      <c r="CN83" t="s">
        <v>1319</v>
      </c>
      <c r="CO83" t="s">
        <v>1320</v>
      </c>
      <c r="CP83" s="55" t="s">
        <v>204</v>
      </c>
      <c r="CQ83" s="55" t="s">
        <v>3633</v>
      </c>
      <c r="CR83" s="55" t="s">
        <v>276</v>
      </c>
      <c r="CS83" s="55" t="s">
        <v>172</v>
      </c>
      <c r="CT83" s="55" t="s">
        <v>173</v>
      </c>
      <c r="CU83"/>
      <c r="CV83" t="s">
        <v>174</v>
      </c>
      <c r="CW83"/>
      <c r="CX83" t="s">
        <v>3613</v>
      </c>
      <c r="CY83" s="55">
        <v>30.5</v>
      </c>
      <c r="CZ83" s="55" t="s">
        <v>3092</v>
      </c>
      <c r="DA83" s="55">
        <v>334</v>
      </c>
      <c r="DB83" s="55">
        <v>12</v>
      </c>
      <c r="DC83" s="55">
        <v>12</v>
      </c>
      <c r="DD83" s="55">
        <v>1</v>
      </c>
      <c r="DE83" s="55"/>
      <c r="DF83" s="55">
        <v>30.5</v>
      </c>
      <c r="DG83" s="55">
        <v>264</v>
      </c>
      <c r="DH83" s="55" t="s">
        <v>174</v>
      </c>
      <c r="DI83" s="55" t="s">
        <v>1321</v>
      </c>
      <c r="DJ83" s="55" t="s">
        <v>664</v>
      </c>
      <c r="DK83" s="55" t="s">
        <v>665</v>
      </c>
      <c r="DL83" s="55">
        <v>0.81</v>
      </c>
      <c r="DM83" s="1" t="s">
        <v>1047</v>
      </c>
      <c r="DN83" s="55" t="s">
        <v>1322</v>
      </c>
      <c r="DO83" s="55"/>
      <c r="DP83" s="55"/>
      <c r="DQ83" s="55"/>
      <c r="DR83" s="55">
        <v>3</v>
      </c>
      <c r="DS83" s="55" t="s">
        <v>852</v>
      </c>
      <c r="DT83" s="55"/>
      <c r="DU83" s="55"/>
      <c r="DV83" s="55" t="s">
        <v>212</v>
      </c>
      <c r="DW83" s="55"/>
      <c r="DX83" s="55"/>
      <c r="DY83" s="55" t="s">
        <v>603</v>
      </c>
      <c r="DZ83" s="55"/>
      <c r="EA83" s="1" t="s">
        <v>3302</v>
      </c>
      <c r="EB83" s="1" t="s">
        <v>3053</v>
      </c>
      <c r="EC83" s="55" t="s">
        <v>174</v>
      </c>
      <c r="ED83" s="55">
        <v>2021</v>
      </c>
      <c r="EE83" s="55"/>
      <c r="EF83" s="55">
        <v>4</v>
      </c>
      <c r="EG83" s="55"/>
      <c r="EH83" s="1" t="s">
        <v>3377</v>
      </c>
      <c r="EI83" s="55" t="s">
        <v>174</v>
      </c>
      <c r="EJ83" s="55"/>
      <c r="EK83" s="55"/>
      <c r="EL83" s="55"/>
      <c r="EM83" t="s">
        <v>1323</v>
      </c>
      <c r="EN83" s="1" t="s">
        <v>1323</v>
      </c>
      <c r="EO83" s="55" t="s">
        <v>3564</v>
      </c>
      <c r="EP83" s="55"/>
      <c r="EQ83" s="55">
        <f t="shared" si="79"/>
        <v>3</v>
      </c>
      <c r="ER83" t="str">
        <f t="shared" si="80"/>
        <v>Sentinel-2, UAV multispectral, UAV RGB</v>
      </c>
      <c r="ES83" s="58">
        <v>-1</v>
      </c>
      <c r="ET83" s="55"/>
      <c r="EU83" s="55"/>
      <c r="EV83" s="55"/>
      <c r="EW83" s="55"/>
      <c r="EX83" s="55"/>
      <c r="EY83" s="55"/>
      <c r="EZ83" s="55"/>
      <c r="FA83" s="55"/>
      <c r="FB83" s="55"/>
      <c r="FC83" s="55"/>
      <c r="FD83" s="55"/>
      <c r="FE83" s="55"/>
      <c r="FF83" s="55"/>
      <c r="FG83" s="55"/>
      <c r="FH83" s="55"/>
      <c r="FI83" s="55"/>
      <c r="FJ83" s="55"/>
      <c r="FK83" s="55"/>
      <c r="FL83" s="55">
        <v>1</v>
      </c>
      <c r="FM83" s="55">
        <v>1</v>
      </c>
      <c r="FN83" s="55"/>
      <c r="FO83" s="55"/>
      <c r="FP83" s="55"/>
      <c r="FQ83" s="55"/>
      <c r="FR83" s="55"/>
      <c r="FS83" s="55"/>
      <c r="FT83" s="55"/>
      <c r="FU83" s="55"/>
      <c r="FV83" s="55"/>
      <c r="FW83" s="55"/>
      <c r="FX83" s="55"/>
      <c r="FY83" s="55"/>
      <c r="FZ83" s="55"/>
      <c r="GA83" s="55"/>
      <c r="GB83" s="57" t="str">
        <f t="shared" si="81"/>
        <v>Sentinel-2</v>
      </c>
      <c r="GC83" s="57" t="str">
        <f t="shared" si="82"/>
        <v/>
      </c>
      <c r="GD83" s="57" t="str">
        <f t="shared" si="83"/>
        <v/>
      </c>
      <c r="GE83" s="57" t="str">
        <f t="shared" si="84"/>
        <v/>
      </c>
      <c r="GF83" s="57" t="str">
        <f t="shared" si="85"/>
        <v/>
      </c>
      <c r="GG83" s="57" t="str">
        <f t="shared" si="86"/>
        <v/>
      </c>
      <c r="GH83" s="57" t="str">
        <f t="shared" si="87"/>
        <v/>
      </c>
      <c r="GI83" s="57" t="str">
        <f t="shared" si="88"/>
        <v/>
      </c>
      <c r="GJ83" s="57" t="str">
        <f t="shared" si="89"/>
        <v/>
      </c>
      <c r="GK83" s="57" t="str">
        <f t="shared" si="90"/>
        <v/>
      </c>
      <c r="GL83" s="57" t="str">
        <f t="shared" si="91"/>
        <v/>
      </c>
      <c r="GM83" s="57" t="str">
        <f t="shared" si="92"/>
        <v/>
      </c>
      <c r="GN83" s="57" t="str">
        <f t="shared" si="93"/>
        <v/>
      </c>
      <c r="GO83" s="57" t="str">
        <f t="shared" si="94"/>
        <v/>
      </c>
      <c r="GP83" s="57" t="str">
        <f t="shared" si="95"/>
        <v/>
      </c>
      <c r="GQ83" s="57" t="str">
        <f t="shared" si="96"/>
        <v/>
      </c>
      <c r="GR83" s="57" t="str">
        <f t="shared" si="97"/>
        <v/>
      </c>
      <c r="GS83" s="57" t="str">
        <f t="shared" si="98"/>
        <v/>
      </c>
      <c r="GT83" s="57" t="str">
        <f t="shared" si="99"/>
        <v/>
      </c>
      <c r="GU83" s="57" t="str">
        <f t="shared" si="100"/>
        <v>UAV multispectral</v>
      </c>
      <c r="GV83" s="57" t="str">
        <f t="shared" si="101"/>
        <v>UAV RGB</v>
      </c>
      <c r="GW83" s="57" t="str">
        <f t="shared" si="102"/>
        <v/>
      </c>
      <c r="GX83" s="57" t="str">
        <f t="shared" si="103"/>
        <v/>
      </c>
      <c r="GY83" s="57" t="str">
        <f t="shared" si="104"/>
        <v/>
      </c>
      <c r="GZ83" s="57" t="str">
        <f t="shared" si="105"/>
        <v/>
      </c>
      <c r="HA83" s="57" t="str">
        <f t="shared" si="106"/>
        <v/>
      </c>
      <c r="HB83" s="57" t="str">
        <f t="shared" si="107"/>
        <v/>
      </c>
      <c r="HC83" s="57" t="str">
        <f t="shared" si="108"/>
        <v/>
      </c>
      <c r="HD83" s="57" t="str">
        <f t="shared" si="109"/>
        <v/>
      </c>
      <c r="HE83" s="57" t="str">
        <f t="shared" si="110"/>
        <v/>
      </c>
      <c r="HF83" s="57" t="str">
        <f t="shared" si="111"/>
        <v/>
      </c>
      <c r="HG83" s="57" t="str">
        <f t="shared" si="112"/>
        <v/>
      </c>
      <c r="HH83" s="57" t="str">
        <f t="shared" si="113"/>
        <v/>
      </c>
      <c r="HI83" s="57" t="str">
        <f t="shared" si="114"/>
        <v/>
      </c>
      <c r="HJ83" s="57" t="str">
        <f t="shared" si="115"/>
        <v/>
      </c>
    </row>
    <row r="84" spans="1:218" ht="72" hidden="1" x14ac:dyDescent="0.3">
      <c r="A84">
        <v>1</v>
      </c>
      <c r="B84" t="s">
        <v>1324</v>
      </c>
      <c r="C84" t="s">
        <v>157</v>
      </c>
      <c r="D84">
        <v>2024</v>
      </c>
      <c r="E84" t="s">
        <v>1325</v>
      </c>
      <c r="F84" s="1" t="s">
        <v>1326</v>
      </c>
      <c r="G84" t="s">
        <v>1327</v>
      </c>
      <c r="I84" t="s">
        <v>1328</v>
      </c>
      <c r="J84" t="s">
        <v>1329</v>
      </c>
      <c r="K84" t="s">
        <v>1330</v>
      </c>
      <c r="L84" t="s">
        <v>1331</v>
      </c>
      <c r="M84">
        <v>45426</v>
      </c>
      <c r="N84">
        <v>45434.758564814816</v>
      </c>
      <c r="O84">
        <v>45436.062569444446</v>
      </c>
      <c r="Q84">
        <v>45319</v>
      </c>
      <c r="S84" t="s">
        <v>185</v>
      </c>
      <c r="V84" t="s">
        <v>1327</v>
      </c>
      <c r="X84" t="s">
        <v>185</v>
      </c>
      <c r="AD84" t="s">
        <v>164</v>
      </c>
      <c r="AE84" t="s">
        <v>185</v>
      </c>
      <c r="AG84" t="s">
        <v>196</v>
      </c>
      <c r="AK84" t="s">
        <v>1332</v>
      </c>
      <c r="AO84" t="s">
        <v>1333</v>
      </c>
      <c r="CK84" s="54"/>
      <c r="CP84" t="s">
        <v>171</v>
      </c>
      <c r="CQ84" s="55" t="s">
        <v>372</v>
      </c>
      <c r="CR84" s="1" t="s">
        <v>372</v>
      </c>
      <c r="CS84" t="s">
        <v>172</v>
      </c>
      <c r="CT84" t="s">
        <v>173</v>
      </c>
      <c r="CU84"/>
      <c r="CV84" t="s">
        <v>174</v>
      </c>
      <c r="CW84"/>
      <c r="CX84"/>
      <c r="CY84" t="s">
        <v>174</v>
      </c>
      <c r="CZ84" s="55"/>
      <c r="DA84" s="55"/>
      <c r="DB84" s="55"/>
      <c r="DC84" s="55" t="s">
        <v>185</v>
      </c>
      <c r="DD84" s="55">
        <v>1</v>
      </c>
      <c r="DE84" s="55"/>
      <c r="DG84">
        <v>36</v>
      </c>
      <c r="DH84" t="s">
        <v>1334</v>
      </c>
      <c r="DI84" t="s">
        <v>1335</v>
      </c>
      <c r="DJ84" t="s">
        <v>829</v>
      </c>
      <c r="DK84" t="s">
        <v>176</v>
      </c>
      <c r="DL84">
        <v>0.8</v>
      </c>
      <c r="DM84" s="1" t="s">
        <v>1336</v>
      </c>
      <c r="DN84" t="s">
        <v>1337</v>
      </c>
      <c r="DR84">
        <v>10</v>
      </c>
      <c r="DS84" t="s">
        <v>3218</v>
      </c>
      <c r="DV84" t="s">
        <v>212</v>
      </c>
      <c r="DY84" t="s">
        <v>1338</v>
      </c>
      <c r="EA84" s="1" t="s">
        <v>1339</v>
      </c>
      <c r="EB84" s="1" t="s">
        <v>3513</v>
      </c>
      <c r="EC84" t="s">
        <v>3367</v>
      </c>
      <c r="ED84">
        <v>2019</v>
      </c>
      <c r="EE84" t="s">
        <v>3129</v>
      </c>
      <c r="EF84">
        <v>4</v>
      </c>
      <c r="EH84"/>
      <c r="EI84" s="1" t="s">
        <v>1340</v>
      </c>
      <c r="EJ84" s="1" t="s">
        <v>3349</v>
      </c>
      <c r="EK84" s="1" t="s">
        <v>3349</v>
      </c>
      <c r="EN84" t="s">
        <v>174</v>
      </c>
      <c r="EQ84">
        <f t="shared" si="79"/>
        <v>4</v>
      </c>
      <c r="ER84" t="str">
        <f t="shared" si="80"/>
        <v>Sentinel-2, Sentinel-1, SRTM, PALSAR-2</v>
      </c>
      <c r="ES84" s="29">
        <v>1</v>
      </c>
      <c r="FB84">
        <v>1</v>
      </c>
      <c r="FO84">
        <v>1</v>
      </c>
      <c r="GA84">
        <v>1</v>
      </c>
      <c r="GB84" s="57" t="str">
        <f t="shared" si="81"/>
        <v>Sentinel-2</v>
      </c>
      <c r="GC84" s="57" t="str">
        <f t="shared" si="82"/>
        <v/>
      </c>
      <c r="GD84" s="57" t="str">
        <f t="shared" si="83"/>
        <v/>
      </c>
      <c r="GE84" s="57" t="str">
        <f t="shared" si="84"/>
        <v/>
      </c>
      <c r="GF84" s="57" t="str">
        <f t="shared" si="85"/>
        <v/>
      </c>
      <c r="GG84" s="57" t="str">
        <f t="shared" si="86"/>
        <v/>
      </c>
      <c r="GH84" s="57" t="str">
        <f t="shared" si="87"/>
        <v/>
      </c>
      <c r="GI84" s="57" t="str">
        <f t="shared" si="88"/>
        <v/>
      </c>
      <c r="GJ84" s="57" t="str">
        <f t="shared" si="89"/>
        <v/>
      </c>
      <c r="GK84" s="57" t="str">
        <f t="shared" si="90"/>
        <v>Sentinel-1</v>
      </c>
      <c r="GL84" s="57" t="str">
        <f t="shared" si="91"/>
        <v/>
      </c>
      <c r="GM84" s="57" t="str">
        <f t="shared" si="92"/>
        <v/>
      </c>
      <c r="GN84" s="57" t="str">
        <f t="shared" si="93"/>
        <v/>
      </c>
      <c r="GO84" s="57" t="str">
        <f t="shared" si="94"/>
        <v/>
      </c>
      <c r="GP84" s="57" t="str">
        <f t="shared" si="95"/>
        <v/>
      </c>
      <c r="GQ84" s="57" t="str">
        <f t="shared" si="96"/>
        <v/>
      </c>
      <c r="GR84" s="57" t="str">
        <f t="shared" si="97"/>
        <v/>
      </c>
      <c r="GS84" s="57" t="str">
        <f t="shared" si="98"/>
        <v/>
      </c>
      <c r="GT84" s="57" t="str">
        <f t="shared" si="99"/>
        <v/>
      </c>
      <c r="GU84" s="57" t="str">
        <f t="shared" si="100"/>
        <v/>
      </c>
      <c r="GV84" s="57" t="str">
        <f t="shared" si="101"/>
        <v/>
      </c>
      <c r="GW84" s="57" t="str">
        <f t="shared" si="102"/>
        <v/>
      </c>
      <c r="GX84" s="57" t="str">
        <f t="shared" si="103"/>
        <v>SRTM</v>
      </c>
      <c r="GY84" s="57" t="str">
        <f t="shared" si="104"/>
        <v/>
      </c>
      <c r="GZ84" s="57" t="str">
        <f t="shared" si="105"/>
        <v/>
      </c>
      <c r="HA84" s="57" t="str">
        <f t="shared" si="106"/>
        <v/>
      </c>
      <c r="HB84" s="57" t="str">
        <f t="shared" si="107"/>
        <v/>
      </c>
      <c r="HC84" s="57" t="str">
        <f t="shared" si="108"/>
        <v/>
      </c>
      <c r="HD84" s="57" t="str">
        <f t="shared" si="109"/>
        <v/>
      </c>
      <c r="HE84" s="57" t="str">
        <f t="shared" si="110"/>
        <v/>
      </c>
      <c r="HF84" s="57" t="str">
        <f t="shared" si="111"/>
        <v/>
      </c>
      <c r="HG84" s="57" t="str">
        <f t="shared" si="112"/>
        <v/>
      </c>
      <c r="HH84" s="57" t="str">
        <f t="shared" si="113"/>
        <v/>
      </c>
      <c r="HI84" s="57" t="str">
        <f t="shared" si="114"/>
        <v/>
      </c>
      <c r="HJ84" s="57" t="str">
        <f t="shared" si="115"/>
        <v>PALSAR-2</v>
      </c>
    </row>
    <row r="85" spans="1:218" ht="72" hidden="1" x14ac:dyDescent="0.3">
      <c r="A85">
        <v>1</v>
      </c>
      <c r="B85" t="s">
        <v>1351</v>
      </c>
      <c r="C85" t="s">
        <v>157</v>
      </c>
      <c r="D85">
        <v>2024</v>
      </c>
      <c r="E85" t="s">
        <v>1352</v>
      </c>
      <c r="F85" s="1" t="s">
        <v>1353</v>
      </c>
      <c r="G85" t="s">
        <v>1354</v>
      </c>
      <c r="I85" t="s">
        <v>1355</v>
      </c>
      <c r="J85" t="s">
        <v>1356</v>
      </c>
      <c r="L85" t="s">
        <v>1357</v>
      </c>
      <c r="M85">
        <v>45413</v>
      </c>
      <c r="N85">
        <v>45434.754953703705</v>
      </c>
      <c r="O85">
        <v>45436.030775462961</v>
      </c>
      <c r="T85">
        <v>80</v>
      </c>
      <c r="AD85" t="s">
        <v>164</v>
      </c>
      <c r="AH85" t="s">
        <v>1358</v>
      </c>
      <c r="AO85" t="s">
        <v>1359</v>
      </c>
      <c r="CP85" t="s">
        <v>171</v>
      </c>
      <c r="CQ85" s="55" t="s">
        <v>372</v>
      </c>
      <c r="CR85" s="1" t="s">
        <v>372</v>
      </c>
      <c r="CS85" t="s">
        <v>172</v>
      </c>
      <c r="CT85" t="s">
        <v>173</v>
      </c>
      <c r="CU85" s="40" t="s">
        <v>174</v>
      </c>
      <c r="CV85" s="40" t="s">
        <v>174</v>
      </c>
      <c r="CW85" s="40" t="s">
        <v>174</v>
      </c>
      <c r="CX85" s="40"/>
      <c r="CY85" t="s">
        <v>174</v>
      </c>
      <c r="CZ85" s="59" t="s">
        <v>174</v>
      </c>
      <c r="DA85" s="59" t="s">
        <v>174</v>
      </c>
      <c r="DB85" s="59" t="s">
        <v>174</v>
      </c>
      <c r="DC85" s="55"/>
      <c r="DD85" s="55"/>
      <c r="DE85" s="55"/>
      <c r="DG85">
        <v>78</v>
      </c>
      <c r="DH85" t="s">
        <v>3214</v>
      </c>
      <c r="DI85" t="s">
        <v>3213</v>
      </c>
      <c r="DJ85" t="s">
        <v>829</v>
      </c>
      <c r="DK85" t="s">
        <v>176</v>
      </c>
      <c r="DL85">
        <v>0.9</v>
      </c>
      <c r="DM85" s="1" t="s">
        <v>1336</v>
      </c>
      <c r="DN85" t="s">
        <v>3215</v>
      </c>
      <c r="DO85" t="s">
        <v>3216</v>
      </c>
      <c r="DP85">
        <v>64</v>
      </c>
      <c r="DQ85" t="s">
        <v>3217</v>
      </c>
      <c r="DR85" s="40" t="s">
        <v>236</v>
      </c>
      <c r="DS85" t="s">
        <v>3218</v>
      </c>
      <c r="DV85" t="s">
        <v>212</v>
      </c>
      <c r="DY85" t="s">
        <v>3219</v>
      </c>
      <c r="EA85" s="1" t="s">
        <v>3220</v>
      </c>
      <c r="EB85" s="1" t="s">
        <v>3513</v>
      </c>
      <c r="EC85" s="40" t="s">
        <v>174</v>
      </c>
      <c r="ED85">
        <v>2020</v>
      </c>
      <c r="EE85" t="s">
        <v>3128</v>
      </c>
      <c r="EF85">
        <v>8</v>
      </c>
      <c r="EH85"/>
      <c r="EI85" s="1" t="s">
        <v>3221</v>
      </c>
      <c r="EJ85" s="1" t="s">
        <v>3350</v>
      </c>
      <c r="EK85" s="1" t="s">
        <v>3350</v>
      </c>
      <c r="EN85" s="40" t="s">
        <v>174</v>
      </c>
      <c r="EO85" s="40"/>
      <c r="EQ85">
        <f t="shared" si="79"/>
        <v>0</v>
      </c>
      <c r="ER85" t="str">
        <f t="shared" si="80"/>
        <v/>
      </c>
      <c r="GB85" s="57" t="str">
        <f t="shared" si="81"/>
        <v/>
      </c>
      <c r="GC85" s="57" t="str">
        <f t="shared" si="82"/>
        <v/>
      </c>
      <c r="GD85" s="57" t="str">
        <f t="shared" si="83"/>
        <v/>
      </c>
      <c r="GE85" s="57" t="str">
        <f t="shared" si="84"/>
        <v/>
      </c>
      <c r="GF85" s="57" t="str">
        <f t="shared" si="85"/>
        <v/>
      </c>
      <c r="GG85" s="57" t="str">
        <f t="shared" si="86"/>
        <v/>
      </c>
      <c r="GH85" s="57" t="str">
        <f t="shared" si="87"/>
        <v/>
      </c>
      <c r="GI85" s="57" t="str">
        <f t="shared" si="88"/>
        <v/>
      </c>
      <c r="GJ85" s="57" t="str">
        <f t="shared" si="89"/>
        <v/>
      </c>
      <c r="GK85" s="57" t="str">
        <f t="shared" si="90"/>
        <v/>
      </c>
      <c r="GL85" s="57" t="str">
        <f t="shared" si="91"/>
        <v/>
      </c>
      <c r="GM85" s="57" t="str">
        <f t="shared" si="92"/>
        <v/>
      </c>
      <c r="GN85" s="57" t="str">
        <f t="shared" si="93"/>
        <v/>
      </c>
      <c r="GO85" s="57" t="str">
        <f t="shared" si="94"/>
        <v/>
      </c>
      <c r="GP85" s="57" t="str">
        <f t="shared" si="95"/>
        <v/>
      </c>
      <c r="GQ85" s="57" t="str">
        <f t="shared" si="96"/>
        <v/>
      </c>
      <c r="GR85" s="57" t="str">
        <f t="shared" si="97"/>
        <v/>
      </c>
      <c r="GS85" s="57" t="str">
        <f t="shared" si="98"/>
        <v/>
      </c>
      <c r="GT85" s="57" t="str">
        <f t="shared" si="99"/>
        <v/>
      </c>
      <c r="GU85" s="57" t="str">
        <f t="shared" si="100"/>
        <v/>
      </c>
      <c r="GV85" s="57" t="str">
        <f t="shared" si="101"/>
        <v/>
      </c>
      <c r="GW85" s="57" t="str">
        <f t="shared" si="102"/>
        <v/>
      </c>
      <c r="GX85" s="57" t="str">
        <f t="shared" si="103"/>
        <v/>
      </c>
      <c r="GY85" s="57" t="str">
        <f t="shared" si="104"/>
        <v/>
      </c>
      <c r="GZ85" s="57" t="str">
        <f t="shared" si="105"/>
        <v/>
      </c>
      <c r="HA85" s="57" t="str">
        <f t="shared" si="106"/>
        <v/>
      </c>
      <c r="HB85" s="57" t="str">
        <f t="shared" si="107"/>
        <v/>
      </c>
      <c r="HC85" s="57" t="str">
        <f t="shared" si="108"/>
        <v/>
      </c>
      <c r="HD85" s="57" t="str">
        <f t="shared" si="109"/>
        <v/>
      </c>
      <c r="HE85" s="57" t="str">
        <f t="shared" si="110"/>
        <v/>
      </c>
      <c r="HF85" s="57" t="str">
        <f t="shared" si="111"/>
        <v/>
      </c>
      <c r="HG85" s="57" t="str">
        <f t="shared" si="112"/>
        <v/>
      </c>
      <c r="HH85" s="57" t="str">
        <f t="shared" si="113"/>
        <v/>
      </c>
      <c r="HI85" s="57" t="str">
        <f t="shared" si="114"/>
        <v/>
      </c>
      <c r="HJ85" s="57" t="str">
        <f t="shared" si="115"/>
        <v/>
      </c>
    </row>
    <row r="86" spans="1:218" ht="57.6" hidden="1" x14ac:dyDescent="0.3">
      <c r="A86">
        <v>1</v>
      </c>
      <c r="B86" t="s">
        <v>1360</v>
      </c>
      <c r="C86" t="s">
        <v>157</v>
      </c>
      <c r="D86">
        <v>2023</v>
      </c>
      <c r="E86" t="s">
        <v>1361</v>
      </c>
      <c r="F86" s="1" t="s">
        <v>1362</v>
      </c>
      <c r="G86" t="s">
        <v>569</v>
      </c>
      <c r="I86" t="s">
        <v>182</v>
      </c>
      <c r="J86" t="s">
        <v>1363</v>
      </c>
      <c r="K86" t="s">
        <v>1364</v>
      </c>
      <c r="L86" t="s">
        <v>1365</v>
      </c>
      <c r="M86">
        <v>45284</v>
      </c>
      <c r="N86">
        <v>45434.755046296297</v>
      </c>
      <c r="O86">
        <v>45436.062627314815</v>
      </c>
      <c r="Q86">
        <v>76</v>
      </c>
      <c r="S86" t="s">
        <v>185</v>
      </c>
      <c r="T86">
        <v>16</v>
      </c>
      <c r="V86" t="s">
        <v>1148</v>
      </c>
      <c r="X86" t="s">
        <v>185</v>
      </c>
      <c r="AD86" t="s">
        <v>164</v>
      </c>
      <c r="AE86" t="s">
        <v>185</v>
      </c>
      <c r="AG86" t="s">
        <v>196</v>
      </c>
      <c r="AH86" t="s">
        <v>1366</v>
      </c>
      <c r="AK86" t="s">
        <v>1367</v>
      </c>
      <c r="AM86" t="s">
        <v>1368</v>
      </c>
      <c r="AO86" t="s">
        <v>1369</v>
      </c>
      <c r="CP86" t="s">
        <v>171</v>
      </c>
      <c r="CQ86" s="55" t="s">
        <v>1370</v>
      </c>
      <c r="CR86" s="1" t="s">
        <v>1370</v>
      </c>
      <c r="CS86" t="s">
        <v>172</v>
      </c>
      <c r="CT86" t="s">
        <v>173</v>
      </c>
      <c r="CU86"/>
      <c r="CV86" t="s">
        <v>174</v>
      </c>
      <c r="CW86"/>
      <c r="CX86"/>
      <c r="CY86" t="s">
        <v>174</v>
      </c>
      <c r="CZ86" s="55"/>
      <c r="DA86" s="55"/>
      <c r="DB86" s="55"/>
      <c r="DC86" s="55" t="s">
        <v>185</v>
      </c>
      <c r="DD86" s="55">
        <v>1</v>
      </c>
      <c r="DE86" s="55"/>
      <c r="DG86">
        <v>8</v>
      </c>
      <c r="DH86" t="s">
        <v>1371</v>
      </c>
      <c r="DI86" t="s">
        <v>1372</v>
      </c>
      <c r="DJ86" t="s">
        <v>1373</v>
      </c>
      <c r="DK86" t="s">
        <v>210</v>
      </c>
      <c r="DL86">
        <v>550</v>
      </c>
      <c r="DM86" t="s">
        <v>174</v>
      </c>
      <c r="DN86" t="s">
        <v>174</v>
      </c>
      <c r="DR86">
        <v>3</v>
      </c>
      <c r="DS86" t="s">
        <v>1374</v>
      </c>
      <c r="DT86" s="55" t="s">
        <v>3487</v>
      </c>
      <c r="DU86" s="55" t="s">
        <v>3421</v>
      </c>
      <c r="DV86" t="s">
        <v>482</v>
      </c>
      <c r="DY86" t="s">
        <v>3322</v>
      </c>
      <c r="EA86" s="1" t="s">
        <v>3288</v>
      </c>
      <c r="EB86" s="1" t="s">
        <v>3532</v>
      </c>
      <c r="EC86" t="s">
        <v>174</v>
      </c>
      <c r="ED86" s="55">
        <v>2023</v>
      </c>
      <c r="EF86">
        <v>4</v>
      </c>
      <c r="EH86" s="1" t="s">
        <v>3378</v>
      </c>
      <c r="EI86" s="1" t="s">
        <v>1375</v>
      </c>
      <c r="EJ86" s="1" t="s">
        <v>3531</v>
      </c>
      <c r="EK86" s="1" t="s">
        <v>3351</v>
      </c>
      <c r="EM86" s="1" t="s">
        <v>1376</v>
      </c>
      <c r="EN86" s="1" t="s">
        <v>1376</v>
      </c>
      <c r="EO86" s="1" t="s">
        <v>3564</v>
      </c>
      <c r="EQ86">
        <f t="shared" si="79"/>
        <v>3</v>
      </c>
      <c r="ER86" t="str">
        <f t="shared" si="80"/>
        <v>Sentinel-2, SRTM, GEDI</v>
      </c>
      <c r="ES86" s="29" t="s">
        <v>1377</v>
      </c>
      <c r="FO86">
        <v>1</v>
      </c>
      <c r="FT86">
        <v>1</v>
      </c>
      <c r="GB86" s="57" t="str">
        <f t="shared" si="81"/>
        <v>Sentinel-2</v>
      </c>
      <c r="GC86" s="57" t="str">
        <f t="shared" si="82"/>
        <v/>
      </c>
      <c r="GD86" s="57" t="str">
        <f t="shared" si="83"/>
        <v/>
      </c>
      <c r="GE86" s="57" t="str">
        <f t="shared" si="84"/>
        <v/>
      </c>
      <c r="GF86" s="57" t="str">
        <f t="shared" si="85"/>
        <v/>
      </c>
      <c r="GG86" s="57" t="str">
        <f t="shared" si="86"/>
        <v/>
      </c>
      <c r="GH86" s="57" t="str">
        <f t="shared" si="87"/>
        <v/>
      </c>
      <c r="GI86" s="57" t="str">
        <f t="shared" si="88"/>
        <v/>
      </c>
      <c r="GJ86" s="57" t="str">
        <f t="shared" si="89"/>
        <v/>
      </c>
      <c r="GK86" s="57" t="str">
        <f t="shared" si="90"/>
        <v/>
      </c>
      <c r="GL86" s="57" t="str">
        <f t="shared" si="91"/>
        <v/>
      </c>
      <c r="GM86" s="57" t="str">
        <f t="shared" si="92"/>
        <v/>
      </c>
      <c r="GN86" s="57" t="str">
        <f t="shared" si="93"/>
        <v/>
      </c>
      <c r="GO86" s="57" t="str">
        <f t="shared" si="94"/>
        <v/>
      </c>
      <c r="GP86" s="57" t="str">
        <f t="shared" si="95"/>
        <v/>
      </c>
      <c r="GQ86" s="57" t="str">
        <f t="shared" si="96"/>
        <v/>
      </c>
      <c r="GR86" s="57" t="str">
        <f t="shared" si="97"/>
        <v/>
      </c>
      <c r="GS86" s="57" t="str">
        <f t="shared" si="98"/>
        <v/>
      </c>
      <c r="GT86" s="57" t="str">
        <f t="shared" si="99"/>
        <v/>
      </c>
      <c r="GU86" s="57" t="str">
        <f t="shared" si="100"/>
        <v/>
      </c>
      <c r="GV86" s="57" t="str">
        <f t="shared" si="101"/>
        <v/>
      </c>
      <c r="GW86" s="57" t="str">
        <f t="shared" si="102"/>
        <v/>
      </c>
      <c r="GX86" s="57" t="str">
        <f t="shared" si="103"/>
        <v>SRTM</v>
      </c>
      <c r="GY86" s="57" t="str">
        <f t="shared" si="104"/>
        <v/>
      </c>
      <c r="GZ86" s="57" t="str">
        <f t="shared" si="105"/>
        <v/>
      </c>
      <c r="HA86" s="57" t="str">
        <f t="shared" si="106"/>
        <v/>
      </c>
      <c r="HB86" s="57" t="str">
        <f t="shared" si="107"/>
        <v/>
      </c>
      <c r="HC86" s="57" t="str">
        <f t="shared" si="108"/>
        <v>GEDI</v>
      </c>
      <c r="HD86" s="57" t="str">
        <f t="shared" si="109"/>
        <v/>
      </c>
      <c r="HE86" s="57" t="str">
        <f t="shared" si="110"/>
        <v/>
      </c>
      <c r="HF86" s="57" t="str">
        <f t="shared" si="111"/>
        <v/>
      </c>
      <c r="HG86" s="57" t="str">
        <f t="shared" si="112"/>
        <v/>
      </c>
      <c r="HH86" s="57" t="str">
        <f t="shared" si="113"/>
        <v/>
      </c>
      <c r="HI86" s="57" t="str">
        <f t="shared" si="114"/>
        <v/>
      </c>
      <c r="HJ86" s="57" t="str">
        <f t="shared" si="115"/>
        <v/>
      </c>
    </row>
    <row r="87" spans="1:218" ht="43.2" hidden="1" x14ac:dyDescent="0.3">
      <c r="A87">
        <v>1</v>
      </c>
      <c r="B87" t="s">
        <v>1378</v>
      </c>
      <c r="C87" t="s">
        <v>157</v>
      </c>
      <c r="D87">
        <v>2024</v>
      </c>
      <c r="E87" t="s">
        <v>1379</v>
      </c>
      <c r="F87" s="1" t="s">
        <v>1380</v>
      </c>
      <c r="G87" t="s">
        <v>1381</v>
      </c>
      <c r="I87" t="s">
        <v>823</v>
      </c>
      <c r="J87" t="s">
        <v>1382</v>
      </c>
      <c r="K87" t="s">
        <v>1383</v>
      </c>
      <c r="L87" t="s">
        <v>1384</v>
      </c>
      <c r="M87">
        <v>45380</v>
      </c>
      <c r="N87">
        <v>45434.755023148151</v>
      </c>
      <c r="O87">
        <v>45436.062673611108</v>
      </c>
      <c r="Q87" t="s">
        <v>1385</v>
      </c>
      <c r="S87" t="s">
        <v>185</v>
      </c>
      <c r="T87">
        <v>86</v>
      </c>
      <c r="V87" t="s">
        <v>1381</v>
      </c>
      <c r="X87" t="s">
        <v>185</v>
      </c>
      <c r="AD87" t="s">
        <v>164</v>
      </c>
      <c r="AE87" t="s">
        <v>185</v>
      </c>
      <c r="AG87" t="s">
        <v>196</v>
      </c>
      <c r="AH87" t="s">
        <v>1386</v>
      </c>
      <c r="AK87" t="s">
        <v>1387</v>
      </c>
      <c r="AO87" t="s">
        <v>1388</v>
      </c>
      <c r="CN87" t="s">
        <v>1389</v>
      </c>
      <c r="CP87" t="s">
        <v>171</v>
      </c>
      <c r="CQ87" s="55" t="s">
        <v>847</v>
      </c>
      <c r="CR87" s="1" t="s">
        <v>847</v>
      </c>
      <c r="CS87" t="s">
        <v>172</v>
      </c>
      <c r="CT87" t="s">
        <v>695</v>
      </c>
      <c r="CU87"/>
      <c r="CV87" t="s">
        <v>174</v>
      </c>
      <c r="CW87"/>
      <c r="CX87"/>
      <c r="CY87" t="s">
        <v>174</v>
      </c>
      <c r="CZ87" s="55"/>
      <c r="DA87" s="55"/>
      <c r="DB87" s="55"/>
      <c r="DC87" s="55">
        <v>1</v>
      </c>
      <c r="DD87" s="55">
        <v>1</v>
      </c>
      <c r="DE87" s="55"/>
      <c r="DG87">
        <v>4</v>
      </c>
      <c r="DH87" t="s">
        <v>174</v>
      </c>
      <c r="DI87" t="s">
        <v>208</v>
      </c>
      <c r="DJ87" t="s">
        <v>209</v>
      </c>
      <c r="DK87" t="s">
        <v>210</v>
      </c>
      <c r="DL87">
        <v>1.83</v>
      </c>
      <c r="DM87" t="s">
        <v>174</v>
      </c>
      <c r="DN87" t="s">
        <v>174</v>
      </c>
      <c r="DR87">
        <v>3</v>
      </c>
      <c r="DS87" t="s">
        <v>1390</v>
      </c>
      <c r="DT87" s="55" t="s">
        <v>3496</v>
      </c>
      <c r="DU87" s="55" t="s">
        <v>3500</v>
      </c>
      <c r="DV87" t="s">
        <v>636</v>
      </c>
      <c r="DW87" t="s">
        <v>3282</v>
      </c>
      <c r="DY87" t="s">
        <v>1391</v>
      </c>
      <c r="EA87" s="1" t="s">
        <v>3284</v>
      </c>
      <c r="EB87" s="1" t="s">
        <v>3513</v>
      </c>
      <c r="EC87" t="s">
        <v>174</v>
      </c>
      <c r="ED87" t="s">
        <v>185</v>
      </c>
      <c r="EF87">
        <v>4</v>
      </c>
      <c r="EH87"/>
      <c r="EI87" s="1" t="s">
        <v>1392</v>
      </c>
      <c r="EJ87" s="1" t="s">
        <v>3352</v>
      </c>
      <c r="EK87" s="1" t="s">
        <v>3352</v>
      </c>
      <c r="EL87" t="s">
        <v>3287</v>
      </c>
      <c r="EN87" t="s">
        <v>174</v>
      </c>
      <c r="EQ87">
        <f t="shared" si="79"/>
        <v>0</v>
      </c>
      <c r="ER87" t="str">
        <f t="shared" si="80"/>
        <v/>
      </c>
      <c r="GB87" s="57" t="str">
        <f t="shared" si="81"/>
        <v/>
      </c>
      <c r="GC87" s="57" t="str">
        <f t="shared" si="82"/>
        <v/>
      </c>
      <c r="GD87" s="57" t="str">
        <f t="shared" si="83"/>
        <v/>
      </c>
      <c r="GE87" s="57" t="str">
        <f t="shared" si="84"/>
        <v/>
      </c>
      <c r="GF87" s="57" t="str">
        <f t="shared" si="85"/>
        <v/>
      </c>
      <c r="GG87" s="57" t="str">
        <f t="shared" si="86"/>
        <v/>
      </c>
      <c r="GH87" s="57" t="str">
        <f t="shared" si="87"/>
        <v/>
      </c>
      <c r="GI87" s="57" t="str">
        <f t="shared" si="88"/>
        <v/>
      </c>
      <c r="GJ87" s="57" t="str">
        <f t="shared" si="89"/>
        <v/>
      </c>
      <c r="GK87" s="57" t="str">
        <f t="shared" si="90"/>
        <v/>
      </c>
      <c r="GL87" s="57" t="str">
        <f t="shared" si="91"/>
        <v/>
      </c>
      <c r="GM87" s="57" t="str">
        <f t="shared" si="92"/>
        <v/>
      </c>
      <c r="GN87" s="57" t="str">
        <f t="shared" si="93"/>
        <v/>
      </c>
      <c r="GO87" s="57" t="str">
        <f t="shared" si="94"/>
        <v/>
      </c>
      <c r="GP87" s="57" t="str">
        <f t="shared" si="95"/>
        <v/>
      </c>
      <c r="GQ87" s="57" t="str">
        <f t="shared" si="96"/>
        <v/>
      </c>
      <c r="GR87" s="57" t="str">
        <f t="shared" si="97"/>
        <v/>
      </c>
      <c r="GS87" s="57" t="str">
        <f t="shared" si="98"/>
        <v/>
      </c>
      <c r="GT87" s="57" t="str">
        <f t="shared" si="99"/>
        <v/>
      </c>
      <c r="GU87" s="57" t="str">
        <f t="shared" si="100"/>
        <v/>
      </c>
      <c r="GV87" s="57" t="str">
        <f t="shared" si="101"/>
        <v/>
      </c>
      <c r="GW87" s="57" t="str">
        <f t="shared" si="102"/>
        <v/>
      </c>
      <c r="GX87" s="57" t="str">
        <f t="shared" si="103"/>
        <v/>
      </c>
      <c r="GY87" s="57" t="str">
        <f t="shared" si="104"/>
        <v/>
      </c>
      <c r="GZ87" s="57" t="str">
        <f t="shared" si="105"/>
        <v/>
      </c>
      <c r="HA87" s="57" t="str">
        <f t="shared" si="106"/>
        <v/>
      </c>
      <c r="HB87" s="57" t="str">
        <f t="shared" si="107"/>
        <v/>
      </c>
      <c r="HC87" s="57" t="str">
        <f t="shared" si="108"/>
        <v/>
      </c>
      <c r="HD87" s="57" t="str">
        <f t="shared" si="109"/>
        <v/>
      </c>
      <c r="HE87" s="57" t="str">
        <f t="shared" si="110"/>
        <v/>
      </c>
      <c r="HF87" s="57" t="str">
        <f t="shared" si="111"/>
        <v/>
      </c>
      <c r="HG87" s="57" t="str">
        <f t="shared" si="112"/>
        <v/>
      </c>
      <c r="HH87" s="57" t="str">
        <f t="shared" si="113"/>
        <v/>
      </c>
      <c r="HI87" s="57" t="str">
        <f t="shared" si="114"/>
        <v/>
      </c>
      <c r="HJ87" s="57" t="str">
        <f t="shared" si="115"/>
        <v/>
      </c>
    </row>
    <row r="88" spans="1:218" ht="100.8" hidden="1" x14ac:dyDescent="0.3">
      <c r="A88" s="55"/>
      <c r="B88" s="55" t="s">
        <v>1410</v>
      </c>
      <c r="C88" s="55" t="s">
        <v>157</v>
      </c>
      <c r="D88" s="55">
        <v>2023</v>
      </c>
      <c r="E88" s="55" t="s">
        <v>1411</v>
      </c>
      <c r="F88" s="1" t="s">
        <v>1412</v>
      </c>
      <c r="G88" s="55"/>
      <c r="I88" t="s">
        <v>1413</v>
      </c>
      <c r="J88" t="s">
        <v>1414</v>
      </c>
      <c r="K88" t="s">
        <v>1415</v>
      </c>
      <c r="L88" t="s">
        <v>1416</v>
      </c>
      <c r="M88">
        <v>2023</v>
      </c>
      <c r="N88">
        <v>45246.819224537037</v>
      </c>
      <c r="O88">
        <v>45246.819224537037</v>
      </c>
      <c r="S88" t="s">
        <v>185</v>
      </c>
      <c r="T88">
        <v>20</v>
      </c>
      <c r="X88" t="s">
        <v>185</v>
      </c>
      <c r="AD88" t="s">
        <v>164</v>
      </c>
      <c r="AK88" t="s">
        <v>186</v>
      </c>
      <c r="AS88" t="s">
        <v>185</v>
      </c>
      <c r="CK88" s="58" t="s">
        <v>201</v>
      </c>
      <c r="CL88" s="55"/>
      <c r="CM88" s="55"/>
      <c r="CP88" s="55" t="s">
        <v>204</v>
      </c>
      <c r="CQ88" s="55" t="s">
        <v>3633</v>
      </c>
      <c r="CR88" s="1" t="s">
        <v>276</v>
      </c>
      <c r="CS88" s="55" t="s">
        <v>172</v>
      </c>
      <c r="CT88" s="55" t="s">
        <v>185</v>
      </c>
      <c r="CU88"/>
      <c r="CV88" t="s">
        <v>174</v>
      </c>
      <c r="CW88"/>
      <c r="CX88"/>
      <c r="CY88" s="55" t="s">
        <v>201</v>
      </c>
      <c r="CZ88" s="55"/>
      <c r="DA88" s="55">
        <v>356</v>
      </c>
      <c r="DB88" s="55">
        <v>21</v>
      </c>
      <c r="DC88" s="55">
        <v>21</v>
      </c>
      <c r="DD88" s="55">
        <v>1</v>
      </c>
      <c r="DE88" s="55"/>
      <c r="DF88" s="55"/>
      <c r="DG88" s="55">
        <v>1</v>
      </c>
      <c r="DH88" s="55" t="s">
        <v>174</v>
      </c>
      <c r="DI88" s="55" t="s">
        <v>930</v>
      </c>
      <c r="DJ88" s="55" t="s">
        <v>1417</v>
      </c>
      <c r="DK88" s="55" t="s">
        <v>210</v>
      </c>
      <c r="DL88" s="55">
        <v>26.9</v>
      </c>
      <c r="DM88" s="55" t="s">
        <v>174</v>
      </c>
      <c r="DN88" s="55" t="s">
        <v>174</v>
      </c>
      <c r="DO88" s="55"/>
      <c r="DP88" s="55"/>
      <c r="DQ88" s="55"/>
      <c r="DR88" s="55">
        <v>3</v>
      </c>
      <c r="DS88" s="55" t="s">
        <v>1418</v>
      </c>
      <c r="DT88" s="55"/>
      <c r="DU88" s="55"/>
      <c r="DV88" s="55" t="s">
        <v>212</v>
      </c>
      <c r="DW88" s="55"/>
      <c r="DX88" s="55" t="s">
        <v>3473</v>
      </c>
      <c r="DY88" s="1" t="s">
        <v>3478</v>
      </c>
      <c r="DZ88" s="55"/>
      <c r="EA88" s="1" t="s">
        <v>1419</v>
      </c>
      <c r="EB88" s="1" t="s">
        <v>3513</v>
      </c>
      <c r="EC88" s="55" t="s">
        <v>174</v>
      </c>
      <c r="ED88" s="55">
        <v>2021</v>
      </c>
      <c r="EE88" s="55"/>
      <c r="EF88" s="55">
        <v>4</v>
      </c>
      <c r="EG88" s="55"/>
      <c r="EH88" s="55"/>
      <c r="EI88" s="1" t="s">
        <v>1420</v>
      </c>
      <c r="EJ88" s="1" t="s">
        <v>3353</v>
      </c>
      <c r="EK88" s="1" t="s">
        <v>3410</v>
      </c>
      <c r="EL88" s="55"/>
      <c r="EM88" s="55"/>
      <c r="EN88" s="55" t="s">
        <v>174</v>
      </c>
      <c r="EO88" s="55"/>
      <c r="EP88" s="55"/>
      <c r="EQ88" s="55">
        <f t="shared" si="79"/>
        <v>0</v>
      </c>
      <c r="ER88" t="str">
        <f t="shared" si="80"/>
        <v/>
      </c>
      <c r="ES88" s="58"/>
      <c r="ET88" s="55"/>
      <c r="EU88" s="55"/>
      <c r="EV88" s="55"/>
      <c r="EW88" s="55"/>
      <c r="EX88" s="55"/>
      <c r="EY88" s="55"/>
      <c r="EZ88" s="55"/>
      <c r="FA88" s="55"/>
      <c r="FB88" s="55"/>
      <c r="FC88" s="55"/>
      <c r="FD88" s="55"/>
      <c r="FE88" s="55"/>
      <c r="FF88" s="55"/>
      <c r="FG88" s="55"/>
      <c r="FH88" s="55"/>
      <c r="FI88" s="55"/>
      <c r="FJ88" s="55"/>
      <c r="FK88" s="55"/>
      <c r="FL88" s="55"/>
      <c r="FM88" s="55"/>
      <c r="FN88" s="55"/>
      <c r="FO88" s="55"/>
      <c r="FP88" s="55"/>
      <c r="FQ88" s="55"/>
      <c r="FR88" s="55"/>
      <c r="FS88" s="55"/>
      <c r="FT88" s="55"/>
      <c r="FU88" s="55"/>
      <c r="FV88" s="55"/>
      <c r="FW88" s="55"/>
      <c r="FX88" s="55"/>
      <c r="FY88" s="55"/>
      <c r="FZ88" s="55"/>
      <c r="GA88" s="55"/>
      <c r="GB88" s="57" t="str">
        <f t="shared" si="81"/>
        <v/>
      </c>
      <c r="GC88" s="57" t="str">
        <f t="shared" si="82"/>
        <v/>
      </c>
      <c r="GD88" s="57" t="str">
        <f t="shared" si="83"/>
        <v/>
      </c>
      <c r="GE88" s="57" t="str">
        <f t="shared" si="84"/>
        <v/>
      </c>
      <c r="GF88" s="57" t="str">
        <f t="shared" si="85"/>
        <v/>
      </c>
      <c r="GG88" s="57" t="str">
        <f t="shared" si="86"/>
        <v/>
      </c>
      <c r="GH88" s="57" t="str">
        <f t="shared" si="87"/>
        <v/>
      </c>
      <c r="GI88" s="57" t="str">
        <f t="shared" si="88"/>
        <v/>
      </c>
      <c r="GJ88" s="57" t="str">
        <f t="shared" si="89"/>
        <v/>
      </c>
      <c r="GK88" s="57" t="str">
        <f t="shared" si="90"/>
        <v/>
      </c>
      <c r="GL88" s="57" t="str">
        <f t="shared" si="91"/>
        <v/>
      </c>
      <c r="GM88" s="57" t="str">
        <f t="shared" si="92"/>
        <v/>
      </c>
      <c r="GN88" s="57" t="str">
        <f t="shared" si="93"/>
        <v/>
      </c>
      <c r="GO88" s="57" t="str">
        <f t="shared" si="94"/>
        <v/>
      </c>
      <c r="GP88" s="57" t="str">
        <f t="shared" si="95"/>
        <v/>
      </c>
      <c r="GQ88" s="57" t="str">
        <f t="shared" si="96"/>
        <v/>
      </c>
      <c r="GR88" s="57" t="str">
        <f t="shared" si="97"/>
        <v/>
      </c>
      <c r="GS88" s="57" t="str">
        <f t="shared" si="98"/>
        <v/>
      </c>
      <c r="GT88" s="57" t="str">
        <f t="shared" si="99"/>
        <v/>
      </c>
      <c r="GU88" s="57" t="str">
        <f t="shared" si="100"/>
        <v/>
      </c>
      <c r="GV88" s="57" t="str">
        <f t="shared" si="101"/>
        <v/>
      </c>
      <c r="GW88" s="57" t="str">
        <f t="shared" si="102"/>
        <v/>
      </c>
      <c r="GX88" s="57" t="str">
        <f t="shared" si="103"/>
        <v/>
      </c>
      <c r="GY88" s="57" t="str">
        <f t="shared" si="104"/>
        <v/>
      </c>
      <c r="GZ88" s="57" t="str">
        <f t="shared" si="105"/>
        <v/>
      </c>
      <c r="HA88" s="57" t="str">
        <f t="shared" si="106"/>
        <v/>
      </c>
      <c r="HB88" s="57" t="str">
        <f t="shared" si="107"/>
        <v/>
      </c>
      <c r="HC88" s="57" t="str">
        <f t="shared" si="108"/>
        <v/>
      </c>
      <c r="HD88" s="57" t="str">
        <f t="shared" si="109"/>
        <v/>
      </c>
      <c r="HE88" s="57" t="str">
        <f t="shared" si="110"/>
        <v/>
      </c>
      <c r="HF88" s="57" t="str">
        <f t="shared" si="111"/>
        <v/>
      </c>
      <c r="HG88" s="57" t="str">
        <f t="shared" si="112"/>
        <v/>
      </c>
      <c r="HH88" s="57" t="str">
        <f t="shared" si="113"/>
        <v/>
      </c>
      <c r="HI88" s="57" t="str">
        <f t="shared" si="114"/>
        <v/>
      </c>
      <c r="HJ88" s="57" t="str">
        <f t="shared" si="115"/>
        <v/>
      </c>
    </row>
    <row r="89" spans="1:218" ht="43.2" hidden="1" x14ac:dyDescent="0.3">
      <c r="A89" s="55"/>
      <c r="B89" s="55" t="s">
        <v>1421</v>
      </c>
      <c r="C89" s="55" t="s">
        <v>157</v>
      </c>
      <c r="D89" s="55">
        <v>2022</v>
      </c>
      <c r="E89" s="55" t="s">
        <v>1422</v>
      </c>
      <c r="F89" s="1" t="s">
        <v>1423</v>
      </c>
      <c r="G89" s="55" t="s">
        <v>1424</v>
      </c>
      <c r="I89" t="s">
        <v>1425</v>
      </c>
      <c r="J89" t="s">
        <v>1426</v>
      </c>
      <c r="L89" t="s">
        <v>1427</v>
      </c>
      <c r="M89">
        <v>44743</v>
      </c>
      <c r="N89">
        <v>45075.825243055559</v>
      </c>
      <c r="O89">
        <v>45075.825243055559</v>
      </c>
      <c r="S89">
        <v>3</v>
      </c>
      <c r="T89">
        <v>16</v>
      </c>
      <c r="AD89" t="s">
        <v>164</v>
      </c>
      <c r="AH89" t="s">
        <v>1428</v>
      </c>
      <c r="AO89" t="s">
        <v>1429</v>
      </c>
      <c r="CK89" s="58" t="s">
        <v>201</v>
      </c>
      <c r="CL89" s="55"/>
      <c r="CM89" s="55"/>
      <c r="CP89" s="55" t="s">
        <v>846</v>
      </c>
      <c r="CQ89" s="55" t="s">
        <v>3633</v>
      </c>
      <c r="CR89" s="55" t="s">
        <v>276</v>
      </c>
      <c r="CS89" s="55" t="s">
        <v>172</v>
      </c>
      <c r="CT89" t="s">
        <v>695</v>
      </c>
      <c r="CU89"/>
      <c r="CV89" t="s">
        <v>174</v>
      </c>
      <c r="CW89"/>
      <c r="CX89" t="s">
        <v>3614</v>
      </c>
      <c r="CY89" s="55">
        <f>AVERAGE(22,8,9,7,9,7,7,8,5,8,5,12,14,5,12,7,6,23,46,42,12,7,14,3,6,9,12,5,7,10,10)</f>
        <v>11.516129032258064</v>
      </c>
      <c r="CZ89" s="55"/>
      <c r="DA89" s="55">
        <v>357</v>
      </c>
      <c r="DB89" s="55">
        <v>32</v>
      </c>
      <c r="DC89" s="55">
        <v>32</v>
      </c>
      <c r="DD89" s="55">
        <v>1</v>
      </c>
      <c r="DE89" s="55"/>
      <c r="DF89" s="55">
        <v>17.8</v>
      </c>
      <c r="DG89" s="55">
        <v>2</v>
      </c>
      <c r="DH89" s="55" t="s">
        <v>174</v>
      </c>
      <c r="DI89" s="55" t="s">
        <v>1430</v>
      </c>
      <c r="DJ89" s="55" t="s">
        <v>1417</v>
      </c>
      <c r="DK89" s="55" t="s">
        <v>210</v>
      </c>
      <c r="DL89" s="55">
        <v>191</v>
      </c>
      <c r="DM89" s="55" t="s">
        <v>174</v>
      </c>
      <c r="DN89" s="55" t="s">
        <v>174</v>
      </c>
      <c r="DO89" s="55"/>
      <c r="DP89" s="55"/>
      <c r="DQ89" s="55"/>
      <c r="DR89" s="55">
        <v>3</v>
      </c>
      <c r="DS89" s="55" t="s">
        <v>1418</v>
      </c>
      <c r="DT89" s="55"/>
      <c r="DU89" s="55"/>
      <c r="DV89" s="55" t="s">
        <v>212</v>
      </c>
      <c r="DW89" s="55"/>
      <c r="DX89" s="55"/>
      <c r="DY89" s="55" t="s">
        <v>1431</v>
      </c>
      <c r="DZ89" s="55"/>
      <c r="EA89" s="1" t="s">
        <v>3303</v>
      </c>
      <c r="EB89" s="1" t="s">
        <v>185</v>
      </c>
      <c r="EC89" s="55" t="s">
        <v>174</v>
      </c>
      <c r="ED89" s="55">
        <v>2021</v>
      </c>
      <c r="EE89" s="55"/>
      <c r="EF89" s="55">
        <v>4</v>
      </c>
      <c r="EG89" s="55"/>
      <c r="EH89" s="1" t="s">
        <v>3398</v>
      </c>
      <c r="EI89" s="55" t="s">
        <v>174</v>
      </c>
      <c r="EJ89" s="55"/>
      <c r="EK89" s="55"/>
      <c r="EL89" s="55"/>
      <c r="EM89" s="40" t="s">
        <v>174</v>
      </c>
      <c r="EN89" s="1" t="s">
        <v>1432</v>
      </c>
      <c r="EO89" s="55"/>
      <c r="EP89" s="55"/>
      <c r="EQ89" s="55">
        <f t="shared" si="79"/>
        <v>1</v>
      </c>
      <c r="ER89" t="str">
        <f t="shared" si="80"/>
        <v>Sentinel-2</v>
      </c>
      <c r="ES89" s="58">
        <v>-1</v>
      </c>
      <c r="ET89" s="55"/>
      <c r="EU89" s="55"/>
      <c r="EV89" s="55"/>
      <c r="EW89" s="55"/>
      <c r="EX89" s="55"/>
      <c r="EY89" s="55"/>
      <c r="EZ89" s="55"/>
      <c r="FA89" s="55"/>
      <c r="FB89" s="55"/>
      <c r="FC89" s="55"/>
      <c r="FD89" s="55"/>
      <c r="FE89" s="55"/>
      <c r="FF89" s="55"/>
      <c r="FG89" s="55"/>
      <c r="FH89" s="55"/>
      <c r="FI89" s="55"/>
      <c r="FJ89" s="55"/>
      <c r="FK89" s="55"/>
      <c r="FL89" s="55"/>
      <c r="FM89" s="55"/>
      <c r="FN89" s="55"/>
      <c r="FO89" s="55"/>
      <c r="FP89" s="55"/>
      <c r="FQ89" s="55"/>
      <c r="FR89" s="55"/>
      <c r="FS89" s="55"/>
      <c r="FT89" s="55"/>
      <c r="FU89" s="55"/>
      <c r="FV89" s="55"/>
      <c r="FW89" s="55"/>
      <c r="FX89" s="55"/>
      <c r="FY89" s="55"/>
      <c r="FZ89" s="55"/>
      <c r="GA89" s="55"/>
      <c r="GB89" s="57" t="str">
        <f t="shared" si="81"/>
        <v>Sentinel-2</v>
      </c>
      <c r="GC89" s="57" t="str">
        <f t="shared" si="82"/>
        <v/>
      </c>
      <c r="GD89" s="57" t="str">
        <f t="shared" si="83"/>
        <v/>
      </c>
      <c r="GE89" s="57" t="str">
        <f t="shared" si="84"/>
        <v/>
      </c>
      <c r="GF89" s="57" t="str">
        <f t="shared" si="85"/>
        <v/>
      </c>
      <c r="GG89" s="57" t="str">
        <f t="shared" si="86"/>
        <v/>
      </c>
      <c r="GH89" s="57" t="str">
        <f t="shared" si="87"/>
        <v/>
      </c>
      <c r="GI89" s="57" t="str">
        <f t="shared" si="88"/>
        <v/>
      </c>
      <c r="GJ89" s="57" t="str">
        <f t="shared" si="89"/>
        <v/>
      </c>
      <c r="GK89" s="57" t="str">
        <f t="shared" si="90"/>
        <v/>
      </c>
      <c r="GL89" s="57" t="str">
        <f t="shared" si="91"/>
        <v/>
      </c>
      <c r="GM89" s="57" t="str">
        <f t="shared" si="92"/>
        <v/>
      </c>
      <c r="GN89" s="57" t="str">
        <f t="shared" si="93"/>
        <v/>
      </c>
      <c r="GO89" s="57" t="str">
        <f t="shared" si="94"/>
        <v/>
      </c>
      <c r="GP89" s="57" t="str">
        <f t="shared" si="95"/>
        <v/>
      </c>
      <c r="GQ89" s="57" t="str">
        <f t="shared" si="96"/>
        <v/>
      </c>
      <c r="GR89" s="57" t="str">
        <f t="shared" si="97"/>
        <v/>
      </c>
      <c r="GS89" s="57" t="str">
        <f t="shared" si="98"/>
        <v/>
      </c>
      <c r="GT89" s="57" t="str">
        <f t="shared" si="99"/>
        <v/>
      </c>
      <c r="GU89" s="57" t="str">
        <f t="shared" si="100"/>
        <v/>
      </c>
      <c r="GV89" s="57" t="str">
        <f t="shared" si="101"/>
        <v/>
      </c>
      <c r="GW89" s="57" t="str">
        <f t="shared" si="102"/>
        <v/>
      </c>
      <c r="GX89" s="57" t="str">
        <f t="shared" si="103"/>
        <v/>
      </c>
      <c r="GY89" s="57" t="str">
        <f t="shared" si="104"/>
        <v/>
      </c>
      <c r="GZ89" s="57" t="str">
        <f t="shared" si="105"/>
        <v/>
      </c>
      <c r="HA89" s="57" t="str">
        <f t="shared" si="106"/>
        <v/>
      </c>
      <c r="HB89" s="57" t="str">
        <f t="shared" si="107"/>
        <v/>
      </c>
      <c r="HC89" s="57" t="str">
        <f t="shared" si="108"/>
        <v/>
      </c>
      <c r="HD89" s="57" t="str">
        <f t="shared" si="109"/>
        <v/>
      </c>
      <c r="HE89" s="57" t="str">
        <f t="shared" si="110"/>
        <v/>
      </c>
      <c r="HF89" s="57" t="str">
        <f t="shared" si="111"/>
        <v/>
      </c>
      <c r="HG89" s="57" t="str">
        <f t="shared" si="112"/>
        <v/>
      </c>
      <c r="HH89" s="57" t="str">
        <f t="shared" si="113"/>
        <v/>
      </c>
      <c r="HI89" s="57" t="str">
        <f t="shared" si="114"/>
        <v/>
      </c>
      <c r="HJ89" s="57" t="str">
        <f t="shared" si="115"/>
        <v/>
      </c>
    </row>
    <row r="90" spans="1:218" ht="86.4" hidden="1" x14ac:dyDescent="0.3">
      <c r="A90" s="55"/>
      <c r="B90" s="55" t="s">
        <v>1433</v>
      </c>
      <c r="C90" s="55" t="s">
        <v>157</v>
      </c>
      <c r="D90" s="55">
        <v>2018</v>
      </c>
      <c r="E90" s="55" t="s">
        <v>1434</v>
      </c>
      <c r="F90" s="1" t="s">
        <v>1435</v>
      </c>
      <c r="G90" s="55"/>
      <c r="I90" t="s">
        <v>570</v>
      </c>
      <c r="J90" t="s">
        <v>1436</v>
      </c>
      <c r="L90" t="s">
        <v>1437</v>
      </c>
      <c r="M90" t="s">
        <v>1438</v>
      </c>
      <c r="N90">
        <v>45246.819328703707</v>
      </c>
      <c r="O90">
        <v>45246.819328703707</v>
      </c>
      <c r="S90" t="s">
        <v>185</v>
      </c>
      <c r="T90">
        <v>10</v>
      </c>
      <c r="X90" t="s">
        <v>185</v>
      </c>
      <c r="AD90" t="s">
        <v>164</v>
      </c>
      <c r="AK90" t="s">
        <v>186</v>
      </c>
      <c r="AS90" t="s">
        <v>185</v>
      </c>
      <c r="CK90" s="58" t="s">
        <v>201</v>
      </c>
      <c r="CL90" s="55"/>
      <c r="CM90" s="55"/>
      <c r="CP90" s="55" t="s">
        <v>204</v>
      </c>
      <c r="CQ90" s="55" t="s">
        <v>3623</v>
      </c>
      <c r="CR90" s="1" t="s">
        <v>1439</v>
      </c>
      <c r="CS90" s="55" t="s">
        <v>172</v>
      </c>
      <c r="CT90" s="55" t="s">
        <v>173</v>
      </c>
      <c r="CU90"/>
      <c r="CV90" t="s">
        <v>174</v>
      </c>
      <c r="CW90"/>
      <c r="CX90" t="s">
        <v>3614</v>
      </c>
      <c r="CY90" s="55">
        <f>DA90/(DB90-1)</f>
        <v>26</v>
      </c>
      <c r="CZ90" s="55"/>
      <c r="DA90" s="55">
        <v>104</v>
      </c>
      <c r="DB90" s="55">
        <v>5</v>
      </c>
      <c r="DC90" s="55" t="s">
        <v>185</v>
      </c>
      <c r="DD90" s="55">
        <v>1</v>
      </c>
      <c r="DE90" s="55"/>
      <c r="DF90" s="55"/>
      <c r="DG90" s="55">
        <v>3</v>
      </c>
      <c r="DH90" s="55" t="s">
        <v>1440</v>
      </c>
      <c r="DI90" s="55" t="s">
        <v>1441</v>
      </c>
      <c r="DJ90" s="55" t="s">
        <v>1442</v>
      </c>
      <c r="DK90" s="55" t="s">
        <v>210</v>
      </c>
      <c r="DL90" s="55">
        <v>65</v>
      </c>
      <c r="DM90" s="55" t="s">
        <v>174</v>
      </c>
      <c r="DN90" s="55" t="s">
        <v>174</v>
      </c>
      <c r="DO90" s="55"/>
      <c r="DP90" s="55"/>
      <c r="DQ90" s="55"/>
      <c r="DR90" s="55">
        <v>3.125</v>
      </c>
      <c r="DS90" s="55" t="s">
        <v>1443</v>
      </c>
      <c r="DT90" s="55"/>
      <c r="DU90" s="55"/>
      <c r="DV90" s="55" t="s">
        <v>212</v>
      </c>
      <c r="DW90" s="55"/>
      <c r="DX90" s="55"/>
      <c r="DY90" s="55" t="s">
        <v>1306</v>
      </c>
      <c r="DZ90" s="55" t="s">
        <v>3330</v>
      </c>
      <c r="EA90" s="1" t="s">
        <v>3315</v>
      </c>
      <c r="EB90" s="55" t="s">
        <v>3534</v>
      </c>
      <c r="EC90" s="55" t="s">
        <v>174</v>
      </c>
      <c r="ED90" s="55" t="s">
        <v>3274</v>
      </c>
      <c r="EE90" t="s">
        <v>3129</v>
      </c>
      <c r="EF90" s="55">
        <v>4</v>
      </c>
      <c r="EG90" s="55"/>
      <c r="EH90" s="1" t="s">
        <v>3379</v>
      </c>
      <c r="EI90" s="55" t="s">
        <v>174</v>
      </c>
      <c r="EJ90" s="55"/>
      <c r="EK90" s="55"/>
      <c r="EL90" s="55"/>
      <c r="EM90" t="s">
        <v>3608</v>
      </c>
      <c r="EN90" s="1" t="s">
        <v>1376</v>
      </c>
      <c r="EO90" s="55" t="s">
        <v>3564</v>
      </c>
      <c r="EP90" s="55"/>
      <c r="EQ90" s="55">
        <f t="shared" si="79"/>
        <v>3</v>
      </c>
      <c r="ER90" t="str">
        <f t="shared" si="80"/>
        <v>Sentinel-2, Aerial RGB, MODIS</v>
      </c>
      <c r="ES90" s="58">
        <v>-1</v>
      </c>
      <c r="ET90" s="55"/>
      <c r="EU90" s="55"/>
      <c r="EV90" s="55"/>
      <c r="EW90" s="55"/>
      <c r="EX90" s="55"/>
      <c r="EY90" s="55"/>
      <c r="EZ90" s="55">
        <v>1</v>
      </c>
      <c r="FA90" s="55"/>
      <c r="FB90" s="55"/>
      <c r="FC90" s="55">
        <v>-1</v>
      </c>
      <c r="FD90" s="55"/>
      <c r="FE90" s="55"/>
      <c r="FF90" s="55"/>
      <c r="FG90" s="55"/>
      <c r="FH90" s="55"/>
      <c r="FI90" s="55"/>
      <c r="FJ90" s="55"/>
      <c r="FK90" s="55"/>
      <c r="FL90" s="55"/>
      <c r="FM90" s="55"/>
      <c r="FN90" s="55"/>
      <c r="FO90" s="55"/>
      <c r="FP90" s="55"/>
      <c r="FQ90" s="55"/>
      <c r="FR90" s="55"/>
      <c r="FS90" s="55"/>
      <c r="FT90" s="55"/>
      <c r="FU90" s="55"/>
      <c r="FV90" s="55"/>
      <c r="FW90" s="55"/>
      <c r="FX90" s="55"/>
      <c r="FY90" s="55"/>
      <c r="FZ90" s="55"/>
      <c r="GA90" s="55"/>
      <c r="GB90" s="57" t="str">
        <f t="shared" si="81"/>
        <v>Sentinel-2</v>
      </c>
      <c r="GC90" s="57" t="str">
        <f t="shared" si="82"/>
        <v/>
      </c>
      <c r="GD90" s="57" t="str">
        <f t="shared" si="83"/>
        <v/>
      </c>
      <c r="GE90" s="57" t="str">
        <f t="shared" si="84"/>
        <v/>
      </c>
      <c r="GF90" s="57" t="str">
        <f t="shared" si="85"/>
        <v/>
      </c>
      <c r="GG90" s="57" t="str">
        <f t="shared" si="86"/>
        <v/>
      </c>
      <c r="GH90" s="57" t="str">
        <f t="shared" si="87"/>
        <v/>
      </c>
      <c r="GI90" s="57" t="str">
        <f t="shared" si="88"/>
        <v>Aerial RGB</v>
      </c>
      <c r="GJ90" s="57" t="str">
        <f t="shared" si="89"/>
        <v/>
      </c>
      <c r="GK90" s="57" t="str">
        <f t="shared" si="90"/>
        <v/>
      </c>
      <c r="GL90" s="57" t="str">
        <f t="shared" si="91"/>
        <v>MODIS</v>
      </c>
      <c r="GM90" s="57" t="str">
        <f t="shared" si="92"/>
        <v/>
      </c>
      <c r="GN90" s="57" t="str">
        <f t="shared" si="93"/>
        <v/>
      </c>
      <c r="GO90" s="57" t="str">
        <f t="shared" si="94"/>
        <v/>
      </c>
      <c r="GP90" s="57" t="str">
        <f t="shared" si="95"/>
        <v/>
      </c>
      <c r="GQ90" s="57" t="str">
        <f t="shared" si="96"/>
        <v/>
      </c>
      <c r="GR90" s="57" t="str">
        <f t="shared" si="97"/>
        <v/>
      </c>
      <c r="GS90" s="57" t="str">
        <f t="shared" si="98"/>
        <v/>
      </c>
      <c r="GT90" s="57" t="str">
        <f t="shared" si="99"/>
        <v/>
      </c>
      <c r="GU90" s="57" t="str">
        <f t="shared" si="100"/>
        <v/>
      </c>
      <c r="GV90" s="57" t="str">
        <f t="shared" si="101"/>
        <v/>
      </c>
      <c r="GW90" s="57" t="str">
        <f t="shared" si="102"/>
        <v/>
      </c>
      <c r="GX90" s="57" t="str">
        <f t="shared" si="103"/>
        <v/>
      </c>
      <c r="GY90" s="57" t="str">
        <f t="shared" si="104"/>
        <v/>
      </c>
      <c r="GZ90" s="57" t="str">
        <f t="shared" si="105"/>
        <v/>
      </c>
      <c r="HA90" s="57" t="str">
        <f t="shared" si="106"/>
        <v/>
      </c>
      <c r="HB90" s="57" t="str">
        <f t="shared" si="107"/>
        <v/>
      </c>
      <c r="HC90" s="57" t="str">
        <f t="shared" si="108"/>
        <v/>
      </c>
      <c r="HD90" s="57" t="str">
        <f t="shared" si="109"/>
        <v/>
      </c>
      <c r="HE90" s="57" t="str">
        <f t="shared" si="110"/>
        <v/>
      </c>
      <c r="HF90" s="57" t="str">
        <f t="shared" si="111"/>
        <v/>
      </c>
      <c r="HG90" s="57" t="str">
        <f t="shared" si="112"/>
        <v/>
      </c>
      <c r="HH90" s="57" t="str">
        <f t="shared" si="113"/>
        <v/>
      </c>
      <c r="HI90" s="57" t="str">
        <f t="shared" si="114"/>
        <v/>
      </c>
      <c r="HJ90" s="57" t="str">
        <f t="shared" si="115"/>
        <v/>
      </c>
    </row>
    <row r="91" spans="1:218" ht="57.6" hidden="1" x14ac:dyDescent="0.3">
      <c r="B91" t="s">
        <v>1450</v>
      </c>
      <c r="C91" t="s">
        <v>157</v>
      </c>
      <c r="D91">
        <v>2020</v>
      </c>
      <c r="E91" t="s">
        <v>1451</v>
      </c>
      <c r="F91" s="1" t="s">
        <v>1452</v>
      </c>
      <c r="G91" t="s">
        <v>569</v>
      </c>
      <c r="I91" t="s">
        <v>570</v>
      </c>
      <c r="J91" t="s">
        <v>1453</v>
      </c>
      <c r="L91" t="s">
        <v>1454</v>
      </c>
      <c r="M91">
        <v>44075</v>
      </c>
      <c r="N91">
        <v>45075.825208333335</v>
      </c>
      <c r="O91">
        <v>45075.825208333335</v>
      </c>
      <c r="S91">
        <v>18</v>
      </c>
      <c r="T91">
        <v>12</v>
      </c>
      <c r="AD91" t="s">
        <v>164</v>
      </c>
      <c r="AH91" t="s">
        <v>1455</v>
      </c>
      <c r="AM91" t="s">
        <v>1456</v>
      </c>
      <c r="AN91" t="s">
        <v>1457</v>
      </c>
      <c r="AO91" t="s">
        <v>1458</v>
      </c>
      <c r="CK91" s="29" t="s">
        <v>201</v>
      </c>
      <c r="CP91" t="s">
        <v>235</v>
      </c>
      <c r="CQ91" s="55" t="s">
        <v>372</v>
      </c>
      <c r="CR91" s="1" t="s">
        <v>372</v>
      </c>
      <c r="CS91" t="s">
        <v>172</v>
      </c>
      <c r="CT91" t="s">
        <v>206</v>
      </c>
      <c r="CU91"/>
      <c r="CV91" t="s">
        <v>174</v>
      </c>
      <c r="CW91"/>
      <c r="CX91"/>
      <c r="CY91" t="s">
        <v>201</v>
      </c>
      <c r="CZ91" s="55"/>
      <c r="DA91" s="55"/>
      <c r="DB91" s="55"/>
      <c r="DC91" s="55" t="s">
        <v>185</v>
      </c>
      <c r="DD91" s="55">
        <v>1</v>
      </c>
      <c r="DE91" s="55"/>
      <c r="DF91" t="s">
        <v>174</v>
      </c>
      <c r="DG91" t="s">
        <v>185</v>
      </c>
      <c r="DH91" t="s">
        <v>174</v>
      </c>
      <c r="DI91" t="s">
        <v>1459</v>
      </c>
      <c r="DJ91" t="s">
        <v>1460</v>
      </c>
      <c r="DK91" t="s">
        <v>176</v>
      </c>
      <c r="DL91">
        <v>0.25</v>
      </c>
      <c r="DM91" s="1" t="s">
        <v>532</v>
      </c>
      <c r="DN91" t="s">
        <v>3146</v>
      </c>
      <c r="DR91">
        <v>3.125</v>
      </c>
      <c r="DS91" t="s">
        <v>1034</v>
      </c>
      <c r="DV91" t="s">
        <v>212</v>
      </c>
      <c r="DY91" t="s">
        <v>1461</v>
      </c>
      <c r="DZ91" s="55" t="s">
        <v>3328</v>
      </c>
      <c r="EA91" s="1" t="s">
        <v>3304</v>
      </c>
      <c r="EB91" s="1" t="s">
        <v>3513</v>
      </c>
      <c r="EC91" t="s">
        <v>174</v>
      </c>
      <c r="ED91">
        <v>2017</v>
      </c>
      <c r="EE91" t="s">
        <v>3129</v>
      </c>
      <c r="EF91">
        <v>4</v>
      </c>
      <c r="EH91" s="1" t="s">
        <v>3380</v>
      </c>
      <c r="EI91" s="1" t="s">
        <v>1462</v>
      </c>
      <c r="EJ91" s="1" t="s">
        <v>3354</v>
      </c>
      <c r="EK91" s="1" t="s">
        <v>3354</v>
      </c>
      <c r="EM91" s="1" t="s">
        <v>3581</v>
      </c>
      <c r="EN91" s="1" t="s">
        <v>1463</v>
      </c>
      <c r="EO91" t="s">
        <v>3609</v>
      </c>
      <c r="EQ91">
        <f t="shared" si="79"/>
        <v>1</v>
      </c>
      <c r="ER91" t="str">
        <f t="shared" si="80"/>
        <v>FORMSAT-2</v>
      </c>
      <c r="FP91">
        <v>-1</v>
      </c>
      <c r="GB91" s="57" t="str">
        <f t="shared" si="81"/>
        <v/>
      </c>
      <c r="GC91" s="57" t="str">
        <f t="shared" si="82"/>
        <v/>
      </c>
      <c r="GD91" s="57" t="str">
        <f t="shared" si="83"/>
        <v/>
      </c>
      <c r="GE91" s="57" t="str">
        <f t="shared" si="84"/>
        <v/>
      </c>
      <c r="GF91" s="57" t="str">
        <f t="shared" si="85"/>
        <v/>
      </c>
      <c r="GG91" s="57" t="str">
        <f t="shared" si="86"/>
        <v/>
      </c>
      <c r="GH91" s="57" t="str">
        <f t="shared" si="87"/>
        <v/>
      </c>
      <c r="GI91" s="57" t="str">
        <f t="shared" si="88"/>
        <v/>
      </c>
      <c r="GJ91" s="57" t="str">
        <f t="shared" si="89"/>
        <v/>
      </c>
      <c r="GK91" s="57" t="str">
        <f t="shared" si="90"/>
        <v/>
      </c>
      <c r="GL91" s="57" t="str">
        <f t="shared" si="91"/>
        <v/>
      </c>
      <c r="GM91" s="57" t="str">
        <f t="shared" si="92"/>
        <v/>
      </c>
      <c r="GN91" s="57" t="str">
        <f t="shared" si="93"/>
        <v/>
      </c>
      <c r="GO91" s="57" t="str">
        <f t="shared" si="94"/>
        <v/>
      </c>
      <c r="GP91" s="57" t="str">
        <f t="shared" si="95"/>
        <v/>
      </c>
      <c r="GQ91" s="57" t="str">
        <f t="shared" si="96"/>
        <v/>
      </c>
      <c r="GR91" s="57" t="str">
        <f t="shared" si="97"/>
        <v/>
      </c>
      <c r="GS91" s="57" t="str">
        <f t="shared" si="98"/>
        <v/>
      </c>
      <c r="GT91" s="57" t="str">
        <f t="shared" si="99"/>
        <v/>
      </c>
      <c r="GU91" s="57" t="str">
        <f t="shared" si="100"/>
        <v/>
      </c>
      <c r="GV91" s="57" t="str">
        <f t="shared" si="101"/>
        <v/>
      </c>
      <c r="GW91" s="57" t="str">
        <f t="shared" si="102"/>
        <v/>
      </c>
      <c r="GX91" s="57" t="str">
        <f t="shared" si="103"/>
        <v/>
      </c>
      <c r="GY91" s="57" t="str">
        <f t="shared" si="104"/>
        <v>FORMSAT-2</v>
      </c>
      <c r="GZ91" s="57" t="str">
        <f t="shared" si="105"/>
        <v/>
      </c>
      <c r="HA91" s="57" t="str">
        <f t="shared" si="106"/>
        <v/>
      </c>
      <c r="HB91" s="57" t="str">
        <f t="shared" si="107"/>
        <v/>
      </c>
      <c r="HC91" s="57" t="str">
        <f t="shared" si="108"/>
        <v/>
      </c>
      <c r="HD91" s="57" t="str">
        <f t="shared" si="109"/>
        <v/>
      </c>
      <c r="HE91" s="57" t="str">
        <f t="shared" si="110"/>
        <v/>
      </c>
      <c r="HF91" s="57" t="str">
        <f t="shared" si="111"/>
        <v/>
      </c>
      <c r="HG91" s="57" t="str">
        <f t="shared" si="112"/>
        <v/>
      </c>
      <c r="HH91" s="57" t="str">
        <f t="shared" si="113"/>
        <v/>
      </c>
      <c r="HI91" s="57" t="str">
        <f t="shared" si="114"/>
        <v/>
      </c>
      <c r="HJ91" s="57" t="str">
        <f t="shared" si="115"/>
        <v/>
      </c>
    </row>
    <row r="92" spans="1:218" ht="43.2" hidden="1" x14ac:dyDescent="0.3">
      <c r="B92" t="s">
        <v>1464</v>
      </c>
      <c r="C92" t="s">
        <v>157</v>
      </c>
      <c r="D92">
        <v>2020</v>
      </c>
      <c r="E92" t="s">
        <v>1465</v>
      </c>
      <c r="F92" s="1" t="s">
        <v>1466</v>
      </c>
      <c r="G92" t="s">
        <v>1467</v>
      </c>
      <c r="I92" t="s">
        <v>1468</v>
      </c>
      <c r="J92" t="s">
        <v>1469</v>
      </c>
      <c r="L92" t="s">
        <v>1470</v>
      </c>
      <c r="M92">
        <v>44044</v>
      </c>
      <c r="N92">
        <v>45075.825300925928</v>
      </c>
      <c r="O92">
        <v>45075.918900462966</v>
      </c>
      <c r="Q92" t="s">
        <v>1471</v>
      </c>
      <c r="S92">
        <v>2</v>
      </c>
      <c r="T92">
        <v>23</v>
      </c>
      <c r="AD92" t="s">
        <v>164</v>
      </c>
      <c r="AH92" t="s">
        <v>1472</v>
      </c>
      <c r="AM92" t="s">
        <v>1473</v>
      </c>
      <c r="AN92" t="s">
        <v>1474</v>
      </c>
      <c r="AO92" t="s">
        <v>1475</v>
      </c>
      <c r="CP92" t="s">
        <v>171</v>
      </c>
      <c r="CR92" t="s">
        <v>1370</v>
      </c>
      <c r="CS92" t="s">
        <v>454</v>
      </c>
      <c r="CT92" t="s">
        <v>185</v>
      </c>
      <c r="CU92"/>
      <c r="CV92"/>
      <c r="CW92"/>
      <c r="CX92"/>
      <c r="CY92" t="s">
        <v>201</v>
      </c>
      <c r="CZ92" s="55"/>
      <c r="DA92" s="55"/>
      <c r="DB92" s="55"/>
      <c r="DC92" s="55" t="s">
        <v>185</v>
      </c>
      <c r="DD92" s="55">
        <v>1</v>
      </c>
      <c r="DE92" s="55"/>
      <c r="DF92" t="s">
        <v>174</v>
      </c>
      <c r="DI92" t="s">
        <v>976</v>
      </c>
      <c r="DJ92" t="s">
        <v>1417</v>
      </c>
      <c r="DK92" t="s">
        <v>210</v>
      </c>
      <c r="DL92">
        <v>254</v>
      </c>
      <c r="DM92"/>
      <c r="DR92">
        <v>3.9</v>
      </c>
      <c r="DS92" t="s">
        <v>1476</v>
      </c>
      <c r="DY92"/>
      <c r="EA92"/>
      <c r="EB92"/>
      <c r="ED92">
        <v>2017</v>
      </c>
      <c r="EE92" t="s">
        <v>3129</v>
      </c>
      <c r="EF92">
        <v>4</v>
      </c>
      <c r="EH92"/>
      <c r="EI92"/>
      <c r="EJ92"/>
      <c r="EK92"/>
      <c r="EN92" t="s">
        <v>174</v>
      </c>
      <c r="EQ92">
        <f t="shared" si="79"/>
        <v>2</v>
      </c>
      <c r="ER92" t="str">
        <f t="shared" si="80"/>
        <v>Sentinel-2, Landsat-5</v>
      </c>
      <c r="ES92" s="29">
        <v>1</v>
      </c>
      <c r="FF92">
        <v>1</v>
      </c>
      <c r="GB92" s="57" t="str">
        <f t="shared" si="81"/>
        <v>Sentinel-2</v>
      </c>
      <c r="GC92" s="57" t="str">
        <f t="shared" si="82"/>
        <v/>
      </c>
      <c r="GD92" s="57" t="str">
        <f t="shared" si="83"/>
        <v/>
      </c>
      <c r="GE92" s="57" t="str">
        <f t="shared" si="84"/>
        <v/>
      </c>
      <c r="GF92" s="57" t="str">
        <f t="shared" si="85"/>
        <v/>
      </c>
      <c r="GG92" s="57" t="str">
        <f t="shared" si="86"/>
        <v/>
      </c>
      <c r="GH92" s="57" t="str">
        <f t="shared" si="87"/>
        <v/>
      </c>
      <c r="GI92" s="57" t="str">
        <f t="shared" si="88"/>
        <v/>
      </c>
      <c r="GJ92" s="57" t="str">
        <f t="shared" si="89"/>
        <v/>
      </c>
      <c r="GK92" s="57" t="str">
        <f t="shared" si="90"/>
        <v/>
      </c>
      <c r="GL92" s="57" t="str">
        <f t="shared" si="91"/>
        <v/>
      </c>
      <c r="GM92" s="57" t="str">
        <f t="shared" si="92"/>
        <v/>
      </c>
      <c r="GN92" s="57" t="str">
        <f t="shared" si="93"/>
        <v/>
      </c>
      <c r="GO92" s="57" t="str">
        <f t="shared" si="94"/>
        <v>Landsat-5</v>
      </c>
      <c r="GP92" s="57" t="str">
        <f t="shared" si="95"/>
        <v/>
      </c>
      <c r="GQ92" s="57" t="str">
        <f t="shared" si="96"/>
        <v/>
      </c>
      <c r="GR92" s="57" t="str">
        <f t="shared" si="97"/>
        <v/>
      </c>
      <c r="GS92" s="57" t="str">
        <f t="shared" si="98"/>
        <v/>
      </c>
      <c r="GT92" s="57" t="str">
        <f t="shared" si="99"/>
        <v/>
      </c>
      <c r="GU92" s="57" t="str">
        <f t="shared" si="100"/>
        <v/>
      </c>
      <c r="GV92" s="57" t="str">
        <f t="shared" si="101"/>
        <v/>
      </c>
      <c r="GW92" s="57" t="str">
        <f t="shared" si="102"/>
        <v/>
      </c>
      <c r="GX92" s="57" t="str">
        <f t="shared" si="103"/>
        <v/>
      </c>
      <c r="GY92" s="57" t="str">
        <f t="shared" si="104"/>
        <v/>
      </c>
      <c r="GZ92" s="57" t="str">
        <f t="shared" si="105"/>
        <v/>
      </c>
      <c r="HA92" s="57" t="str">
        <f t="shared" si="106"/>
        <v/>
      </c>
      <c r="HB92" s="57" t="str">
        <f t="shared" si="107"/>
        <v/>
      </c>
      <c r="HC92" s="57" t="str">
        <f t="shared" si="108"/>
        <v/>
      </c>
      <c r="HD92" s="57" t="str">
        <f t="shared" si="109"/>
        <v/>
      </c>
      <c r="HE92" s="57" t="str">
        <f t="shared" si="110"/>
        <v/>
      </c>
      <c r="HF92" s="57" t="str">
        <f t="shared" si="111"/>
        <v/>
      </c>
      <c r="HG92" s="57" t="str">
        <f t="shared" si="112"/>
        <v/>
      </c>
      <c r="HH92" s="57" t="str">
        <f t="shared" si="113"/>
        <v/>
      </c>
      <c r="HI92" s="57" t="str">
        <f t="shared" si="114"/>
        <v/>
      </c>
      <c r="HJ92" s="57" t="str">
        <f t="shared" si="115"/>
        <v/>
      </c>
    </row>
    <row r="93" spans="1:218" ht="115.2" hidden="1" x14ac:dyDescent="0.3">
      <c r="A93" s="55"/>
      <c r="B93" s="55" t="s">
        <v>1489</v>
      </c>
      <c r="C93" s="55" t="s">
        <v>241</v>
      </c>
      <c r="D93" s="55">
        <v>2023</v>
      </c>
      <c r="E93" s="55" t="s">
        <v>1490</v>
      </c>
      <c r="F93" s="1" t="s">
        <v>1491</v>
      </c>
      <c r="G93" s="55" t="s">
        <v>1492</v>
      </c>
      <c r="I93" t="s">
        <v>1493</v>
      </c>
      <c r="J93" t="s">
        <v>1494</v>
      </c>
      <c r="L93" t="s">
        <v>1495</v>
      </c>
      <c r="M93">
        <v>45047</v>
      </c>
      <c r="N93">
        <v>45075.825243055559</v>
      </c>
      <c r="O93">
        <v>45075.825243055559</v>
      </c>
      <c r="Q93" t="s">
        <v>1496</v>
      </c>
      <c r="S93">
        <v>3</v>
      </c>
      <c r="T93">
        <v>38</v>
      </c>
      <c r="AD93" t="s">
        <v>164</v>
      </c>
      <c r="AH93" t="s">
        <v>1497</v>
      </c>
      <c r="AM93" t="s">
        <v>1498</v>
      </c>
      <c r="AN93" t="s">
        <v>1499</v>
      </c>
      <c r="AO93" t="s">
        <v>1500</v>
      </c>
      <c r="CK93" s="58" t="s">
        <v>201</v>
      </c>
      <c r="CL93" s="55"/>
      <c r="CM93" s="55"/>
      <c r="CP93" s="55" t="s">
        <v>204</v>
      </c>
      <c r="CQ93" s="55" t="s">
        <v>3620</v>
      </c>
      <c r="CR93" s="55" t="s">
        <v>740</v>
      </c>
      <c r="CS93" s="55" t="s">
        <v>172</v>
      </c>
      <c r="CT93" s="55" t="s">
        <v>173</v>
      </c>
      <c r="CU93" s="1" t="s">
        <v>661</v>
      </c>
      <c r="CV93" s="1" t="s">
        <v>662</v>
      </c>
      <c r="CW93" s="1" t="s">
        <v>185</v>
      </c>
      <c r="CY93" s="55">
        <f>AVERAGE(100,19,3,3,4,10,5,16,6,21,40)</f>
        <v>20.636363636363637</v>
      </c>
      <c r="CZ93" s="55"/>
      <c r="DA93" s="55">
        <v>227</v>
      </c>
      <c r="DB93" s="55">
        <v>13</v>
      </c>
      <c r="DC93" s="55" t="s">
        <v>185</v>
      </c>
      <c r="DD93" s="55">
        <v>1</v>
      </c>
      <c r="DE93" s="55"/>
      <c r="DF93" s="55">
        <v>17.5</v>
      </c>
      <c r="DG93" s="55">
        <v>1</v>
      </c>
      <c r="DH93" s="55" t="s">
        <v>174</v>
      </c>
      <c r="DI93" s="55" t="s">
        <v>1501</v>
      </c>
      <c r="DJ93" s="55" t="s">
        <v>209</v>
      </c>
      <c r="DK93" s="55" t="s">
        <v>210</v>
      </c>
      <c r="DL93" s="55">
        <v>70</v>
      </c>
      <c r="DM93" s="55" t="s">
        <v>174</v>
      </c>
      <c r="DN93" s="55" t="s">
        <v>3145</v>
      </c>
      <c r="DO93" s="55"/>
      <c r="DP93" s="55"/>
      <c r="DQ93" s="55"/>
      <c r="DR93" s="55">
        <v>3</v>
      </c>
      <c r="DS93" s="55" t="s">
        <v>1502</v>
      </c>
      <c r="DT93" s="55"/>
      <c r="DU93" s="55"/>
      <c r="DV93" s="55" t="s">
        <v>212</v>
      </c>
      <c r="DW93" s="55"/>
      <c r="DX93" s="55"/>
      <c r="DY93" s="55" t="s">
        <v>1503</v>
      </c>
      <c r="DZ93" s="55"/>
      <c r="EA93" s="1" t="s">
        <v>1504</v>
      </c>
      <c r="EB93" s="1" t="s">
        <v>185</v>
      </c>
      <c r="EC93" s="55" t="s">
        <v>174</v>
      </c>
      <c r="ED93" s="55">
        <v>2019</v>
      </c>
      <c r="EE93" s="55"/>
      <c r="EF93" s="55">
        <v>4</v>
      </c>
      <c r="EG93" s="55"/>
      <c r="EH93" s="55"/>
      <c r="EI93" s="55" t="s">
        <v>174</v>
      </c>
      <c r="EJ93" s="55"/>
      <c r="EK93" s="55"/>
      <c r="EL93" s="55"/>
      <c r="EM93" s="55"/>
      <c r="EN93" s="55" t="s">
        <v>174</v>
      </c>
      <c r="EO93" s="55"/>
      <c r="EP93" s="55"/>
      <c r="EQ93" s="55">
        <f t="shared" si="79"/>
        <v>1</v>
      </c>
      <c r="ER93" t="str">
        <f t="shared" si="80"/>
        <v>Ground-based RGB</v>
      </c>
      <c r="ES93" s="58"/>
      <c r="ET93" s="55"/>
      <c r="EU93" s="55"/>
      <c r="EV93" s="55"/>
      <c r="EW93" s="55"/>
      <c r="EX93" s="55"/>
      <c r="EY93" s="55"/>
      <c r="EZ93" s="55"/>
      <c r="FA93" s="55"/>
      <c r="FB93" s="55"/>
      <c r="FC93" s="55"/>
      <c r="FD93" s="55"/>
      <c r="FE93" s="55"/>
      <c r="FF93" s="55"/>
      <c r="FG93" s="55"/>
      <c r="FH93" s="55">
        <v>1</v>
      </c>
      <c r="FI93" s="55"/>
      <c r="FJ93" s="55"/>
      <c r="FK93" s="55"/>
      <c r="FL93" s="55"/>
      <c r="FM93" s="55"/>
      <c r="FN93" s="55"/>
      <c r="FO93" s="55"/>
      <c r="FP93" s="55"/>
      <c r="FQ93" s="55"/>
      <c r="FR93" s="55"/>
      <c r="FS93" s="55"/>
      <c r="FT93" s="55"/>
      <c r="FU93" s="55"/>
      <c r="FV93" s="55"/>
      <c r="FW93" s="55"/>
      <c r="FX93" s="55"/>
      <c r="FY93" s="55"/>
      <c r="FZ93" s="55"/>
      <c r="GA93" s="55"/>
      <c r="GB93" s="57" t="str">
        <f t="shared" si="81"/>
        <v/>
      </c>
      <c r="GC93" s="57" t="str">
        <f t="shared" si="82"/>
        <v/>
      </c>
      <c r="GD93" s="57" t="str">
        <f t="shared" si="83"/>
        <v/>
      </c>
      <c r="GE93" s="57" t="str">
        <f t="shared" si="84"/>
        <v/>
      </c>
      <c r="GF93" s="57" t="str">
        <f t="shared" si="85"/>
        <v/>
      </c>
      <c r="GG93" s="57" t="str">
        <f t="shared" si="86"/>
        <v/>
      </c>
      <c r="GH93" s="57" t="str">
        <f t="shared" si="87"/>
        <v/>
      </c>
      <c r="GI93" s="57" t="str">
        <f t="shared" si="88"/>
        <v/>
      </c>
      <c r="GJ93" s="57" t="str">
        <f t="shared" si="89"/>
        <v/>
      </c>
      <c r="GK93" s="57" t="str">
        <f t="shared" si="90"/>
        <v/>
      </c>
      <c r="GL93" s="57" t="str">
        <f t="shared" si="91"/>
        <v/>
      </c>
      <c r="GM93" s="57" t="str">
        <f t="shared" si="92"/>
        <v/>
      </c>
      <c r="GN93" s="57" t="str">
        <f t="shared" si="93"/>
        <v/>
      </c>
      <c r="GO93" s="57" t="str">
        <f t="shared" si="94"/>
        <v/>
      </c>
      <c r="GP93" s="57" t="str">
        <f t="shared" si="95"/>
        <v/>
      </c>
      <c r="GQ93" s="57" t="str">
        <f t="shared" si="96"/>
        <v>Ground-based RGB</v>
      </c>
      <c r="GR93" s="57" t="str">
        <f t="shared" si="97"/>
        <v/>
      </c>
      <c r="GS93" s="57" t="str">
        <f t="shared" si="98"/>
        <v/>
      </c>
      <c r="GT93" s="57" t="str">
        <f t="shared" si="99"/>
        <v/>
      </c>
      <c r="GU93" s="57" t="str">
        <f t="shared" si="100"/>
        <v/>
      </c>
      <c r="GV93" s="57" t="str">
        <f t="shared" si="101"/>
        <v/>
      </c>
      <c r="GW93" s="57" t="str">
        <f t="shared" si="102"/>
        <v/>
      </c>
      <c r="GX93" s="57" t="str">
        <f t="shared" si="103"/>
        <v/>
      </c>
      <c r="GY93" s="57" t="str">
        <f t="shared" si="104"/>
        <v/>
      </c>
      <c r="GZ93" s="57" t="str">
        <f t="shared" si="105"/>
        <v/>
      </c>
      <c r="HA93" s="57" t="str">
        <f t="shared" si="106"/>
        <v/>
      </c>
      <c r="HB93" s="57" t="str">
        <f t="shared" si="107"/>
        <v/>
      </c>
      <c r="HC93" s="57" t="str">
        <f t="shared" si="108"/>
        <v/>
      </c>
      <c r="HD93" s="57" t="str">
        <f t="shared" si="109"/>
        <v/>
      </c>
      <c r="HE93" s="57" t="str">
        <f t="shared" si="110"/>
        <v/>
      </c>
      <c r="HF93" s="57" t="str">
        <f t="shared" si="111"/>
        <v/>
      </c>
      <c r="HG93" s="57" t="str">
        <f t="shared" si="112"/>
        <v/>
      </c>
      <c r="HH93" s="57" t="str">
        <f t="shared" si="113"/>
        <v/>
      </c>
      <c r="HI93" s="57" t="str">
        <f t="shared" si="114"/>
        <v/>
      </c>
      <c r="HJ93" s="57" t="str">
        <f t="shared" si="115"/>
        <v/>
      </c>
    </row>
    <row r="94" spans="1:218" ht="57.6" hidden="1" x14ac:dyDescent="0.3">
      <c r="A94" s="55"/>
      <c r="B94" s="55" t="s">
        <v>1505</v>
      </c>
      <c r="C94" s="55" t="s">
        <v>157</v>
      </c>
      <c r="D94" s="55">
        <v>2021</v>
      </c>
      <c r="E94" s="55" t="s">
        <v>1506</v>
      </c>
      <c r="F94" s="1" t="s">
        <v>1507</v>
      </c>
      <c r="G94" s="55" t="s">
        <v>326</v>
      </c>
      <c r="I94" t="s">
        <v>327</v>
      </c>
      <c r="J94" t="s">
        <v>1508</v>
      </c>
      <c r="L94" t="s">
        <v>1509</v>
      </c>
      <c r="M94">
        <v>44531</v>
      </c>
      <c r="N94">
        <v>45075.825150462966</v>
      </c>
      <c r="O94">
        <v>45075.934166666666</v>
      </c>
      <c r="T94">
        <v>266</v>
      </c>
      <c r="AD94" t="s">
        <v>164</v>
      </c>
      <c r="AH94" t="s">
        <v>1510</v>
      </c>
      <c r="AM94" t="s">
        <v>1511</v>
      </c>
      <c r="AN94" t="s">
        <v>1512</v>
      </c>
      <c r="AO94" t="s">
        <v>1513</v>
      </c>
      <c r="CK94" s="58" t="s">
        <v>201</v>
      </c>
      <c r="CL94" s="55"/>
      <c r="CM94" s="55"/>
      <c r="CP94" s="55" t="s">
        <v>204</v>
      </c>
      <c r="CQ94" s="55" t="s">
        <v>3620</v>
      </c>
      <c r="CR94" s="55" t="s">
        <v>1514</v>
      </c>
      <c r="CS94" s="55" t="s">
        <v>172</v>
      </c>
      <c r="CT94" s="55" t="s">
        <v>173</v>
      </c>
      <c r="CU94"/>
      <c r="CV94" t="s">
        <v>174</v>
      </c>
      <c r="CW94"/>
      <c r="CX94" t="s">
        <v>3615</v>
      </c>
      <c r="CY94" s="55">
        <f>AVERAGE((1094/202),(1094/155),(1094/194),(1094/213),(1094/365),(1094/341))</f>
        <v>4.9091171684048014</v>
      </c>
      <c r="CZ94" s="55"/>
      <c r="DA94">
        <v>1094</v>
      </c>
      <c r="DB94" s="55">
        <f>AVERAGE(202,155,194,213,365,341)</f>
        <v>245</v>
      </c>
      <c r="DC94" s="55">
        <f>AVERAGE(202,155,194,213,365,341)</f>
        <v>245</v>
      </c>
      <c r="DD94" s="55">
        <v>6</v>
      </c>
      <c r="DE94" s="55"/>
      <c r="DF94" s="55" t="s">
        <v>1515</v>
      </c>
      <c r="DG94" s="55">
        <v>1</v>
      </c>
      <c r="DH94" s="55" t="s">
        <v>174</v>
      </c>
      <c r="DI94" s="55" t="s">
        <v>1516</v>
      </c>
      <c r="DJ94" s="55" t="s">
        <v>754</v>
      </c>
      <c r="DK94" s="55" t="s">
        <v>239</v>
      </c>
      <c r="DL94" s="55">
        <f>(3*3)*6</f>
        <v>54</v>
      </c>
      <c r="DM94" s="55" t="s">
        <v>174</v>
      </c>
      <c r="DN94" s="55" t="s">
        <v>174</v>
      </c>
      <c r="DO94" s="55"/>
      <c r="DP94" s="55"/>
      <c r="DQ94" s="55"/>
      <c r="DR94" s="55">
        <v>3.7</v>
      </c>
      <c r="DS94" s="55" t="s">
        <v>1517</v>
      </c>
      <c r="DT94" s="55"/>
      <c r="DU94" s="55"/>
      <c r="DV94" s="55" t="s">
        <v>212</v>
      </c>
      <c r="DW94" s="55"/>
      <c r="DX94" s="55"/>
      <c r="DY94" s="55" t="s">
        <v>1503</v>
      </c>
      <c r="DZ94" s="55"/>
      <c r="EA94" s="1" t="s">
        <v>3305</v>
      </c>
      <c r="EB94" s="1" t="s">
        <v>185</v>
      </c>
      <c r="EC94" s="55" t="s">
        <v>174</v>
      </c>
      <c r="ED94" s="55" t="s">
        <v>3138</v>
      </c>
      <c r="EE94" s="55"/>
      <c r="EF94" s="55">
        <v>4</v>
      </c>
      <c r="EG94" s="55"/>
      <c r="EH94" s="1" t="s">
        <v>3381</v>
      </c>
      <c r="EI94" s="55" t="s">
        <v>174</v>
      </c>
      <c r="EJ94" s="55"/>
      <c r="EK94" s="55"/>
      <c r="EL94" s="55"/>
      <c r="EM94" t="s">
        <v>3582</v>
      </c>
      <c r="EN94" s="1" t="s">
        <v>1518</v>
      </c>
      <c r="EO94" s="55" t="s">
        <v>3564</v>
      </c>
      <c r="EP94" s="55"/>
      <c r="EQ94" s="55">
        <f t="shared" si="79"/>
        <v>3</v>
      </c>
      <c r="ER94" t="str">
        <f t="shared" si="80"/>
        <v>Sentinel-2, Landsat-8, Ground-based RGB</v>
      </c>
      <c r="ES94" s="58">
        <v>-1</v>
      </c>
      <c r="ET94" s="55"/>
      <c r="EU94" s="55"/>
      <c r="EV94" s="55"/>
      <c r="EW94" s="55">
        <v>1</v>
      </c>
      <c r="EX94" s="55"/>
      <c r="EY94" s="55"/>
      <c r="EZ94" s="55"/>
      <c r="FA94" s="55"/>
      <c r="FB94" s="55"/>
      <c r="FC94" s="55"/>
      <c r="FD94" s="55"/>
      <c r="FE94" s="55"/>
      <c r="FF94" s="55"/>
      <c r="FG94" s="55"/>
      <c r="FH94" s="55">
        <v>1</v>
      </c>
      <c r="FI94" s="55"/>
      <c r="FJ94" s="55"/>
      <c r="FK94" s="55"/>
      <c r="FL94" s="55"/>
      <c r="FM94" s="55"/>
      <c r="FN94" s="55"/>
      <c r="FO94" s="55"/>
      <c r="FP94" s="55"/>
      <c r="FQ94" s="55"/>
      <c r="FR94" s="55"/>
      <c r="FS94" s="55"/>
      <c r="FT94" s="55"/>
      <c r="FU94" s="55"/>
      <c r="FV94" s="55"/>
      <c r="FW94" s="55"/>
      <c r="FX94" s="55"/>
      <c r="FY94" s="55"/>
      <c r="FZ94" s="55"/>
      <c r="GA94" s="55"/>
      <c r="GB94" s="57" t="str">
        <f t="shared" si="81"/>
        <v>Sentinel-2</v>
      </c>
      <c r="GC94" s="57" t="str">
        <f t="shared" si="82"/>
        <v/>
      </c>
      <c r="GD94" s="57" t="str">
        <f t="shared" si="83"/>
        <v/>
      </c>
      <c r="GE94" s="57" t="str">
        <f t="shared" si="84"/>
        <v/>
      </c>
      <c r="GF94" s="57" t="str">
        <f t="shared" si="85"/>
        <v>Landsat-8</v>
      </c>
      <c r="GG94" s="57" t="str">
        <f t="shared" si="86"/>
        <v/>
      </c>
      <c r="GH94" s="57" t="str">
        <f t="shared" si="87"/>
        <v/>
      </c>
      <c r="GI94" s="57" t="str">
        <f t="shared" si="88"/>
        <v/>
      </c>
      <c r="GJ94" s="57" t="str">
        <f t="shared" si="89"/>
        <v/>
      </c>
      <c r="GK94" s="57" t="str">
        <f t="shared" si="90"/>
        <v/>
      </c>
      <c r="GL94" s="57" t="str">
        <f t="shared" si="91"/>
        <v/>
      </c>
      <c r="GM94" s="57" t="str">
        <f t="shared" si="92"/>
        <v/>
      </c>
      <c r="GN94" s="57" t="str">
        <f t="shared" si="93"/>
        <v/>
      </c>
      <c r="GO94" s="57" t="str">
        <f t="shared" si="94"/>
        <v/>
      </c>
      <c r="GP94" s="57" t="str">
        <f t="shared" si="95"/>
        <v/>
      </c>
      <c r="GQ94" s="57" t="str">
        <f t="shared" si="96"/>
        <v>Ground-based RGB</v>
      </c>
      <c r="GR94" s="57" t="str">
        <f t="shared" si="97"/>
        <v/>
      </c>
      <c r="GS94" s="57" t="str">
        <f t="shared" si="98"/>
        <v/>
      </c>
      <c r="GT94" s="57" t="str">
        <f t="shared" si="99"/>
        <v/>
      </c>
      <c r="GU94" s="57" t="str">
        <f t="shared" si="100"/>
        <v/>
      </c>
      <c r="GV94" s="57" t="str">
        <f t="shared" si="101"/>
        <v/>
      </c>
      <c r="GW94" s="57" t="str">
        <f t="shared" si="102"/>
        <v/>
      </c>
      <c r="GX94" s="57" t="str">
        <f t="shared" si="103"/>
        <v/>
      </c>
      <c r="GY94" s="57" t="str">
        <f t="shared" si="104"/>
        <v/>
      </c>
      <c r="GZ94" s="57" t="str">
        <f t="shared" si="105"/>
        <v/>
      </c>
      <c r="HA94" s="57" t="str">
        <f t="shared" si="106"/>
        <v/>
      </c>
      <c r="HB94" s="57" t="str">
        <f t="shared" si="107"/>
        <v/>
      </c>
      <c r="HC94" s="57" t="str">
        <f t="shared" si="108"/>
        <v/>
      </c>
      <c r="HD94" s="57" t="str">
        <f t="shared" si="109"/>
        <v/>
      </c>
      <c r="HE94" s="57" t="str">
        <f t="shared" si="110"/>
        <v/>
      </c>
      <c r="HF94" s="57" t="str">
        <f t="shared" si="111"/>
        <v/>
      </c>
      <c r="HG94" s="57" t="str">
        <f t="shared" si="112"/>
        <v/>
      </c>
      <c r="HH94" s="57" t="str">
        <f t="shared" si="113"/>
        <v/>
      </c>
      <c r="HI94" s="57" t="str">
        <f t="shared" si="114"/>
        <v/>
      </c>
      <c r="HJ94" s="57" t="str">
        <f t="shared" si="115"/>
        <v/>
      </c>
    </row>
    <row r="95" spans="1:218" ht="86.4" hidden="1" x14ac:dyDescent="0.3">
      <c r="B95" t="s">
        <v>1532</v>
      </c>
      <c r="C95" t="s">
        <v>157</v>
      </c>
      <c r="D95">
        <v>2019</v>
      </c>
      <c r="E95" t="s">
        <v>1533</v>
      </c>
      <c r="F95" s="1" t="s">
        <v>1534</v>
      </c>
      <c r="G95" t="s">
        <v>265</v>
      </c>
      <c r="I95" t="s">
        <v>1535</v>
      </c>
      <c r="J95" t="s">
        <v>1536</v>
      </c>
      <c r="L95" t="s">
        <v>1537</v>
      </c>
      <c r="M95">
        <v>43550</v>
      </c>
      <c r="N95">
        <v>45075.825289351851</v>
      </c>
      <c r="O95">
        <v>45075.825289351851</v>
      </c>
      <c r="S95">
        <v>3</v>
      </c>
      <c r="T95">
        <v>10</v>
      </c>
      <c r="AD95" t="s">
        <v>164</v>
      </c>
      <c r="AH95" t="s">
        <v>1538</v>
      </c>
      <c r="AM95" t="s">
        <v>1539</v>
      </c>
      <c r="AN95" t="s">
        <v>1540</v>
      </c>
      <c r="AO95" t="s">
        <v>1541</v>
      </c>
      <c r="CK95" s="29" t="s">
        <v>201</v>
      </c>
      <c r="CP95" t="s">
        <v>235</v>
      </c>
      <c r="CQ95" s="1" t="s">
        <v>3479</v>
      </c>
      <c r="CR95" s="1" t="s">
        <v>3479</v>
      </c>
      <c r="CS95" t="s">
        <v>172</v>
      </c>
      <c r="CT95" t="s">
        <v>173</v>
      </c>
      <c r="CU95"/>
      <c r="CV95" t="s">
        <v>174</v>
      </c>
      <c r="CW95"/>
      <c r="CX95"/>
      <c r="CY95" t="s">
        <v>174</v>
      </c>
      <c r="CZ95" s="55"/>
      <c r="DA95" s="55"/>
      <c r="DB95" s="55"/>
      <c r="DC95" s="55" t="s">
        <v>185</v>
      </c>
      <c r="DD95" s="55">
        <v>1</v>
      </c>
      <c r="DE95" s="55"/>
      <c r="DF95" t="s">
        <v>174</v>
      </c>
      <c r="DG95">
        <v>20</v>
      </c>
      <c r="DH95" t="s">
        <v>1542</v>
      </c>
      <c r="DI95" t="s">
        <v>1543</v>
      </c>
      <c r="DJ95" t="s">
        <v>279</v>
      </c>
      <c r="DK95" t="s">
        <v>176</v>
      </c>
      <c r="DL95">
        <v>7449.19</v>
      </c>
      <c r="DM95" s="1" t="s">
        <v>1544</v>
      </c>
      <c r="DN95" t="s">
        <v>1545</v>
      </c>
      <c r="DR95">
        <v>3</v>
      </c>
      <c r="DS95" t="s">
        <v>1546</v>
      </c>
      <c r="DV95" t="s">
        <v>212</v>
      </c>
      <c r="DY95" t="s">
        <v>1306</v>
      </c>
      <c r="DZ95" s="55" t="s">
        <v>1675</v>
      </c>
      <c r="EA95" s="1" t="s">
        <v>3306</v>
      </c>
      <c r="EB95" s="1" t="s">
        <v>1307</v>
      </c>
      <c r="EC95" t="s">
        <v>3368</v>
      </c>
      <c r="ED95">
        <v>2016</v>
      </c>
      <c r="EE95" t="s">
        <v>3129</v>
      </c>
      <c r="EF95">
        <v>4</v>
      </c>
      <c r="EH95" s="1" t="s">
        <v>3395</v>
      </c>
      <c r="EI95" t="s">
        <v>174</v>
      </c>
      <c r="EJ95"/>
      <c r="EK95"/>
      <c r="EM95" t="s">
        <v>3602</v>
      </c>
      <c r="EN95" s="1" t="s">
        <v>1547</v>
      </c>
      <c r="EO95" t="s">
        <v>3586</v>
      </c>
      <c r="EQ95">
        <f t="shared" si="79"/>
        <v>5</v>
      </c>
      <c r="ER95" t="str">
        <f t="shared" si="80"/>
        <v>Sentinel-2, Terrestrial laser scanning, Sentinel-1, Landsat-7, PALSAR-2</v>
      </c>
      <c r="ES95" s="29">
        <v>1</v>
      </c>
      <c r="EU95">
        <v>1</v>
      </c>
      <c r="FB95">
        <v>1</v>
      </c>
      <c r="FE95">
        <v>1</v>
      </c>
      <c r="GA95">
        <v>1</v>
      </c>
      <c r="GB95" s="57" t="str">
        <f t="shared" si="81"/>
        <v>Sentinel-2</v>
      </c>
      <c r="GC95" s="57" t="str">
        <f t="shared" si="82"/>
        <v/>
      </c>
      <c r="GD95" s="57" t="str">
        <f t="shared" si="83"/>
        <v>Terrestrial laser scanning</v>
      </c>
      <c r="GE95" s="57" t="str">
        <f t="shared" si="84"/>
        <v/>
      </c>
      <c r="GF95" s="57" t="str">
        <f t="shared" si="85"/>
        <v/>
      </c>
      <c r="GG95" s="57" t="str">
        <f t="shared" si="86"/>
        <v/>
      </c>
      <c r="GH95" s="57" t="str">
        <f t="shared" si="87"/>
        <v/>
      </c>
      <c r="GI95" s="57" t="str">
        <f t="shared" si="88"/>
        <v/>
      </c>
      <c r="GJ95" s="57" t="str">
        <f t="shared" si="89"/>
        <v/>
      </c>
      <c r="GK95" s="57" t="str">
        <f t="shared" si="90"/>
        <v>Sentinel-1</v>
      </c>
      <c r="GL95" s="57" t="str">
        <f t="shared" si="91"/>
        <v/>
      </c>
      <c r="GM95" s="57" t="str">
        <f t="shared" si="92"/>
        <v/>
      </c>
      <c r="GN95" s="57" t="str">
        <f t="shared" si="93"/>
        <v>Landsat-7</v>
      </c>
      <c r="GO95" s="57" t="str">
        <f t="shared" si="94"/>
        <v/>
      </c>
      <c r="GP95" s="57" t="str">
        <f t="shared" si="95"/>
        <v/>
      </c>
      <c r="GQ95" s="57" t="str">
        <f t="shared" si="96"/>
        <v/>
      </c>
      <c r="GR95" s="57" t="str">
        <f t="shared" si="97"/>
        <v/>
      </c>
      <c r="GS95" s="57" t="str">
        <f t="shared" si="98"/>
        <v/>
      </c>
      <c r="GT95" s="57" t="str">
        <f t="shared" si="99"/>
        <v/>
      </c>
      <c r="GU95" s="57" t="str">
        <f t="shared" si="100"/>
        <v/>
      </c>
      <c r="GV95" s="57" t="str">
        <f t="shared" si="101"/>
        <v/>
      </c>
      <c r="GW95" s="57" t="str">
        <f t="shared" si="102"/>
        <v/>
      </c>
      <c r="GX95" s="57" t="str">
        <f t="shared" si="103"/>
        <v/>
      </c>
      <c r="GY95" s="57" t="str">
        <f t="shared" si="104"/>
        <v/>
      </c>
      <c r="GZ95" s="57" t="str">
        <f t="shared" si="105"/>
        <v/>
      </c>
      <c r="HA95" s="57" t="str">
        <f t="shared" si="106"/>
        <v/>
      </c>
      <c r="HB95" s="57" t="str">
        <f t="shared" si="107"/>
        <v/>
      </c>
      <c r="HC95" s="57" t="str">
        <f t="shared" si="108"/>
        <v/>
      </c>
      <c r="HD95" s="57" t="str">
        <f t="shared" si="109"/>
        <v/>
      </c>
      <c r="HE95" s="57" t="str">
        <f t="shared" si="110"/>
        <v/>
      </c>
      <c r="HF95" s="57" t="str">
        <f t="shared" si="111"/>
        <v/>
      </c>
      <c r="HG95" s="57" t="str">
        <f t="shared" si="112"/>
        <v/>
      </c>
      <c r="HH95" s="57" t="str">
        <f t="shared" si="113"/>
        <v/>
      </c>
      <c r="HI95" s="57" t="str">
        <f t="shared" si="114"/>
        <v/>
      </c>
      <c r="HJ95" s="57" t="str">
        <f t="shared" si="115"/>
        <v>PALSAR-2</v>
      </c>
    </row>
    <row r="96" spans="1:218" ht="43.2" hidden="1" x14ac:dyDescent="0.3">
      <c r="A96" s="55"/>
      <c r="B96" s="55" t="s">
        <v>1548</v>
      </c>
      <c r="C96" s="55" t="s">
        <v>157</v>
      </c>
      <c r="D96" s="55">
        <v>2023</v>
      </c>
      <c r="E96" s="55" t="s">
        <v>1549</v>
      </c>
      <c r="F96" s="1" t="s">
        <v>1550</v>
      </c>
      <c r="G96" s="55" t="s">
        <v>1551</v>
      </c>
      <c r="I96" t="s">
        <v>448</v>
      </c>
      <c r="J96" t="s">
        <v>1552</v>
      </c>
      <c r="K96" t="s">
        <v>1553</v>
      </c>
      <c r="L96" t="s">
        <v>1554</v>
      </c>
      <c r="M96">
        <v>2023</v>
      </c>
      <c r="N96">
        <v>45075.825324074074</v>
      </c>
      <c r="O96">
        <v>45075.825324074074</v>
      </c>
      <c r="Q96" t="s">
        <v>1555</v>
      </c>
      <c r="T96">
        <v>197</v>
      </c>
      <c r="V96" t="s">
        <v>1556</v>
      </c>
      <c r="AD96" t="s">
        <v>164</v>
      </c>
      <c r="AG96" t="s">
        <v>196</v>
      </c>
      <c r="AM96" t="s">
        <v>1557</v>
      </c>
      <c r="AN96" t="s">
        <v>1558</v>
      </c>
      <c r="AO96" t="s">
        <v>1559</v>
      </c>
      <c r="CK96" s="56" t="s">
        <v>201</v>
      </c>
      <c r="CL96" s="55"/>
      <c r="CM96" s="55"/>
      <c r="CP96" s="55" t="s">
        <v>204</v>
      </c>
      <c r="CQ96" s="55"/>
      <c r="CR96" s="55" t="s">
        <v>1560</v>
      </c>
      <c r="CS96" s="55" t="s">
        <v>454</v>
      </c>
      <c r="CT96" t="s">
        <v>695</v>
      </c>
      <c r="CU96"/>
      <c r="CV96"/>
      <c r="CW96"/>
      <c r="CX96"/>
      <c r="CY96" s="55" t="s">
        <v>185</v>
      </c>
      <c r="CZ96" s="55"/>
      <c r="DA96" s="55" t="s">
        <v>185</v>
      </c>
      <c r="DB96" s="55" t="s">
        <v>185</v>
      </c>
      <c r="DC96" s="55" t="s">
        <v>185</v>
      </c>
      <c r="DD96" s="55">
        <v>2</v>
      </c>
      <c r="DE96" s="55"/>
      <c r="DF96" s="55">
        <v>18</v>
      </c>
      <c r="DG96" s="55"/>
      <c r="DH96" s="55"/>
      <c r="DI96" s="55" t="s">
        <v>208</v>
      </c>
      <c r="DJ96" s="55" t="s">
        <v>1175</v>
      </c>
      <c r="DK96" s="55" t="s">
        <v>239</v>
      </c>
      <c r="DL96" s="55">
        <v>15800</v>
      </c>
      <c r="DM96" s="55"/>
      <c r="DN96" s="55"/>
      <c r="DO96" s="55"/>
      <c r="DP96" s="55"/>
      <c r="DQ96" s="55"/>
      <c r="DR96" s="55" t="s">
        <v>236</v>
      </c>
      <c r="DS96" s="55" t="s">
        <v>1561</v>
      </c>
      <c r="DT96" s="55"/>
      <c r="DU96" s="55"/>
      <c r="DV96" s="55"/>
      <c r="DW96" s="55"/>
      <c r="DX96" s="55"/>
      <c r="DY96" s="55"/>
      <c r="DZ96" s="55"/>
      <c r="EA96" s="55"/>
      <c r="EC96" s="55"/>
      <c r="ED96" s="55" t="s">
        <v>3141</v>
      </c>
      <c r="EE96" s="55"/>
      <c r="EF96" s="55">
        <v>4</v>
      </c>
      <c r="EG96" s="55"/>
      <c r="EH96" s="55"/>
      <c r="EI96" s="55"/>
      <c r="EJ96" s="55"/>
      <c r="EK96" s="55"/>
      <c r="EL96" s="55"/>
      <c r="EM96" s="55"/>
      <c r="EN96" s="55" t="s">
        <v>174</v>
      </c>
      <c r="EO96" s="55"/>
      <c r="EP96" s="55"/>
      <c r="EQ96" s="55">
        <f t="shared" si="79"/>
        <v>2</v>
      </c>
      <c r="ER96" t="str">
        <f t="shared" si="80"/>
        <v>Sentinel-2, Landsat-8</v>
      </c>
      <c r="ES96" s="56">
        <v>1</v>
      </c>
      <c r="ET96" s="55"/>
      <c r="EU96" s="55"/>
      <c r="EV96" s="55"/>
      <c r="EW96" s="55">
        <v>1</v>
      </c>
      <c r="EX96" s="55"/>
      <c r="EY96" s="55"/>
      <c r="EZ96" s="55"/>
      <c r="FA96" s="55"/>
      <c r="FB96" s="55"/>
      <c r="FC96" s="55"/>
      <c r="FD96" s="55"/>
      <c r="FE96" s="55"/>
      <c r="FF96" s="55"/>
      <c r="FG96" s="55"/>
      <c r="FH96" s="55"/>
      <c r="FI96" s="55"/>
      <c r="FJ96" s="55"/>
      <c r="FK96" s="55"/>
      <c r="FL96" s="55"/>
      <c r="FM96" s="55"/>
      <c r="FN96" s="55"/>
      <c r="FO96" s="55"/>
      <c r="FP96" s="55"/>
      <c r="FQ96" s="55"/>
      <c r="FR96" s="55"/>
      <c r="FS96" s="55"/>
      <c r="FT96" s="55"/>
      <c r="FU96" s="55"/>
      <c r="FV96" s="55"/>
      <c r="FW96" s="55"/>
      <c r="FX96" s="55"/>
      <c r="FY96" s="55"/>
      <c r="FZ96" s="55"/>
      <c r="GA96" s="55"/>
      <c r="GB96" s="57" t="str">
        <f t="shared" si="81"/>
        <v>Sentinel-2</v>
      </c>
      <c r="GC96" s="57" t="str">
        <f t="shared" si="82"/>
        <v/>
      </c>
      <c r="GD96" s="57" t="str">
        <f t="shared" si="83"/>
        <v/>
      </c>
      <c r="GE96" s="57" t="str">
        <f t="shared" si="84"/>
        <v/>
      </c>
      <c r="GF96" s="57" t="str">
        <f t="shared" si="85"/>
        <v>Landsat-8</v>
      </c>
      <c r="GG96" s="57" t="str">
        <f t="shared" si="86"/>
        <v/>
      </c>
      <c r="GH96" s="57" t="str">
        <f t="shared" si="87"/>
        <v/>
      </c>
      <c r="GI96" s="57" t="str">
        <f t="shared" si="88"/>
        <v/>
      </c>
      <c r="GJ96" s="57" t="str">
        <f t="shared" si="89"/>
        <v/>
      </c>
      <c r="GK96" s="57" t="str">
        <f t="shared" si="90"/>
        <v/>
      </c>
      <c r="GL96" s="57" t="str">
        <f t="shared" si="91"/>
        <v/>
      </c>
      <c r="GM96" s="57" t="str">
        <f t="shared" si="92"/>
        <v/>
      </c>
      <c r="GN96" s="57" t="str">
        <f t="shared" si="93"/>
        <v/>
      </c>
      <c r="GO96" s="57" t="str">
        <f t="shared" si="94"/>
        <v/>
      </c>
      <c r="GP96" s="57" t="str">
        <f t="shared" si="95"/>
        <v/>
      </c>
      <c r="GQ96" s="57" t="str">
        <f t="shared" si="96"/>
        <v/>
      </c>
      <c r="GR96" s="57" t="str">
        <f t="shared" si="97"/>
        <v/>
      </c>
      <c r="GS96" s="57" t="str">
        <f t="shared" si="98"/>
        <v/>
      </c>
      <c r="GT96" s="57" t="str">
        <f t="shared" si="99"/>
        <v/>
      </c>
      <c r="GU96" s="57" t="str">
        <f t="shared" si="100"/>
        <v/>
      </c>
      <c r="GV96" s="57" t="str">
        <f t="shared" si="101"/>
        <v/>
      </c>
      <c r="GW96" s="57" t="str">
        <f t="shared" si="102"/>
        <v/>
      </c>
      <c r="GX96" s="57" t="str">
        <f t="shared" si="103"/>
        <v/>
      </c>
      <c r="GY96" s="57" t="str">
        <f t="shared" si="104"/>
        <v/>
      </c>
      <c r="GZ96" s="57" t="str">
        <f t="shared" si="105"/>
        <v/>
      </c>
      <c r="HA96" s="57" t="str">
        <f t="shared" si="106"/>
        <v/>
      </c>
      <c r="HB96" s="57" t="str">
        <f t="shared" si="107"/>
        <v/>
      </c>
      <c r="HC96" s="57" t="str">
        <f t="shared" si="108"/>
        <v/>
      </c>
      <c r="HD96" s="57" t="str">
        <f t="shared" si="109"/>
        <v/>
      </c>
      <c r="HE96" s="57" t="str">
        <f t="shared" si="110"/>
        <v/>
      </c>
      <c r="HF96" s="57" t="str">
        <f t="shared" si="111"/>
        <v/>
      </c>
      <c r="HG96" s="57" t="str">
        <f t="shared" si="112"/>
        <v/>
      </c>
      <c r="HH96" s="57" t="str">
        <f t="shared" si="113"/>
        <v/>
      </c>
      <c r="HI96" s="57" t="str">
        <f t="shared" si="114"/>
        <v/>
      </c>
      <c r="HJ96" s="57" t="str">
        <f t="shared" si="115"/>
        <v/>
      </c>
    </row>
    <row r="97" spans="1:218" hidden="1" x14ac:dyDescent="0.3">
      <c r="B97" t="s">
        <v>1240</v>
      </c>
      <c r="C97" t="s">
        <v>157</v>
      </c>
      <c r="D97">
        <v>2019</v>
      </c>
      <c r="E97" t="s">
        <v>1241</v>
      </c>
      <c r="F97" t="s">
        <v>1242</v>
      </c>
      <c r="I97" t="s">
        <v>1243</v>
      </c>
      <c r="J97" t="s">
        <v>1244</v>
      </c>
      <c r="K97" t="s">
        <v>1245</v>
      </c>
      <c r="M97">
        <v>2019</v>
      </c>
      <c r="N97">
        <v>45246.819293981483</v>
      </c>
      <c r="O97">
        <v>45246.834317129629</v>
      </c>
      <c r="Q97" t="s">
        <v>1246</v>
      </c>
      <c r="S97" t="s">
        <v>185</v>
      </c>
      <c r="T97">
        <v>10</v>
      </c>
      <c r="X97" t="s">
        <v>185</v>
      </c>
      <c r="AD97" t="s">
        <v>1247</v>
      </c>
      <c r="AK97" t="s">
        <v>186</v>
      </c>
      <c r="AO97" t="s">
        <v>222</v>
      </c>
      <c r="AS97" t="s">
        <v>185</v>
      </c>
      <c r="CL97" t="s">
        <v>3222</v>
      </c>
      <c r="CR97"/>
      <c r="CU97"/>
      <c r="CV97"/>
      <c r="CW97"/>
      <c r="CX97"/>
      <c r="CZ97" s="55"/>
      <c r="DA97" s="55"/>
      <c r="DB97" s="55"/>
      <c r="DC97" s="55"/>
      <c r="DD97" s="55"/>
      <c r="DE97" s="55"/>
      <c r="DM97"/>
      <c r="DY97"/>
      <c r="EA97"/>
      <c r="EB97"/>
      <c r="EH97"/>
      <c r="EI97"/>
      <c r="EJ97"/>
      <c r="EK97"/>
      <c r="EN97"/>
      <c r="EQ97">
        <f t="shared" si="79"/>
        <v>0</v>
      </c>
      <c r="ER97" t="str">
        <f t="shared" si="80"/>
        <v/>
      </c>
      <c r="GB97" s="57" t="str">
        <f t="shared" si="81"/>
        <v/>
      </c>
      <c r="GC97" s="57" t="str">
        <f t="shared" si="82"/>
        <v/>
      </c>
      <c r="GD97" s="57" t="str">
        <f t="shared" si="83"/>
        <v/>
      </c>
      <c r="GE97" s="57" t="str">
        <f t="shared" si="84"/>
        <v/>
      </c>
      <c r="GF97" s="57" t="str">
        <f t="shared" si="85"/>
        <v/>
      </c>
      <c r="GG97" s="57" t="str">
        <f t="shared" si="86"/>
        <v/>
      </c>
      <c r="GH97" s="57" t="str">
        <f t="shared" si="87"/>
        <v/>
      </c>
      <c r="GI97" s="57" t="str">
        <f t="shared" si="88"/>
        <v/>
      </c>
      <c r="GJ97" s="57" t="str">
        <f t="shared" si="89"/>
        <v/>
      </c>
      <c r="GK97" s="57" t="str">
        <f t="shared" si="90"/>
        <v/>
      </c>
      <c r="GL97" s="57" t="str">
        <f t="shared" si="91"/>
        <v/>
      </c>
      <c r="GM97" s="57" t="str">
        <f t="shared" si="92"/>
        <v/>
      </c>
      <c r="GN97" s="57" t="str">
        <f t="shared" si="93"/>
        <v/>
      </c>
      <c r="GO97" s="57" t="str">
        <f t="shared" si="94"/>
        <v/>
      </c>
      <c r="GP97" s="57" t="str">
        <f t="shared" si="95"/>
        <v/>
      </c>
      <c r="GQ97" s="57" t="str">
        <f t="shared" si="96"/>
        <v/>
      </c>
      <c r="GR97" s="57" t="str">
        <f t="shared" si="97"/>
        <v/>
      </c>
      <c r="GS97" s="57" t="str">
        <f t="shared" si="98"/>
        <v/>
      </c>
      <c r="GT97" s="57" t="str">
        <f t="shared" si="99"/>
        <v/>
      </c>
      <c r="GU97" s="57" t="str">
        <f t="shared" si="100"/>
        <v/>
      </c>
      <c r="GV97" s="57" t="str">
        <f t="shared" si="101"/>
        <v/>
      </c>
      <c r="GW97" s="57" t="str">
        <f t="shared" si="102"/>
        <v/>
      </c>
      <c r="GX97" s="57" t="str">
        <f t="shared" si="103"/>
        <v/>
      </c>
      <c r="GY97" s="57" t="str">
        <f t="shared" si="104"/>
        <v/>
      </c>
      <c r="GZ97" s="57" t="str">
        <f t="shared" si="105"/>
        <v/>
      </c>
      <c r="HA97" s="57" t="str">
        <f t="shared" si="106"/>
        <v/>
      </c>
      <c r="HB97" s="57" t="str">
        <f t="shared" si="107"/>
        <v/>
      </c>
      <c r="HC97" s="57" t="str">
        <f t="shared" si="108"/>
        <v/>
      </c>
      <c r="HD97" s="57" t="str">
        <f t="shared" si="109"/>
        <v/>
      </c>
      <c r="HE97" s="57" t="str">
        <f t="shared" si="110"/>
        <v/>
      </c>
      <c r="HF97" s="57" t="str">
        <f t="shared" si="111"/>
        <v/>
      </c>
      <c r="HG97" s="57" t="str">
        <f t="shared" si="112"/>
        <v/>
      </c>
      <c r="HH97" s="57" t="str">
        <f t="shared" si="113"/>
        <v/>
      </c>
      <c r="HI97" s="57" t="str">
        <f t="shared" si="114"/>
        <v/>
      </c>
      <c r="HJ97" s="57" t="str">
        <f t="shared" si="115"/>
        <v/>
      </c>
    </row>
    <row r="98" spans="1:218" ht="43.2" hidden="1" x14ac:dyDescent="0.3">
      <c r="B98" t="s">
        <v>1562</v>
      </c>
      <c r="C98" t="s">
        <v>157</v>
      </c>
      <c r="D98">
        <v>2021</v>
      </c>
      <c r="E98" t="s">
        <v>1563</v>
      </c>
      <c r="F98" s="1" t="s">
        <v>1564</v>
      </c>
      <c r="G98" t="s">
        <v>1565</v>
      </c>
      <c r="H98" t="s">
        <v>1566</v>
      </c>
      <c r="J98" t="s">
        <v>1567</v>
      </c>
      <c r="K98" t="s">
        <v>185</v>
      </c>
      <c r="L98" t="s">
        <v>1568</v>
      </c>
      <c r="M98">
        <v>2021</v>
      </c>
      <c r="N98" t="s">
        <v>508</v>
      </c>
      <c r="O98" t="s">
        <v>508</v>
      </c>
      <c r="P98" t="s">
        <v>185</v>
      </c>
      <c r="Q98" t="s">
        <v>1569</v>
      </c>
      <c r="R98" t="s">
        <v>185</v>
      </c>
      <c r="S98" t="s">
        <v>185</v>
      </c>
      <c r="T98" t="s">
        <v>185</v>
      </c>
      <c r="U98" t="s">
        <v>185</v>
      </c>
      <c r="V98" t="s">
        <v>185</v>
      </c>
      <c r="W98" t="s">
        <v>185</v>
      </c>
      <c r="X98" t="s">
        <v>185</v>
      </c>
      <c r="Y98" t="s">
        <v>185</v>
      </c>
      <c r="Z98" t="s">
        <v>185</v>
      </c>
      <c r="AA98" t="s">
        <v>185</v>
      </c>
      <c r="AB98" t="s">
        <v>185</v>
      </c>
      <c r="AC98" t="s">
        <v>185</v>
      </c>
      <c r="AD98" t="s">
        <v>164</v>
      </c>
      <c r="AE98" t="s">
        <v>185</v>
      </c>
      <c r="AF98" t="s">
        <v>185</v>
      </c>
      <c r="AG98" t="s">
        <v>185</v>
      </c>
      <c r="AH98" t="s">
        <v>1570</v>
      </c>
      <c r="AI98" t="s">
        <v>185</v>
      </c>
      <c r="AJ98" t="s">
        <v>185</v>
      </c>
      <c r="AK98" t="s">
        <v>185</v>
      </c>
      <c r="AL98" t="s">
        <v>185</v>
      </c>
      <c r="AN98" t="s">
        <v>185</v>
      </c>
      <c r="AO98" t="s">
        <v>1571</v>
      </c>
      <c r="AP98" t="s">
        <v>185</v>
      </c>
      <c r="AR98" t="s">
        <v>185</v>
      </c>
      <c r="AS98" t="s">
        <v>185</v>
      </c>
      <c r="AT98" t="s">
        <v>185</v>
      </c>
      <c r="AU98" t="s">
        <v>185</v>
      </c>
      <c r="AV98" t="s">
        <v>185</v>
      </c>
      <c r="AW98" t="s">
        <v>185</v>
      </c>
      <c r="AX98" t="s">
        <v>185</v>
      </c>
      <c r="AY98" t="s">
        <v>185</v>
      </c>
      <c r="AZ98" t="s">
        <v>185</v>
      </c>
      <c r="BA98" t="s">
        <v>185</v>
      </c>
      <c r="BB98" t="s">
        <v>185</v>
      </c>
      <c r="BC98" t="s">
        <v>185</v>
      </c>
      <c r="BD98" t="s">
        <v>185</v>
      </c>
      <c r="BE98" t="s">
        <v>185</v>
      </c>
      <c r="BF98" t="s">
        <v>185</v>
      </c>
      <c r="BG98" t="s">
        <v>185</v>
      </c>
      <c r="BH98" t="s">
        <v>185</v>
      </c>
      <c r="BI98" t="s">
        <v>185</v>
      </c>
      <c r="BJ98" t="s">
        <v>185</v>
      </c>
      <c r="BK98" t="s">
        <v>185</v>
      </c>
      <c r="BL98" t="s">
        <v>185</v>
      </c>
      <c r="BM98" t="s">
        <v>185</v>
      </c>
      <c r="BN98" t="s">
        <v>185</v>
      </c>
      <c r="BO98" t="s">
        <v>185</v>
      </c>
      <c r="BP98" t="s">
        <v>185</v>
      </c>
      <c r="BQ98" t="s">
        <v>185</v>
      </c>
      <c r="BR98" t="s">
        <v>185</v>
      </c>
      <c r="BS98" t="s">
        <v>185</v>
      </c>
      <c r="BT98" t="s">
        <v>185</v>
      </c>
      <c r="BU98" t="s">
        <v>1572</v>
      </c>
      <c r="BV98" t="s">
        <v>185</v>
      </c>
      <c r="BW98" t="s">
        <v>185</v>
      </c>
      <c r="BX98" t="s">
        <v>185</v>
      </c>
      <c r="BY98" t="s">
        <v>185</v>
      </c>
      <c r="BZ98" t="s">
        <v>185</v>
      </c>
      <c r="CA98" t="s">
        <v>185</v>
      </c>
      <c r="CB98" t="s">
        <v>185</v>
      </c>
      <c r="CC98" t="s">
        <v>185</v>
      </c>
      <c r="CD98" t="s">
        <v>185</v>
      </c>
      <c r="CE98" t="s">
        <v>185</v>
      </c>
      <c r="CF98" t="s">
        <v>185</v>
      </c>
      <c r="CG98" t="s">
        <v>185</v>
      </c>
      <c r="CH98" t="s">
        <v>185</v>
      </c>
      <c r="CI98" t="s">
        <v>185</v>
      </c>
      <c r="CJ98" t="s">
        <v>185</v>
      </c>
      <c r="CK98" s="54"/>
      <c r="CP98" t="s">
        <v>846</v>
      </c>
      <c r="CQ98" s="55" t="s">
        <v>3630</v>
      </c>
      <c r="CR98" t="s">
        <v>205</v>
      </c>
      <c r="CS98" t="s">
        <v>172</v>
      </c>
      <c r="CT98" t="s">
        <v>185</v>
      </c>
      <c r="CU98"/>
      <c r="CV98"/>
      <c r="CW98"/>
      <c r="CX98" t="s">
        <v>3634</v>
      </c>
      <c r="CY98">
        <v>30.43</v>
      </c>
      <c r="CZ98" s="55"/>
      <c r="DA98" s="55">
        <v>123</v>
      </c>
      <c r="DB98" s="55">
        <v>5</v>
      </c>
      <c r="DC98" s="55"/>
      <c r="DD98" s="55">
        <v>1</v>
      </c>
      <c r="DE98" s="55"/>
      <c r="DF98">
        <v>30</v>
      </c>
      <c r="DI98" t="s">
        <v>930</v>
      </c>
      <c r="DJ98" t="s">
        <v>1417</v>
      </c>
      <c r="DK98" t="s">
        <v>210</v>
      </c>
      <c r="DL98">
        <v>1076.7</v>
      </c>
      <c r="DM98" s="40" t="s">
        <v>174</v>
      </c>
      <c r="DN98" s="40" t="s">
        <v>174</v>
      </c>
      <c r="DO98" s="40" t="s">
        <v>174</v>
      </c>
      <c r="DP98" s="40" t="s">
        <v>174</v>
      </c>
      <c r="DQ98" s="40" t="s">
        <v>174</v>
      </c>
      <c r="DR98">
        <v>3</v>
      </c>
      <c r="DS98" t="s">
        <v>1574</v>
      </c>
      <c r="DV98" t="s">
        <v>212</v>
      </c>
      <c r="DY98" t="s">
        <v>1091</v>
      </c>
      <c r="EA98" s="1" t="s">
        <v>185</v>
      </c>
      <c r="EB98" s="1" t="s">
        <v>185</v>
      </c>
      <c r="EC98" s="40" t="s">
        <v>174</v>
      </c>
      <c r="ED98" t="s">
        <v>3275</v>
      </c>
      <c r="EF98">
        <v>4</v>
      </c>
      <c r="EH98"/>
      <c r="EI98"/>
      <c r="EJ98"/>
      <c r="EK98"/>
      <c r="EN98" t="s">
        <v>174</v>
      </c>
      <c r="EQ98">
        <f t="shared" si="79"/>
        <v>0</v>
      </c>
      <c r="ER98" t="str">
        <f t="shared" si="80"/>
        <v/>
      </c>
      <c r="ES98" s="54"/>
      <c r="GB98" s="57" t="str">
        <f t="shared" si="81"/>
        <v/>
      </c>
      <c r="GC98" s="57" t="str">
        <f t="shared" si="82"/>
        <v/>
      </c>
      <c r="GD98" s="57" t="str">
        <f t="shared" si="83"/>
        <v/>
      </c>
      <c r="GE98" s="57" t="str">
        <f t="shared" si="84"/>
        <v/>
      </c>
      <c r="GF98" s="57" t="str">
        <f t="shared" si="85"/>
        <v/>
      </c>
      <c r="GG98" s="57" t="str">
        <f t="shared" si="86"/>
        <v/>
      </c>
      <c r="GH98" s="57" t="str">
        <f t="shared" si="87"/>
        <v/>
      </c>
      <c r="GI98" s="57" t="str">
        <f t="shared" si="88"/>
        <v/>
      </c>
      <c r="GJ98" s="57" t="str">
        <f t="shared" si="89"/>
        <v/>
      </c>
      <c r="GK98" s="57" t="str">
        <f t="shared" si="90"/>
        <v/>
      </c>
      <c r="GL98" s="57" t="str">
        <f t="shared" si="91"/>
        <v/>
      </c>
      <c r="GM98" s="57" t="str">
        <f t="shared" si="92"/>
        <v/>
      </c>
      <c r="GN98" s="57" t="str">
        <f t="shared" si="93"/>
        <v/>
      </c>
      <c r="GO98" s="57" t="str">
        <f t="shared" si="94"/>
        <v/>
      </c>
      <c r="GP98" s="57" t="str">
        <f t="shared" si="95"/>
        <v/>
      </c>
      <c r="GQ98" s="57" t="str">
        <f t="shared" si="96"/>
        <v/>
      </c>
      <c r="GR98" s="57" t="str">
        <f t="shared" si="97"/>
        <v/>
      </c>
      <c r="GS98" s="57" t="str">
        <f t="shared" si="98"/>
        <v/>
      </c>
      <c r="GT98" s="57" t="str">
        <f t="shared" si="99"/>
        <v/>
      </c>
      <c r="GU98" s="57" t="str">
        <f t="shared" si="100"/>
        <v/>
      </c>
      <c r="GV98" s="57" t="str">
        <f t="shared" si="101"/>
        <v/>
      </c>
      <c r="GW98" s="57" t="str">
        <f t="shared" si="102"/>
        <v/>
      </c>
      <c r="GX98" s="57" t="str">
        <f t="shared" si="103"/>
        <v/>
      </c>
      <c r="GY98" s="57" t="str">
        <f t="shared" si="104"/>
        <v/>
      </c>
      <c r="GZ98" s="57" t="str">
        <f t="shared" si="105"/>
        <v/>
      </c>
      <c r="HA98" s="57" t="str">
        <f t="shared" si="106"/>
        <v/>
      </c>
      <c r="HB98" s="57" t="str">
        <f t="shared" si="107"/>
        <v/>
      </c>
      <c r="HC98" s="57" t="str">
        <f t="shared" si="108"/>
        <v/>
      </c>
      <c r="HD98" s="57" t="str">
        <f t="shared" si="109"/>
        <v/>
      </c>
      <c r="HE98" s="57" t="str">
        <f t="shared" si="110"/>
        <v/>
      </c>
      <c r="HF98" s="57" t="str">
        <f t="shared" si="111"/>
        <v/>
      </c>
      <c r="HG98" s="57" t="str">
        <f t="shared" si="112"/>
        <v/>
      </c>
      <c r="HH98" s="57" t="str">
        <f t="shared" si="113"/>
        <v/>
      </c>
      <c r="HI98" s="57" t="str">
        <f t="shared" si="114"/>
        <v/>
      </c>
      <c r="HJ98" s="57" t="str">
        <f t="shared" si="115"/>
        <v/>
      </c>
    </row>
    <row r="99" spans="1:218" ht="43.2" hidden="1" x14ac:dyDescent="0.3">
      <c r="A99" s="55">
        <v>1</v>
      </c>
      <c r="B99" s="55" t="s">
        <v>1575</v>
      </c>
      <c r="C99" s="55" t="s">
        <v>157</v>
      </c>
      <c r="D99" s="55">
        <v>2023</v>
      </c>
      <c r="E99" s="55" t="s">
        <v>1576</v>
      </c>
      <c r="F99" s="1" t="s">
        <v>1577</v>
      </c>
      <c r="G99" s="55" t="s">
        <v>1578</v>
      </c>
      <c r="I99" t="s">
        <v>1579</v>
      </c>
      <c r="J99" t="s">
        <v>1580</v>
      </c>
      <c r="L99" t="s">
        <v>1581</v>
      </c>
      <c r="M99">
        <v>45260</v>
      </c>
      <c r="N99">
        <v>45434.755381944444</v>
      </c>
      <c r="O99">
        <v>45436.014710648145</v>
      </c>
      <c r="S99">
        <v>1</v>
      </c>
      <c r="T99">
        <v>80</v>
      </c>
      <c r="AD99" t="s">
        <v>164</v>
      </c>
      <c r="AH99" t="s">
        <v>1582</v>
      </c>
      <c r="AM99" t="s">
        <v>1583</v>
      </c>
      <c r="AO99" t="s">
        <v>1584</v>
      </c>
      <c r="CK99" s="56"/>
      <c r="CL99" s="55"/>
      <c r="CM99" s="55"/>
      <c r="CP99" s="55" t="s">
        <v>204</v>
      </c>
      <c r="CQ99" s="55"/>
      <c r="CR99" s="55" t="s">
        <v>777</v>
      </c>
      <c r="CS99" s="55" t="s">
        <v>454</v>
      </c>
      <c r="CT99" s="55" t="s">
        <v>185</v>
      </c>
      <c r="CU99"/>
      <c r="CV99"/>
      <c r="CW99"/>
      <c r="CX99"/>
      <c r="CY99" s="55">
        <v>30</v>
      </c>
      <c r="CZ99" s="55" t="s">
        <v>3092</v>
      </c>
      <c r="DA99" s="55">
        <v>90</v>
      </c>
      <c r="DB99" s="55">
        <v>4</v>
      </c>
      <c r="DC99" s="55" t="s">
        <v>185</v>
      </c>
      <c r="DD99" s="55">
        <v>1</v>
      </c>
      <c r="DE99" s="55"/>
      <c r="DF99" s="55"/>
      <c r="DG99" s="55"/>
      <c r="DH99" s="55"/>
      <c r="DI99" s="55" t="s">
        <v>848</v>
      </c>
      <c r="DJ99" s="55" t="s">
        <v>664</v>
      </c>
      <c r="DK99" s="55" t="s">
        <v>665</v>
      </c>
      <c r="DL99" s="55" t="s">
        <v>3125</v>
      </c>
      <c r="DM99" s="55" t="s">
        <v>174</v>
      </c>
      <c r="DN99" s="55" t="s">
        <v>3142</v>
      </c>
      <c r="DO99" s="55"/>
      <c r="DP99" s="55"/>
      <c r="DQ99" s="55"/>
      <c r="DR99" s="55">
        <v>3</v>
      </c>
      <c r="DS99" s="55" t="s">
        <v>1585</v>
      </c>
      <c r="DT99" s="55"/>
      <c r="DU99" s="55"/>
      <c r="DV99" s="55"/>
      <c r="DW99" s="55"/>
      <c r="DX99" s="55"/>
      <c r="DY99" s="55"/>
      <c r="DZ99" s="55"/>
      <c r="EA99" s="55" t="s">
        <v>174</v>
      </c>
      <c r="EC99" s="55" t="s">
        <v>174</v>
      </c>
      <c r="ED99" s="55" t="s">
        <v>3272</v>
      </c>
      <c r="EE99" s="55"/>
      <c r="EF99" s="55">
        <v>4</v>
      </c>
      <c r="EG99" s="55"/>
      <c r="EH99" s="55"/>
      <c r="EI99" s="55" t="s">
        <v>174</v>
      </c>
      <c r="EJ99" s="55"/>
      <c r="EK99" s="55"/>
      <c r="EL99" s="55"/>
      <c r="EM99" s="55"/>
      <c r="EN99" s="55" t="s">
        <v>174</v>
      </c>
      <c r="EO99" s="55"/>
      <c r="EP99" s="55"/>
      <c r="EQ99" s="55">
        <f t="shared" si="79"/>
        <v>0</v>
      </c>
      <c r="ER99" t="str">
        <f t="shared" si="80"/>
        <v/>
      </c>
      <c r="ES99" s="56"/>
      <c r="ET99" s="55"/>
      <c r="EU99" s="55"/>
      <c r="EV99" s="55"/>
      <c r="EW99" s="55"/>
      <c r="EX99" s="55"/>
      <c r="EY99" s="55"/>
      <c r="EZ99" s="55"/>
      <c r="FA99" s="55"/>
      <c r="FB99" s="55"/>
      <c r="FC99" s="55"/>
      <c r="FD99" s="55"/>
      <c r="FE99" s="55"/>
      <c r="FF99" s="55"/>
      <c r="FG99" s="55"/>
      <c r="FH99" s="55"/>
      <c r="FI99" s="55"/>
      <c r="FJ99" s="55"/>
      <c r="FK99" s="55"/>
      <c r="FL99" s="55"/>
      <c r="FM99" s="55"/>
      <c r="FN99" s="55"/>
      <c r="FO99" s="55"/>
      <c r="FP99" s="55"/>
      <c r="FQ99" s="55"/>
      <c r="FR99" s="55"/>
      <c r="FS99" s="55"/>
      <c r="FT99" s="55"/>
      <c r="FU99" s="55"/>
      <c r="FV99" s="55"/>
      <c r="FW99" s="55"/>
      <c r="FX99" s="55"/>
      <c r="FY99" s="55"/>
      <c r="FZ99" s="55"/>
      <c r="GA99" s="55"/>
      <c r="GB99" s="57" t="str">
        <f t="shared" si="81"/>
        <v/>
      </c>
      <c r="GC99" s="57" t="str">
        <f t="shared" si="82"/>
        <v/>
      </c>
      <c r="GD99" s="57" t="str">
        <f t="shared" si="83"/>
        <v/>
      </c>
      <c r="GE99" s="57" t="str">
        <f t="shared" si="84"/>
        <v/>
      </c>
      <c r="GF99" s="57" t="str">
        <f t="shared" si="85"/>
        <v/>
      </c>
      <c r="GG99" s="57" t="str">
        <f t="shared" si="86"/>
        <v/>
      </c>
      <c r="GH99" s="57" t="str">
        <f t="shared" si="87"/>
        <v/>
      </c>
      <c r="GI99" s="57" t="str">
        <f t="shared" si="88"/>
        <v/>
      </c>
      <c r="GJ99" s="57" t="str">
        <f t="shared" si="89"/>
        <v/>
      </c>
      <c r="GK99" s="57" t="str">
        <f t="shared" si="90"/>
        <v/>
      </c>
      <c r="GL99" s="57" t="str">
        <f t="shared" si="91"/>
        <v/>
      </c>
      <c r="GM99" s="57" t="str">
        <f t="shared" si="92"/>
        <v/>
      </c>
      <c r="GN99" s="57" t="str">
        <f t="shared" si="93"/>
        <v/>
      </c>
      <c r="GO99" s="57" t="str">
        <f t="shared" si="94"/>
        <v/>
      </c>
      <c r="GP99" s="57" t="str">
        <f t="shared" si="95"/>
        <v/>
      </c>
      <c r="GQ99" s="57" t="str">
        <f t="shared" si="96"/>
        <v/>
      </c>
      <c r="GR99" s="57" t="str">
        <f t="shared" si="97"/>
        <v/>
      </c>
      <c r="GS99" s="57" t="str">
        <f t="shared" si="98"/>
        <v/>
      </c>
      <c r="GT99" s="57" t="str">
        <f t="shared" si="99"/>
        <v/>
      </c>
      <c r="GU99" s="57" t="str">
        <f t="shared" si="100"/>
        <v/>
      </c>
      <c r="GV99" s="57" t="str">
        <f t="shared" si="101"/>
        <v/>
      </c>
      <c r="GW99" s="57" t="str">
        <f t="shared" si="102"/>
        <v/>
      </c>
      <c r="GX99" s="57" t="str">
        <f t="shared" si="103"/>
        <v/>
      </c>
      <c r="GY99" s="57" t="str">
        <f t="shared" si="104"/>
        <v/>
      </c>
      <c r="GZ99" s="57" t="str">
        <f t="shared" si="105"/>
        <v/>
      </c>
      <c r="HA99" s="57" t="str">
        <f t="shared" si="106"/>
        <v/>
      </c>
      <c r="HB99" s="57" t="str">
        <f t="shared" si="107"/>
        <v/>
      </c>
      <c r="HC99" s="57" t="str">
        <f t="shared" si="108"/>
        <v/>
      </c>
      <c r="HD99" s="57" t="str">
        <f t="shared" si="109"/>
        <v/>
      </c>
      <c r="HE99" s="57" t="str">
        <f t="shared" si="110"/>
        <v/>
      </c>
      <c r="HF99" s="57" t="str">
        <f t="shared" si="111"/>
        <v/>
      </c>
      <c r="HG99" s="57" t="str">
        <f t="shared" si="112"/>
        <v/>
      </c>
      <c r="HH99" s="57" t="str">
        <f t="shared" si="113"/>
        <v/>
      </c>
      <c r="HI99" s="57" t="str">
        <f t="shared" si="114"/>
        <v/>
      </c>
      <c r="HJ99" s="57" t="str">
        <f t="shared" si="115"/>
        <v/>
      </c>
    </row>
    <row r="100" spans="1:218" ht="72" hidden="1" x14ac:dyDescent="0.3">
      <c r="B100" t="s">
        <v>1586</v>
      </c>
      <c r="C100" t="s">
        <v>157</v>
      </c>
      <c r="D100">
        <v>2023</v>
      </c>
      <c r="E100" t="s">
        <v>1587</v>
      </c>
      <c r="F100" s="1" t="s">
        <v>1588</v>
      </c>
      <c r="G100" t="s">
        <v>1589</v>
      </c>
      <c r="I100" t="s">
        <v>651</v>
      </c>
      <c r="J100" t="s">
        <v>1590</v>
      </c>
      <c r="L100" t="s">
        <v>1591</v>
      </c>
      <c r="M100">
        <v>2023</v>
      </c>
      <c r="N100">
        <v>45246.827881944446</v>
      </c>
      <c r="O100">
        <v>45246.827881944446</v>
      </c>
      <c r="T100">
        <v>125</v>
      </c>
      <c r="W100" t="s">
        <v>1592</v>
      </c>
      <c r="AD100" t="s">
        <v>164</v>
      </c>
      <c r="AG100" t="s">
        <v>196</v>
      </c>
      <c r="AI100" t="s">
        <v>196</v>
      </c>
      <c r="AM100" t="s">
        <v>1593</v>
      </c>
      <c r="AP100" t="s">
        <v>1594</v>
      </c>
      <c r="CK100" s="54" t="s">
        <v>201</v>
      </c>
      <c r="CP100" t="s">
        <v>171</v>
      </c>
      <c r="CQ100" s="55" t="s">
        <v>847</v>
      </c>
      <c r="CR100" s="1" t="s">
        <v>847</v>
      </c>
      <c r="CS100" t="s">
        <v>172</v>
      </c>
      <c r="CT100" t="s">
        <v>173</v>
      </c>
      <c r="CU100"/>
      <c r="CV100" t="s">
        <v>174</v>
      </c>
      <c r="CW100"/>
      <c r="CX100"/>
      <c r="CY100" t="s">
        <v>185</v>
      </c>
      <c r="CZ100" s="55"/>
      <c r="DA100" s="55"/>
      <c r="DB100" s="55"/>
      <c r="DC100" s="55" t="s">
        <v>185</v>
      </c>
      <c r="DD100" s="55">
        <v>2</v>
      </c>
      <c r="DE100" s="55"/>
      <c r="DF100" t="s">
        <v>185</v>
      </c>
      <c r="DG100" t="s">
        <v>1595</v>
      </c>
      <c r="DH100" t="s">
        <v>174</v>
      </c>
      <c r="DI100" t="s">
        <v>1596</v>
      </c>
      <c r="DJ100" t="s">
        <v>1189</v>
      </c>
      <c r="DK100" t="s">
        <v>665</v>
      </c>
      <c r="DL100">
        <v>430</v>
      </c>
      <c r="DM100" t="s">
        <v>174</v>
      </c>
      <c r="DN100" t="s">
        <v>174</v>
      </c>
      <c r="DO100" t="s">
        <v>3162</v>
      </c>
      <c r="DP100" s="40" t="s">
        <v>174</v>
      </c>
      <c r="DQ100" t="s">
        <v>3151</v>
      </c>
      <c r="DR100">
        <v>3</v>
      </c>
      <c r="DS100" t="s">
        <v>1597</v>
      </c>
      <c r="DT100" s="55" t="s">
        <v>3491</v>
      </c>
      <c r="DU100" s="55" t="s">
        <v>3500</v>
      </c>
      <c r="DV100" t="s">
        <v>636</v>
      </c>
      <c r="DW100" t="s">
        <v>3283</v>
      </c>
      <c r="DY100" t="s">
        <v>1598</v>
      </c>
      <c r="EB100" s="1" t="s">
        <v>3513</v>
      </c>
      <c r="EC100" t="s">
        <v>174</v>
      </c>
      <c r="ED100" s="55" t="s">
        <v>3276</v>
      </c>
      <c r="EF100">
        <v>4</v>
      </c>
      <c r="EH100"/>
      <c r="EI100" s="1" t="s">
        <v>1069</v>
      </c>
      <c r="EJ100" s="1" t="s">
        <v>3355</v>
      </c>
      <c r="EK100" s="1" t="s">
        <v>3411</v>
      </c>
      <c r="EL100" t="s">
        <v>3286</v>
      </c>
      <c r="EN100" t="s">
        <v>174</v>
      </c>
      <c r="EQ100">
        <f t="shared" ref="EQ100:EQ131" si="116">COUNTA(ES100:GA100)</f>
        <v>2</v>
      </c>
      <c r="ER100" t="str">
        <f t="shared" ref="ER100:ER131" si="117">_xlfn.TEXTJOIN(", ",TRUE,GB100:HJ100)</f>
        <v>Aerial laser scanning, Aerial multispectral</v>
      </c>
      <c r="ET100">
        <v>1</v>
      </c>
      <c r="EX100">
        <v>1</v>
      </c>
      <c r="GB100" s="57" t="str">
        <f t="shared" ref="GB100:GB131" si="118">IF(OR(ES100=1, ES100=-1, ES100="-1, 1", ES100="1, -1"),ES$1,"")</f>
        <v/>
      </c>
      <c r="GC100" s="57" t="str">
        <f t="shared" ref="GC100:GC131" si="119">IF(OR(ET100=1, ET100=-1, ET100="-1, 1", ET100="1, -1"),ET$1,"")</f>
        <v>Aerial laser scanning</v>
      </c>
      <c r="GD100" s="57" t="str">
        <f t="shared" ref="GD100:GD131" si="120">IF(OR(EU100=1, EU100=-1, EU100="-1, 1", EU100="1, -1"),EU$1,"")</f>
        <v/>
      </c>
      <c r="GE100" s="57" t="str">
        <f t="shared" ref="GE100:GE131" si="121">IF(OR(EV100=1, EV100=-1, EV100="-1, 1", EV100="1, -1"),EV$1,"")</f>
        <v/>
      </c>
      <c r="GF100" s="57" t="str">
        <f t="shared" ref="GF100:GF131" si="122">IF(OR(EW100=1, EW100=-1, EW100="-1, 1", EW100="1, -1"),EW$1,"")</f>
        <v/>
      </c>
      <c r="GG100" s="57" t="str">
        <f t="shared" ref="GG100:GG131" si="123">IF(OR(EX100=1, EX100=-1, EX100="-1, 1", EX100="1, -1"),EX$1,"")</f>
        <v>Aerial multispectral</v>
      </c>
      <c r="GH100" s="57" t="str">
        <f t="shared" ref="GH100:GH131" si="124">IF(OR(EY100=1, EY100=-1, EY100="-1, 1", EY100="1, -1"),EY$1,"")</f>
        <v/>
      </c>
      <c r="GI100" s="57" t="str">
        <f t="shared" ref="GI100:GI131" si="125">IF(OR(EZ100=1, EZ100=-1, EZ100="-1, 1", EZ100="1, -1"),EZ$1,"")</f>
        <v/>
      </c>
      <c r="GJ100" s="57" t="str">
        <f t="shared" ref="GJ100:GJ131" si="126">IF(OR(FA100=1, FA100=-1, FA100="-1, 1", FA100="1, -1"),FA$1,"")</f>
        <v/>
      </c>
      <c r="GK100" s="57" t="str">
        <f t="shared" ref="GK100:GK131" si="127">IF(OR(FB100=1, FB100=-1, FB100="-1, 1", FB100="1, -1"),FB$1,"")</f>
        <v/>
      </c>
      <c r="GL100" s="57" t="str">
        <f t="shared" ref="GL100:GL131" si="128">IF(OR(FC100=1, FC100=-1, FC100="-1, 1", FC100="1, -1"),FC$1,"")</f>
        <v/>
      </c>
      <c r="GM100" s="57" t="str">
        <f t="shared" ref="GM100:GM131" si="129">IF(OR(FD100=1, FD100=-1, FD100="-1, 1", FD100="1, -1"),FD$1,"")</f>
        <v/>
      </c>
      <c r="GN100" s="57" t="str">
        <f t="shared" ref="GN100:GN131" si="130">IF(OR(FE100=1, FE100=-1, FE100="-1, 1", FE100="1, -1"),FE$1,"")</f>
        <v/>
      </c>
      <c r="GO100" s="57" t="str">
        <f t="shared" ref="GO100:GO131" si="131">IF(OR(FF100=1, FF100=-1, FF100="-1, 1", FF100="1, -1"),FF$1,"")</f>
        <v/>
      </c>
      <c r="GP100" s="57" t="str">
        <f t="shared" ref="GP100:GP131" si="132">IF(OR(FG100=1, FG100=-1, FG100="-1, 1", FG100="1, -1"),FG$1,"")</f>
        <v/>
      </c>
      <c r="GQ100" s="57" t="str">
        <f t="shared" ref="GQ100:GQ131" si="133">IF(OR(FH100=1, FH100=-1, FH100="-1, 1", FH100="1, -1"),FH$1,"")</f>
        <v/>
      </c>
      <c r="GR100" s="57" t="str">
        <f t="shared" ref="GR100:GR131" si="134">IF(OR(FI100=1, FI100=-1, FI100="-1, 1", FI100="1, -1"),FI$1,"")</f>
        <v/>
      </c>
      <c r="GS100" s="57" t="str">
        <f t="shared" ref="GS100:GS131" si="135">IF(OR(FJ100=1, FJ100=-1, FJ100="-1, 1", FJ100="1, -1"),FJ$1,"")</f>
        <v/>
      </c>
      <c r="GT100" s="57" t="str">
        <f t="shared" ref="GT100:GT131" si="136">IF(OR(FK100=1, FK100=-1, FK100="-1, 1", FK100="1, -1"),FK$1,"")</f>
        <v/>
      </c>
      <c r="GU100" s="57" t="str">
        <f t="shared" ref="GU100:GU131" si="137">IF(OR(FL100=1, FL100=-1, FL100="-1, 1", FL100="1, -1"),FL$1,"")</f>
        <v/>
      </c>
      <c r="GV100" s="57" t="str">
        <f t="shared" ref="GV100:GV131" si="138">IF(OR(FM100=1, FM100=-1, FM100="-1, 1", FM100="1, -1"),FM$1,"")</f>
        <v/>
      </c>
      <c r="GW100" s="57" t="str">
        <f t="shared" ref="GW100:GW131" si="139">IF(OR(FN100=1, FN100=-1, FN100="-1, 1", FN100="1, -1"),FN$1,"")</f>
        <v/>
      </c>
      <c r="GX100" s="57" t="str">
        <f t="shared" ref="GX100:GX131" si="140">IF(OR(FO100=1, FO100=-1, FO100="-1, 1", FO100="1, -1"),FO$1,"")</f>
        <v/>
      </c>
      <c r="GY100" s="57" t="str">
        <f t="shared" ref="GY100:GY131" si="141">IF(OR(FP100=1, FP100=-1, FP100="-1, 1", FP100="1, -1"),FP$1,"")</f>
        <v/>
      </c>
      <c r="GZ100" s="57" t="str">
        <f t="shared" ref="GZ100:GZ131" si="142">IF(OR(FQ100=1, FQ100=-1, FQ100="-1, 1", FQ100="1, -1"),FQ$1,"")</f>
        <v/>
      </c>
      <c r="HA100" s="57" t="str">
        <f t="shared" ref="HA100:HA131" si="143">IF(OR(FR100=1, FR100=-1, FR100="-1, 1", FR100="1, -1"),FR$1,"")</f>
        <v/>
      </c>
      <c r="HB100" s="57" t="str">
        <f t="shared" ref="HB100:HB131" si="144">IF(OR(FS100=1, FS100=-1, FS100="-1, 1", FS100="1, -1"),FS$1,"")</f>
        <v/>
      </c>
      <c r="HC100" s="57" t="str">
        <f t="shared" ref="HC100:HC131" si="145">IF(OR(FT100=1, FT100=-1, FT100="-1, 1", FT100="1, -1"),FT$1,"")</f>
        <v/>
      </c>
      <c r="HD100" s="57" t="str">
        <f t="shared" ref="HD100:HD131" si="146">IF(OR(FU100=1, FU100=-1, FU100="-1, 1", FU100="1, -1"),FU$1,"")</f>
        <v/>
      </c>
      <c r="HE100" s="57" t="str">
        <f t="shared" ref="HE100:HE131" si="147">IF(OR(FV100=1, FV100=-1, FV100="-1, 1", FV100="1, -1"),FV$1,"")</f>
        <v/>
      </c>
      <c r="HF100" s="57" t="str">
        <f t="shared" ref="HF100:HF131" si="148">IF(OR(FW100=1, FW100=-1, FW100="-1, 1", FW100="1, -1"),FW$1,"")</f>
        <v/>
      </c>
      <c r="HG100" s="57" t="str">
        <f t="shared" ref="HG100:HG131" si="149">IF(OR(FX100=1, FX100=-1, FX100="-1, 1", FX100="1, -1"),FX$1,"")</f>
        <v/>
      </c>
      <c r="HH100" s="57" t="str">
        <f t="shared" ref="HH100:HH131" si="150">IF(OR(FY100=1, FY100=-1, FY100="-1, 1", FY100="1, -1"),FY$1,"")</f>
        <v/>
      </c>
      <c r="HI100" s="57" t="str">
        <f t="shared" ref="HI100:HI131" si="151">IF(OR(FZ100=1, FZ100=-1, FZ100="-1, 1", FZ100="1, -1"),FZ$1,"")</f>
        <v/>
      </c>
      <c r="HJ100" s="57" t="str">
        <f t="shared" ref="HJ100:HJ131" si="152">IF(OR(GA100=1, GA100=-1, GA100="-1, 1", GA100="1, -1"),GA$1,"")</f>
        <v/>
      </c>
    </row>
    <row r="101" spans="1:218" ht="43.2" hidden="1" x14ac:dyDescent="0.3">
      <c r="B101" t="s">
        <v>1605</v>
      </c>
      <c r="C101" t="s">
        <v>157</v>
      </c>
      <c r="D101">
        <v>2022</v>
      </c>
      <c r="E101" t="s">
        <v>1606</v>
      </c>
      <c r="F101" s="1" t="s">
        <v>1607</v>
      </c>
      <c r="G101" t="s">
        <v>1608</v>
      </c>
      <c r="I101" t="s">
        <v>1609</v>
      </c>
      <c r="K101" t="s">
        <v>1610</v>
      </c>
      <c r="L101" t="s">
        <v>1611</v>
      </c>
      <c r="M101">
        <v>2022</v>
      </c>
      <c r="N101">
        <v>45075.825324074074</v>
      </c>
      <c r="O101">
        <v>45075.926666666666</v>
      </c>
      <c r="Q101">
        <v>45168</v>
      </c>
      <c r="T101">
        <v>18</v>
      </c>
      <c r="V101" t="s">
        <v>1612</v>
      </c>
      <c r="AD101" t="s">
        <v>164</v>
      </c>
      <c r="AG101" t="s">
        <v>196</v>
      </c>
      <c r="AM101" t="s">
        <v>1613</v>
      </c>
      <c r="AO101" t="s">
        <v>1614</v>
      </c>
      <c r="CK101" s="54" t="s">
        <v>201</v>
      </c>
      <c r="CP101" t="s">
        <v>171</v>
      </c>
      <c r="CQ101" s="55" t="s">
        <v>3630</v>
      </c>
      <c r="CR101" t="s">
        <v>205</v>
      </c>
      <c r="CS101" t="s">
        <v>172</v>
      </c>
      <c r="CT101" t="s">
        <v>173</v>
      </c>
      <c r="CU101"/>
      <c r="CV101" t="s">
        <v>174</v>
      </c>
      <c r="CW101"/>
      <c r="CX101"/>
      <c r="CY101" t="s">
        <v>174</v>
      </c>
      <c r="CZ101" s="55"/>
      <c r="DA101" s="55"/>
      <c r="DB101" s="55"/>
      <c r="DC101" s="55">
        <v>21</v>
      </c>
      <c r="DD101" s="55">
        <v>1</v>
      </c>
      <c r="DE101" s="55"/>
      <c r="DF101" t="s">
        <v>174</v>
      </c>
      <c r="DG101">
        <v>4</v>
      </c>
      <c r="DH101" t="s">
        <v>1615</v>
      </c>
      <c r="DI101" t="s">
        <v>208</v>
      </c>
      <c r="DJ101" t="s">
        <v>1417</v>
      </c>
      <c r="DK101" t="s">
        <v>210</v>
      </c>
      <c r="DL101">
        <v>990</v>
      </c>
      <c r="DM101" t="s">
        <v>174</v>
      </c>
      <c r="DN101" t="s">
        <v>174</v>
      </c>
      <c r="DR101">
        <v>3</v>
      </c>
      <c r="DS101" t="s">
        <v>1616</v>
      </c>
      <c r="DV101" t="s">
        <v>212</v>
      </c>
      <c r="DY101" t="s">
        <v>1617</v>
      </c>
      <c r="EA101" s="1" t="s">
        <v>1618</v>
      </c>
      <c r="EB101" s="1" t="s">
        <v>3535</v>
      </c>
      <c r="EC101" t="s">
        <v>3362</v>
      </c>
      <c r="ED101">
        <v>2020</v>
      </c>
      <c r="EF101">
        <v>4</v>
      </c>
      <c r="EH101"/>
      <c r="EI101" t="s">
        <v>174</v>
      </c>
      <c r="EJ101"/>
      <c r="EK101"/>
      <c r="EN101" t="s">
        <v>174</v>
      </c>
      <c r="EQ101">
        <f t="shared" si="116"/>
        <v>1</v>
      </c>
      <c r="ER101" t="str">
        <f t="shared" si="117"/>
        <v>CORONA</v>
      </c>
      <c r="ES101" s="54"/>
      <c r="FJ101">
        <v>1</v>
      </c>
      <c r="GB101" s="57" t="str">
        <f t="shared" si="118"/>
        <v/>
      </c>
      <c r="GC101" s="57" t="str">
        <f t="shared" si="119"/>
        <v/>
      </c>
      <c r="GD101" s="57" t="str">
        <f t="shared" si="120"/>
        <v/>
      </c>
      <c r="GE101" s="57" t="str">
        <f t="shared" si="121"/>
        <v/>
      </c>
      <c r="GF101" s="57" t="str">
        <f t="shared" si="122"/>
        <v/>
      </c>
      <c r="GG101" s="57" t="str">
        <f t="shared" si="123"/>
        <v/>
      </c>
      <c r="GH101" s="57" t="str">
        <f t="shared" si="124"/>
        <v/>
      </c>
      <c r="GI101" s="57" t="str">
        <f t="shared" si="125"/>
        <v/>
      </c>
      <c r="GJ101" s="57" t="str">
        <f t="shared" si="126"/>
        <v/>
      </c>
      <c r="GK101" s="57" t="str">
        <f t="shared" si="127"/>
        <v/>
      </c>
      <c r="GL101" s="57" t="str">
        <f t="shared" si="128"/>
        <v/>
      </c>
      <c r="GM101" s="57" t="str">
        <f t="shared" si="129"/>
        <v/>
      </c>
      <c r="GN101" s="57" t="str">
        <f t="shared" si="130"/>
        <v/>
      </c>
      <c r="GO101" s="57" t="str">
        <f t="shared" si="131"/>
        <v/>
      </c>
      <c r="GP101" s="57" t="str">
        <f t="shared" si="132"/>
        <v/>
      </c>
      <c r="GQ101" s="57" t="str">
        <f t="shared" si="133"/>
        <v/>
      </c>
      <c r="GR101" s="57" t="str">
        <f t="shared" si="134"/>
        <v/>
      </c>
      <c r="GS101" s="57" t="str">
        <f t="shared" si="135"/>
        <v>CORONA</v>
      </c>
      <c r="GT101" s="57" t="str">
        <f t="shared" si="136"/>
        <v/>
      </c>
      <c r="GU101" s="57" t="str">
        <f t="shared" si="137"/>
        <v/>
      </c>
      <c r="GV101" s="57" t="str">
        <f t="shared" si="138"/>
        <v/>
      </c>
      <c r="GW101" s="57" t="str">
        <f t="shared" si="139"/>
        <v/>
      </c>
      <c r="GX101" s="57" t="str">
        <f t="shared" si="140"/>
        <v/>
      </c>
      <c r="GY101" s="57" t="str">
        <f t="shared" si="141"/>
        <v/>
      </c>
      <c r="GZ101" s="57" t="str">
        <f t="shared" si="142"/>
        <v/>
      </c>
      <c r="HA101" s="57" t="str">
        <f t="shared" si="143"/>
        <v/>
      </c>
      <c r="HB101" s="57" t="str">
        <f t="shared" si="144"/>
        <v/>
      </c>
      <c r="HC101" s="57" t="str">
        <f t="shared" si="145"/>
        <v/>
      </c>
      <c r="HD101" s="57" t="str">
        <f t="shared" si="146"/>
        <v/>
      </c>
      <c r="HE101" s="57" t="str">
        <f t="shared" si="147"/>
        <v/>
      </c>
      <c r="HF101" s="57" t="str">
        <f t="shared" si="148"/>
        <v/>
      </c>
      <c r="HG101" s="57" t="str">
        <f t="shared" si="149"/>
        <v/>
      </c>
      <c r="HH101" s="57" t="str">
        <f t="shared" si="150"/>
        <v/>
      </c>
      <c r="HI101" s="57" t="str">
        <f t="shared" si="151"/>
        <v/>
      </c>
      <c r="HJ101" s="57" t="str">
        <f t="shared" si="152"/>
        <v/>
      </c>
    </row>
    <row r="102" spans="1:218" hidden="1" x14ac:dyDescent="0.3">
      <c r="A102">
        <v>1</v>
      </c>
      <c r="B102" t="s">
        <v>394</v>
      </c>
      <c r="C102" t="s">
        <v>241</v>
      </c>
      <c r="D102">
        <v>2023</v>
      </c>
      <c r="E102" t="s">
        <v>395</v>
      </c>
      <c r="F102" t="s">
        <v>396</v>
      </c>
      <c r="G102" t="s">
        <v>304</v>
      </c>
      <c r="H102" t="s">
        <v>397</v>
      </c>
      <c r="J102" t="s">
        <v>398</v>
      </c>
      <c r="L102" t="s">
        <v>399</v>
      </c>
      <c r="M102">
        <v>45123</v>
      </c>
      <c r="N102">
        <v>45434.755324074074</v>
      </c>
      <c r="O102">
        <v>45436.066817129627</v>
      </c>
      <c r="Q102" t="s">
        <v>400</v>
      </c>
      <c r="X102" t="s">
        <v>185</v>
      </c>
      <c r="AD102" t="s">
        <v>164</v>
      </c>
      <c r="AE102" t="s">
        <v>185</v>
      </c>
      <c r="AH102" t="s">
        <v>401</v>
      </c>
      <c r="AK102" t="s">
        <v>402</v>
      </c>
      <c r="AO102" t="s">
        <v>403</v>
      </c>
      <c r="BU102" t="s">
        <v>315</v>
      </c>
      <c r="CK102" t="s">
        <v>3223</v>
      </c>
      <c r="CR102"/>
      <c r="CU102"/>
      <c r="CV102"/>
      <c r="CW102"/>
      <c r="CX102"/>
      <c r="CZ102" s="55"/>
      <c r="DA102" s="55"/>
      <c r="DB102" s="55"/>
      <c r="DC102" s="55"/>
      <c r="DD102" s="55"/>
      <c r="DE102" s="55"/>
      <c r="DM102"/>
      <c r="DY102"/>
      <c r="EA102"/>
      <c r="EB102"/>
      <c r="EH102"/>
      <c r="EI102"/>
      <c r="EJ102"/>
      <c r="EK102"/>
      <c r="EN102"/>
      <c r="EQ102">
        <f t="shared" si="116"/>
        <v>0</v>
      </c>
      <c r="ER102" t="str">
        <f t="shared" si="117"/>
        <v/>
      </c>
      <c r="ES102" s="54"/>
      <c r="GB102" s="57" t="str">
        <f t="shared" si="118"/>
        <v/>
      </c>
      <c r="GC102" s="57" t="str">
        <f t="shared" si="119"/>
        <v/>
      </c>
      <c r="GD102" s="57" t="str">
        <f t="shared" si="120"/>
        <v/>
      </c>
      <c r="GE102" s="57" t="str">
        <f t="shared" si="121"/>
        <v/>
      </c>
      <c r="GF102" s="57" t="str">
        <f t="shared" si="122"/>
        <v/>
      </c>
      <c r="GG102" s="57" t="str">
        <f t="shared" si="123"/>
        <v/>
      </c>
      <c r="GH102" s="57" t="str">
        <f t="shared" si="124"/>
        <v/>
      </c>
      <c r="GI102" s="57" t="str">
        <f t="shared" si="125"/>
        <v/>
      </c>
      <c r="GJ102" s="57" t="str">
        <f t="shared" si="126"/>
        <v/>
      </c>
      <c r="GK102" s="57" t="str">
        <f t="shared" si="127"/>
        <v/>
      </c>
      <c r="GL102" s="57" t="str">
        <f t="shared" si="128"/>
        <v/>
      </c>
      <c r="GM102" s="57" t="str">
        <f t="shared" si="129"/>
        <v/>
      </c>
      <c r="GN102" s="57" t="str">
        <f t="shared" si="130"/>
        <v/>
      </c>
      <c r="GO102" s="57" t="str">
        <f t="shared" si="131"/>
        <v/>
      </c>
      <c r="GP102" s="57" t="str">
        <f t="shared" si="132"/>
        <v/>
      </c>
      <c r="GQ102" s="57" t="str">
        <f t="shared" si="133"/>
        <v/>
      </c>
      <c r="GR102" s="57" t="str">
        <f t="shared" si="134"/>
        <v/>
      </c>
      <c r="GS102" s="57" t="str">
        <f t="shared" si="135"/>
        <v/>
      </c>
      <c r="GT102" s="57" t="str">
        <f t="shared" si="136"/>
        <v/>
      </c>
      <c r="GU102" s="57" t="str">
        <f t="shared" si="137"/>
        <v/>
      </c>
      <c r="GV102" s="57" t="str">
        <f t="shared" si="138"/>
        <v/>
      </c>
      <c r="GW102" s="57" t="str">
        <f t="shared" si="139"/>
        <v/>
      </c>
      <c r="GX102" s="57" t="str">
        <f t="shared" si="140"/>
        <v/>
      </c>
      <c r="GY102" s="57" t="str">
        <f t="shared" si="141"/>
        <v/>
      </c>
      <c r="GZ102" s="57" t="str">
        <f t="shared" si="142"/>
        <v/>
      </c>
      <c r="HA102" s="57" t="str">
        <f t="shared" si="143"/>
        <v/>
      </c>
      <c r="HB102" s="57" t="str">
        <f t="shared" si="144"/>
        <v/>
      </c>
      <c r="HC102" s="57" t="str">
        <f t="shared" si="145"/>
        <v/>
      </c>
      <c r="HD102" s="57" t="str">
        <f t="shared" si="146"/>
        <v/>
      </c>
      <c r="HE102" s="57" t="str">
        <f t="shared" si="147"/>
        <v/>
      </c>
      <c r="HF102" s="57" t="str">
        <f t="shared" si="148"/>
        <v/>
      </c>
      <c r="HG102" s="57" t="str">
        <f t="shared" si="149"/>
        <v/>
      </c>
      <c r="HH102" s="57" t="str">
        <f t="shared" si="150"/>
        <v/>
      </c>
      <c r="HI102" s="57" t="str">
        <f t="shared" si="151"/>
        <v/>
      </c>
      <c r="HJ102" s="57" t="str">
        <f t="shared" si="152"/>
        <v/>
      </c>
    </row>
    <row r="103" spans="1:218" ht="172.8" hidden="1" x14ac:dyDescent="0.3">
      <c r="A103">
        <v>1</v>
      </c>
      <c r="B103" t="s">
        <v>1619</v>
      </c>
      <c r="C103" t="s">
        <v>157</v>
      </c>
      <c r="D103">
        <v>2024</v>
      </c>
      <c r="E103" t="s">
        <v>1620</v>
      </c>
      <c r="F103" s="1" t="s">
        <v>1621</v>
      </c>
      <c r="G103" t="s">
        <v>569</v>
      </c>
      <c r="I103" t="s">
        <v>182</v>
      </c>
      <c r="J103" t="s">
        <v>1622</v>
      </c>
      <c r="K103" t="s">
        <v>1623</v>
      </c>
      <c r="L103" t="s">
        <v>1624</v>
      </c>
      <c r="M103">
        <v>45407</v>
      </c>
      <c r="N103">
        <v>45434.75513888889</v>
      </c>
      <c r="O103">
        <v>45436.048854166664</v>
      </c>
      <c r="Q103">
        <v>1523</v>
      </c>
      <c r="S103" t="s">
        <v>185</v>
      </c>
      <c r="T103">
        <v>16</v>
      </c>
      <c r="V103" t="s">
        <v>1148</v>
      </c>
      <c r="X103" t="s">
        <v>185</v>
      </c>
      <c r="AD103" t="s">
        <v>164</v>
      </c>
      <c r="AE103" t="s">
        <v>185</v>
      </c>
      <c r="AG103" t="s">
        <v>196</v>
      </c>
      <c r="AH103" t="s">
        <v>1625</v>
      </c>
      <c r="AK103" t="s">
        <v>1626</v>
      </c>
      <c r="AM103" t="s">
        <v>1627</v>
      </c>
      <c r="AO103" t="s">
        <v>1628</v>
      </c>
      <c r="CN103" t="s">
        <v>1629</v>
      </c>
      <c r="CP103" t="s">
        <v>171</v>
      </c>
      <c r="CQ103" s="55" t="s">
        <v>3633</v>
      </c>
      <c r="CR103" s="1" t="s">
        <v>1630</v>
      </c>
      <c r="CS103" t="s">
        <v>172</v>
      </c>
      <c r="CT103" t="s">
        <v>173</v>
      </c>
      <c r="CU103"/>
      <c r="CV103" t="s">
        <v>174</v>
      </c>
      <c r="CW103"/>
      <c r="CX103"/>
      <c r="CY103" t="s">
        <v>174</v>
      </c>
      <c r="CZ103" s="55"/>
      <c r="DA103" s="55"/>
      <c r="DB103" s="55"/>
      <c r="DC103" s="55">
        <v>1</v>
      </c>
      <c r="DD103" s="55">
        <v>1</v>
      </c>
      <c r="DE103" s="55"/>
      <c r="DG103">
        <v>14</v>
      </c>
      <c r="DH103" t="s">
        <v>1631</v>
      </c>
      <c r="DI103" t="s">
        <v>1632</v>
      </c>
      <c r="DJ103" t="s">
        <v>456</v>
      </c>
      <c r="DK103" t="s">
        <v>457</v>
      </c>
      <c r="DL103">
        <v>24</v>
      </c>
      <c r="DM103" s="1" t="s">
        <v>479</v>
      </c>
      <c r="DN103" t="s">
        <v>1633</v>
      </c>
      <c r="DO103" t="s">
        <v>3163</v>
      </c>
      <c r="DP103" s="40" t="s">
        <v>174</v>
      </c>
      <c r="DQ103" t="s">
        <v>3164</v>
      </c>
      <c r="DR103">
        <v>1</v>
      </c>
      <c r="DS103" t="s">
        <v>1634</v>
      </c>
      <c r="DV103" t="s">
        <v>212</v>
      </c>
      <c r="DY103" t="s">
        <v>1635</v>
      </c>
      <c r="EA103" s="1" t="s">
        <v>3307</v>
      </c>
      <c r="EB103" s="1" t="s">
        <v>3513</v>
      </c>
      <c r="EC103" t="s">
        <v>174</v>
      </c>
      <c r="ED103">
        <v>2020</v>
      </c>
      <c r="EE103" t="s">
        <v>3133</v>
      </c>
      <c r="EF103">
        <v>4</v>
      </c>
      <c r="EH103" s="1" t="s">
        <v>3382</v>
      </c>
      <c r="EI103" s="1" t="s">
        <v>1636</v>
      </c>
      <c r="EJ103" s="1" t="s">
        <v>3356</v>
      </c>
      <c r="EK103" s="1" t="s">
        <v>3356</v>
      </c>
      <c r="EM103" s="1" t="s">
        <v>3583</v>
      </c>
      <c r="EN103" s="1" t="s">
        <v>1637</v>
      </c>
      <c r="EO103" s="1" t="s">
        <v>3587</v>
      </c>
      <c r="EQ103">
        <f t="shared" si="116"/>
        <v>5</v>
      </c>
      <c r="ER103" t="str">
        <f t="shared" si="117"/>
        <v>Sentinel-2, Aerial laser scanning, Landsat-8, UAV multispectral, CBERS-4A</v>
      </c>
      <c r="ES103" s="29">
        <v>-1</v>
      </c>
      <c r="ET103">
        <v>1</v>
      </c>
      <c r="EW103">
        <v>-1</v>
      </c>
      <c r="FL103">
        <v>1</v>
      </c>
      <c r="FV103">
        <v>-1</v>
      </c>
      <c r="GB103" s="57" t="str">
        <f t="shared" si="118"/>
        <v>Sentinel-2</v>
      </c>
      <c r="GC103" s="57" t="str">
        <f t="shared" si="119"/>
        <v>Aerial laser scanning</v>
      </c>
      <c r="GD103" s="57" t="str">
        <f t="shared" si="120"/>
        <v/>
      </c>
      <c r="GE103" s="57" t="str">
        <f t="shared" si="121"/>
        <v/>
      </c>
      <c r="GF103" s="57" t="str">
        <f t="shared" si="122"/>
        <v>Landsat-8</v>
      </c>
      <c r="GG103" s="57" t="str">
        <f t="shared" si="123"/>
        <v/>
      </c>
      <c r="GH103" s="57" t="str">
        <f t="shared" si="124"/>
        <v/>
      </c>
      <c r="GI103" s="57" t="str">
        <f t="shared" si="125"/>
        <v/>
      </c>
      <c r="GJ103" s="57" t="str">
        <f t="shared" si="126"/>
        <v/>
      </c>
      <c r="GK103" s="57" t="str">
        <f t="shared" si="127"/>
        <v/>
      </c>
      <c r="GL103" s="57" t="str">
        <f t="shared" si="128"/>
        <v/>
      </c>
      <c r="GM103" s="57" t="str">
        <f t="shared" si="129"/>
        <v/>
      </c>
      <c r="GN103" s="57" t="str">
        <f t="shared" si="130"/>
        <v/>
      </c>
      <c r="GO103" s="57" t="str">
        <f t="shared" si="131"/>
        <v/>
      </c>
      <c r="GP103" s="57" t="str">
        <f t="shared" si="132"/>
        <v/>
      </c>
      <c r="GQ103" s="57" t="str">
        <f t="shared" si="133"/>
        <v/>
      </c>
      <c r="GR103" s="57" t="str">
        <f t="shared" si="134"/>
        <v/>
      </c>
      <c r="GS103" s="57" t="str">
        <f t="shared" si="135"/>
        <v/>
      </c>
      <c r="GT103" s="57" t="str">
        <f t="shared" si="136"/>
        <v/>
      </c>
      <c r="GU103" s="57" t="str">
        <f t="shared" si="137"/>
        <v>UAV multispectral</v>
      </c>
      <c r="GV103" s="57" t="str">
        <f t="shared" si="138"/>
        <v/>
      </c>
      <c r="GW103" s="57" t="str">
        <f t="shared" si="139"/>
        <v/>
      </c>
      <c r="GX103" s="57" t="str">
        <f t="shared" si="140"/>
        <v/>
      </c>
      <c r="GY103" s="57" t="str">
        <f t="shared" si="141"/>
        <v/>
      </c>
      <c r="GZ103" s="57" t="str">
        <f t="shared" si="142"/>
        <v/>
      </c>
      <c r="HA103" s="57" t="str">
        <f t="shared" si="143"/>
        <v/>
      </c>
      <c r="HB103" s="57" t="str">
        <f t="shared" si="144"/>
        <v/>
      </c>
      <c r="HC103" s="57" t="str">
        <f t="shared" si="145"/>
        <v/>
      </c>
      <c r="HD103" s="57" t="str">
        <f t="shared" si="146"/>
        <v/>
      </c>
      <c r="HE103" s="57" t="str">
        <f t="shared" si="147"/>
        <v>CBERS-4A</v>
      </c>
      <c r="HF103" s="57" t="str">
        <f t="shared" si="148"/>
        <v/>
      </c>
      <c r="HG103" s="57" t="str">
        <f t="shared" si="149"/>
        <v/>
      </c>
      <c r="HH103" s="57" t="str">
        <f t="shared" si="150"/>
        <v/>
      </c>
      <c r="HI103" s="57" t="str">
        <f t="shared" si="151"/>
        <v/>
      </c>
      <c r="HJ103" s="57" t="str">
        <f t="shared" si="152"/>
        <v/>
      </c>
    </row>
    <row r="104" spans="1:218" ht="57.6" hidden="1" x14ac:dyDescent="0.3">
      <c r="A104" s="55"/>
      <c r="B104" s="55" t="s">
        <v>1638</v>
      </c>
      <c r="C104" s="55" t="s">
        <v>157</v>
      </c>
      <c r="D104" s="55">
        <v>2023</v>
      </c>
      <c r="E104" s="55" t="s">
        <v>1639</v>
      </c>
      <c r="F104" s="1" t="s">
        <v>1640</v>
      </c>
      <c r="G104" s="55"/>
      <c r="J104" t="s">
        <v>1641</v>
      </c>
      <c r="K104" t="s">
        <v>1642</v>
      </c>
      <c r="L104" t="s">
        <v>1643</v>
      </c>
      <c r="M104">
        <v>2023</v>
      </c>
      <c r="N104">
        <v>45246.819224537037</v>
      </c>
      <c r="O104">
        <v>45246.819224537037</v>
      </c>
      <c r="S104" t="s">
        <v>185</v>
      </c>
      <c r="X104" t="s">
        <v>185</v>
      </c>
      <c r="AD104" t="s">
        <v>164</v>
      </c>
      <c r="AK104" t="s">
        <v>1644</v>
      </c>
      <c r="AS104" t="s">
        <v>185</v>
      </c>
      <c r="CK104" s="56" t="s">
        <v>201</v>
      </c>
      <c r="CL104" s="55"/>
      <c r="CM104" s="55"/>
      <c r="CP104" s="55" t="s">
        <v>204</v>
      </c>
      <c r="CQ104" s="55" t="s">
        <v>3633</v>
      </c>
      <c r="CR104" s="55" t="s">
        <v>276</v>
      </c>
      <c r="CS104" s="55" t="s">
        <v>172</v>
      </c>
      <c r="CT104" s="55" t="s">
        <v>185</v>
      </c>
      <c r="CU104"/>
      <c r="CV104" t="s">
        <v>174</v>
      </c>
      <c r="CW104"/>
      <c r="CX104"/>
      <c r="CY104" s="55">
        <v>68.400000000000006</v>
      </c>
      <c r="CZ104" s="55"/>
      <c r="DA104" s="55">
        <v>732</v>
      </c>
      <c r="DB104" s="55">
        <v>12</v>
      </c>
      <c r="DC104" s="55" t="s">
        <v>185</v>
      </c>
      <c r="DD104" s="55">
        <v>1</v>
      </c>
      <c r="DE104" s="55"/>
      <c r="DF104" s="55">
        <v>68.400000000000006</v>
      </c>
      <c r="DG104" s="55">
        <v>9</v>
      </c>
      <c r="DH104" s="55" t="s">
        <v>1645</v>
      </c>
      <c r="DI104" s="55" t="s">
        <v>455</v>
      </c>
      <c r="DJ104" s="55" t="s">
        <v>1646</v>
      </c>
      <c r="DK104" s="55" t="s">
        <v>665</v>
      </c>
      <c r="DL104" s="55">
        <v>161.4</v>
      </c>
      <c r="DM104" s="1" t="s">
        <v>479</v>
      </c>
      <c r="DN104" s="55" t="s">
        <v>1647</v>
      </c>
      <c r="DO104" s="55"/>
      <c r="DP104" s="55"/>
      <c r="DQ104" s="55"/>
      <c r="DR104" s="55">
        <v>3</v>
      </c>
      <c r="DS104" s="55" t="s">
        <v>618</v>
      </c>
      <c r="DT104" s="55" t="s">
        <v>3502</v>
      </c>
      <c r="DU104" s="55" t="s">
        <v>3421</v>
      </c>
      <c r="DV104" s="55" t="s">
        <v>482</v>
      </c>
      <c r="DW104" s="55"/>
      <c r="DX104" s="55"/>
      <c r="DY104" s="55" t="s">
        <v>1648</v>
      </c>
      <c r="DZ104" s="55"/>
      <c r="EA104" s="1" t="s">
        <v>1649</v>
      </c>
      <c r="EB104" s="1" t="s">
        <v>3536</v>
      </c>
      <c r="EC104" s="55" t="s">
        <v>3364</v>
      </c>
      <c r="ED104" s="55" t="s">
        <v>3138</v>
      </c>
      <c r="EE104" s="55"/>
      <c r="EF104" s="55">
        <v>4</v>
      </c>
      <c r="EG104" s="55"/>
      <c r="EH104" s="55"/>
      <c r="EI104" s="55" t="s">
        <v>174</v>
      </c>
      <c r="EJ104" s="55"/>
      <c r="EK104" s="55"/>
      <c r="EL104" s="55"/>
      <c r="EM104" s="55"/>
      <c r="EN104" s="55" t="s">
        <v>174</v>
      </c>
      <c r="EO104" s="55"/>
      <c r="EP104" s="55"/>
      <c r="EQ104" s="55">
        <f t="shared" si="116"/>
        <v>2</v>
      </c>
      <c r="ER104" t="str">
        <f t="shared" si="117"/>
        <v>Aerial laser scanning, Aerial multispectral</v>
      </c>
      <c r="ES104" s="56"/>
      <c r="ET104" s="55">
        <v>1</v>
      </c>
      <c r="EU104" s="55"/>
      <c r="EV104" s="55"/>
      <c r="EW104" s="55"/>
      <c r="EX104" s="55" t="s">
        <v>1650</v>
      </c>
      <c r="EY104" s="55"/>
      <c r="EZ104" s="55"/>
      <c r="FA104" s="55"/>
      <c r="FB104" s="55"/>
      <c r="FC104" s="55"/>
      <c r="FD104" s="55"/>
      <c r="FE104" s="55"/>
      <c r="FF104" s="55"/>
      <c r="FG104" s="55"/>
      <c r="FH104" s="55"/>
      <c r="FI104" s="55"/>
      <c r="FJ104" s="55"/>
      <c r="FK104" s="55"/>
      <c r="FL104" s="55"/>
      <c r="FM104" s="55"/>
      <c r="FN104" s="55"/>
      <c r="FO104" s="55"/>
      <c r="FP104" s="55"/>
      <c r="FQ104" s="55"/>
      <c r="FR104" s="55"/>
      <c r="FS104" s="55"/>
      <c r="FT104" s="55"/>
      <c r="FU104" s="55"/>
      <c r="FV104" s="55"/>
      <c r="FW104" s="55"/>
      <c r="FX104" s="55"/>
      <c r="FY104" s="55"/>
      <c r="FZ104" s="55"/>
      <c r="GA104" s="55"/>
      <c r="GB104" s="57" t="str">
        <f t="shared" si="118"/>
        <v/>
      </c>
      <c r="GC104" s="57" t="str">
        <f t="shared" si="119"/>
        <v>Aerial laser scanning</v>
      </c>
      <c r="GD104" s="57" t="str">
        <f t="shared" si="120"/>
        <v/>
      </c>
      <c r="GE104" s="57" t="str">
        <f t="shared" si="121"/>
        <v/>
      </c>
      <c r="GF104" s="57" t="str">
        <f t="shared" si="122"/>
        <v/>
      </c>
      <c r="GG104" s="57" t="str">
        <f t="shared" si="123"/>
        <v>Aerial multispectral</v>
      </c>
      <c r="GH104" s="57" t="str">
        <f t="shared" si="124"/>
        <v/>
      </c>
      <c r="GI104" s="57" t="str">
        <f t="shared" si="125"/>
        <v/>
      </c>
      <c r="GJ104" s="57" t="str">
        <f t="shared" si="126"/>
        <v/>
      </c>
      <c r="GK104" s="57" t="str">
        <f t="shared" si="127"/>
        <v/>
      </c>
      <c r="GL104" s="57" t="str">
        <f t="shared" si="128"/>
        <v/>
      </c>
      <c r="GM104" s="57" t="str">
        <f t="shared" si="129"/>
        <v/>
      </c>
      <c r="GN104" s="57" t="str">
        <f t="shared" si="130"/>
        <v/>
      </c>
      <c r="GO104" s="57" t="str">
        <f t="shared" si="131"/>
        <v/>
      </c>
      <c r="GP104" s="57" t="str">
        <f t="shared" si="132"/>
        <v/>
      </c>
      <c r="GQ104" s="57" t="str">
        <f t="shared" si="133"/>
        <v/>
      </c>
      <c r="GR104" s="57" t="str">
        <f t="shared" si="134"/>
        <v/>
      </c>
      <c r="GS104" s="57" t="str">
        <f t="shared" si="135"/>
        <v/>
      </c>
      <c r="GT104" s="57" t="str">
        <f t="shared" si="136"/>
        <v/>
      </c>
      <c r="GU104" s="57" t="str">
        <f t="shared" si="137"/>
        <v/>
      </c>
      <c r="GV104" s="57" t="str">
        <f t="shared" si="138"/>
        <v/>
      </c>
      <c r="GW104" s="57" t="str">
        <f t="shared" si="139"/>
        <v/>
      </c>
      <c r="GX104" s="57" t="str">
        <f t="shared" si="140"/>
        <v/>
      </c>
      <c r="GY104" s="57" t="str">
        <f t="shared" si="141"/>
        <v/>
      </c>
      <c r="GZ104" s="57" t="str">
        <f t="shared" si="142"/>
        <v/>
      </c>
      <c r="HA104" s="57" t="str">
        <f t="shared" si="143"/>
        <v/>
      </c>
      <c r="HB104" s="57" t="str">
        <f t="shared" si="144"/>
        <v/>
      </c>
      <c r="HC104" s="57" t="str">
        <f t="shared" si="145"/>
        <v/>
      </c>
      <c r="HD104" s="57" t="str">
        <f t="shared" si="146"/>
        <v/>
      </c>
      <c r="HE104" s="57" t="str">
        <f t="shared" si="147"/>
        <v/>
      </c>
      <c r="HF104" s="57" t="str">
        <f t="shared" si="148"/>
        <v/>
      </c>
      <c r="HG104" s="57" t="str">
        <f t="shared" si="149"/>
        <v/>
      </c>
      <c r="HH104" s="57" t="str">
        <f t="shared" si="150"/>
        <v/>
      </c>
      <c r="HI104" s="57" t="str">
        <f t="shared" si="151"/>
        <v/>
      </c>
      <c r="HJ104" s="57" t="str">
        <f t="shared" si="152"/>
        <v/>
      </c>
    </row>
    <row r="105" spans="1:218" ht="28.8" hidden="1" x14ac:dyDescent="0.3">
      <c r="B105" t="s">
        <v>1651</v>
      </c>
      <c r="C105" t="s">
        <v>157</v>
      </c>
      <c r="D105">
        <v>2019</v>
      </c>
      <c r="E105" t="s">
        <v>1652</v>
      </c>
      <c r="F105" s="1" t="s">
        <v>1653</v>
      </c>
      <c r="G105" t="s">
        <v>519</v>
      </c>
      <c r="I105" t="s">
        <v>520</v>
      </c>
      <c r="J105" t="s">
        <v>1654</v>
      </c>
      <c r="K105" t="s">
        <v>185</v>
      </c>
      <c r="L105" t="s">
        <v>1655</v>
      </c>
      <c r="M105">
        <v>45279</v>
      </c>
      <c r="N105" t="s">
        <v>508</v>
      </c>
      <c r="O105" t="s">
        <v>508</v>
      </c>
      <c r="P105" t="s">
        <v>185</v>
      </c>
      <c r="R105" t="s">
        <v>185</v>
      </c>
      <c r="S105">
        <v>12</v>
      </c>
      <c r="T105">
        <v>14</v>
      </c>
      <c r="U105" t="s">
        <v>185</v>
      </c>
      <c r="V105" t="s">
        <v>185</v>
      </c>
      <c r="W105" t="s">
        <v>185</v>
      </c>
      <c r="X105" t="s">
        <v>185</v>
      </c>
      <c r="Y105" t="s">
        <v>185</v>
      </c>
      <c r="Z105" t="s">
        <v>185</v>
      </c>
      <c r="AA105" t="s">
        <v>185</v>
      </c>
      <c r="AB105" t="s">
        <v>185</v>
      </c>
      <c r="AC105" t="s">
        <v>185</v>
      </c>
      <c r="AD105" t="s">
        <v>164</v>
      </c>
      <c r="AE105" t="s">
        <v>185</v>
      </c>
      <c r="AF105" t="s">
        <v>185</v>
      </c>
      <c r="AG105" t="s">
        <v>185</v>
      </c>
      <c r="AH105" t="s">
        <v>1656</v>
      </c>
      <c r="AI105" t="s">
        <v>185</v>
      </c>
      <c r="AJ105" t="s">
        <v>185</v>
      </c>
      <c r="AK105" t="s">
        <v>185</v>
      </c>
      <c r="AL105" t="s">
        <v>185</v>
      </c>
      <c r="AM105" t="s">
        <v>1657</v>
      </c>
      <c r="AN105" t="s">
        <v>185</v>
      </c>
      <c r="AO105" t="s">
        <v>1658</v>
      </c>
      <c r="AP105" t="s">
        <v>185</v>
      </c>
      <c r="AR105" t="s">
        <v>185</v>
      </c>
      <c r="AS105" t="s">
        <v>185</v>
      </c>
      <c r="AT105" t="s">
        <v>185</v>
      </c>
      <c r="AU105" t="s">
        <v>185</v>
      </c>
      <c r="AV105" t="s">
        <v>185</v>
      </c>
      <c r="AW105" t="s">
        <v>185</v>
      </c>
      <c r="AX105" t="s">
        <v>185</v>
      </c>
      <c r="AY105" t="s">
        <v>185</v>
      </c>
      <c r="AZ105" t="s">
        <v>185</v>
      </c>
      <c r="BA105" t="s">
        <v>185</v>
      </c>
      <c r="BB105" t="s">
        <v>185</v>
      </c>
      <c r="BC105" t="s">
        <v>185</v>
      </c>
      <c r="BD105" t="s">
        <v>185</v>
      </c>
      <c r="BE105" t="s">
        <v>185</v>
      </c>
      <c r="BF105" t="s">
        <v>185</v>
      </c>
      <c r="BG105" t="s">
        <v>185</v>
      </c>
      <c r="BH105" t="s">
        <v>185</v>
      </c>
      <c r="BI105" t="s">
        <v>185</v>
      </c>
      <c r="BJ105" t="s">
        <v>185</v>
      </c>
      <c r="BK105" t="s">
        <v>185</v>
      </c>
      <c r="BL105" t="s">
        <v>185</v>
      </c>
      <c r="BM105" t="s">
        <v>185</v>
      </c>
      <c r="BN105" t="s">
        <v>185</v>
      </c>
      <c r="BO105" t="s">
        <v>185</v>
      </c>
      <c r="BP105" t="s">
        <v>185</v>
      </c>
      <c r="BQ105" t="s">
        <v>185</v>
      </c>
      <c r="BR105" t="s">
        <v>185</v>
      </c>
      <c r="BS105" t="s">
        <v>185</v>
      </c>
      <c r="BT105" t="s">
        <v>185</v>
      </c>
      <c r="BV105" t="s">
        <v>185</v>
      </c>
      <c r="BW105" t="s">
        <v>185</v>
      </c>
      <c r="BX105" t="s">
        <v>185</v>
      </c>
      <c r="BY105" t="s">
        <v>185</v>
      </c>
      <c r="BZ105" t="s">
        <v>185</v>
      </c>
      <c r="CA105" t="s">
        <v>185</v>
      </c>
      <c r="CB105" t="s">
        <v>185</v>
      </c>
      <c r="CC105" t="s">
        <v>185</v>
      </c>
      <c r="CD105" t="s">
        <v>185</v>
      </c>
      <c r="CE105" t="s">
        <v>185</v>
      </c>
      <c r="CF105" t="s">
        <v>185</v>
      </c>
      <c r="CG105" t="s">
        <v>185</v>
      </c>
      <c r="CH105" t="s">
        <v>185</v>
      </c>
      <c r="CI105" t="s">
        <v>185</v>
      </c>
      <c r="CJ105" t="s">
        <v>185</v>
      </c>
      <c r="CK105" s="54" t="s">
        <v>201</v>
      </c>
      <c r="CP105" t="s">
        <v>235</v>
      </c>
      <c r="CR105" t="s">
        <v>205</v>
      </c>
      <c r="CS105" t="s">
        <v>454</v>
      </c>
      <c r="CT105" t="s">
        <v>185</v>
      </c>
      <c r="CU105"/>
      <c r="CV105"/>
      <c r="CW105"/>
      <c r="CX105"/>
      <c r="CY105" t="s">
        <v>185</v>
      </c>
      <c r="CZ105" s="55"/>
      <c r="DA105" s="55"/>
      <c r="DB105" s="55"/>
      <c r="DC105" s="55">
        <v>46</v>
      </c>
      <c r="DD105" s="55">
        <v>1</v>
      </c>
      <c r="DE105" s="55"/>
      <c r="DF105" t="s">
        <v>236</v>
      </c>
      <c r="DI105" t="s">
        <v>208</v>
      </c>
      <c r="DJ105" t="s">
        <v>531</v>
      </c>
      <c r="DK105" t="s">
        <v>457</v>
      </c>
      <c r="DL105">
        <v>3500</v>
      </c>
      <c r="DM105" s="40" t="s">
        <v>174</v>
      </c>
      <c r="DR105" t="s">
        <v>236</v>
      </c>
      <c r="DS105" t="s">
        <v>533</v>
      </c>
      <c r="DY105"/>
      <c r="EA105"/>
      <c r="EB105"/>
      <c r="EC105" t="s">
        <v>3117</v>
      </c>
      <c r="ED105">
        <v>2018</v>
      </c>
      <c r="EE105" t="s">
        <v>3129</v>
      </c>
      <c r="EF105">
        <v>4</v>
      </c>
      <c r="EH105"/>
      <c r="EI105"/>
      <c r="EJ105"/>
      <c r="EK105"/>
      <c r="EN105" t="s">
        <v>174</v>
      </c>
      <c r="EQ105">
        <f t="shared" si="116"/>
        <v>3</v>
      </c>
      <c r="ER105" t="str">
        <f t="shared" si="117"/>
        <v>Landsat-8, Rapideye, Landsat-7</v>
      </c>
      <c r="ES105" s="54"/>
      <c r="EW105">
        <v>1</v>
      </c>
      <c r="FA105">
        <v>1</v>
      </c>
      <c r="FE105">
        <v>1</v>
      </c>
      <c r="GB105" s="57" t="str">
        <f t="shared" si="118"/>
        <v/>
      </c>
      <c r="GC105" s="57" t="str">
        <f t="shared" si="119"/>
        <v/>
      </c>
      <c r="GD105" s="57" t="str">
        <f t="shared" si="120"/>
        <v/>
      </c>
      <c r="GE105" s="57" t="str">
        <f t="shared" si="121"/>
        <v/>
      </c>
      <c r="GF105" s="57" t="str">
        <f t="shared" si="122"/>
        <v>Landsat-8</v>
      </c>
      <c r="GG105" s="57" t="str">
        <f t="shared" si="123"/>
        <v/>
      </c>
      <c r="GH105" s="57" t="str">
        <f t="shared" si="124"/>
        <v/>
      </c>
      <c r="GI105" s="57" t="str">
        <f t="shared" si="125"/>
        <v/>
      </c>
      <c r="GJ105" s="57" t="str">
        <f t="shared" si="126"/>
        <v>Rapideye</v>
      </c>
      <c r="GK105" s="57" t="str">
        <f t="shared" si="127"/>
        <v/>
      </c>
      <c r="GL105" s="57" t="str">
        <f t="shared" si="128"/>
        <v/>
      </c>
      <c r="GM105" s="57" t="str">
        <f t="shared" si="129"/>
        <v/>
      </c>
      <c r="GN105" s="57" t="str">
        <f t="shared" si="130"/>
        <v>Landsat-7</v>
      </c>
      <c r="GO105" s="57" t="str">
        <f t="shared" si="131"/>
        <v/>
      </c>
      <c r="GP105" s="57" t="str">
        <f t="shared" si="132"/>
        <v/>
      </c>
      <c r="GQ105" s="57" t="str">
        <f t="shared" si="133"/>
        <v/>
      </c>
      <c r="GR105" s="57" t="str">
        <f t="shared" si="134"/>
        <v/>
      </c>
      <c r="GS105" s="57" t="str">
        <f t="shared" si="135"/>
        <v/>
      </c>
      <c r="GT105" s="57" t="str">
        <f t="shared" si="136"/>
        <v/>
      </c>
      <c r="GU105" s="57" t="str">
        <f t="shared" si="137"/>
        <v/>
      </c>
      <c r="GV105" s="57" t="str">
        <f t="shared" si="138"/>
        <v/>
      </c>
      <c r="GW105" s="57" t="str">
        <f t="shared" si="139"/>
        <v/>
      </c>
      <c r="GX105" s="57" t="str">
        <f t="shared" si="140"/>
        <v/>
      </c>
      <c r="GY105" s="57" t="str">
        <f t="shared" si="141"/>
        <v/>
      </c>
      <c r="GZ105" s="57" t="str">
        <f t="shared" si="142"/>
        <v/>
      </c>
      <c r="HA105" s="57" t="str">
        <f t="shared" si="143"/>
        <v/>
      </c>
      <c r="HB105" s="57" t="str">
        <f t="shared" si="144"/>
        <v/>
      </c>
      <c r="HC105" s="57" t="str">
        <f t="shared" si="145"/>
        <v/>
      </c>
      <c r="HD105" s="57" t="str">
        <f t="shared" si="146"/>
        <v/>
      </c>
      <c r="HE105" s="57" t="str">
        <f t="shared" si="147"/>
        <v/>
      </c>
      <c r="HF105" s="57" t="str">
        <f t="shared" si="148"/>
        <v/>
      </c>
      <c r="HG105" s="57" t="str">
        <f t="shared" si="149"/>
        <v/>
      </c>
      <c r="HH105" s="57" t="str">
        <f t="shared" si="150"/>
        <v/>
      </c>
      <c r="HI105" s="57" t="str">
        <f t="shared" si="151"/>
        <v/>
      </c>
      <c r="HJ105" s="57" t="str">
        <f t="shared" si="152"/>
        <v/>
      </c>
    </row>
    <row r="106" spans="1:218" ht="115.2" hidden="1" x14ac:dyDescent="0.3">
      <c r="A106">
        <v>1</v>
      </c>
      <c r="B106" t="s">
        <v>1659</v>
      </c>
      <c r="C106" t="s">
        <v>157</v>
      </c>
      <c r="D106">
        <v>2024</v>
      </c>
      <c r="E106" t="s">
        <v>1660</v>
      </c>
      <c r="F106" s="1" t="s">
        <v>1661</v>
      </c>
      <c r="G106" t="s">
        <v>569</v>
      </c>
      <c r="I106" t="s">
        <v>182</v>
      </c>
      <c r="J106" t="s">
        <v>1662</v>
      </c>
      <c r="K106" t="s">
        <v>1663</v>
      </c>
      <c r="L106" t="s">
        <v>1664</v>
      </c>
      <c r="M106">
        <v>45316</v>
      </c>
      <c r="N106">
        <v>45434.754965277774</v>
      </c>
      <c r="O106">
        <v>45436.064155092594</v>
      </c>
      <c r="Q106">
        <v>463</v>
      </c>
      <c r="S106" t="s">
        <v>185</v>
      </c>
      <c r="T106">
        <v>16</v>
      </c>
      <c r="V106" t="s">
        <v>1148</v>
      </c>
      <c r="X106" t="s">
        <v>185</v>
      </c>
      <c r="AD106" t="s">
        <v>164</v>
      </c>
      <c r="AE106" t="s">
        <v>185</v>
      </c>
      <c r="AG106" t="s">
        <v>196</v>
      </c>
      <c r="AH106" t="s">
        <v>1665</v>
      </c>
      <c r="AK106" t="s">
        <v>1666</v>
      </c>
      <c r="AM106" t="s">
        <v>1667</v>
      </c>
      <c r="AO106" t="s">
        <v>1668</v>
      </c>
      <c r="CK106" s="54"/>
      <c r="CN106" t="s">
        <v>1669</v>
      </c>
      <c r="CP106" t="s">
        <v>171</v>
      </c>
      <c r="CQ106" s="55" t="s">
        <v>3317</v>
      </c>
      <c r="CR106" t="s">
        <v>1225</v>
      </c>
      <c r="CS106" t="s">
        <v>172</v>
      </c>
      <c r="CT106" t="s">
        <v>173</v>
      </c>
      <c r="CU106"/>
      <c r="CV106" t="s">
        <v>174</v>
      </c>
      <c r="CW106"/>
      <c r="CX106"/>
      <c r="CY106" t="s">
        <v>174</v>
      </c>
      <c r="CZ106" s="55"/>
      <c r="DA106" s="55"/>
      <c r="DB106" s="55"/>
      <c r="DC106" s="55">
        <v>4</v>
      </c>
      <c r="DD106" s="55">
        <v>1</v>
      </c>
      <c r="DE106" s="55"/>
      <c r="DG106">
        <v>13</v>
      </c>
      <c r="DH106" t="s">
        <v>174</v>
      </c>
      <c r="DI106" t="s">
        <v>1670</v>
      </c>
      <c r="DJ106" t="s">
        <v>1671</v>
      </c>
      <c r="DK106" t="s">
        <v>176</v>
      </c>
      <c r="DL106">
        <v>30</v>
      </c>
      <c r="DM106" s="1" t="s">
        <v>1672</v>
      </c>
      <c r="DN106" t="s">
        <v>1673</v>
      </c>
      <c r="DR106">
        <v>3</v>
      </c>
      <c r="DS106" t="s">
        <v>1674</v>
      </c>
      <c r="DV106" t="s">
        <v>212</v>
      </c>
      <c r="DY106" t="s">
        <v>1675</v>
      </c>
      <c r="EA106" s="1" t="s">
        <v>1676</v>
      </c>
      <c r="EB106" s="1" t="s">
        <v>3537</v>
      </c>
      <c r="EC106" t="s">
        <v>174</v>
      </c>
      <c r="ED106">
        <v>2020</v>
      </c>
      <c r="EE106" t="s">
        <v>3128</v>
      </c>
      <c r="EF106">
        <v>8</v>
      </c>
      <c r="EH106"/>
      <c r="EI106" t="s">
        <v>174</v>
      </c>
      <c r="EJ106"/>
      <c r="EK106"/>
      <c r="EN106" t="s">
        <v>174</v>
      </c>
      <c r="EQ106">
        <f t="shared" si="116"/>
        <v>0</v>
      </c>
      <c r="ER106" t="str">
        <f t="shared" si="117"/>
        <v/>
      </c>
      <c r="ES106" s="54"/>
      <c r="GB106" s="57" t="str">
        <f t="shared" si="118"/>
        <v/>
      </c>
      <c r="GC106" s="57" t="str">
        <f t="shared" si="119"/>
        <v/>
      </c>
      <c r="GD106" s="57" t="str">
        <f t="shared" si="120"/>
        <v/>
      </c>
      <c r="GE106" s="57" t="str">
        <f t="shared" si="121"/>
        <v/>
      </c>
      <c r="GF106" s="57" t="str">
        <f t="shared" si="122"/>
        <v/>
      </c>
      <c r="GG106" s="57" t="str">
        <f t="shared" si="123"/>
        <v/>
      </c>
      <c r="GH106" s="57" t="str">
        <f t="shared" si="124"/>
        <v/>
      </c>
      <c r="GI106" s="57" t="str">
        <f t="shared" si="125"/>
        <v/>
      </c>
      <c r="GJ106" s="57" t="str">
        <f t="shared" si="126"/>
        <v/>
      </c>
      <c r="GK106" s="57" t="str">
        <f t="shared" si="127"/>
        <v/>
      </c>
      <c r="GL106" s="57" t="str">
        <f t="shared" si="128"/>
        <v/>
      </c>
      <c r="GM106" s="57" t="str">
        <f t="shared" si="129"/>
        <v/>
      </c>
      <c r="GN106" s="57" t="str">
        <f t="shared" si="130"/>
        <v/>
      </c>
      <c r="GO106" s="57" t="str">
        <f t="shared" si="131"/>
        <v/>
      </c>
      <c r="GP106" s="57" t="str">
        <f t="shared" si="132"/>
        <v/>
      </c>
      <c r="GQ106" s="57" t="str">
        <f t="shared" si="133"/>
        <v/>
      </c>
      <c r="GR106" s="57" t="str">
        <f t="shared" si="134"/>
        <v/>
      </c>
      <c r="GS106" s="57" t="str">
        <f t="shared" si="135"/>
        <v/>
      </c>
      <c r="GT106" s="57" t="str">
        <f t="shared" si="136"/>
        <v/>
      </c>
      <c r="GU106" s="57" t="str">
        <f t="shared" si="137"/>
        <v/>
      </c>
      <c r="GV106" s="57" t="str">
        <f t="shared" si="138"/>
        <v/>
      </c>
      <c r="GW106" s="57" t="str">
        <f t="shared" si="139"/>
        <v/>
      </c>
      <c r="GX106" s="57" t="str">
        <f t="shared" si="140"/>
        <v/>
      </c>
      <c r="GY106" s="57" t="str">
        <f t="shared" si="141"/>
        <v/>
      </c>
      <c r="GZ106" s="57" t="str">
        <f t="shared" si="142"/>
        <v/>
      </c>
      <c r="HA106" s="57" t="str">
        <f t="shared" si="143"/>
        <v/>
      </c>
      <c r="HB106" s="57" t="str">
        <f t="shared" si="144"/>
        <v/>
      </c>
      <c r="HC106" s="57" t="str">
        <f t="shared" si="145"/>
        <v/>
      </c>
      <c r="HD106" s="57" t="str">
        <f t="shared" si="146"/>
        <v/>
      </c>
      <c r="HE106" s="57" t="str">
        <f t="shared" si="147"/>
        <v/>
      </c>
      <c r="HF106" s="57" t="str">
        <f t="shared" si="148"/>
        <v/>
      </c>
      <c r="HG106" s="57" t="str">
        <f t="shared" si="149"/>
        <v/>
      </c>
      <c r="HH106" s="57" t="str">
        <f t="shared" si="150"/>
        <v/>
      </c>
      <c r="HI106" s="57" t="str">
        <f t="shared" si="151"/>
        <v/>
      </c>
      <c r="HJ106" s="57" t="str">
        <f t="shared" si="152"/>
        <v/>
      </c>
    </row>
    <row r="107" spans="1:218" hidden="1" x14ac:dyDescent="0.3">
      <c r="A107">
        <v>1</v>
      </c>
      <c r="B107" t="s">
        <v>670</v>
      </c>
      <c r="C107" t="s">
        <v>157</v>
      </c>
      <c r="D107">
        <v>2024</v>
      </c>
      <c r="E107" t="s">
        <v>671</v>
      </c>
      <c r="F107" t="s">
        <v>672</v>
      </c>
      <c r="G107" t="s">
        <v>673</v>
      </c>
      <c r="I107" t="s">
        <v>674</v>
      </c>
      <c r="J107" t="s">
        <v>675</v>
      </c>
      <c r="K107" t="s">
        <v>676</v>
      </c>
      <c r="L107" t="s">
        <v>677</v>
      </c>
      <c r="M107">
        <v>45383</v>
      </c>
      <c r="N107">
        <v>45434.755358796298</v>
      </c>
      <c r="O107">
        <v>45436.064212962963</v>
      </c>
      <c r="Q107">
        <v>120564</v>
      </c>
      <c r="S107" t="s">
        <v>185</v>
      </c>
      <c r="T107">
        <v>356</v>
      </c>
      <c r="V107" t="s">
        <v>678</v>
      </c>
      <c r="X107" t="s">
        <v>185</v>
      </c>
      <c r="AD107" t="s">
        <v>164</v>
      </c>
      <c r="AE107" t="s">
        <v>185</v>
      </c>
      <c r="AG107" t="s">
        <v>196</v>
      </c>
      <c r="AH107" t="s">
        <v>679</v>
      </c>
      <c r="AK107" t="s">
        <v>680</v>
      </c>
      <c r="AO107" t="s">
        <v>681</v>
      </c>
      <c r="CL107" t="s">
        <v>3224</v>
      </c>
      <c r="CR107"/>
      <c r="CU107"/>
      <c r="CV107"/>
      <c r="CW107"/>
      <c r="CX107"/>
      <c r="CZ107" s="55"/>
      <c r="DM107"/>
      <c r="DY107"/>
      <c r="EA107"/>
      <c r="EB107"/>
      <c r="EH107"/>
      <c r="EI107"/>
      <c r="EJ107"/>
      <c r="EK107"/>
      <c r="EN107"/>
      <c r="EQ107">
        <f t="shared" si="116"/>
        <v>0</v>
      </c>
      <c r="ER107" t="str">
        <f t="shared" si="117"/>
        <v/>
      </c>
      <c r="GB107" s="57" t="str">
        <f t="shared" si="118"/>
        <v/>
      </c>
      <c r="GC107" s="57" t="str">
        <f t="shared" si="119"/>
        <v/>
      </c>
      <c r="GD107" s="57" t="str">
        <f t="shared" si="120"/>
        <v/>
      </c>
      <c r="GE107" s="57" t="str">
        <f t="shared" si="121"/>
        <v/>
      </c>
      <c r="GF107" s="57" t="str">
        <f t="shared" si="122"/>
        <v/>
      </c>
      <c r="GG107" s="57" t="str">
        <f t="shared" si="123"/>
        <v/>
      </c>
      <c r="GH107" s="57" t="str">
        <f t="shared" si="124"/>
        <v/>
      </c>
      <c r="GI107" s="57" t="str">
        <f t="shared" si="125"/>
        <v/>
      </c>
      <c r="GJ107" s="57" t="str">
        <f t="shared" si="126"/>
        <v/>
      </c>
      <c r="GK107" s="57" t="str">
        <f t="shared" si="127"/>
        <v/>
      </c>
      <c r="GL107" s="57" t="str">
        <f t="shared" si="128"/>
        <v/>
      </c>
      <c r="GM107" s="57" t="str">
        <f t="shared" si="129"/>
        <v/>
      </c>
      <c r="GN107" s="57" t="str">
        <f t="shared" si="130"/>
        <v/>
      </c>
      <c r="GO107" s="57" t="str">
        <f t="shared" si="131"/>
        <v/>
      </c>
      <c r="GP107" s="57" t="str">
        <f t="shared" si="132"/>
        <v/>
      </c>
      <c r="GQ107" s="57" t="str">
        <f t="shared" si="133"/>
        <v/>
      </c>
      <c r="GR107" s="57" t="str">
        <f t="shared" si="134"/>
        <v/>
      </c>
      <c r="GS107" s="57" t="str">
        <f t="shared" si="135"/>
        <v/>
      </c>
      <c r="GT107" s="57" t="str">
        <f t="shared" si="136"/>
        <v/>
      </c>
      <c r="GU107" s="57" t="str">
        <f t="shared" si="137"/>
        <v/>
      </c>
      <c r="GV107" s="57" t="str">
        <f t="shared" si="138"/>
        <v/>
      </c>
      <c r="GW107" s="57" t="str">
        <f t="shared" si="139"/>
        <v/>
      </c>
      <c r="GX107" s="57" t="str">
        <f t="shared" si="140"/>
        <v/>
      </c>
      <c r="GY107" s="57" t="str">
        <f t="shared" si="141"/>
        <v/>
      </c>
      <c r="GZ107" s="57" t="str">
        <f t="shared" si="142"/>
        <v/>
      </c>
      <c r="HA107" s="57" t="str">
        <f t="shared" si="143"/>
        <v/>
      </c>
      <c r="HB107" s="57" t="str">
        <f t="shared" si="144"/>
        <v/>
      </c>
      <c r="HC107" s="57" t="str">
        <f t="shared" si="145"/>
        <v/>
      </c>
      <c r="HD107" s="57" t="str">
        <f t="shared" si="146"/>
        <v/>
      </c>
      <c r="HE107" s="57" t="str">
        <f t="shared" si="147"/>
        <v/>
      </c>
      <c r="HF107" s="57" t="str">
        <f t="shared" si="148"/>
        <v/>
      </c>
      <c r="HG107" s="57" t="str">
        <f t="shared" si="149"/>
        <v/>
      </c>
      <c r="HH107" s="57" t="str">
        <f t="shared" si="150"/>
        <v/>
      </c>
      <c r="HI107" s="57" t="str">
        <f t="shared" si="151"/>
        <v/>
      </c>
      <c r="HJ107" s="57" t="str">
        <f t="shared" si="152"/>
        <v/>
      </c>
    </row>
    <row r="108" spans="1:218" ht="43.2" hidden="1" x14ac:dyDescent="0.3">
      <c r="A108" s="55"/>
      <c r="B108" s="55" t="s">
        <v>1677</v>
      </c>
      <c r="C108" s="55" t="s">
        <v>157</v>
      </c>
      <c r="D108" s="55">
        <v>2022</v>
      </c>
      <c r="E108" s="55" t="s">
        <v>1678</v>
      </c>
      <c r="F108" s="1" t="s">
        <v>1679</v>
      </c>
      <c r="G108" s="55" t="s">
        <v>569</v>
      </c>
      <c r="I108" t="s">
        <v>570</v>
      </c>
      <c r="J108" t="s">
        <v>1680</v>
      </c>
      <c r="L108" t="s">
        <v>1681</v>
      </c>
      <c r="M108">
        <v>44593</v>
      </c>
      <c r="N108">
        <v>45075.825277777774</v>
      </c>
      <c r="O108">
        <v>45075.825277777774</v>
      </c>
      <c r="S108">
        <v>3</v>
      </c>
      <c r="T108">
        <v>14</v>
      </c>
      <c r="AD108" t="s">
        <v>164</v>
      </c>
      <c r="AH108" t="s">
        <v>1682</v>
      </c>
      <c r="AM108" t="s">
        <v>1683</v>
      </c>
      <c r="AN108" t="s">
        <v>1684</v>
      </c>
      <c r="AO108" t="s">
        <v>1685</v>
      </c>
      <c r="CK108" s="55" t="s">
        <v>201</v>
      </c>
      <c r="CL108" s="55"/>
      <c r="CM108" s="55"/>
      <c r="CP108" s="55" t="s">
        <v>204</v>
      </c>
      <c r="CQ108" s="55"/>
      <c r="CR108" s="55" t="s">
        <v>205</v>
      </c>
      <c r="CS108" s="55" t="s">
        <v>454</v>
      </c>
      <c r="CT108" s="55" t="s">
        <v>185</v>
      </c>
      <c r="CU108"/>
      <c r="CV108"/>
      <c r="CW108"/>
      <c r="CX108"/>
      <c r="CY108" s="55" t="s">
        <v>185</v>
      </c>
      <c r="CZ108" s="55" t="s">
        <v>3090</v>
      </c>
      <c r="DA108" s="55">
        <v>365</v>
      </c>
      <c r="DB108" s="55">
        <v>12</v>
      </c>
      <c r="DC108" s="55" t="s">
        <v>185</v>
      </c>
      <c r="DD108" s="55">
        <v>2</v>
      </c>
      <c r="DE108" s="55"/>
      <c r="DF108" s="55" t="s">
        <v>185</v>
      </c>
      <c r="DG108" s="55"/>
      <c r="DH108" s="55"/>
      <c r="DI108" s="55" t="s">
        <v>208</v>
      </c>
      <c r="DJ108" s="55" t="s">
        <v>1686</v>
      </c>
      <c r="DK108" s="55" t="s">
        <v>239</v>
      </c>
      <c r="DL108" s="55">
        <v>931.53</v>
      </c>
      <c r="DM108" s="55"/>
      <c r="DN108" s="55"/>
      <c r="DO108" s="55"/>
      <c r="DP108" s="55"/>
      <c r="DQ108" s="55"/>
      <c r="DR108" s="55">
        <v>3.7</v>
      </c>
      <c r="DS108" s="55" t="s">
        <v>1687</v>
      </c>
      <c r="DT108" s="55"/>
      <c r="DU108" s="55"/>
      <c r="DV108" s="55"/>
      <c r="DW108" s="55"/>
      <c r="DX108" s="55"/>
      <c r="DY108" s="55"/>
      <c r="DZ108" s="55"/>
      <c r="EA108" s="55"/>
      <c r="EC108" s="55"/>
      <c r="ED108" s="55" t="s">
        <v>3269</v>
      </c>
      <c r="EE108" s="55"/>
      <c r="EF108" s="55">
        <v>4</v>
      </c>
      <c r="EG108" s="55"/>
      <c r="EH108" s="55"/>
      <c r="EI108" s="55"/>
      <c r="EJ108" s="55"/>
      <c r="EK108" s="55"/>
      <c r="EL108" s="55"/>
      <c r="EM108" s="55"/>
      <c r="EN108" s="55" t="s">
        <v>174</v>
      </c>
      <c r="EO108" s="55"/>
      <c r="EP108" s="55"/>
      <c r="EQ108" s="55">
        <f t="shared" si="116"/>
        <v>2</v>
      </c>
      <c r="ER108" t="str">
        <f t="shared" si="117"/>
        <v>Sentinel-2, Rapideye</v>
      </c>
      <c r="ES108" s="56">
        <v>1</v>
      </c>
      <c r="ET108" s="55"/>
      <c r="EU108" s="55"/>
      <c r="EV108" s="55"/>
      <c r="EW108" s="55"/>
      <c r="EX108" s="55"/>
      <c r="EY108" s="55"/>
      <c r="EZ108" s="55"/>
      <c r="FA108" s="55">
        <v>1</v>
      </c>
      <c r="FB108" s="55"/>
      <c r="FC108" s="55"/>
      <c r="FD108" s="55"/>
      <c r="FE108" s="55"/>
      <c r="FF108" s="55"/>
      <c r="FG108" s="55"/>
      <c r="FH108" s="55"/>
      <c r="FI108" s="55"/>
      <c r="FJ108" s="55"/>
      <c r="FK108" s="55"/>
      <c r="FL108" s="55"/>
      <c r="FM108" s="55"/>
      <c r="FN108" s="55"/>
      <c r="FO108" s="55"/>
      <c r="FP108" s="55"/>
      <c r="FQ108" s="55"/>
      <c r="FR108" s="55"/>
      <c r="FS108" s="55"/>
      <c r="FT108" s="55"/>
      <c r="FU108" s="55"/>
      <c r="FV108" s="55"/>
      <c r="FW108" s="55"/>
      <c r="FX108" s="55"/>
      <c r="FY108" s="55"/>
      <c r="FZ108" s="55"/>
      <c r="GA108" s="55"/>
      <c r="GB108" s="57" t="str">
        <f t="shared" si="118"/>
        <v>Sentinel-2</v>
      </c>
      <c r="GC108" s="57" t="str">
        <f t="shared" si="119"/>
        <v/>
      </c>
      <c r="GD108" s="57" t="str">
        <f t="shared" si="120"/>
        <v/>
      </c>
      <c r="GE108" s="57" t="str">
        <f t="shared" si="121"/>
        <v/>
      </c>
      <c r="GF108" s="57" t="str">
        <f t="shared" si="122"/>
        <v/>
      </c>
      <c r="GG108" s="57" t="str">
        <f t="shared" si="123"/>
        <v/>
      </c>
      <c r="GH108" s="57" t="str">
        <f t="shared" si="124"/>
        <v/>
      </c>
      <c r="GI108" s="57" t="str">
        <f t="shared" si="125"/>
        <v/>
      </c>
      <c r="GJ108" s="57" t="str">
        <f t="shared" si="126"/>
        <v>Rapideye</v>
      </c>
      <c r="GK108" s="57" t="str">
        <f t="shared" si="127"/>
        <v/>
      </c>
      <c r="GL108" s="57" t="str">
        <f t="shared" si="128"/>
        <v/>
      </c>
      <c r="GM108" s="57" t="str">
        <f t="shared" si="129"/>
        <v/>
      </c>
      <c r="GN108" s="57" t="str">
        <f t="shared" si="130"/>
        <v/>
      </c>
      <c r="GO108" s="57" t="str">
        <f t="shared" si="131"/>
        <v/>
      </c>
      <c r="GP108" s="57" t="str">
        <f t="shared" si="132"/>
        <v/>
      </c>
      <c r="GQ108" s="57" t="str">
        <f t="shared" si="133"/>
        <v/>
      </c>
      <c r="GR108" s="57" t="str">
        <f t="shared" si="134"/>
        <v/>
      </c>
      <c r="GS108" s="57" t="str">
        <f t="shared" si="135"/>
        <v/>
      </c>
      <c r="GT108" s="57" t="str">
        <f t="shared" si="136"/>
        <v/>
      </c>
      <c r="GU108" s="57" t="str">
        <f t="shared" si="137"/>
        <v/>
      </c>
      <c r="GV108" s="57" t="str">
        <f t="shared" si="138"/>
        <v/>
      </c>
      <c r="GW108" s="57" t="str">
        <f t="shared" si="139"/>
        <v/>
      </c>
      <c r="GX108" s="57" t="str">
        <f t="shared" si="140"/>
        <v/>
      </c>
      <c r="GY108" s="57" t="str">
        <f t="shared" si="141"/>
        <v/>
      </c>
      <c r="GZ108" s="57" t="str">
        <f t="shared" si="142"/>
        <v/>
      </c>
      <c r="HA108" s="57" t="str">
        <f t="shared" si="143"/>
        <v/>
      </c>
      <c r="HB108" s="57" t="str">
        <f t="shared" si="144"/>
        <v/>
      </c>
      <c r="HC108" s="57" t="str">
        <f t="shared" si="145"/>
        <v/>
      </c>
      <c r="HD108" s="57" t="str">
        <f t="shared" si="146"/>
        <v/>
      </c>
      <c r="HE108" s="57" t="str">
        <f t="shared" si="147"/>
        <v/>
      </c>
      <c r="HF108" s="57" t="str">
        <f t="shared" si="148"/>
        <v/>
      </c>
      <c r="HG108" s="57" t="str">
        <f t="shared" si="149"/>
        <v/>
      </c>
      <c r="HH108" s="57" t="str">
        <f t="shared" si="150"/>
        <v/>
      </c>
      <c r="HI108" s="57" t="str">
        <f t="shared" si="151"/>
        <v/>
      </c>
      <c r="HJ108" s="57" t="str">
        <f t="shared" si="152"/>
        <v/>
      </c>
    </row>
    <row r="109" spans="1:218" ht="57.6" x14ac:dyDescent="0.3">
      <c r="A109" s="55"/>
      <c r="B109" s="55" t="s">
        <v>1688</v>
      </c>
      <c r="C109" s="55" t="s">
        <v>157</v>
      </c>
      <c r="D109" s="55">
        <v>2022</v>
      </c>
      <c r="E109" s="55" t="s">
        <v>1689</v>
      </c>
      <c r="F109" s="1" t="s">
        <v>1690</v>
      </c>
      <c r="G109" s="55" t="s">
        <v>673</v>
      </c>
      <c r="I109" t="s">
        <v>1691</v>
      </c>
      <c r="J109" t="s">
        <v>1692</v>
      </c>
      <c r="K109" t="s">
        <v>185</v>
      </c>
      <c r="L109" t="s">
        <v>1693</v>
      </c>
      <c r="M109" t="s">
        <v>508</v>
      </c>
      <c r="N109" t="s">
        <v>508</v>
      </c>
      <c r="O109" t="s">
        <v>508</v>
      </c>
      <c r="P109" t="s">
        <v>185</v>
      </c>
      <c r="R109" t="s">
        <v>185</v>
      </c>
      <c r="S109" t="s">
        <v>185</v>
      </c>
      <c r="T109">
        <v>310</v>
      </c>
      <c r="U109" t="s">
        <v>185</v>
      </c>
      <c r="V109" t="s">
        <v>185</v>
      </c>
      <c r="W109" t="s">
        <v>185</v>
      </c>
      <c r="X109" t="s">
        <v>185</v>
      </c>
      <c r="Y109" t="s">
        <v>185</v>
      </c>
      <c r="Z109" t="s">
        <v>185</v>
      </c>
      <c r="AA109" t="s">
        <v>185</v>
      </c>
      <c r="AB109" t="s">
        <v>185</v>
      </c>
      <c r="AC109" t="s">
        <v>185</v>
      </c>
      <c r="AD109" t="s">
        <v>164</v>
      </c>
      <c r="AE109" t="s">
        <v>185</v>
      </c>
      <c r="AF109" t="s">
        <v>185</v>
      </c>
      <c r="AG109" t="s">
        <v>185</v>
      </c>
      <c r="AH109" t="s">
        <v>1694</v>
      </c>
      <c r="AI109" t="s">
        <v>185</v>
      </c>
      <c r="AJ109" t="s">
        <v>185</v>
      </c>
      <c r="AK109" t="s">
        <v>185</v>
      </c>
      <c r="AL109" t="s">
        <v>185</v>
      </c>
      <c r="AM109" t="s">
        <v>1695</v>
      </c>
      <c r="AN109" t="s">
        <v>185</v>
      </c>
      <c r="AO109" t="s">
        <v>1696</v>
      </c>
      <c r="AP109" t="s">
        <v>185</v>
      </c>
      <c r="AR109" t="s">
        <v>185</v>
      </c>
      <c r="AS109" t="s">
        <v>185</v>
      </c>
      <c r="AT109" t="s">
        <v>185</v>
      </c>
      <c r="AU109" t="s">
        <v>185</v>
      </c>
      <c r="AV109" t="s">
        <v>185</v>
      </c>
      <c r="AW109" t="s">
        <v>185</v>
      </c>
      <c r="AX109" t="s">
        <v>185</v>
      </c>
      <c r="AY109" t="s">
        <v>185</v>
      </c>
      <c r="AZ109" t="s">
        <v>185</v>
      </c>
      <c r="BA109" t="s">
        <v>185</v>
      </c>
      <c r="BB109" t="s">
        <v>185</v>
      </c>
      <c r="BC109" t="s">
        <v>185</v>
      </c>
      <c r="BD109" t="s">
        <v>185</v>
      </c>
      <c r="BE109" t="s">
        <v>185</v>
      </c>
      <c r="BF109" t="s">
        <v>185</v>
      </c>
      <c r="BG109" t="s">
        <v>185</v>
      </c>
      <c r="BH109" t="s">
        <v>185</v>
      </c>
      <c r="BI109" t="s">
        <v>185</v>
      </c>
      <c r="BJ109" t="s">
        <v>185</v>
      </c>
      <c r="BK109" t="s">
        <v>185</v>
      </c>
      <c r="BL109" t="s">
        <v>185</v>
      </c>
      <c r="BM109" t="s">
        <v>185</v>
      </c>
      <c r="BN109" t="s">
        <v>185</v>
      </c>
      <c r="BO109" t="s">
        <v>185</v>
      </c>
      <c r="BP109" t="s">
        <v>185</v>
      </c>
      <c r="BQ109" t="s">
        <v>185</v>
      </c>
      <c r="BR109" t="s">
        <v>185</v>
      </c>
      <c r="BS109" t="s">
        <v>185</v>
      </c>
      <c r="BT109" t="s">
        <v>185</v>
      </c>
      <c r="BV109" t="s">
        <v>185</v>
      </c>
      <c r="BW109" t="s">
        <v>185</v>
      </c>
      <c r="BX109" t="s">
        <v>185</v>
      </c>
      <c r="BY109" t="s">
        <v>185</v>
      </c>
      <c r="BZ109" t="s">
        <v>185</v>
      </c>
      <c r="CA109" t="s">
        <v>185</v>
      </c>
      <c r="CB109" t="s">
        <v>185</v>
      </c>
      <c r="CC109" t="s">
        <v>185</v>
      </c>
      <c r="CD109" t="s">
        <v>185</v>
      </c>
      <c r="CE109" t="s">
        <v>185</v>
      </c>
      <c r="CF109" t="s">
        <v>185</v>
      </c>
      <c r="CG109" t="s">
        <v>185</v>
      </c>
      <c r="CH109" t="s">
        <v>185</v>
      </c>
      <c r="CI109" t="s">
        <v>185</v>
      </c>
      <c r="CJ109" t="s">
        <v>185</v>
      </c>
      <c r="CK109" s="58" t="s">
        <v>201</v>
      </c>
      <c r="CL109" s="55"/>
      <c r="CM109" s="55"/>
      <c r="CN109" t="s">
        <v>1697</v>
      </c>
      <c r="CO109" t="s">
        <v>1698</v>
      </c>
      <c r="CP109" s="55" t="s">
        <v>846</v>
      </c>
      <c r="CQ109" s="55" t="s">
        <v>3638</v>
      </c>
      <c r="CR109" s="55" t="s">
        <v>1699</v>
      </c>
      <c r="CS109" s="55" t="s">
        <v>172</v>
      </c>
      <c r="CT109" s="55" t="s">
        <v>3563</v>
      </c>
      <c r="CU109"/>
      <c r="CV109" t="s">
        <v>174</v>
      </c>
      <c r="CW109"/>
      <c r="CX109"/>
      <c r="CY109" s="55">
        <v>320</v>
      </c>
      <c r="CZ109" s="55" t="s">
        <v>3090</v>
      </c>
      <c r="DA109" s="55">
        <v>363</v>
      </c>
      <c r="DB109" s="55">
        <v>2</v>
      </c>
      <c r="DC109" s="55" t="s">
        <v>185</v>
      </c>
      <c r="DD109" s="55">
        <v>1</v>
      </c>
      <c r="DE109" s="55"/>
      <c r="DF109" s="55">
        <v>320</v>
      </c>
      <c r="DG109" s="55">
        <v>6</v>
      </c>
      <c r="DH109" s="55" t="s">
        <v>174</v>
      </c>
      <c r="DI109" s="55" t="s">
        <v>1700</v>
      </c>
      <c r="DJ109" s="55" t="s">
        <v>456</v>
      </c>
      <c r="DK109" s="55" t="s">
        <v>457</v>
      </c>
      <c r="DL109" s="55">
        <v>14</v>
      </c>
      <c r="DM109" s="1" t="s">
        <v>1544</v>
      </c>
      <c r="DN109" s="55" t="s">
        <v>930</v>
      </c>
      <c r="DO109" s="55"/>
      <c r="DP109" s="55"/>
      <c r="DQ109" s="55"/>
      <c r="DR109" s="55">
        <v>31.9</v>
      </c>
      <c r="DS109" s="55" t="s">
        <v>781</v>
      </c>
      <c r="DT109" s="55"/>
      <c r="DU109" s="55"/>
      <c r="DV109" s="55" t="s">
        <v>212</v>
      </c>
      <c r="DW109" s="55"/>
      <c r="DX109" s="55"/>
      <c r="DY109" s="55" t="s">
        <v>1157</v>
      </c>
      <c r="DZ109" s="55"/>
      <c r="EA109" s="1" t="s">
        <v>3539</v>
      </c>
      <c r="EB109" s="1" t="s">
        <v>3539</v>
      </c>
      <c r="EC109" s="55" t="s">
        <v>174</v>
      </c>
      <c r="ED109" s="55" t="s">
        <v>3270</v>
      </c>
      <c r="EE109" s="55"/>
      <c r="EF109" s="55">
        <v>4</v>
      </c>
      <c r="EG109" s="55"/>
      <c r="EH109" s="55"/>
      <c r="EI109" s="55" t="s">
        <v>174</v>
      </c>
      <c r="EJ109" s="55"/>
      <c r="EK109" s="55"/>
      <c r="EL109" s="55"/>
      <c r="EM109" s="55"/>
      <c r="EN109" s="55" t="s">
        <v>174</v>
      </c>
      <c r="EO109" s="55"/>
      <c r="EP109" s="55"/>
      <c r="EQ109" s="55">
        <f t="shared" si="116"/>
        <v>0</v>
      </c>
      <c r="ER109" t="str">
        <f t="shared" si="117"/>
        <v/>
      </c>
      <c r="ES109" s="58"/>
      <c r="ET109" s="55"/>
      <c r="EU109" s="55"/>
      <c r="EV109" s="55"/>
      <c r="EW109" s="55"/>
      <c r="EX109" s="55"/>
      <c r="EY109" s="55"/>
      <c r="EZ109" s="55"/>
      <c r="FA109" s="55"/>
      <c r="FB109" s="55"/>
      <c r="FC109" s="55"/>
      <c r="FD109" s="55"/>
      <c r="FE109" s="55"/>
      <c r="FF109" s="55"/>
      <c r="FG109" s="55"/>
      <c r="FH109" s="55"/>
      <c r="FI109" s="55"/>
      <c r="FJ109" s="55"/>
      <c r="FK109" s="55"/>
      <c r="FL109" s="55"/>
      <c r="FM109" s="55"/>
      <c r="FN109" s="55"/>
      <c r="FO109" s="55"/>
      <c r="FP109" s="55"/>
      <c r="FQ109" s="55"/>
      <c r="FR109" s="55"/>
      <c r="FS109" s="55"/>
      <c r="FT109" s="55"/>
      <c r="FU109" s="55"/>
      <c r="FV109" s="55"/>
      <c r="FW109" s="55"/>
      <c r="FX109" s="55"/>
      <c r="FY109" s="55"/>
      <c r="FZ109" s="55"/>
      <c r="GA109" s="55"/>
      <c r="GB109" s="57" t="str">
        <f t="shared" si="118"/>
        <v/>
      </c>
      <c r="GC109" s="57" t="str">
        <f t="shared" si="119"/>
        <v/>
      </c>
      <c r="GD109" s="57" t="str">
        <f t="shared" si="120"/>
        <v/>
      </c>
      <c r="GE109" s="57" t="str">
        <f t="shared" si="121"/>
        <v/>
      </c>
      <c r="GF109" s="57" t="str">
        <f t="shared" si="122"/>
        <v/>
      </c>
      <c r="GG109" s="57" t="str">
        <f t="shared" si="123"/>
        <v/>
      </c>
      <c r="GH109" s="57" t="str">
        <f t="shared" si="124"/>
        <v/>
      </c>
      <c r="GI109" s="57" t="str">
        <f t="shared" si="125"/>
        <v/>
      </c>
      <c r="GJ109" s="57" t="str">
        <f t="shared" si="126"/>
        <v/>
      </c>
      <c r="GK109" s="57" t="str">
        <f t="shared" si="127"/>
        <v/>
      </c>
      <c r="GL109" s="57" t="str">
        <f t="shared" si="128"/>
        <v/>
      </c>
      <c r="GM109" s="57" t="str">
        <f t="shared" si="129"/>
        <v/>
      </c>
      <c r="GN109" s="57" t="str">
        <f t="shared" si="130"/>
        <v/>
      </c>
      <c r="GO109" s="57" t="str">
        <f t="shared" si="131"/>
        <v/>
      </c>
      <c r="GP109" s="57" t="str">
        <f t="shared" si="132"/>
        <v/>
      </c>
      <c r="GQ109" s="57" t="str">
        <f t="shared" si="133"/>
        <v/>
      </c>
      <c r="GR109" s="57" t="str">
        <f t="shared" si="134"/>
        <v/>
      </c>
      <c r="GS109" s="57" t="str">
        <f t="shared" si="135"/>
        <v/>
      </c>
      <c r="GT109" s="57" t="str">
        <f t="shared" si="136"/>
        <v/>
      </c>
      <c r="GU109" s="57" t="str">
        <f t="shared" si="137"/>
        <v/>
      </c>
      <c r="GV109" s="57" t="str">
        <f t="shared" si="138"/>
        <v/>
      </c>
      <c r="GW109" s="57" t="str">
        <f t="shared" si="139"/>
        <v/>
      </c>
      <c r="GX109" s="57" t="str">
        <f t="shared" si="140"/>
        <v/>
      </c>
      <c r="GY109" s="57" t="str">
        <f t="shared" si="141"/>
        <v/>
      </c>
      <c r="GZ109" s="57" t="str">
        <f t="shared" si="142"/>
        <v/>
      </c>
      <c r="HA109" s="57" t="str">
        <f t="shared" si="143"/>
        <v/>
      </c>
      <c r="HB109" s="57" t="str">
        <f t="shared" si="144"/>
        <v/>
      </c>
      <c r="HC109" s="57" t="str">
        <f t="shared" si="145"/>
        <v/>
      </c>
      <c r="HD109" s="57" t="str">
        <f t="shared" si="146"/>
        <v/>
      </c>
      <c r="HE109" s="57" t="str">
        <f t="shared" si="147"/>
        <v/>
      </c>
      <c r="HF109" s="57" t="str">
        <f t="shared" si="148"/>
        <v/>
      </c>
      <c r="HG109" s="57" t="str">
        <f t="shared" si="149"/>
        <v/>
      </c>
      <c r="HH109" s="57" t="str">
        <f t="shared" si="150"/>
        <v/>
      </c>
      <c r="HI109" s="57" t="str">
        <f t="shared" si="151"/>
        <v/>
      </c>
      <c r="HJ109" s="57" t="str">
        <f t="shared" si="152"/>
        <v/>
      </c>
    </row>
    <row r="110" spans="1:218" hidden="1" x14ac:dyDescent="0.3">
      <c r="B110" t="s">
        <v>1341</v>
      </c>
      <c r="C110" t="s">
        <v>157</v>
      </c>
      <c r="D110">
        <v>2023</v>
      </c>
      <c r="E110" t="s">
        <v>1342</v>
      </c>
      <c r="F110" t="s">
        <v>1343</v>
      </c>
      <c r="I110" t="s">
        <v>1344</v>
      </c>
      <c r="J110" t="s">
        <v>1345</v>
      </c>
      <c r="K110" t="s">
        <v>1346</v>
      </c>
      <c r="M110">
        <v>2023</v>
      </c>
      <c r="N110">
        <v>45246.819212962961</v>
      </c>
      <c r="O110">
        <v>45246.833657407406</v>
      </c>
      <c r="S110" t="s">
        <v>185</v>
      </c>
      <c r="T110">
        <v>33</v>
      </c>
      <c r="X110" t="s">
        <v>185</v>
      </c>
      <c r="AD110" t="s">
        <v>551</v>
      </c>
      <c r="AK110" t="s">
        <v>186</v>
      </c>
      <c r="AO110" t="s">
        <v>222</v>
      </c>
      <c r="AS110" t="s">
        <v>185</v>
      </c>
      <c r="CK110"/>
      <c r="CL110" t="s">
        <v>3171</v>
      </c>
      <c r="CR110"/>
      <c r="CU110"/>
      <c r="CV110"/>
      <c r="CW110"/>
      <c r="CX110"/>
      <c r="CZ110" s="55"/>
      <c r="DA110" s="55"/>
      <c r="DB110" s="55"/>
      <c r="DC110" s="55"/>
      <c r="DD110" s="55"/>
      <c r="DE110" s="55"/>
      <c r="DM110"/>
      <c r="DY110"/>
      <c r="EA110"/>
      <c r="EB110"/>
      <c r="EH110"/>
      <c r="EI110"/>
      <c r="EJ110"/>
      <c r="EK110"/>
      <c r="EN110"/>
      <c r="EQ110">
        <f t="shared" si="116"/>
        <v>0</v>
      </c>
      <c r="ER110" t="str">
        <f t="shared" si="117"/>
        <v/>
      </c>
      <c r="GB110" s="57" t="str">
        <f t="shared" si="118"/>
        <v/>
      </c>
      <c r="GC110" s="57" t="str">
        <f t="shared" si="119"/>
        <v/>
      </c>
      <c r="GD110" s="57" t="str">
        <f t="shared" si="120"/>
        <v/>
      </c>
      <c r="GE110" s="57" t="str">
        <f t="shared" si="121"/>
        <v/>
      </c>
      <c r="GF110" s="57" t="str">
        <f t="shared" si="122"/>
        <v/>
      </c>
      <c r="GG110" s="57" t="str">
        <f t="shared" si="123"/>
        <v/>
      </c>
      <c r="GH110" s="57" t="str">
        <f t="shared" si="124"/>
        <v/>
      </c>
      <c r="GI110" s="57" t="str">
        <f t="shared" si="125"/>
        <v/>
      </c>
      <c r="GJ110" s="57" t="str">
        <f t="shared" si="126"/>
        <v/>
      </c>
      <c r="GK110" s="57" t="str">
        <f t="shared" si="127"/>
        <v/>
      </c>
      <c r="GL110" s="57" t="str">
        <f t="shared" si="128"/>
        <v/>
      </c>
      <c r="GM110" s="57" t="str">
        <f t="shared" si="129"/>
        <v/>
      </c>
      <c r="GN110" s="57" t="str">
        <f t="shared" si="130"/>
        <v/>
      </c>
      <c r="GO110" s="57" t="str">
        <f t="shared" si="131"/>
        <v/>
      </c>
      <c r="GP110" s="57" t="str">
        <f t="shared" si="132"/>
        <v/>
      </c>
      <c r="GQ110" s="57" t="str">
        <f t="shared" si="133"/>
        <v/>
      </c>
      <c r="GR110" s="57" t="str">
        <f t="shared" si="134"/>
        <v/>
      </c>
      <c r="GS110" s="57" t="str">
        <f t="shared" si="135"/>
        <v/>
      </c>
      <c r="GT110" s="57" t="str">
        <f t="shared" si="136"/>
        <v/>
      </c>
      <c r="GU110" s="57" t="str">
        <f t="shared" si="137"/>
        <v/>
      </c>
      <c r="GV110" s="57" t="str">
        <f t="shared" si="138"/>
        <v/>
      </c>
      <c r="GW110" s="57" t="str">
        <f t="shared" si="139"/>
        <v/>
      </c>
      <c r="GX110" s="57" t="str">
        <f t="shared" si="140"/>
        <v/>
      </c>
      <c r="GY110" s="57" t="str">
        <f t="shared" si="141"/>
        <v/>
      </c>
      <c r="GZ110" s="57" t="str">
        <f t="shared" si="142"/>
        <v/>
      </c>
      <c r="HA110" s="57" t="str">
        <f t="shared" si="143"/>
        <v/>
      </c>
      <c r="HB110" s="57" t="str">
        <f t="shared" si="144"/>
        <v/>
      </c>
      <c r="HC110" s="57" t="str">
        <f t="shared" si="145"/>
        <v/>
      </c>
      <c r="HD110" s="57" t="str">
        <f t="shared" si="146"/>
        <v/>
      </c>
      <c r="HE110" s="57" t="str">
        <f t="shared" si="147"/>
        <v/>
      </c>
      <c r="HF110" s="57" t="str">
        <f t="shared" si="148"/>
        <v/>
      </c>
      <c r="HG110" s="57" t="str">
        <f t="shared" si="149"/>
        <v/>
      </c>
      <c r="HH110" s="57" t="str">
        <f t="shared" si="150"/>
        <v/>
      </c>
      <c r="HI110" s="57" t="str">
        <f t="shared" si="151"/>
        <v/>
      </c>
      <c r="HJ110" s="57" t="str">
        <f t="shared" si="152"/>
        <v/>
      </c>
    </row>
    <row r="111" spans="1:218" hidden="1" x14ac:dyDescent="0.3">
      <c r="B111" t="s">
        <v>1347</v>
      </c>
      <c r="C111" t="s">
        <v>157</v>
      </c>
      <c r="D111">
        <v>2022</v>
      </c>
      <c r="E111" t="s">
        <v>1348</v>
      </c>
      <c r="F111" t="s">
        <v>1349</v>
      </c>
      <c r="I111" t="s">
        <v>1350</v>
      </c>
      <c r="M111">
        <v>44820</v>
      </c>
      <c r="N111">
        <v>45246.819340277776</v>
      </c>
      <c r="O111">
        <v>45246.819340277776</v>
      </c>
      <c r="S111" t="s">
        <v>185</v>
      </c>
      <c r="T111">
        <v>8</v>
      </c>
      <c r="X111" t="s">
        <v>185</v>
      </c>
      <c r="AD111" t="s">
        <v>164</v>
      </c>
      <c r="AK111" t="s">
        <v>186</v>
      </c>
      <c r="AS111" t="s">
        <v>185</v>
      </c>
      <c r="CL111" t="s">
        <v>3224</v>
      </c>
      <c r="CR111"/>
      <c r="CU111"/>
      <c r="CV111"/>
      <c r="CW111"/>
      <c r="CX111"/>
      <c r="CZ111" s="55"/>
      <c r="DA111" s="55"/>
      <c r="DB111" s="55"/>
      <c r="DC111" s="55"/>
      <c r="DD111" s="55"/>
      <c r="DE111" s="55"/>
      <c r="DM111"/>
      <c r="DY111"/>
      <c r="EA111"/>
      <c r="EB111"/>
      <c r="EH111"/>
      <c r="EI111"/>
      <c r="EJ111"/>
      <c r="EK111"/>
      <c r="EN111"/>
      <c r="EQ111">
        <f t="shared" si="116"/>
        <v>0</v>
      </c>
      <c r="ER111" t="str">
        <f t="shared" si="117"/>
        <v/>
      </c>
      <c r="GB111" s="57" t="str">
        <f t="shared" si="118"/>
        <v/>
      </c>
      <c r="GC111" s="57" t="str">
        <f t="shared" si="119"/>
        <v/>
      </c>
      <c r="GD111" s="57" t="str">
        <f t="shared" si="120"/>
        <v/>
      </c>
      <c r="GE111" s="57" t="str">
        <f t="shared" si="121"/>
        <v/>
      </c>
      <c r="GF111" s="57" t="str">
        <f t="shared" si="122"/>
        <v/>
      </c>
      <c r="GG111" s="57" t="str">
        <f t="shared" si="123"/>
        <v/>
      </c>
      <c r="GH111" s="57" t="str">
        <f t="shared" si="124"/>
        <v/>
      </c>
      <c r="GI111" s="57" t="str">
        <f t="shared" si="125"/>
        <v/>
      </c>
      <c r="GJ111" s="57" t="str">
        <f t="shared" si="126"/>
        <v/>
      </c>
      <c r="GK111" s="57" t="str">
        <f t="shared" si="127"/>
        <v/>
      </c>
      <c r="GL111" s="57" t="str">
        <f t="shared" si="128"/>
        <v/>
      </c>
      <c r="GM111" s="57" t="str">
        <f t="shared" si="129"/>
        <v/>
      </c>
      <c r="GN111" s="57" t="str">
        <f t="shared" si="130"/>
        <v/>
      </c>
      <c r="GO111" s="57" t="str">
        <f t="shared" si="131"/>
        <v/>
      </c>
      <c r="GP111" s="57" t="str">
        <f t="shared" si="132"/>
        <v/>
      </c>
      <c r="GQ111" s="57" t="str">
        <f t="shared" si="133"/>
        <v/>
      </c>
      <c r="GR111" s="57" t="str">
        <f t="shared" si="134"/>
        <v/>
      </c>
      <c r="GS111" s="57" t="str">
        <f t="shared" si="135"/>
        <v/>
      </c>
      <c r="GT111" s="57" t="str">
        <f t="shared" si="136"/>
        <v/>
      </c>
      <c r="GU111" s="57" t="str">
        <f t="shared" si="137"/>
        <v/>
      </c>
      <c r="GV111" s="57" t="str">
        <f t="shared" si="138"/>
        <v/>
      </c>
      <c r="GW111" s="57" t="str">
        <f t="shared" si="139"/>
        <v/>
      </c>
      <c r="GX111" s="57" t="str">
        <f t="shared" si="140"/>
        <v/>
      </c>
      <c r="GY111" s="57" t="str">
        <f t="shared" si="141"/>
        <v/>
      </c>
      <c r="GZ111" s="57" t="str">
        <f t="shared" si="142"/>
        <v/>
      </c>
      <c r="HA111" s="57" t="str">
        <f t="shared" si="143"/>
        <v/>
      </c>
      <c r="HB111" s="57" t="str">
        <f t="shared" si="144"/>
        <v/>
      </c>
      <c r="HC111" s="57" t="str">
        <f t="shared" si="145"/>
        <v/>
      </c>
      <c r="HD111" s="57" t="str">
        <f t="shared" si="146"/>
        <v/>
      </c>
      <c r="HE111" s="57" t="str">
        <f t="shared" si="147"/>
        <v/>
      </c>
      <c r="HF111" s="57" t="str">
        <f t="shared" si="148"/>
        <v/>
      </c>
      <c r="HG111" s="57" t="str">
        <f t="shared" si="149"/>
        <v/>
      </c>
      <c r="HH111" s="57" t="str">
        <f t="shared" si="150"/>
        <v/>
      </c>
      <c r="HI111" s="57" t="str">
        <f t="shared" si="151"/>
        <v/>
      </c>
      <c r="HJ111" s="57" t="str">
        <f t="shared" si="152"/>
        <v/>
      </c>
    </row>
    <row r="112" spans="1:218" ht="57.6" hidden="1" x14ac:dyDescent="0.3">
      <c r="A112" s="55"/>
      <c r="B112" s="55" t="s">
        <v>1702</v>
      </c>
      <c r="C112" s="55" t="s">
        <v>157</v>
      </c>
      <c r="D112" s="55">
        <v>2022</v>
      </c>
      <c r="E112" s="55" t="s">
        <v>1703</v>
      </c>
      <c r="F112" s="1" t="s">
        <v>1704</v>
      </c>
      <c r="G112" s="55" t="s">
        <v>980</v>
      </c>
      <c r="I112" t="s">
        <v>1705</v>
      </c>
      <c r="J112" t="s">
        <v>1706</v>
      </c>
      <c r="L112" t="s">
        <v>1707</v>
      </c>
      <c r="M112">
        <v>44715</v>
      </c>
      <c r="N112">
        <v>45075.825219907405</v>
      </c>
      <c r="O112">
        <v>45075.825219907405</v>
      </c>
      <c r="Q112" t="s">
        <v>1708</v>
      </c>
      <c r="S112">
        <v>11</v>
      </c>
      <c r="T112">
        <v>43</v>
      </c>
      <c r="AD112" t="s">
        <v>164</v>
      </c>
      <c r="AH112" t="s">
        <v>1709</v>
      </c>
      <c r="AO112" t="s">
        <v>1710</v>
      </c>
      <c r="CK112" s="58" t="s">
        <v>201</v>
      </c>
      <c r="CL112" s="55"/>
      <c r="CM112" s="55"/>
      <c r="CP112" s="55" t="s">
        <v>846</v>
      </c>
      <c r="CQ112" s="55" t="s">
        <v>3641</v>
      </c>
      <c r="CR112" s="55" t="s">
        <v>1711</v>
      </c>
      <c r="CS112" s="55" t="s">
        <v>172</v>
      </c>
      <c r="CT112" s="55" t="s">
        <v>173</v>
      </c>
      <c r="CU112" s="53" t="s">
        <v>174</v>
      </c>
      <c r="CV112" s="1" t="s">
        <v>1712</v>
      </c>
      <c r="CW112" s="1" t="s">
        <v>185</v>
      </c>
      <c r="CY112" s="55" t="s">
        <v>3108</v>
      </c>
      <c r="CZ112" s="55"/>
      <c r="DA112">
        <v>1094</v>
      </c>
      <c r="DB112" s="55">
        <f>AVERAGE(14,16,7,12,4,3,18,11,7,13,6,6,10,9,7,14,15,14,8,15,10,18,17,15,16,15,9,13,15,14,11,18,18,19,21,20)</f>
        <v>12.722222222222221</v>
      </c>
      <c r="DC112" s="55">
        <v>493</v>
      </c>
      <c r="DD112" s="55">
        <v>12</v>
      </c>
      <c r="DE112" s="55"/>
      <c r="DF112" s="55">
        <v>5</v>
      </c>
      <c r="DG112" s="55">
        <v>14</v>
      </c>
      <c r="DH112" s="55" t="s">
        <v>174</v>
      </c>
      <c r="DI112" s="55" t="s">
        <v>1713</v>
      </c>
      <c r="DJ112" s="55" t="s">
        <v>456</v>
      </c>
      <c r="DK112" s="55" t="s">
        <v>457</v>
      </c>
      <c r="DL112" s="55">
        <v>300</v>
      </c>
      <c r="DM112" s="1" t="s">
        <v>532</v>
      </c>
      <c r="DN112" s="55" t="s">
        <v>1714</v>
      </c>
      <c r="DO112" s="55">
        <v>3</v>
      </c>
      <c r="DP112" s="55">
        <v>64</v>
      </c>
      <c r="DQ112" s="55" t="s">
        <v>3151</v>
      </c>
      <c r="DR112" s="55">
        <v>3.7</v>
      </c>
      <c r="DS112" s="55" t="s">
        <v>1715</v>
      </c>
      <c r="DT112" s="55"/>
      <c r="DU112" s="55"/>
      <c r="DV112" s="55" t="s">
        <v>212</v>
      </c>
      <c r="DW112" s="55"/>
      <c r="DX112" s="55"/>
      <c r="DY112" s="55" t="s">
        <v>1716</v>
      </c>
      <c r="DZ112" s="55"/>
      <c r="EA112" s="1" t="s">
        <v>1717</v>
      </c>
      <c r="EB112" s="1" t="s">
        <v>185</v>
      </c>
      <c r="EC112" s="55" t="s">
        <v>174</v>
      </c>
      <c r="ED112" s="55" t="s">
        <v>3138</v>
      </c>
      <c r="EE112" s="55"/>
      <c r="EF112" s="55">
        <v>4</v>
      </c>
      <c r="EG112" s="55"/>
      <c r="EH112" s="55"/>
      <c r="EI112" s="55" t="s">
        <v>174</v>
      </c>
      <c r="EJ112" s="55"/>
      <c r="EK112" s="55"/>
      <c r="EL112" s="55"/>
      <c r="EM112" s="55"/>
      <c r="EN112" s="55" t="s">
        <v>174</v>
      </c>
      <c r="EO112" s="55"/>
      <c r="EP112" s="55"/>
      <c r="EQ112" s="55">
        <f t="shared" si="116"/>
        <v>0</v>
      </c>
      <c r="ER112" t="str">
        <f t="shared" si="117"/>
        <v/>
      </c>
      <c r="ES112" s="58"/>
      <c r="ET112" s="55"/>
      <c r="EU112" s="55"/>
      <c r="EV112" s="55"/>
      <c r="EW112" s="55"/>
      <c r="EX112" s="55"/>
      <c r="EY112" s="55"/>
      <c r="EZ112" s="55"/>
      <c r="FA112" s="55"/>
      <c r="FB112" s="55"/>
      <c r="FC112" s="55"/>
      <c r="FD112" s="55"/>
      <c r="FE112" s="55"/>
      <c r="FF112" s="55"/>
      <c r="FG112" s="55"/>
      <c r="FH112" s="55"/>
      <c r="FI112" s="55"/>
      <c r="FJ112" s="55"/>
      <c r="FK112" s="55"/>
      <c r="FL112" s="55"/>
      <c r="FM112" s="55"/>
      <c r="FN112" s="55"/>
      <c r="FO112" s="55"/>
      <c r="FP112" s="55"/>
      <c r="FQ112" s="55"/>
      <c r="FR112" s="55"/>
      <c r="FS112" s="55"/>
      <c r="FT112" s="55"/>
      <c r="FU112" s="55"/>
      <c r="FV112" s="55"/>
      <c r="FW112" s="55"/>
      <c r="FX112" s="55"/>
      <c r="FY112" s="55"/>
      <c r="FZ112" s="55"/>
      <c r="GA112" s="55"/>
      <c r="GB112" s="57" t="str">
        <f t="shared" si="118"/>
        <v/>
      </c>
      <c r="GC112" s="57" t="str">
        <f t="shared" si="119"/>
        <v/>
      </c>
      <c r="GD112" s="57" t="str">
        <f t="shared" si="120"/>
        <v/>
      </c>
      <c r="GE112" s="57" t="str">
        <f t="shared" si="121"/>
        <v/>
      </c>
      <c r="GF112" s="57" t="str">
        <f t="shared" si="122"/>
        <v/>
      </c>
      <c r="GG112" s="57" t="str">
        <f t="shared" si="123"/>
        <v/>
      </c>
      <c r="GH112" s="57" t="str">
        <f t="shared" si="124"/>
        <v/>
      </c>
      <c r="GI112" s="57" t="str">
        <f t="shared" si="125"/>
        <v/>
      </c>
      <c r="GJ112" s="57" t="str">
        <f t="shared" si="126"/>
        <v/>
      </c>
      <c r="GK112" s="57" t="str">
        <f t="shared" si="127"/>
        <v/>
      </c>
      <c r="GL112" s="57" t="str">
        <f t="shared" si="128"/>
        <v/>
      </c>
      <c r="GM112" s="57" t="str">
        <f t="shared" si="129"/>
        <v/>
      </c>
      <c r="GN112" s="57" t="str">
        <f t="shared" si="130"/>
        <v/>
      </c>
      <c r="GO112" s="57" t="str">
        <f t="shared" si="131"/>
        <v/>
      </c>
      <c r="GP112" s="57" t="str">
        <f t="shared" si="132"/>
        <v/>
      </c>
      <c r="GQ112" s="57" t="str">
        <f t="shared" si="133"/>
        <v/>
      </c>
      <c r="GR112" s="57" t="str">
        <f t="shared" si="134"/>
        <v/>
      </c>
      <c r="GS112" s="57" t="str">
        <f t="shared" si="135"/>
        <v/>
      </c>
      <c r="GT112" s="57" t="str">
        <f t="shared" si="136"/>
        <v/>
      </c>
      <c r="GU112" s="57" t="str">
        <f t="shared" si="137"/>
        <v/>
      </c>
      <c r="GV112" s="57" t="str">
        <f t="shared" si="138"/>
        <v/>
      </c>
      <c r="GW112" s="57" t="str">
        <f t="shared" si="139"/>
        <v/>
      </c>
      <c r="GX112" s="57" t="str">
        <f t="shared" si="140"/>
        <v/>
      </c>
      <c r="GY112" s="57" t="str">
        <f t="shared" si="141"/>
        <v/>
      </c>
      <c r="GZ112" s="57" t="str">
        <f t="shared" si="142"/>
        <v/>
      </c>
      <c r="HA112" s="57" t="str">
        <f t="shared" si="143"/>
        <v/>
      </c>
      <c r="HB112" s="57" t="str">
        <f t="shared" si="144"/>
        <v/>
      </c>
      <c r="HC112" s="57" t="str">
        <f t="shared" si="145"/>
        <v/>
      </c>
      <c r="HD112" s="57" t="str">
        <f t="shared" si="146"/>
        <v/>
      </c>
      <c r="HE112" s="57" t="str">
        <f t="shared" si="147"/>
        <v/>
      </c>
      <c r="HF112" s="57" t="str">
        <f t="shared" si="148"/>
        <v/>
      </c>
      <c r="HG112" s="57" t="str">
        <f t="shared" si="149"/>
        <v/>
      </c>
      <c r="HH112" s="57" t="str">
        <f t="shared" si="150"/>
        <v/>
      </c>
      <c r="HI112" s="57" t="str">
        <f t="shared" si="151"/>
        <v/>
      </c>
      <c r="HJ112" s="57" t="str">
        <f t="shared" si="152"/>
        <v/>
      </c>
    </row>
    <row r="113" spans="1:218" hidden="1" x14ac:dyDescent="0.3">
      <c r="A113">
        <v>1</v>
      </c>
      <c r="B113" t="s">
        <v>404</v>
      </c>
      <c r="C113" t="s">
        <v>241</v>
      </c>
      <c r="D113">
        <v>2023</v>
      </c>
      <c r="E113" t="s">
        <v>405</v>
      </c>
      <c r="F113" t="s">
        <v>406</v>
      </c>
      <c r="G113" t="s">
        <v>407</v>
      </c>
      <c r="K113" t="s">
        <v>408</v>
      </c>
      <c r="L113" t="s">
        <v>409</v>
      </c>
      <c r="M113">
        <v>2023</v>
      </c>
      <c r="N113">
        <v>45434.778645833336</v>
      </c>
      <c r="O113">
        <v>45436.086354166669</v>
      </c>
      <c r="Q113" t="s">
        <v>410</v>
      </c>
      <c r="X113" t="s">
        <v>185</v>
      </c>
      <c r="AC113" t="s">
        <v>411</v>
      </c>
      <c r="AD113" t="s">
        <v>164</v>
      </c>
      <c r="AE113" t="s">
        <v>185</v>
      </c>
      <c r="AG113" t="s">
        <v>196</v>
      </c>
      <c r="AK113" t="s">
        <v>412</v>
      </c>
      <c r="AO113" t="s">
        <v>413</v>
      </c>
      <c r="BU113" t="s">
        <v>414</v>
      </c>
      <c r="CM113" t="s">
        <v>3225</v>
      </c>
      <c r="CR113"/>
      <c r="CU113"/>
      <c r="CV113"/>
      <c r="CW113"/>
      <c r="CX113"/>
      <c r="CZ113" s="55"/>
      <c r="DM113"/>
      <c r="DY113"/>
      <c r="EA113"/>
      <c r="EB113"/>
      <c r="EH113"/>
      <c r="EI113"/>
      <c r="EJ113"/>
      <c r="EK113"/>
      <c r="EN113"/>
      <c r="EQ113">
        <f t="shared" si="116"/>
        <v>0</v>
      </c>
      <c r="ER113" t="str">
        <f t="shared" si="117"/>
        <v/>
      </c>
      <c r="GB113" s="57" t="str">
        <f t="shared" si="118"/>
        <v/>
      </c>
      <c r="GC113" s="57" t="str">
        <f t="shared" si="119"/>
        <v/>
      </c>
      <c r="GD113" s="57" t="str">
        <f t="shared" si="120"/>
        <v/>
      </c>
      <c r="GE113" s="57" t="str">
        <f t="shared" si="121"/>
        <v/>
      </c>
      <c r="GF113" s="57" t="str">
        <f t="shared" si="122"/>
        <v/>
      </c>
      <c r="GG113" s="57" t="str">
        <f t="shared" si="123"/>
        <v/>
      </c>
      <c r="GH113" s="57" t="str">
        <f t="shared" si="124"/>
        <v/>
      </c>
      <c r="GI113" s="57" t="str">
        <f t="shared" si="125"/>
        <v/>
      </c>
      <c r="GJ113" s="57" t="str">
        <f t="shared" si="126"/>
        <v/>
      </c>
      <c r="GK113" s="57" t="str">
        <f t="shared" si="127"/>
        <v/>
      </c>
      <c r="GL113" s="57" t="str">
        <f t="shared" si="128"/>
        <v/>
      </c>
      <c r="GM113" s="57" t="str">
        <f t="shared" si="129"/>
        <v/>
      </c>
      <c r="GN113" s="57" t="str">
        <f t="shared" si="130"/>
        <v/>
      </c>
      <c r="GO113" s="57" t="str">
        <f t="shared" si="131"/>
        <v/>
      </c>
      <c r="GP113" s="57" t="str">
        <f t="shared" si="132"/>
        <v/>
      </c>
      <c r="GQ113" s="57" t="str">
        <f t="shared" si="133"/>
        <v/>
      </c>
      <c r="GR113" s="57" t="str">
        <f t="shared" si="134"/>
        <v/>
      </c>
      <c r="GS113" s="57" t="str">
        <f t="shared" si="135"/>
        <v/>
      </c>
      <c r="GT113" s="57" t="str">
        <f t="shared" si="136"/>
        <v/>
      </c>
      <c r="GU113" s="57" t="str">
        <f t="shared" si="137"/>
        <v/>
      </c>
      <c r="GV113" s="57" t="str">
        <f t="shared" si="138"/>
        <v/>
      </c>
      <c r="GW113" s="57" t="str">
        <f t="shared" si="139"/>
        <v/>
      </c>
      <c r="GX113" s="57" t="str">
        <f t="shared" si="140"/>
        <v/>
      </c>
      <c r="GY113" s="57" t="str">
        <f t="shared" si="141"/>
        <v/>
      </c>
      <c r="GZ113" s="57" t="str">
        <f t="shared" si="142"/>
        <v/>
      </c>
      <c r="HA113" s="57" t="str">
        <f t="shared" si="143"/>
        <v/>
      </c>
      <c r="HB113" s="57" t="str">
        <f t="shared" si="144"/>
        <v/>
      </c>
      <c r="HC113" s="57" t="str">
        <f t="shared" si="145"/>
        <v/>
      </c>
      <c r="HD113" s="57" t="str">
        <f t="shared" si="146"/>
        <v/>
      </c>
      <c r="HE113" s="57" t="str">
        <f t="shared" si="147"/>
        <v/>
      </c>
      <c r="HF113" s="57" t="str">
        <f t="shared" si="148"/>
        <v/>
      </c>
      <c r="HG113" s="57" t="str">
        <f t="shared" si="149"/>
        <v/>
      </c>
      <c r="HH113" s="57" t="str">
        <f t="shared" si="150"/>
        <v/>
      </c>
      <c r="HI113" s="57" t="str">
        <f t="shared" si="151"/>
        <v/>
      </c>
      <c r="HJ113" s="57" t="str">
        <f t="shared" si="152"/>
        <v/>
      </c>
    </row>
    <row r="114" spans="1:218" ht="43.2" hidden="1" x14ac:dyDescent="0.3">
      <c r="B114" t="s">
        <v>1718</v>
      </c>
      <c r="C114" t="s">
        <v>157</v>
      </c>
      <c r="D114">
        <v>2023</v>
      </c>
      <c r="E114" t="s">
        <v>1719</v>
      </c>
      <c r="F114" s="1" t="s">
        <v>1720</v>
      </c>
      <c r="G114" t="s">
        <v>1721</v>
      </c>
      <c r="I114" t="s">
        <v>1722</v>
      </c>
      <c r="J114" t="s">
        <v>1723</v>
      </c>
      <c r="L114" t="s">
        <v>1724</v>
      </c>
      <c r="M114">
        <v>44971</v>
      </c>
      <c r="N114">
        <v>45075.825266203705</v>
      </c>
      <c r="O114">
        <v>45075.825266203705</v>
      </c>
      <c r="S114">
        <v>1</v>
      </c>
      <c r="T114">
        <v>18</v>
      </c>
      <c r="AD114" t="s">
        <v>164</v>
      </c>
      <c r="AH114" t="s">
        <v>1725</v>
      </c>
      <c r="AM114" t="s">
        <v>1726</v>
      </c>
      <c r="AN114" t="s">
        <v>1727</v>
      </c>
      <c r="AO114" t="s">
        <v>1728</v>
      </c>
      <c r="CK114" s="29" t="s">
        <v>201</v>
      </c>
      <c r="CN114" t="s">
        <v>1729</v>
      </c>
      <c r="CP114" t="s">
        <v>171</v>
      </c>
      <c r="CQ114" s="55" t="s">
        <v>3636</v>
      </c>
      <c r="CR114" t="s">
        <v>1730</v>
      </c>
      <c r="CS114" t="s">
        <v>172</v>
      </c>
      <c r="CT114" t="s">
        <v>185</v>
      </c>
      <c r="CU114"/>
      <c r="CV114" t="s">
        <v>174</v>
      </c>
      <c r="CW114"/>
      <c r="CX114"/>
      <c r="CY114" t="s">
        <v>174</v>
      </c>
      <c r="CZ114" s="55"/>
      <c r="DA114" s="55"/>
      <c r="DB114" s="55"/>
      <c r="DC114" s="55" t="s">
        <v>185</v>
      </c>
      <c r="DD114" s="55">
        <v>3</v>
      </c>
      <c r="DE114" s="55"/>
      <c r="DF114" t="s">
        <v>174</v>
      </c>
      <c r="DG114">
        <v>72</v>
      </c>
      <c r="DH114" t="s">
        <v>576</v>
      </c>
      <c r="DI114" t="s">
        <v>1731</v>
      </c>
      <c r="DJ114" t="s">
        <v>456</v>
      </c>
      <c r="DK114" t="s">
        <v>457</v>
      </c>
      <c r="DL114">
        <v>4734.51</v>
      </c>
      <c r="DM114" t="s">
        <v>174</v>
      </c>
      <c r="DN114" t="s">
        <v>174</v>
      </c>
      <c r="DO114" t="s">
        <v>3165</v>
      </c>
      <c r="DP114" s="40" t="s">
        <v>174</v>
      </c>
      <c r="DQ114" s="55" t="s">
        <v>2439</v>
      </c>
      <c r="DR114">
        <v>562.5</v>
      </c>
      <c r="DS114" t="s">
        <v>1732</v>
      </c>
      <c r="DV114" t="s">
        <v>212</v>
      </c>
      <c r="DY114" t="s">
        <v>1733</v>
      </c>
      <c r="DZ114" t="s">
        <v>3506</v>
      </c>
      <c r="EA114" s="1" t="s">
        <v>1734</v>
      </c>
      <c r="EB114" s="1" t="s">
        <v>1734</v>
      </c>
      <c r="EC114" t="s">
        <v>174</v>
      </c>
      <c r="ED114" t="s">
        <v>3271</v>
      </c>
      <c r="EF114">
        <v>4</v>
      </c>
      <c r="EH114"/>
      <c r="EI114" t="s">
        <v>174</v>
      </c>
      <c r="EJ114"/>
      <c r="EK114"/>
      <c r="EN114" t="s">
        <v>174</v>
      </c>
      <c r="EQ114">
        <f t="shared" si="116"/>
        <v>4</v>
      </c>
      <c r="ER114" t="str">
        <f t="shared" si="117"/>
        <v>Aerial laser scanning, Landsat-8, Landsat-7, Landsat-5</v>
      </c>
      <c r="ET114">
        <v>1</v>
      </c>
      <c r="EW114">
        <v>1</v>
      </c>
      <c r="FE114">
        <v>1</v>
      </c>
      <c r="FF114">
        <v>1</v>
      </c>
      <c r="GB114" s="57" t="str">
        <f t="shared" si="118"/>
        <v/>
      </c>
      <c r="GC114" s="57" t="str">
        <f t="shared" si="119"/>
        <v>Aerial laser scanning</v>
      </c>
      <c r="GD114" s="57" t="str">
        <f t="shared" si="120"/>
        <v/>
      </c>
      <c r="GE114" s="57" t="str">
        <f t="shared" si="121"/>
        <v/>
      </c>
      <c r="GF114" s="57" t="str">
        <f t="shared" si="122"/>
        <v>Landsat-8</v>
      </c>
      <c r="GG114" s="57" t="str">
        <f t="shared" si="123"/>
        <v/>
      </c>
      <c r="GH114" s="57" t="str">
        <f t="shared" si="124"/>
        <v/>
      </c>
      <c r="GI114" s="57" t="str">
        <f t="shared" si="125"/>
        <v/>
      </c>
      <c r="GJ114" s="57" t="str">
        <f t="shared" si="126"/>
        <v/>
      </c>
      <c r="GK114" s="57" t="str">
        <f t="shared" si="127"/>
        <v/>
      </c>
      <c r="GL114" s="57" t="str">
        <f t="shared" si="128"/>
        <v/>
      </c>
      <c r="GM114" s="57" t="str">
        <f t="shared" si="129"/>
        <v/>
      </c>
      <c r="GN114" s="57" t="str">
        <f t="shared" si="130"/>
        <v>Landsat-7</v>
      </c>
      <c r="GO114" s="57" t="str">
        <f t="shared" si="131"/>
        <v>Landsat-5</v>
      </c>
      <c r="GP114" s="57" t="str">
        <f t="shared" si="132"/>
        <v/>
      </c>
      <c r="GQ114" s="57" t="str">
        <f t="shared" si="133"/>
        <v/>
      </c>
      <c r="GR114" s="57" t="str">
        <f t="shared" si="134"/>
        <v/>
      </c>
      <c r="GS114" s="57" t="str">
        <f t="shared" si="135"/>
        <v/>
      </c>
      <c r="GT114" s="57" t="str">
        <f t="shared" si="136"/>
        <v/>
      </c>
      <c r="GU114" s="57" t="str">
        <f t="shared" si="137"/>
        <v/>
      </c>
      <c r="GV114" s="57" t="str">
        <f t="shared" si="138"/>
        <v/>
      </c>
      <c r="GW114" s="57" t="str">
        <f t="shared" si="139"/>
        <v/>
      </c>
      <c r="GX114" s="57" t="str">
        <f t="shared" si="140"/>
        <v/>
      </c>
      <c r="GY114" s="57" t="str">
        <f t="shared" si="141"/>
        <v/>
      </c>
      <c r="GZ114" s="57" t="str">
        <f t="shared" si="142"/>
        <v/>
      </c>
      <c r="HA114" s="57" t="str">
        <f t="shared" si="143"/>
        <v/>
      </c>
      <c r="HB114" s="57" t="str">
        <f t="shared" si="144"/>
        <v/>
      </c>
      <c r="HC114" s="57" t="str">
        <f t="shared" si="145"/>
        <v/>
      </c>
      <c r="HD114" s="57" t="str">
        <f t="shared" si="146"/>
        <v/>
      </c>
      <c r="HE114" s="57" t="str">
        <f t="shared" si="147"/>
        <v/>
      </c>
      <c r="HF114" s="57" t="str">
        <f t="shared" si="148"/>
        <v/>
      </c>
      <c r="HG114" s="57" t="str">
        <f t="shared" si="149"/>
        <v/>
      </c>
      <c r="HH114" s="57" t="str">
        <f t="shared" si="150"/>
        <v/>
      </c>
      <c r="HI114" s="57" t="str">
        <f t="shared" si="151"/>
        <v/>
      </c>
      <c r="HJ114" s="57" t="str">
        <f t="shared" si="152"/>
        <v/>
      </c>
    </row>
    <row r="115" spans="1:218" ht="57.6" hidden="1" x14ac:dyDescent="0.3">
      <c r="A115" s="55"/>
      <c r="B115" s="55" t="s">
        <v>1735</v>
      </c>
      <c r="C115" s="55" t="s">
        <v>157</v>
      </c>
      <c r="D115" s="55">
        <v>2023</v>
      </c>
      <c r="E115" s="55" t="s">
        <v>1736</v>
      </c>
      <c r="F115" s="1" t="s">
        <v>1737</v>
      </c>
      <c r="G115" s="55" t="s">
        <v>1148</v>
      </c>
      <c r="I115" t="s">
        <v>570</v>
      </c>
      <c r="J115" t="s">
        <v>1738</v>
      </c>
      <c r="K115" t="s">
        <v>1739</v>
      </c>
      <c r="L115" t="s">
        <v>1740</v>
      </c>
      <c r="M115">
        <v>44927</v>
      </c>
      <c r="N115">
        <v>45099.839895833335</v>
      </c>
      <c r="O115">
        <v>45099.84033564815</v>
      </c>
      <c r="P115">
        <v>45099.839895833335</v>
      </c>
      <c r="Q115">
        <v>3196</v>
      </c>
      <c r="S115">
        <v>12</v>
      </c>
      <c r="T115">
        <v>15</v>
      </c>
      <c r="AD115" t="s">
        <v>1741</v>
      </c>
      <c r="AE115" t="s">
        <v>1742</v>
      </c>
      <c r="AI115" t="s">
        <v>1743</v>
      </c>
      <c r="AK115" t="s">
        <v>1744</v>
      </c>
      <c r="AM115" t="s">
        <v>1745</v>
      </c>
      <c r="AO115" t="s">
        <v>953</v>
      </c>
      <c r="AP115" t="s">
        <v>1746</v>
      </c>
      <c r="CK115" s="56" t="s">
        <v>201</v>
      </c>
      <c r="CL115" s="55"/>
      <c r="CM115" s="55"/>
      <c r="CN115" t="s">
        <v>1747</v>
      </c>
      <c r="CO115" t="s">
        <v>1748</v>
      </c>
      <c r="CP115" s="55" t="s">
        <v>846</v>
      </c>
      <c r="CQ115" s="55" t="s">
        <v>3619</v>
      </c>
      <c r="CR115" s="55" t="s">
        <v>660</v>
      </c>
      <c r="CS115" s="55" t="s">
        <v>172</v>
      </c>
      <c r="CT115" s="55" t="s">
        <v>1749</v>
      </c>
      <c r="CU115"/>
      <c r="CV115" t="s">
        <v>174</v>
      </c>
      <c r="CW115"/>
      <c r="CX115"/>
      <c r="CY115" s="55" t="s">
        <v>1750</v>
      </c>
      <c r="CZ115" s="55"/>
      <c r="DA115" s="55">
        <f>15*30.43</f>
        <v>456.45</v>
      </c>
      <c r="DB115" s="55">
        <v>12.9</v>
      </c>
      <c r="DC115" s="55" t="s">
        <v>185</v>
      </c>
      <c r="DD115" s="55">
        <v>45</v>
      </c>
      <c r="DE115" s="55"/>
      <c r="DF115" s="55" t="s">
        <v>1751</v>
      </c>
      <c r="DG115" s="55">
        <v>4</v>
      </c>
      <c r="DH115" s="55" t="s">
        <v>174</v>
      </c>
      <c r="DI115" s="55" t="s">
        <v>208</v>
      </c>
      <c r="DJ115" s="55" t="s">
        <v>1752</v>
      </c>
      <c r="DK115" s="55" t="s">
        <v>457</v>
      </c>
      <c r="DL115" s="55">
        <v>51.816381010469996</v>
      </c>
      <c r="DM115" s="55" t="s">
        <v>174</v>
      </c>
      <c r="DN115" s="55" t="s">
        <v>174</v>
      </c>
      <c r="DO115" s="55"/>
      <c r="DP115" s="55"/>
      <c r="DQ115" s="55"/>
      <c r="DR115" s="55">
        <v>4.7699999999999996</v>
      </c>
      <c r="DS115" s="55" t="s">
        <v>1753</v>
      </c>
      <c r="DT115" s="55"/>
      <c r="DU115" s="55"/>
      <c r="DV115" s="55" t="s">
        <v>212</v>
      </c>
      <c r="DW115" s="55"/>
      <c r="DX115" s="55"/>
      <c r="DY115" s="55" t="s">
        <v>1754</v>
      </c>
      <c r="DZ115" s="55"/>
      <c r="EA115" s="1" t="s">
        <v>185</v>
      </c>
      <c r="EB115" s="1" t="s">
        <v>185</v>
      </c>
      <c r="EC115" s="55" t="s">
        <v>174</v>
      </c>
      <c r="ED115" s="55" t="s">
        <v>3277</v>
      </c>
      <c r="EE115" s="55"/>
      <c r="EF115" s="55">
        <v>4</v>
      </c>
      <c r="EG115" s="55"/>
      <c r="EI115" s="55" t="s">
        <v>174</v>
      </c>
      <c r="EJ115" s="55"/>
      <c r="EK115" s="55"/>
      <c r="EL115" s="55"/>
      <c r="EM115" s="40" t="s">
        <v>174</v>
      </c>
      <c r="EN115" s="1" t="s">
        <v>1755</v>
      </c>
      <c r="EO115" s="55"/>
      <c r="EP115" s="55"/>
      <c r="EQ115" s="55">
        <f t="shared" si="116"/>
        <v>1</v>
      </c>
      <c r="ER115" t="str">
        <f t="shared" si="117"/>
        <v>Landsat-8</v>
      </c>
      <c r="ES115" s="56"/>
      <c r="ET115" s="55"/>
      <c r="EU115" s="55"/>
      <c r="EV115" s="55"/>
      <c r="EW115" s="55">
        <v>-1</v>
      </c>
      <c r="EX115" s="55"/>
      <c r="EY115" s="55"/>
      <c r="EZ115" s="55"/>
      <c r="FA115" s="55"/>
      <c r="FB115" s="55"/>
      <c r="FC115" s="55"/>
      <c r="FD115" s="55"/>
      <c r="FE115" s="55"/>
      <c r="FF115" s="55"/>
      <c r="FG115" s="55"/>
      <c r="FH115" s="55"/>
      <c r="FI115" s="55"/>
      <c r="FJ115" s="55"/>
      <c r="FK115" s="55"/>
      <c r="FL115" s="55"/>
      <c r="FM115" s="55"/>
      <c r="FN115" s="55"/>
      <c r="FO115" s="55"/>
      <c r="FP115" s="55"/>
      <c r="FQ115" s="55"/>
      <c r="FR115" s="55"/>
      <c r="FS115" s="55"/>
      <c r="FT115" s="55"/>
      <c r="FU115" s="55"/>
      <c r="FV115" s="55"/>
      <c r="FW115" s="55"/>
      <c r="FX115" s="55"/>
      <c r="FY115" s="55"/>
      <c r="FZ115" s="55"/>
      <c r="GA115" s="55"/>
      <c r="GB115" s="57" t="str">
        <f t="shared" si="118"/>
        <v/>
      </c>
      <c r="GC115" s="57" t="str">
        <f t="shared" si="119"/>
        <v/>
      </c>
      <c r="GD115" s="57" t="str">
        <f t="shared" si="120"/>
        <v/>
      </c>
      <c r="GE115" s="57" t="str">
        <f t="shared" si="121"/>
        <v/>
      </c>
      <c r="GF115" s="57" t="str">
        <f t="shared" si="122"/>
        <v>Landsat-8</v>
      </c>
      <c r="GG115" s="57" t="str">
        <f t="shared" si="123"/>
        <v/>
      </c>
      <c r="GH115" s="57" t="str">
        <f t="shared" si="124"/>
        <v/>
      </c>
      <c r="GI115" s="57" t="str">
        <f t="shared" si="125"/>
        <v/>
      </c>
      <c r="GJ115" s="57" t="str">
        <f t="shared" si="126"/>
        <v/>
      </c>
      <c r="GK115" s="57" t="str">
        <f t="shared" si="127"/>
        <v/>
      </c>
      <c r="GL115" s="57" t="str">
        <f t="shared" si="128"/>
        <v/>
      </c>
      <c r="GM115" s="57" t="str">
        <f t="shared" si="129"/>
        <v/>
      </c>
      <c r="GN115" s="57" t="str">
        <f t="shared" si="130"/>
        <v/>
      </c>
      <c r="GO115" s="57" t="str">
        <f t="shared" si="131"/>
        <v/>
      </c>
      <c r="GP115" s="57" t="str">
        <f t="shared" si="132"/>
        <v/>
      </c>
      <c r="GQ115" s="57" t="str">
        <f t="shared" si="133"/>
        <v/>
      </c>
      <c r="GR115" s="57" t="str">
        <f t="shared" si="134"/>
        <v/>
      </c>
      <c r="GS115" s="57" t="str">
        <f t="shared" si="135"/>
        <v/>
      </c>
      <c r="GT115" s="57" t="str">
        <f t="shared" si="136"/>
        <v/>
      </c>
      <c r="GU115" s="57" t="str">
        <f t="shared" si="137"/>
        <v/>
      </c>
      <c r="GV115" s="57" t="str">
        <f t="shared" si="138"/>
        <v/>
      </c>
      <c r="GW115" s="57" t="str">
        <f t="shared" si="139"/>
        <v/>
      </c>
      <c r="GX115" s="57" t="str">
        <f t="shared" si="140"/>
        <v/>
      </c>
      <c r="GY115" s="57" t="str">
        <f t="shared" si="141"/>
        <v/>
      </c>
      <c r="GZ115" s="57" t="str">
        <f t="shared" si="142"/>
        <v/>
      </c>
      <c r="HA115" s="57" t="str">
        <f t="shared" si="143"/>
        <v/>
      </c>
      <c r="HB115" s="57" t="str">
        <f t="shared" si="144"/>
        <v/>
      </c>
      <c r="HC115" s="57" t="str">
        <f t="shared" si="145"/>
        <v/>
      </c>
      <c r="HD115" s="57" t="str">
        <f t="shared" si="146"/>
        <v/>
      </c>
      <c r="HE115" s="57" t="str">
        <f t="shared" si="147"/>
        <v/>
      </c>
      <c r="HF115" s="57" t="str">
        <f t="shared" si="148"/>
        <v/>
      </c>
      <c r="HG115" s="57" t="str">
        <f t="shared" si="149"/>
        <v/>
      </c>
      <c r="HH115" s="57" t="str">
        <f t="shared" si="150"/>
        <v/>
      </c>
      <c r="HI115" s="57" t="str">
        <f t="shared" si="151"/>
        <v/>
      </c>
      <c r="HJ115" s="57" t="str">
        <f t="shared" si="152"/>
        <v/>
      </c>
    </row>
    <row r="116" spans="1:218" hidden="1" x14ac:dyDescent="0.3">
      <c r="B116" t="s">
        <v>1393</v>
      </c>
      <c r="C116" t="s">
        <v>157</v>
      </c>
      <c r="D116">
        <v>2023</v>
      </c>
      <c r="E116" t="s">
        <v>1394</v>
      </c>
      <c r="F116" t="s">
        <v>1395</v>
      </c>
      <c r="J116" t="s">
        <v>1396</v>
      </c>
      <c r="K116" t="s">
        <v>1397</v>
      </c>
      <c r="M116">
        <v>2023</v>
      </c>
      <c r="N116">
        <v>45246.819247685184</v>
      </c>
      <c r="O116">
        <v>45246.819247685184</v>
      </c>
      <c r="Q116" t="s">
        <v>1398</v>
      </c>
      <c r="S116" t="s">
        <v>185</v>
      </c>
      <c r="T116">
        <v>48</v>
      </c>
      <c r="X116" t="s">
        <v>185</v>
      </c>
      <c r="AD116" t="s">
        <v>164</v>
      </c>
      <c r="AK116" t="s">
        <v>1399</v>
      </c>
      <c r="AQ116" t="s">
        <v>1400</v>
      </c>
      <c r="AS116" t="s">
        <v>185</v>
      </c>
      <c r="CK116" s="54" t="s">
        <v>3226</v>
      </c>
      <c r="CR116"/>
      <c r="CU116"/>
      <c r="CV116"/>
      <c r="CW116"/>
      <c r="CX116"/>
      <c r="CZ116" s="55"/>
      <c r="DA116" s="55"/>
      <c r="DB116" s="55"/>
      <c r="DC116" s="55"/>
      <c r="DD116" s="55"/>
      <c r="DE116" s="55"/>
      <c r="DM116"/>
      <c r="DY116"/>
      <c r="EA116"/>
      <c r="EB116"/>
      <c r="EH116"/>
      <c r="EI116"/>
      <c r="EJ116"/>
      <c r="EK116"/>
      <c r="EN116"/>
      <c r="EQ116">
        <f t="shared" si="116"/>
        <v>0</v>
      </c>
      <c r="ER116" t="str">
        <f t="shared" si="117"/>
        <v/>
      </c>
      <c r="GB116" s="57" t="str">
        <f t="shared" si="118"/>
        <v/>
      </c>
      <c r="GC116" s="57" t="str">
        <f t="shared" si="119"/>
        <v/>
      </c>
      <c r="GD116" s="57" t="str">
        <f t="shared" si="120"/>
        <v/>
      </c>
      <c r="GE116" s="57" t="str">
        <f t="shared" si="121"/>
        <v/>
      </c>
      <c r="GF116" s="57" t="str">
        <f t="shared" si="122"/>
        <v/>
      </c>
      <c r="GG116" s="57" t="str">
        <f t="shared" si="123"/>
        <v/>
      </c>
      <c r="GH116" s="57" t="str">
        <f t="shared" si="124"/>
        <v/>
      </c>
      <c r="GI116" s="57" t="str">
        <f t="shared" si="125"/>
        <v/>
      </c>
      <c r="GJ116" s="57" t="str">
        <f t="shared" si="126"/>
        <v/>
      </c>
      <c r="GK116" s="57" t="str">
        <f t="shared" si="127"/>
        <v/>
      </c>
      <c r="GL116" s="57" t="str">
        <f t="shared" si="128"/>
        <v/>
      </c>
      <c r="GM116" s="57" t="str">
        <f t="shared" si="129"/>
        <v/>
      </c>
      <c r="GN116" s="57" t="str">
        <f t="shared" si="130"/>
        <v/>
      </c>
      <c r="GO116" s="57" t="str">
        <f t="shared" si="131"/>
        <v/>
      </c>
      <c r="GP116" s="57" t="str">
        <f t="shared" si="132"/>
        <v/>
      </c>
      <c r="GQ116" s="57" t="str">
        <f t="shared" si="133"/>
        <v/>
      </c>
      <c r="GR116" s="57" t="str">
        <f t="shared" si="134"/>
        <v/>
      </c>
      <c r="GS116" s="57" t="str">
        <f t="shared" si="135"/>
        <v/>
      </c>
      <c r="GT116" s="57" t="str">
        <f t="shared" si="136"/>
        <v/>
      </c>
      <c r="GU116" s="57" t="str">
        <f t="shared" si="137"/>
        <v/>
      </c>
      <c r="GV116" s="57" t="str">
        <f t="shared" si="138"/>
        <v/>
      </c>
      <c r="GW116" s="57" t="str">
        <f t="shared" si="139"/>
        <v/>
      </c>
      <c r="GX116" s="57" t="str">
        <f t="shared" si="140"/>
        <v/>
      </c>
      <c r="GY116" s="57" t="str">
        <f t="shared" si="141"/>
        <v/>
      </c>
      <c r="GZ116" s="57" t="str">
        <f t="shared" si="142"/>
        <v/>
      </c>
      <c r="HA116" s="57" t="str">
        <f t="shared" si="143"/>
        <v/>
      </c>
      <c r="HB116" s="57" t="str">
        <f t="shared" si="144"/>
        <v/>
      </c>
      <c r="HC116" s="57" t="str">
        <f t="shared" si="145"/>
        <v/>
      </c>
      <c r="HD116" s="57" t="str">
        <f t="shared" si="146"/>
        <v/>
      </c>
      <c r="HE116" s="57" t="str">
        <f t="shared" si="147"/>
        <v/>
      </c>
      <c r="HF116" s="57" t="str">
        <f t="shared" si="148"/>
        <v/>
      </c>
      <c r="HG116" s="57" t="str">
        <f t="shared" si="149"/>
        <v/>
      </c>
      <c r="HH116" s="57" t="str">
        <f t="shared" si="150"/>
        <v/>
      </c>
      <c r="HI116" s="57" t="str">
        <f t="shared" si="151"/>
        <v/>
      </c>
      <c r="HJ116" s="57" t="str">
        <f t="shared" si="152"/>
        <v/>
      </c>
    </row>
    <row r="117" spans="1:218" hidden="1" x14ac:dyDescent="0.3">
      <c r="B117" t="s">
        <v>2370</v>
      </c>
      <c r="C117" t="s">
        <v>157</v>
      </c>
      <c r="D117">
        <v>2023</v>
      </c>
      <c r="E117" t="s">
        <v>2371</v>
      </c>
      <c r="F117" t="s">
        <v>2372</v>
      </c>
      <c r="G117" t="s">
        <v>569</v>
      </c>
      <c r="I117" t="s">
        <v>570</v>
      </c>
      <c r="J117" t="s">
        <v>2373</v>
      </c>
      <c r="L117" t="s">
        <v>2374</v>
      </c>
      <c r="M117">
        <v>44958</v>
      </c>
      <c r="N117">
        <v>45075.825277777774</v>
      </c>
      <c r="O117">
        <v>45075.967812499999</v>
      </c>
      <c r="S117">
        <v>3</v>
      </c>
      <c r="T117">
        <v>15</v>
      </c>
      <c r="AD117" t="s">
        <v>164</v>
      </c>
      <c r="AH117" t="s">
        <v>2375</v>
      </c>
      <c r="AM117" t="s">
        <v>2376</v>
      </c>
      <c r="AN117" t="s">
        <v>2377</v>
      </c>
      <c r="AO117" t="s">
        <v>2378</v>
      </c>
      <c r="CK117" s="29" t="s">
        <v>2379</v>
      </c>
      <c r="CP117" t="s">
        <v>846</v>
      </c>
      <c r="CR117"/>
      <c r="CS117" t="s">
        <v>172</v>
      </c>
      <c r="CT117" t="s">
        <v>1839</v>
      </c>
      <c r="CU117"/>
      <c r="CV117"/>
      <c r="CW117"/>
      <c r="CX117"/>
      <c r="CY117">
        <v>30</v>
      </c>
      <c r="CZ117" s="55"/>
      <c r="DA117" s="55"/>
      <c r="DB117" s="55"/>
      <c r="DC117" s="55"/>
      <c r="DD117" s="55"/>
      <c r="DE117" s="55"/>
      <c r="DF117" t="s">
        <v>1573</v>
      </c>
      <c r="DI117" t="s">
        <v>208</v>
      </c>
      <c r="DJ117" t="s">
        <v>796</v>
      </c>
      <c r="DK117" t="s">
        <v>665</v>
      </c>
      <c r="DL117">
        <v>41285</v>
      </c>
      <c r="DM117"/>
      <c r="DR117">
        <v>3</v>
      </c>
      <c r="DS117" t="s">
        <v>2380</v>
      </c>
      <c r="DY117"/>
      <c r="EA117"/>
      <c r="EB117"/>
      <c r="EF117">
        <v>4</v>
      </c>
      <c r="EH117"/>
      <c r="EI117"/>
      <c r="EJ117"/>
      <c r="EK117"/>
      <c r="EN117" t="s">
        <v>174</v>
      </c>
      <c r="EQ117">
        <f t="shared" si="116"/>
        <v>5</v>
      </c>
      <c r="ER117" t="str">
        <f t="shared" si="117"/>
        <v>Sentinel-2, Aerial laser scanning, Landsat-8, Aerial multispectral, Sentinel-1</v>
      </c>
      <c r="ES117" s="29">
        <v>1</v>
      </c>
      <c r="ET117">
        <v>1</v>
      </c>
      <c r="EW117">
        <v>1</v>
      </c>
      <c r="EX117">
        <v>1</v>
      </c>
      <c r="FB117">
        <v>1</v>
      </c>
      <c r="GB117" s="57" t="str">
        <f t="shared" si="118"/>
        <v>Sentinel-2</v>
      </c>
      <c r="GC117" s="57" t="str">
        <f t="shared" si="119"/>
        <v>Aerial laser scanning</v>
      </c>
      <c r="GD117" s="57" t="str">
        <f t="shared" si="120"/>
        <v/>
      </c>
      <c r="GE117" s="57" t="str">
        <f t="shared" si="121"/>
        <v/>
      </c>
      <c r="GF117" s="57" t="str">
        <f t="shared" si="122"/>
        <v>Landsat-8</v>
      </c>
      <c r="GG117" s="57" t="str">
        <f t="shared" si="123"/>
        <v>Aerial multispectral</v>
      </c>
      <c r="GH117" s="57" t="str">
        <f t="shared" si="124"/>
        <v/>
      </c>
      <c r="GI117" s="57" t="str">
        <f t="shared" si="125"/>
        <v/>
      </c>
      <c r="GJ117" s="57" t="str">
        <f t="shared" si="126"/>
        <v/>
      </c>
      <c r="GK117" s="57" t="str">
        <f t="shared" si="127"/>
        <v>Sentinel-1</v>
      </c>
      <c r="GL117" s="57" t="str">
        <f t="shared" si="128"/>
        <v/>
      </c>
      <c r="GM117" s="57" t="str">
        <f t="shared" si="129"/>
        <v/>
      </c>
      <c r="GN117" s="57" t="str">
        <f t="shared" si="130"/>
        <v/>
      </c>
      <c r="GO117" s="57" t="str">
        <f t="shared" si="131"/>
        <v/>
      </c>
      <c r="GP117" s="57" t="str">
        <f t="shared" si="132"/>
        <v/>
      </c>
      <c r="GQ117" s="57" t="str">
        <f t="shared" si="133"/>
        <v/>
      </c>
      <c r="GR117" s="57" t="str">
        <f t="shared" si="134"/>
        <v/>
      </c>
      <c r="GS117" s="57" t="str">
        <f t="shared" si="135"/>
        <v/>
      </c>
      <c r="GT117" s="57" t="str">
        <f t="shared" si="136"/>
        <v/>
      </c>
      <c r="GU117" s="57" t="str">
        <f t="shared" si="137"/>
        <v/>
      </c>
      <c r="GV117" s="57" t="str">
        <f t="shared" si="138"/>
        <v/>
      </c>
      <c r="GW117" s="57" t="str">
        <f t="shared" si="139"/>
        <v/>
      </c>
      <c r="GX117" s="57" t="str">
        <f t="shared" si="140"/>
        <v/>
      </c>
      <c r="GY117" s="57" t="str">
        <f t="shared" si="141"/>
        <v/>
      </c>
      <c r="GZ117" s="57" t="str">
        <f t="shared" si="142"/>
        <v/>
      </c>
      <c r="HA117" s="57" t="str">
        <f t="shared" si="143"/>
        <v/>
      </c>
      <c r="HB117" s="57" t="str">
        <f t="shared" si="144"/>
        <v/>
      </c>
      <c r="HC117" s="57" t="str">
        <f t="shared" si="145"/>
        <v/>
      </c>
      <c r="HD117" s="57" t="str">
        <f t="shared" si="146"/>
        <v/>
      </c>
      <c r="HE117" s="57" t="str">
        <f t="shared" si="147"/>
        <v/>
      </c>
      <c r="HF117" s="57" t="str">
        <f t="shared" si="148"/>
        <v/>
      </c>
      <c r="HG117" s="57" t="str">
        <f t="shared" si="149"/>
        <v/>
      </c>
      <c r="HH117" s="57" t="str">
        <f t="shared" si="150"/>
        <v/>
      </c>
      <c r="HI117" s="57" t="str">
        <f t="shared" si="151"/>
        <v/>
      </c>
      <c r="HJ117" s="57" t="str">
        <f t="shared" si="152"/>
        <v/>
      </c>
    </row>
    <row r="118" spans="1:218" ht="43.2" hidden="1" x14ac:dyDescent="0.3">
      <c r="B118" t="s">
        <v>1756</v>
      </c>
      <c r="C118" t="s">
        <v>157</v>
      </c>
      <c r="D118">
        <v>2021</v>
      </c>
      <c r="E118" t="s">
        <v>1757</v>
      </c>
      <c r="F118" s="1" t="s">
        <v>1758</v>
      </c>
      <c r="G118" t="s">
        <v>1759</v>
      </c>
      <c r="I118" t="s">
        <v>1760</v>
      </c>
      <c r="J118" t="s">
        <v>1761</v>
      </c>
      <c r="L118" t="s">
        <v>1762</v>
      </c>
      <c r="M118">
        <v>44317</v>
      </c>
      <c r="N118">
        <v>45075.825162037036</v>
      </c>
      <c r="O118">
        <v>45075.825162037036</v>
      </c>
      <c r="T118">
        <v>44</v>
      </c>
      <c r="AD118" t="s">
        <v>164</v>
      </c>
      <c r="AH118" t="s">
        <v>1763</v>
      </c>
      <c r="AM118" t="s">
        <v>1764</v>
      </c>
      <c r="AN118" t="s">
        <v>1765</v>
      </c>
      <c r="AO118" t="s">
        <v>1766</v>
      </c>
      <c r="CK118" s="54" t="s">
        <v>201</v>
      </c>
      <c r="CP118" t="s">
        <v>171</v>
      </c>
      <c r="CQ118" s="55" t="s">
        <v>372</v>
      </c>
      <c r="CR118" t="s">
        <v>1767</v>
      </c>
      <c r="CS118" t="s">
        <v>172</v>
      </c>
      <c r="CT118" t="s">
        <v>173</v>
      </c>
      <c r="CU118"/>
      <c r="CV118" t="s">
        <v>174</v>
      </c>
      <c r="CW118"/>
      <c r="CX118"/>
      <c r="CY118" t="s">
        <v>174</v>
      </c>
      <c r="CZ118" s="55"/>
      <c r="DA118" s="55"/>
      <c r="DB118" s="55"/>
      <c r="DC118" s="55" t="s">
        <v>185</v>
      </c>
      <c r="DD118" s="55">
        <v>1</v>
      </c>
      <c r="DE118" s="55"/>
      <c r="DF118" t="s">
        <v>174</v>
      </c>
      <c r="DG118">
        <v>3</v>
      </c>
      <c r="DH118" t="s">
        <v>174</v>
      </c>
      <c r="DI118" t="s">
        <v>1768</v>
      </c>
      <c r="DJ118" t="s">
        <v>513</v>
      </c>
      <c r="DK118" t="s">
        <v>210</v>
      </c>
      <c r="DL118">
        <v>1.6</v>
      </c>
      <c r="DM118" s="1" t="s">
        <v>1769</v>
      </c>
      <c r="DN118" t="s">
        <v>1770</v>
      </c>
      <c r="DR118">
        <v>100</v>
      </c>
      <c r="DS118" t="s">
        <v>1305</v>
      </c>
      <c r="DV118" t="s">
        <v>212</v>
      </c>
      <c r="DY118" t="s">
        <v>1306</v>
      </c>
      <c r="DZ118" s="55" t="s">
        <v>3330</v>
      </c>
      <c r="EA118" s="1" t="s">
        <v>1771</v>
      </c>
      <c r="EB118" s="1" t="s">
        <v>535</v>
      </c>
      <c r="EC118" t="s">
        <v>174</v>
      </c>
      <c r="ED118">
        <v>2019</v>
      </c>
      <c r="EF118">
        <v>4</v>
      </c>
      <c r="EH118"/>
      <c r="EI118" t="s">
        <v>174</v>
      </c>
      <c r="EJ118"/>
      <c r="EK118"/>
      <c r="EN118" t="s">
        <v>174</v>
      </c>
      <c r="EQ118">
        <f t="shared" si="116"/>
        <v>0</v>
      </c>
      <c r="ER118" t="str">
        <f t="shared" si="117"/>
        <v/>
      </c>
      <c r="GB118" s="57" t="str">
        <f t="shared" si="118"/>
        <v/>
      </c>
      <c r="GC118" s="57" t="str">
        <f t="shared" si="119"/>
        <v/>
      </c>
      <c r="GD118" s="57" t="str">
        <f t="shared" si="120"/>
        <v/>
      </c>
      <c r="GE118" s="57" t="str">
        <f t="shared" si="121"/>
        <v/>
      </c>
      <c r="GF118" s="57" t="str">
        <f t="shared" si="122"/>
        <v/>
      </c>
      <c r="GG118" s="57" t="str">
        <f t="shared" si="123"/>
        <v/>
      </c>
      <c r="GH118" s="57" t="str">
        <f t="shared" si="124"/>
        <v/>
      </c>
      <c r="GI118" s="57" t="str">
        <f t="shared" si="125"/>
        <v/>
      </c>
      <c r="GJ118" s="57" t="str">
        <f t="shared" si="126"/>
        <v/>
      </c>
      <c r="GK118" s="57" t="str">
        <f t="shared" si="127"/>
        <v/>
      </c>
      <c r="GL118" s="57" t="str">
        <f t="shared" si="128"/>
        <v/>
      </c>
      <c r="GM118" s="57" t="str">
        <f t="shared" si="129"/>
        <v/>
      </c>
      <c r="GN118" s="57" t="str">
        <f t="shared" si="130"/>
        <v/>
      </c>
      <c r="GO118" s="57" t="str">
        <f t="shared" si="131"/>
        <v/>
      </c>
      <c r="GP118" s="57" t="str">
        <f t="shared" si="132"/>
        <v/>
      </c>
      <c r="GQ118" s="57" t="str">
        <f t="shared" si="133"/>
        <v/>
      </c>
      <c r="GR118" s="57" t="str">
        <f t="shared" si="134"/>
        <v/>
      </c>
      <c r="GS118" s="57" t="str">
        <f t="shared" si="135"/>
        <v/>
      </c>
      <c r="GT118" s="57" t="str">
        <f t="shared" si="136"/>
        <v/>
      </c>
      <c r="GU118" s="57" t="str">
        <f t="shared" si="137"/>
        <v/>
      </c>
      <c r="GV118" s="57" t="str">
        <f t="shared" si="138"/>
        <v/>
      </c>
      <c r="GW118" s="57" t="str">
        <f t="shared" si="139"/>
        <v/>
      </c>
      <c r="GX118" s="57" t="str">
        <f t="shared" si="140"/>
        <v/>
      </c>
      <c r="GY118" s="57" t="str">
        <f t="shared" si="141"/>
        <v/>
      </c>
      <c r="GZ118" s="57" t="str">
        <f t="shared" si="142"/>
        <v/>
      </c>
      <c r="HA118" s="57" t="str">
        <f t="shared" si="143"/>
        <v/>
      </c>
      <c r="HB118" s="57" t="str">
        <f t="shared" si="144"/>
        <v/>
      </c>
      <c r="HC118" s="57" t="str">
        <f t="shared" si="145"/>
        <v/>
      </c>
      <c r="HD118" s="57" t="str">
        <f t="shared" si="146"/>
        <v/>
      </c>
      <c r="HE118" s="57" t="str">
        <f t="shared" si="147"/>
        <v/>
      </c>
      <c r="HF118" s="57" t="str">
        <f t="shared" si="148"/>
        <v/>
      </c>
      <c r="HG118" s="57" t="str">
        <f t="shared" si="149"/>
        <v/>
      </c>
      <c r="HH118" s="57" t="str">
        <f t="shared" si="150"/>
        <v/>
      </c>
      <c r="HI118" s="57" t="str">
        <f t="shared" si="151"/>
        <v/>
      </c>
      <c r="HJ118" s="57" t="str">
        <f t="shared" si="152"/>
        <v/>
      </c>
    </row>
    <row r="119" spans="1:218" hidden="1" x14ac:dyDescent="0.3">
      <c r="A119">
        <v>1</v>
      </c>
      <c r="B119" t="s">
        <v>682</v>
      </c>
      <c r="C119" t="s">
        <v>241</v>
      </c>
      <c r="D119">
        <v>2024</v>
      </c>
      <c r="E119" t="s">
        <v>683</v>
      </c>
      <c r="F119" t="s">
        <v>684</v>
      </c>
      <c r="G119" t="s">
        <v>685</v>
      </c>
      <c r="H119" t="s">
        <v>686</v>
      </c>
      <c r="J119" t="s">
        <v>687</v>
      </c>
      <c r="K119" t="s">
        <v>688</v>
      </c>
      <c r="L119" t="s">
        <v>689</v>
      </c>
      <c r="M119">
        <v>2024</v>
      </c>
      <c r="N119">
        <v>45434.758518518516</v>
      </c>
      <c r="O119">
        <v>45436.088090277779</v>
      </c>
      <c r="Q119">
        <v>1032</v>
      </c>
      <c r="T119">
        <v>499</v>
      </c>
      <c r="X119" t="s">
        <v>185</v>
      </c>
      <c r="AB119" t="s">
        <v>690</v>
      </c>
      <c r="AD119" t="s">
        <v>164</v>
      </c>
      <c r="AE119" t="s">
        <v>185</v>
      </c>
      <c r="AG119" t="s">
        <v>196</v>
      </c>
      <c r="AK119" t="s">
        <v>691</v>
      </c>
      <c r="AM119" t="s">
        <v>692</v>
      </c>
      <c r="AO119" t="s">
        <v>693</v>
      </c>
      <c r="AQ119" t="s">
        <v>694</v>
      </c>
      <c r="BU119" t="s">
        <v>685</v>
      </c>
      <c r="CK119" s="29" t="s">
        <v>3227</v>
      </c>
      <c r="CP119" t="s">
        <v>204</v>
      </c>
      <c r="CR119"/>
      <c r="CS119" t="s">
        <v>172</v>
      </c>
      <c r="CT119" t="s">
        <v>695</v>
      </c>
      <c r="CU119"/>
      <c r="CV119"/>
      <c r="CW119"/>
      <c r="CX119"/>
      <c r="CZ119" s="55"/>
      <c r="DA119" s="55"/>
      <c r="DB119" s="55"/>
      <c r="DC119" s="55"/>
      <c r="DD119" s="55"/>
      <c r="DE119" s="55"/>
      <c r="DL119" t="s">
        <v>185</v>
      </c>
      <c r="DM119"/>
      <c r="DY119"/>
      <c r="EA119"/>
      <c r="EB119"/>
      <c r="EF119">
        <v>4</v>
      </c>
      <c r="EH119"/>
      <c r="EI119"/>
      <c r="EJ119"/>
      <c r="EK119"/>
      <c r="EN119"/>
      <c r="EQ119">
        <f t="shared" si="116"/>
        <v>0</v>
      </c>
      <c r="ER119" t="str">
        <f t="shared" si="117"/>
        <v/>
      </c>
      <c r="GB119" s="57" t="str">
        <f t="shared" si="118"/>
        <v/>
      </c>
      <c r="GC119" s="57" t="str">
        <f t="shared" si="119"/>
        <v/>
      </c>
      <c r="GD119" s="57" t="str">
        <f t="shared" si="120"/>
        <v/>
      </c>
      <c r="GE119" s="57" t="str">
        <f t="shared" si="121"/>
        <v/>
      </c>
      <c r="GF119" s="57" t="str">
        <f t="shared" si="122"/>
        <v/>
      </c>
      <c r="GG119" s="57" t="str">
        <f t="shared" si="123"/>
        <v/>
      </c>
      <c r="GH119" s="57" t="str">
        <f t="shared" si="124"/>
        <v/>
      </c>
      <c r="GI119" s="57" t="str">
        <f t="shared" si="125"/>
        <v/>
      </c>
      <c r="GJ119" s="57" t="str">
        <f t="shared" si="126"/>
        <v/>
      </c>
      <c r="GK119" s="57" t="str">
        <f t="shared" si="127"/>
        <v/>
      </c>
      <c r="GL119" s="57" t="str">
        <f t="shared" si="128"/>
        <v/>
      </c>
      <c r="GM119" s="57" t="str">
        <f t="shared" si="129"/>
        <v/>
      </c>
      <c r="GN119" s="57" t="str">
        <f t="shared" si="130"/>
        <v/>
      </c>
      <c r="GO119" s="57" t="str">
        <f t="shared" si="131"/>
        <v/>
      </c>
      <c r="GP119" s="57" t="str">
        <f t="shared" si="132"/>
        <v/>
      </c>
      <c r="GQ119" s="57" t="str">
        <f t="shared" si="133"/>
        <v/>
      </c>
      <c r="GR119" s="57" t="str">
        <f t="shared" si="134"/>
        <v/>
      </c>
      <c r="GS119" s="57" t="str">
        <f t="shared" si="135"/>
        <v/>
      </c>
      <c r="GT119" s="57" t="str">
        <f t="shared" si="136"/>
        <v/>
      </c>
      <c r="GU119" s="57" t="str">
        <f t="shared" si="137"/>
        <v/>
      </c>
      <c r="GV119" s="57" t="str">
        <f t="shared" si="138"/>
        <v/>
      </c>
      <c r="GW119" s="57" t="str">
        <f t="shared" si="139"/>
        <v/>
      </c>
      <c r="GX119" s="57" t="str">
        <f t="shared" si="140"/>
        <v/>
      </c>
      <c r="GY119" s="57" t="str">
        <f t="shared" si="141"/>
        <v/>
      </c>
      <c r="GZ119" s="57" t="str">
        <f t="shared" si="142"/>
        <v/>
      </c>
      <c r="HA119" s="57" t="str">
        <f t="shared" si="143"/>
        <v/>
      </c>
      <c r="HB119" s="57" t="str">
        <f t="shared" si="144"/>
        <v/>
      </c>
      <c r="HC119" s="57" t="str">
        <f t="shared" si="145"/>
        <v/>
      </c>
      <c r="HD119" s="57" t="str">
        <f t="shared" si="146"/>
        <v/>
      </c>
      <c r="HE119" s="57" t="str">
        <f t="shared" si="147"/>
        <v/>
      </c>
      <c r="HF119" s="57" t="str">
        <f t="shared" si="148"/>
        <v/>
      </c>
      <c r="HG119" s="57" t="str">
        <f t="shared" si="149"/>
        <v/>
      </c>
      <c r="HH119" s="57" t="str">
        <f t="shared" si="150"/>
        <v/>
      </c>
      <c r="HI119" s="57" t="str">
        <f t="shared" si="151"/>
        <v/>
      </c>
      <c r="HJ119" s="57" t="str">
        <f t="shared" si="152"/>
        <v/>
      </c>
    </row>
    <row r="120" spans="1:218" hidden="1" x14ac:dyDescent="0.3">
      <c r="B120" t="s">
        <v>1092</v>
      </c>
      <c r="C120" t="s">
        <v>157</v>
      </c>
      <c r="D120">
        <v>2019</v>
      </c>
      <c r="E120" t="s">
        <v>1093</v>
      </c>
      <c r="F120" t="s">
        <v>1094</v>
      </c>
      <c r="G120" t="s">
        <v>326</v>
      </c>
      <c r="I120" t="s">
        <v>327</v>
      </c>
      <c r="J120" t="s">
        <v>1095</v>
      </c>
      <c r="L120" t="s">
        <v>1096</v>
      </c>
      <c r="M120">
        <v>43709</v>
      </c>
      <c r="N120">
        <v>45075.825300925928</v>
      </c>
      <c r="O120">
        <v>45075.825300925928</v>
      </c>
      <c r="T120">
        <v>230</v>
      </c>
      <c r="AD120" t="s">
        <v>164</v>
      </c>
      <c r="AH120" t="s">
        <v>1097</v>
      </c>
      <c r="AM120" t="s">
        <v>1098</v>
      </c>
      <c r="AN120" t="s">
        <v>1099</v>
      </c>
      <c r="AO120" t="s">
        <v>1100</v>
      </c>
      <c r="CK120" s="29" t="s">
        <v>1101</v>
      </c>
      <c r="CL120" t="s">
        <v>3228</v>
      </c>
      <c r="CP120" t="s">
        <v>204</v>
      </c>
      <c r="CR120"/>
      <c r="CS120" t="s">
        <v>172</v>
      </c>
      <c r="CT120" t="s">
        <v>298</v>
      </c>
      <c r="CU120"/>
      <c r="CV120"/>
      <c r="CW120"/>
      <c r="CX120"/>
      <c r="CY120">
        <v>29.3</v>
      </c>
      <c r="CZ120" s="55"/>
      <c r="DA120" s="55"/>
      <c r="DB120" s="55"/>
      <c r="DC120" s="55"/>
      <c r="DD120" s="55"/>
      <c r="DE120" s="55"/>
      <c r="DF120">
        <v>29.3</v>
      </c>
      <c r="DI120" t="s">
        <v>1102</v>
      </c>
      <c r="DJ120" t="s">
        <v>1103</v>
      </c>
      <c r="DK120" t="s">
        <v>665</v>
      </c>
      <c r="DL120">
        <v>0.4</v>
      </c>
      <c r="DM120"/>
      <c r="DR120" t="s">
        <v>1104</v>
      </c>
      <c r="DS120" t="s">
        <v>712</v>
      </c>
      <c r="DY120"/>
      <c r="EA120" t="s">
        <v>1105</v>
      </c>
      <c r="EB120"/>
      <c r="EF120">
        <v>4</v>
      </c>
      <c r="EH120"/>
      <c r="EI120"/>
      <c r="EJ120"/>
      <c r="EK120"/>
      <c r="EN120" t="s">
        <v>1106</v>
      </c>
      <c r="EQ120">
        <f t="shared" si="116"/>
        <v>4</v>
      </c>
      <c r="ER120" t="str">
        <f t="shared" si="117"/>
        <v>WorldView-2, Aerial multispectral, UAV multispectral, UAV RGB</v>
      </c>
      <c r="EV120">
        <v>-1</v>
      </c>
      <c r="EX120">
        <v>-1</v>
      </c>
      <c r="FL120">
        <v>-1</v>
      </c>
      <c r="FM120">
        <v>-1</v>
      </c>
      <c r="GB120" s="57" t="str">
        <f t="shared" si="118"/>
        <v/>
      </c>
      <c r="GC120" s="57" t="str">
        <f t="shared" si="119"/>
        <v/>
      </c>
      <c r="GD120" s="57" t="str">
        <f t="shared" si="120"/>
        <v/>
      </c>
      <c r="GE120" s="57" t="str">
        <f t="shared" si="121"/>
        <v>WorldView-2</v>
      </c>
      <c r="GF120" s="57" t="str">
        <f t="shared" si="122"/>
        <v/>
      </c>
      <c r="GG120" s="57" t="str">
        <f t="shared" si="123"/>
        <v>Aerial multispectral</v>
      </c>
      <c r="GH120" s="57" t="str">
        <f t="shared" si="124"/>
        <v/>
      </c>
      <c r="GI120" s="57" t="str">
        <f t="shared" si="125"/>
        <v/>
      </c>
      <c r="GJ120" s="57" t="str">
        <f t="shared" si="126"/>
        <v/>
      </c>
      <c r="GK120" s="57" t="str">
        <f t="shared" si="127"/>
        <v/>
      </c>
      <c r="GL120" s="57" t="str">
        <f t="shared" si="128"/>
        <v/>
      </c>
      <c r="GM120" s="57" t="str">
        <f t="shared" si="129"/>
        <v/>
      </c>
      <c r="GN120" s="57" t="str">
        <f t="shared" si="130"/>
        <v/>
      </c>
      <c r="GO120" s="57" t="str">
        <f t="shared" si="131"/>
        <v/>
      </c>
      <c r="GP120" s="57" t="str">
        <f t="shared" si="132"/>
        <v/>
      </c>
      <c r="GQ120" s="57" t="str">
        <f t="shared" si="133"/>
        <v/>
      </c>
      <c r="GR120" s="57" t="str">
        <f t="shared" si="134"/>
        <v/>
      </c>
      <c r="GS120" s="57" t="str">
        <f t="shared" si="135"/>
        <v/>
      </c>
      <c r="GT120" s="57" t="str">
        <f t="shared" si="136"/>
        <v/>
      </c>
      <c r="GU120" s="57" t="str">
        <f t="shared" si="137"/>
        <v>UAV multispectral</v>
      </c>
      <c r="GV120" s="57" t="str">
        <f t="shared" si="138"/>
        <v>UAV RGB</v>
      </c>
      <c r="GW120" s="57" t="str">
        <f t="shared" si="139"/>
        <v/>
      </c>
      <c r="GX120" s="57" t="str">
        <f t="shared" si="140"/>
        <v/>
      </c>
      <c r="GY120" s="57" t="str">
        <f t="shared" si="141"/>
        <v/>
      </c>
      <c r="GZ120" s="57" t="str">
        <f t="shared" si="142"/>
        <v/>
      </c>
      <c r="HA120" s="57" t="str">
        <f t="shared" si="143"/>
        <v/>
      </c>
      <c r="HB120" s="57" t="str">
        <f t="shared" si="144"/>
        <v/>
      </c>
      <c r="HC120" s="57" t="str">
        <f t="shared" si="145"/>
        <v/>
      </c>
      <c r="HD120" s="57" t="str">
        <f t="shared" si="146"/>
        <v/>
      </c>
      <c r="HE120" s="57" t="str">
        <f t="shared" si="147"/>
        <v/>
      </c>
      <c r="HF120" s="57" t="str">
        <f t="shared" si="148"/>
        <v/>
      </c>
      <c r="HG120" s="57" t="str">
        <f t="shared" si="149"/>
        <v/>
      </c>
      <c r="HH120" s="57" t="str">
        <f t="shared" si="150"/>
        <v/>
      </c>
      <c r="HI120" s="57" t="str">
        <f t="shared" si="151"/>
        <v/>
      </c>
      <c r="HJ120" s="57" t="str">
        <f t="shared" si="152"/>
        <v/>
      </c>
    </row>
    <row r="121" spans="1:218" ht="43.2" hidden="1" x14ac:dyDescent="0.3">
      <c r="A121">
        <v>1</v>
      </c>
      <c r="B121" t="s">
        <v>1772</v>
      </c>
      <c r="C121" t="s">
        <v>157</v>
      </c>
      <c r="D121">
        <v>2024</v>
      </c>
      <c r="E121" t="s">
        <v>1773</v>
      </c>
      <c r="F121" s="1" t="s">
        <v>1774</v>
      </c>
      <c r="G121" t="s">
        <v>519</v>
      </c>
      <c r="I121" t="s">
        <v>520</v>
      </c>
      <c r="J121" t="s">
        <v>1775</v>
      </c>
      <c r="L121" t="s">
        <v>1776</v>
      </c>
      <c r="M121">
        <v>45413</v>
      </c>
      <c r="N121">
        <v>45434.755324074074</v>
      </c>
      <c r="O121">
        <v>45436.042280092595</v>
      </c>
      <c r="Q121">
        <v>54011</v>
      </c>
      <c r="S121" t="s">
        <v>185</v>
      </c>
      <c r="T121">
        <v>19</v>
      </c>
      <c r="V121" t="s">
        <v>1777</v>
      </c>
      <c r="X121" t="s">
        <v>185</v>
      </c>
      <c r="AD121" t="s">
        <v>164</v>
      </c>
      <c r="AE121" t="s">
        <v>185</v>
      </c>
      <c r="AH121" t="s">
        <v>1778</v>
      </c>
      <c r="AK121" t="s">
        <v>1779</v>
      </c>
      <c r="AM121" t="s">
        <v>1780</v>
      </c>
      <c r="AO121" t="s">
        <v>1781</v>
      </c>
      <c r="CP121" t="s">
        <v>204</v>
      </c>
      <c r="CR121" t="s">
        <v>1782</v>
      </c>
      <c r="CS121" t="s">
        <v>454</v>
      </c>
      <c r="CT121" t="s">
        <v>185</v>
      </c>
      <c r="CU121"/>
      <c r="CV121"/>
      <c r="CW121"/>
      <c r="CX121"/>
      <c r="CY121" t="s">
        <v>185</v>
      </c>
      <c r="CZ121" s="55" t="s">
        <v>185</v>
      </c>
      <c r="DA121" s="55" t="s">
        <v>185</v>
      </c>
      <c r="DB121" s="55" t="s">
        <v>185</v>
      </c>
      <c r="DC121" s="55" t="s">
        <v>185</v>
      </c>
      <c r="DD121" s="55">
        <v>10</v>
      </c>
      <c r="DE121" s="55"/>
      <c r="DI121" t="s">
        <v>848</v>
      </c>
      <c r="DJ121" t="s">
        <v>1783</v>
      </c>
      <c r="DK121" t="s">
        <v>457</v>
      </c>
      <c r="DL121">
        <v>120000</v>
      </c>
      <c r="DM121"/>
      <c r="DN121" t="s">
        <v>3142</v>
      </c>
      <c r="DR121">
        <v>3.7</v>
      </c>
      <c r="DS121" t="s">
        <v>1784</v>
      </c>
      <c r="DY121"/>
      <c r="EA121" t="s">
        <v>174</v>
      </c>
      <c r="EB121"/>
      <c r="EC121" t="s">
        <v>174</v>
      </c>
      <c r="ED121" t="s">
        <v>3136</v>
      </c>
      <c r="EE121" s="55" t="s">
        <v>185</v>
      </c>
      <c r="EF121">
        <v>4</v>
      </c>
      <c r="EH121"/>
      <c r="EI121" t="s">
        <v>174</v>
      </c>
      <c r="EJ121"/>
      <c r="EK121"/>
      <c r="EN121" t="s">
        <v>174</v>
      </c>
      <c r="EQ121">
        <f t="shared" si="116"/>
        <v>4</v>
      </c>
      <c r="ER121" t="str">
        <f t="shared" si="117"/>
        <v>Sentinel-2, Landsat-8, Sentinel-1, Landsat-7</v>
      </c>
      <c r="ES121" s="29">
        <v>1</v>
      </c>
      <c r="EW121">
        <v>1</v>
      </c>
      <c r="FB121">
        <v>1</v>
      </c>
      <c r="FE121">
        <v>1</v>
      </c>
      <c r="GB121" s="57" t="str">
        <f t="shared" si="118"/>
        <v>Sentinel-2</v>
      </c>
      <c r="GC121" s="57" t="str">
        <f t="shared" si="119"/>
        <v/>
      </c>
      <c r="GD121" s="57" t="str">
        <f t="shared" si="120"/>
        <v/>
      </c>
      <c r="GE121" s="57" t="str">
        <f t="shared" si="121"/>
        <v/>
      </c>
      <c r="GF121" s="57" t="str">
        <f t="shared" si="122"/>
        <v>Landsat-8</v>
      </c>
      <c r="GG121" s="57" t="str">
        <f t="shared" si="123"/>
        <v/>
      </c>
      <c r="GH121" s="57" t="str">
        <f t="shared" si="124"/>
        <v/>
      </c>
      <c r="GI121" s="57" t="str">
        <f t="shared" si="125"/>
        <v/>
      </c>
      <c r="GJ121" s="57" t="str">
        <f t="shared" si="126"/>
        <v/>
      </c>
      <c r="GK121" s="57" t="str">
        <f t="shared" si="127"/>
        <v>Sentinel-1</v>
      </c>
      <c r="GL121" s="57" t="str">
        <f t="shared" si="128"/>
        <v/>
      </c>
      <c r="GM121" s="57" t="str">
        <f t="shared" si="129"/>
        <v/>
      </c>
      <c r="GN121" s="57" t="str">
        <f t="shared" si="130"/>
        <v>Landsat-7</v>
      </c>
      <c r="GO121" s="57" t="str">
        <f t="shared" si="131"/>
        <v/>
      </c>
      <c r="GP121" s="57" t="str">
        <f t="shared" si="132"/>
        <v/>
      </c>
      <c r="GQ121" s="57" t="str">
        <f t="shared" si="133"/>
        <v/>
      </c>
      <c r="GR121" s="57" t="str">
        <f t="shared" si="134"/>
        <v/>
      </c>
      <c r="GS121" s="57" t="str">
        <f t="shared" si="135"/>
        <v/>
      </c>
      <c r="GT121" s="57" t="str">
        <f t="shared" si="136"/>
        <v/>
      </c>
      <c r="GU121" s="57" t="str">
        <f t="shared" si="137"/>
        <v/>
      </c>
      <c r="GV121" s="57" t="str">
        <f t="shared" si="138"/>
        <v/>
      </c>
      <c r="GW121" s="57" t="str">
        <f t="shared" si="139"/>
        <v/>
      </c>
      <c r="GX121" s="57" t="str">
        <f t="shared" si="140"/>
        <v/>
      </c>
      <c r="GY121" s="57" t="str">
        <f t="shared" si="141"/>
        <v/>
      </c>
      <c r="GZ121" s="57" t="str">
        <f t="shared" si="142"/>
        <v/>
      </c>
      <c r="HA121" s="57" t="str">
        <f t="shared" si="143"/>
        <v/>
      </c>
      <c r="HB121" s="57" t="str">
        <f t="shared" si="144"/>
        <v/>
      </c>
      <c r="HC121" s="57" t="str">
        <f t="shared" si="145"/>
        <v/>
      </c>
      <c r="HD121" s="57" t="str">
        <f t="shared" si="146"/>
        <v/>
      </c>
      <c r="HE121" s="57" t="str">
        <f t="shared" si="147"/>
        <v/>
      </c>
      <c r="HF121" s="57" t="str">
        <f t="shared" si="148"/>
        <v/>
      </c>
      <c r="HG121" s="57" t="str">
        <f t="shared" si="149"/>
        <v/>
      </c>
      <c r="HH121" s="57" t="str">
        <f t="shared" si="150"/>
        <v/>
      </c>
      <c r="HI121" s="57" t="str">
        <f t="shared" si="151"/>
        <v/>
      </c>
      <c r="HJ121" s="57" t="str">
        <f t="shared" si="152"/>
        <v/>
      </c>
    </row>
    <row r="122" spans="1:218" ht="28.8" hidden="1" x14ac:dyDescent="0.3">
      <c r="A122" s="55"/>
      <c r="B122" s="55" t="s">
        <v>1830</v>
      </c>
      <c r="C122" s="55" t="s">
        <v>157</v>
      </c>
      <c r="D122" s="55">
        <v>2021</v>
      </c>
      <c r="E122" s="55" t="s">
        <v>1831</v>
      </c>
      <c r="F122" s="1" t="s">
        <v>1832</v>
      </c>
      <c r="G122" s="55" t="s">
        <v>519</v>
      </c>
      <c r="I122" t="s">
        <v>520</v>
      </c>
      <c r="J122" t="s">
        <v>1833</v>
      </c>
      <c r="L122" t="s">
        <v>1834</v>
      </c>
      <c r="M122">
        <v>44228</v>
      </c>
      <c r="N122">
        <v>45075.825312499997</v>
      </c>
      <c r="O122">
        <v>45075.825312499997</v>
      </c>
      <c r="S122">
        <v>2</v>
      </c>
      <c r="T122">
        <v>16</v>
      </c>
      <c r="AD122" t="s">
        <v>164</v>
      </c>
      <c r="AH122" t="s">
        <v>1835</v>
      </c>
      <c r="AM122" t="s">
        <v>1836</v>
      </c>
      <c r="AN122" t="s">
        <v>1837</v>
      </c>
      <c r="AO122" t="s">
        <v>1838</v>
      </c>
      <c r="CK122" s="56" t="s">
        <v>201</v>
      </c>
      <c r="CL122" s="55"/>
      <c r="CM122" s="55"/>
      <c r="CP122" s="55" t="s">
        <v>846</v>
      </c>
      <c r="CQ122" s="55"/>
      <c r="CR122" s="55" t="s">
        <v>453</v>
      </c>
      <c r="CS122" s="55" t="s">
        <v>454</v>
      </c>
      <c r="CT122" s="55" t="s">
        <v>1839</v>
      </c>
      <c r="CU122"/>
      <c r="CV122"/>
      <c r="CW122"/>
      <c r="CX122"/>
      <c r="CY122" s="55" t="s">
        <v>185</v>
      </c>
      <c r="CZ122" s="55" t="s">
        <v>3092</v>
      </c>
      <c r="DA122" s="55">
        <v>547</v>
      </c>
      <c r="DB122" s="55">
        <v>19</v>
      </c>
      <c r="DC122" s="59" t="s">
        <v>174</v>
      </c>
      <c r="DD122" s="55">
        <v>1100</v>
      </c>
      <c r="DE122" s="55"/>
      <c r="DF122" s="55" t="s">
        <v>185</v>
      </c>
      <c r="DG122" s="55"/>
      <c r="DH122" s="55"/>
      <c r="DI122" s="55" t="s">
        <v>208</v>
      </c>
      <c r="DJ122" s="55" t="s">
        <v>1840</v>
      </c>
      <c r="DK122" s="55" t="s">
        <v>176</v>
      </c>
      <c r="DL122" s="55">
        <v>0.10999999999999999</v>
      </c>
      <c r="DM122" s="55"/>
      <c r="DN122" s="55"/>
      <c r="DO122" s="55"/>
      <c r="DP122" s="55"/>
      <c r="DQ122" s="55"/>
      <c r="DR122" s="55" t="s">
        <v>174</v>
      </c>
      <c r="DS122" s="55" t="s">
        <v>1841</v>
      </c>
      <c r="DT122" s="55"/>
      <c r="DU122" s="55"/>
      <c r="DV122" s="55"/>
      <c r="DW122" s="55"/>
      <c r="DX122" s="55"/>
      <c r="DY122" s="55"/>
      <c r="DZ122" s="55"/>
      <c r="EA122" s="55"/>
      <c r="EC122" s="55"/>
      <c r="ED122" s="55">
        <v>2019</v>
      </c>
      <c r="EE122" s="55"/>
      <c r="EF122" s="55">
        <v>4</v>
      </c>
      <c r="EG122" s="55"/>
      <c r="EH122" s="55"/>
      <c r="EI122" s="55"/>
      <c r="EJ122" s="55"/>
      <c r="EK122" s="55"/>
      <c r="EL122" s="55"/>
      <c r="EM122" s="55"/>
      <c r="EN122" s="55" t="s">
        <v>174</v>
      </c>
      <c r="EO122" s="55"/>
      <c r="EP122" s="55"/>
      <c r="EQ122" s="55">
        <f t="shared" si="116"/>
        <v>1</v>
      </c>
      <c r="ER122" t="str">
        <f t="shared" si="117"/>
        <v>Sentinel-1</v>
      </c>
      <c r="ES122" s="56"/>
      <c r="ET122" s="55"/>
      <c r="EU122" s="55"/>
      <c r="EV122" s="55"/>
      <c r="EW122" s="55"/>
      <c r="EX122" s="55"/>
      <c r="EY122" s="55"/>
      <c r="EZ122" s="55"/>
      <c r="FA122" s="55"/>
      <c r="FB122" s="55">
        <v>1</v>
      </c>
      <c r="FC122" s="55"/>
      <c r="FD122" s="55"/>
      <c r="FE122" s="55"/>
      <c r="FF122" s="55"/>
      <c r="FG122" s="55"/>
      <c r="FH122" s="55"/>
      <c r="FI122" s="55"/>
      <c r="FJ122" s="55"/>
      <c r="FK122" s="55"/>
      <c r="FL122" s="55"/>
      <c r="FM122" s="55"/>
      <c r="FN122" s="55"/>
      <c r="FO122" s="55"/>
      <c r="FP122" s="55"/>
      <c r="FQ122" s="55"/>
      <c r="FR122" s="55"/>
      <c r="FS122" s="55"/>
      <c r="FT122" s="55"/>
      <c r="FU122" s="55"/>
      <c r="FV122" s="55"/>
      <c r="FW122" s="55"/>
      <c r="FX122" s="55"/>
      <c r="FY122" s="55"/>
      <c r="FZ122" s="55"/>
      <c r="GA122" s="55"/>
      <c r="GB122" s="57" t="str">
        <f t="shared" si="118"/>
        <v/>
      </c>
      <c r="GC122" s="57" t="str">
        <f t="shared" si="119"/>
        <v/>
      </c>
      <c r="GD122" s="57" t="str">
        <f t="shared" si="120"/>
        <v/>
      </c>
      <c r="GE122" s="57" t="str">
        <f t="shared" si="121"/>
        <v/>
      </c>
      <c r="GF122" s="57" t="str">
        <f t="shared" si="122"/>
        <v/>
      </c>
      <c r="GG122" s="57" t="str">
        <f t="shared" si="123"/>
        <v/>
      </c>
      <c r="GH122" s="57" t="str">
        <f t="shared" si="124"/>
        <v/>
      </c>
      <c r="GI122" s="57" t="str">
        <f t="shared" si="125"/>
        <v/>
      </c>
      <c r="GJ122" s="57" t="str">
        <f t="shared" si="126"/>
        <v/>
      </c>
      <c r="GK122" s="57" t="str">
        <f t="shared" si="127"/>
        <v>Sentinel-1</v>
      </c>
      <c r="GL122" s="57" t="str">
        <f t="shared" si="128"/>
        <v/>
      </c>
      <c r="GM122" s="57" t="str">
        <f t="shared" si="129"/>
        <v/>
      </c>
      <c r="GN122" s="57" t="str">
        <f t="shared" si="130"/>
        <v/>
      </c>
      <c r="GO122" s="57" t="str">
        <f t="shared" si="131"/>
        <v/>
      </c>
      <c r="GP122" s="57" t="str">
        <f t="shared" si="132"/>
        <v/>
      </c>
      <c r="GQ122" s="57" t="str">
        <f t="shared" si="133"/>
        <v/>
      </c>
      <c r="GR122" s="57" t="str">
        <f t="shared" si="134"/>
        <v/>
      </c>
      <c r="GS122" s="57" t="str">
        <f t="shared" si="135"/>
        <v/>
      </c>
      <c r="GT122" s="57" t="str">
        <f t="shared" si="136"/>
        <v/>
      </c>
      <c r="GU122" s="57" t="str">
        <f t="shared" si="137"/>
        <v/>
      </c>
      <c r="GV122" s="57" t="str">
        <f t="shared" si="138"/>
        <v/>
      </c>
      <c r="GW122" s="57" t="str">
        <f t="shared" si="139"/>
        <v/>
      </c>
      <c r="GX122" s="57" t="str">
        <f t="shared" si="140"/>
        <v/>
      </c>
      <c r="GY122" s="57" t="str">
        <f t="shared" si="141"/>
        <v/>
      </c>
      <c r="GZ122" s="57" t="str">
        <f t="shared" si="142"/>
        <v/>
      </c>
      <c r="HA122" s="57" t="str">
        <f t="shared" si="143"/>
        <v/>
      </c>
      <c r="HB122" s="57" t="str">
        <f t="shared" si="144"/>
        <v/>
      </c>
      <c r="HC122" s="57" t="str">
        <f t="shared" si="145"/>
        <v/>
      </c>
      <c r="HD122" s="57" t="str">
        <f t="shared" si="146"/>
        <v/>
      </c>
      <c r="HE122" s="57" t="str">
        <f t="shared" si="147"/>
        <v/>
      </c>
      <c r="HF122" s="57" t="str">
        <f t="shared" si="148"/>
        <v/>
      </c>
      <c r="HG122" s="57" t="str">
        <f t="shared" si="149"/>
        <v/>
      </c>
      <c r="HH122" s="57" t="str">
        <f t="shared" si="150"/>
        <v/>
      </c>
      <c r="HI122" s="57" t="str">
        <f t="shared" si="151"/>
        <v/>
      </c>
      <c r="HJ122" s="57" t="str">
        <f t="shared" si="152"/>
        <v/>
      </c>
    </row>
    <row r="123" spans="1:218" hidden="1" x14ac:dyDescent="0.3">
      <c r="B123" t="s">
        <v>1444</v>
      </c>
      <c r="C123" t="s">
        <v>157</v>
      </c>
      <c r="D123">
        <v>2013</v>
      </c>
      <c r="E123" t="s">
        <v>1445</v>
      </c>
      <c r="F123" t="s">
        <v>1446</v>
      </c>
      <c r="I123" t="s">
        <v>1447</v>
      </c>
      <c r="J123" t="s">
        <v>1448</v>
      </c>
      <c r="K123" t="s">
        <v>1449</v>
      </c>
      <c r="M123">
        <v>2013</v>
      </c>
      <c r="N123">
        <v>45246.81931712963</v>
      </c>
      <c r="O123">
        <v>45246.81931712963</v>
      </c>
      <c r="Q123">
        <v>45123</v>
      </c>
      <c r="S123" t="s">
        <v>185</v>
      </c>
      <c r="X123" t="s">
        <v>185</v>
      </c>
      <c r="AD123" t="s">
        <v>164</v>
      </c>
      <c r="AK123" t="s">
        <v>186</v>
      </c>
      <c r="AS123" t="s">
        <v>185</v>
      </c>
      <c r="CL123" t="s">
        <v>3229</v>
      </c>
      <c r="CR123"/>
      <c r="CU123"/>
      <c r="CV123"/>
      <c r="CW123"/>
      <c r="CX123"/>
      <c r="CZ123" s="55"/>
      <c r="DA123" s="55"/>
      <c r="DB123" s="55"/>
      <c r="DC123" s="55"/>
      <c r="DD123" s="55"/>
      <c r="DE123" s="55"/>
      <c r="DM123"/>
      <c r="DY123"/>
      <c r="EA123"/>
      <c r="EB123"/>
      <c r="EH123"/>
      <c r="EI123"/>
      <c r="EJ123"/>
      <c r="EK123"/>
      <c r="EN123"/>
      <c r="EQ123">
        <f t="shared" si="116"/>
        <v>0</v>
      </c>
      <c r="ER123" t="str">
        <f t="shared" si="117"/>
        <v/>
      </c>
      <c r="GB123" s="57" t="str">
        <f t="shared" si="118"/>
        <v/>
      </c>
      <c r="GC123" s="57" t="str">
        <f t="shared" si="119"/>
        <v/>
      </c>
      <c r="GD123" s="57" t="str">
        <f t="shared" si="120"/>
        <v/>
      </c>
      <c r="GE123" s="57" t="str">
        <f t="shared" si="121"/>
        <v/>
      </c>
      <c r="GF123" s="57" t="str">
        <f t="shared" si="122"/>
        <v/>
      </c>
      <c r="GG123" s="57" t="str">
        <f t="shared" si="123"/>
        <v/>
      </c>
      <c r="GH123" s="57" t="str">
        <f t="shared" si="124"/>
        <v/>
      </c>
      <c r="GI123" s="57" t="str">
        <f t="shared" si="125"/>
        <v/>
      </c>
      <c r="GJ123" s="57" t="str">
        <f t="shared" si="126"/>
        <v/>
      </c>
      <c r="GK123" s="57" t="str">
        <f t="shared" si="127"/>
        <v/>
      </c>
      <c r="GL123" s="57" t="str">
        <f t="shared" si="128"/>
        <v/>
      </c>
      <c r="GM123" s="57" t="str">
        <f t="shared" si="129"/>
        <v/>
      </c>
      <c r="GN123" s="57" t="str">
        <f t="shared" si="130"/>
        <v/>
      </c>
      <c r="GO123" s="57" t="str">
        <f t="shared" si="131"/>
        <v/>
      </c>
      <c r="GP123" s="57" t="str">
        <f t="shared" si="132"/>
        <v/>
      </c>
      <c r="GQ123" s="57" t="str">
        <f t="shared" si="133"/>
        <v/>
      </c>
      <c r="GR123" s="57" t="str">
        <f t="shared" si="134"/>
        <v/>
      </c>
      <c r="GS123" s="57" t="str">
        <f t="shared" si="135"/>
        <v/>
      </c>
      <c r="GT123" s="57" t="str">
        <f t="shared" si="136"/>
        <v/>
      </c>
      <c r="GU123" s="57" t="str">
        <f t="shared" si="137"/>
        <v/>
      </c>
      <c r="GV123" s="57" t="str">
        <f t="shared" si="138"/>
        <v/>
      </c>
      <c r="GW123" s="57" t="str">
        <f t="shared" si="139"/>
        <v/>
      </c>
      <c r="GX123" s="57" t="str">
        <f t="shared" si="140"/>
        <v/>
      </c>
      <c r="GY123" s="57" t="str">
        <f t="shared" si="141"/>
        <v/>
      </c>
      <c r="GZ123" s="57" t="str">
        <f t="shared" si="142"/>
        <v/>
      </c>
      <c r="HA123" s="57" t="str">
        <f t="shared" si="143"/>
        <v/>
      </c>
      <c r="HB123" s="57" t="str">
        <f t="shared" si="144"/>
        <v/>
      </c>
      <c r="HC123" s="57" t="str">
        <f t="shared" si="145"/>
        <v/>
      </c>
      <c r="HD123" s="57" t="str">
        <f t="shared" si="146"/>
        <v/>
      </c>
      <c r="HE123" s="57" t="str">
        <f t="shared" si="147"/>
        <v/>
      </c>
      <c r="HF123" s="57" t="str">
        <f t="shared" si="148"/>
        <v/>
      </c>
      <c r="HG123" s="57" t="str">
        <f t="shared" si="149"/>
        <v/>
      </c>
      <c r="HH123" s="57" t="str">
        <f t="shared" si="150"/>
        <v/>
      </c>
      <c r="HI123" s="57" t="str">
        <f t="shared" si="151"/>
        <v/>
      </c>
      <c r="HJ123" s="57" t="str">
        <f t="shared" si="152"/>
        <v/>
      </c>
    </row>
    <row r="124" spans="1:218" ht="72" hidden="1" x14ac:dyDescent="0.3">
      <c r="B124" t="s">
        <v>1864</v>
      </c>
      <c r="C124" t="s">
        <v>157</v>
      </c>
      <c r="D124">
        <v>2023</v>
      </c>
      <c r="E124" t="s">
        <v>1865</v>
      </c>
      <c r="F124" s="1" t="s">
        <v>1866</v>
      </c>
      <c r="G124" t="s">
        <v>1867</v>
      </c>
      <c r="I124" t="s">
        <v>1868</v>
      </c>
      <c r="J124" t="s">
        <v>1869</v>
      </c>
      <c r="L124" t="s">
        <v>1870</v>
      </c>
      <c r="M124">
        <v>2023</v>
      </c>
      <c r="N124">
        <v>45075.825312499997</v>
      </c>
      <c r="O124">
        <v>45075.825312499997</v>
      </c>
      <c r="S124">
        <v>1</v>
      </c>
      <c r="T124">
        <v>14</v>
      </c>
      <c r="V124" t="s">
        <v>1871</v>
      </c>
      <c r="AD124" t="s">
        <v>164</v>
      </c>
      <c r="AG124" t="s">
        <v>196</v>
      </c>
      <c r="AM124" t="s">
        <v>1872</v>
      </c>
      <c r="AN124" t="s">
        <v>1873</v>
      </c>
      <c r="AO124" t="s">
        <v>1874</v>
      </c>
      <c r="CK124" s="54" t="s">
        <v>201</v>
      </c>
      <c r="CP124" t="s">
        <v>171</v>
      </c>
      <c r="CQ124" s="55" t="s">
        <v>616</v>
      </c>
      <c r="CR124" t="s">
        <v>616</v>
      </c>
      <c r="CS124" t="s">
        <v>172</v>
      </c>
      <c r="CT124" t="s">
        <v>173</v>
      </c>
      <c r="CU124" s="1" t="s">
        <v>528</v>
      </c>
      <c r="CV124" s="1" t="s">
        <v>1875</v>
      </c>
      <c r="CW124" s="1" t="s">
        <v>185</v>
      </c>
      <c r="CY124" t="s">
        <v>185</v>
      </c>
      <c r="CZ124" s="1" t="s">
        <v>185</v>
      </c>
      <c r="DA124" s="55">
        <v>365</v>
      </c>
      <c r="DB124" s="55" t="s">
        <v>185</v>
      </c>
      <c r="DC124" s="55">
        <v>230000</v>
      </c>
      <c r="DD124" s="55">
        <v>1</v>
      </c>
      <c r="DE124" s="55" t="s">
        <v>204</v>
      </c>
      <c r="DF124" t="s">
        <v>236</v>
      </c>
      <c r="DG124">
        <v>4</v>
      </c>
      <c r="DH124" t="s">
        <v>174</v>
      </c>
      <c r="DI124" t="s">
        <v>208</v>
      </c>
      <c r="DJ124" t="s">
        <v>1876</v>
      </c>
      <c r="DK124" t="s">
        <v>176</v>
      </c>
      <c r="DL124">
        <v>24222164</v>
      </c>
      <c r="DM124" t="s">
        <v>174</v>
      </c>
      <c r="DN124" t="s">
        <v>174</v>
      </c>
      <c r="DR124" t="s">
        <v>1877</v>
      </c>
      <c r="DS124" t="s">
        <v>1878</v>
      </c>
      <c r="DT124" s="55" t="s">
        <v>3487</v>
      </c>
      <c r="DU124" s="55" t="s">
        <v>3421</v>
      </c>
      <c r="DV124" t="s">
        <v>482</v>
      </c>
      <c r="DY124" t="s">
        <v>483</v>
      </c>
      <c r="EA124" s="1" t="s">
        <v>1879</v>
      </c>
      <c r="EB124" s="1" t="s">
        <v>3540</v>
      </c>
      <c r="EC124" t="s">
        <v>174</v>
      </c>
      <c r="ED124" s="55">
        <v>2019</v>
      </c>
      <c r="EF124">
        <v>4</v>
      </c>
      <c r="EH124"/>
      <c r="EI124" t="s">
        <v>174</v>
      </c>
      <c r="EJ124"/>
      <c r="EK124"/>
      <c r="EN124" t="s">
        <v>174</v>
      </c>
      <c r="EQ124">
        <f t="shared" si="116"/>
        <v>5</v>
      </c>
      <c r="ER124" t="str">
        <f t="shared" si="117"/>
        <v>Sentinel-2, Landsat-8, Sentinel-1, MODIS, PROBA-V</v>
      </c>
      <c r="ES124" s="29">
        <v>1</v>
      </c>
      <c r="EW124">
        <v>1</v>
      </c>
      <c r="FB124">
        <v>1</v>
      </c>
      <c r="FC124">
        <v>1</v>
      </c>
      <c r="FQ124">
        <v>1</v>
      </c>
      <c r="GB124" s="57" t="str">
        <f t="shared" si="118"/>
        <v>Sentinel-2</v>
      </c>
      <c r="GC124" s="57" t="str">
        <f t="shared" si="119"/>
        <v/>
      </c>
      <c r="GD124" s="57" t="str">
        <f t="shared" si="120"/>
        <v/>
      </c>
      <c r="GE124" s="57" t="str">
        <f t="shared" si="121"/>
        <v/>
      </c>
      <c r="GF124" s="57" t="str">
        <f t="shared" si="122"/>
        <v>Landsat-8</v>
      </c>
      <c r="GG124" s="57" t="str">
        <f t="shared" si="123"/>
        <v/>
      </c>
      <c r="GH124" s="57" t="str">
        <f t="shared" si="124"/>
        <v/>
      </c>
      <c r="GI124" s="57" t="str">
        <f t="shared" si="125"/>
        <v/>
      </c>
      <c r="GJ124" s="57" t="str">
        <f t="shared" si="126"/>
        <v/>
      </c>
      <c r="GK124" s="57" t="str">
        <f t="shared" si="127"/>
        <v>Sentinel-1</v>
      </c>
      <c r="GL124" s="57" t="str">
        <f t="shared" si="128"/>
        <v>MODIS</v>
      </c>
      <c r="GM124" s="57" t="str">
        <f t="shared" si="129"/>
        <v/>
      </c>
      <c r="GN124" s="57" t="str">
        <f t="shared" si="130"/>
        <v/>
      </c>
      <c r="GO124" s="57" t="str">
        <f t="shared" si="131"/>
        <v/>
      </c>
      <c r="GP124" s="57" t="str">
        <f t="shared" si="132"/>
        <v/>
      </c>
      <c r="GQ124" s="57" t="str">
        <f t="shared" si="133"/>
        <v/>
      </c>
      <c r="GR124" s="57" t="str">
        <f t="shared" si="134"/>
        <v/>
      </c>
      <c r="GS124" s="57" t="str">
        <f t="shared" si="135"/>
        <v/>
      </c>
      <c r="GT124" s="57" t="str">
        <f t="shared" si="136"/>
        <v/>
      </c>
      <c r="GU124" s="57" t="str">
        <f t="shared" si="137"/>
        <v/>
      </c>
      <c r="GV124" s="57" t="str">
        <f t="shared" si="138"/>
        <v/>
      </c>
      <c r="GW124" s="57" t="str">
        <f t="shared" si="139"/>
        <v/>
      </c>
      <c r="GX124" s="57" t="str">
        <f t="shared" si="140"/>
        <v/>
      </c>
      <c r="GY124" s="57" t="str">
        <f t="shared" si="141"/>
        <v/>
      </c>
      <c r="GZ124" s="57" t="str">
        <f t="shared" si="142"/>
        <v>PROBA-V</v>
      </c>
      <c r="HA124" s="57" t="str">
        <f t="shared" si="143"/>
        <v/>
      </c>
      <c r="HB124" s="57" t="str">
        <f t="shared" si="144"/>
        <v/>
      </c>
      <c r="HC124" s="57" t="str">
        <f t="shared" si="145"/>
        <v/>
      </c>
      <c r="HD124" s="57" t="str">
        <f t="shared" si="146"/>
        <v/>
      </c>
      <c r="HE124" s="57" t="str">
        <f t="shared" si="147"/>
        <v/>
      </c>
      <c r="HF124" s="57" t="str">
        <f t="shared" si="148"/>
        <v/>
      </c>
      <c r="HG124" s="57" t="str">
        <f t="shared" si="149"/>
        <v/>
      </c>
      <c r="HH124" s="57" t="str">
        <f t="shared" si="150"/>
        <v/>
      </c>
      <c r="HI124" s="57" t="str">
        <f t="shared" si="151"/>
        <v/>
      </c>
      <c r="HJ124" s="57" t="str">
        <f t="shared" si="152"/>
        <v/>
      </c>
    </row>
    <row r="125" spans="1:218" ht="43.2" hidden="1" x14ac:dyDescent="0.3">
      <c r="B125" t="s">
        <v>1880</v>
      </c>
      <c r="C125" t="s">
        <v>157</v>
      </c>
      <c r="D125">
        <v>2021</v>
      </c>
      <c r="E125" t="s">
        <v>1881</v>
      </c>
      <c r="F125" s="1" t="s">
        <v>1882</v>
      </c>
      <c r="G125" t="s">
        <v>1883</v>
      </c>
      <c r="H125" t="s">
        <v>1134</v>
      </c>
      <c r="J125" t="s">
        <v>1884</v>
      </c>
      <c r="L125" t="s">
        <v>1885</v>
      </c>
      <c r="M125">
        <v>2021</v>
      </c>
      <c r="N125">
        <v>45075.825173611112</v>
      </c>
      <c r="O125">
        <v>45075.825173611112</v>
      </c>
      <c r="T125">
        <v>11864</v>
      </c>
      <c r="AD125" t="s">
        <v>164</v>
      </c>
      <c r="AH125" t="s">
        <v>1886</v>
      </c>
      <c r="AO125" t="s">
        <v>1887</v>
      </c>
      <c r="AQ125" t="s">
        <v>1888</v>
      </c>
      <c r="BU125" t="s">
        <v>1889</v>
      </c>
      <c r="CK125" s="54" t="s">
        <v>201</v>
      </c>
      <c r="CN125" t="s">
        <v>1890</v>
      </c>
      <c r="CO125" t="s">
        <v>1891</v>
      </c>
      <c r="CP125" t="s">
        <v>171</v>
      </c>
      <c r="CQ125" s="55" t="s">
        <v>1892</v>
      </c>
      <c r="CR125" t="s">
        <v>1892</v>
      </c>
      <c r="CS125" t="s">
        <v>172</v>
      </c>
      <c r="CT125" t="s">
        <v>206</v>
      </c>
      <c r="CU125"/>
      <c r="CV125" t="s">
        <v>174</v>
      </c>
      <c r="CW125"/>
      <c r="CX125"/>
      <c r="CY125" t="s">
        <v>174</v>
      </c>
      <c r="CZ125" s="55"/>
      <c r="DA125" s="55"/>
      <c r="DB125" s="55"/>
      <c r="DC125" s="55">
        <v>1</v>
      </c>
      <c r="DD125" s="55">
        <v>1</v>
      </c>
      <c r="DE125" s="55" t="s">
        <v>171</v>
      </c>
      <c r="DF125" t="s">
        <v>174</v>
      </c>
      <c r="DG125">
        <v>9</v>
      </c>
      <c r="DH125" t="s">
        <v>174</v>
      </c>
      <c r="DI125" t="s">
        <v>1893</v>
      </c>
      <c r="DJ125" t="s">
        <v>1894</v>
      </c>
      <c r="DK125" t="s">
        <v>665</v>
      </c>
      <c r="DL125">
        <v>1.7364769999999999E-3</v>
      </c>
      <c r="DM125" t="s">
        <v>174</v>
      </c>
      <c r="DN125" t="s">
        <v>174</v>
      </c>
      <c r="DR125">
        <v>3.125</v>
      </c>
      <c r="DS125" t="s">
        <v>618</v>
      </c>
      <c r="DV125" t="s">
        <v>212</v>
      </c>
      <c r="DY125" t="s">
        <v>1895</v>
      </c>
      <c r="EA125" s="1" t="s">
        <v>1896</v>
      </c>
      <c r="EB125" s="1" t="s">
        <v>1896</v>
      </c>
      <c r="EC125" t="s">
        <v>174</v>
      </c>
      <c r="ED125">
        <v>2020</v>
      </c>
      <c r="EF125">
        <v>4</v>
      </c>
      <c r="EH125"/>
      <c r="EI125" t="s">
        <v>174</v>
      </c>
      <c r="EJ125"/>
      <c r="EK125"/>
      <c r="EN125" t="s">
        <v>174</v>
      </c>
      <c r="EQ125">
        <f t="shared" si="116"/>
        <v>1</v>
      </c>
      <c r="ER125" t="str">
        <f t="shared" si="117"/>
        <v>Aerial laser scanning</v>
      </c>
      <c r="ES125" s="54"/>
      <c r="ET125">
        <v>1</v>
      </c>
      <c r="GB125" s="57" t="str">
        <f t="shared" si="118"/>
        <v/>
      </c>
      <c r="GC125" s="57" t="str">
        <f t="shared" si="119"/>
        <v>Aerial laser scanning</v>
      </c>
      <c r="GD125" s="57" t="str">
        <f t="shared" si="120"/>
        <v/>
      </c>
      <c r="GE125" s="57" t="str">
        <f t="shared" si="121"/>
        <v/>
      </c>
      <c r="GF125" s="57" t="str">
        <f t="shared" si="122"/>
        <v/>
      </c>
      <c r="GG125" s="57" t="str">
        <f t="shared" si="123"/>
        <v/>
      </c>
      <c r="GH125" s="57" t="str">
        <f t="shared" si="124"/>
        <v/>
      </c>
      <c r="GI125" s="57" t="str">
        <f t="shared" si="125"/>
        <v/>
      </c>
      <c r="GJ125" s="57" t="str">
        <f t="shared" si="126"/>
        <v/>
      </c>
      <c r="GK125" s="57" t="str">
        <f t="shared" si="127"/>
        <v/>
      </c>
      <c r="GL125" s="57" t="str">
        <f t="shared" si="128"/>
        <v/>
      </c>
      <c r="GM125" s="57" t="str">
        <f t="shared" si="129"/>
        <v/>
      </c>
      <c r="GN125" s="57" t="str">
        <f t="shared" si="130"/>
        <v/>
      </c>
      <c r="GO125" s="57" t="str">
        <f t="shared" si="131"/>
        <v/>
      </c>
      <c r="GP125" s="57" t="str">
        <f t="shared" si="132"/>
        <v/>
      </c>
      <c r="GQ125" s="57" t="str">
        <f t="shared" si="133"/>
        <v/>
      </c>
      <c r="GR125" s="57" t="str">
        <f t="shared" si="134"/>
        <v/>
      </c>
      <c r="GS125" s="57" t="str">
        <f t="shared" si="135"/>
        <v/>
      </c>
      <c r="GT125" s="57" t="str">
        <f t="shared" si="136"/>
        <v/>
      </c>
      <c r="GU125" s="57" t="str">
        <f t="shared" si="137"/>
        <v/>
      </c>
      <c r="GV125" s="57" t="str">
        <f t="shared" si="138"/>
        <v/>
      </c>
      <c r="GW125" s="57" t="str">
        <f t="shared" si="139"/>
        <v/>
      </c>
      <c r="GX125" s="57" t="str">
        <f t="shared" si="140"/>
        <v/>
      </c>
      <c r="GY125" s="57" t="str">
        <f t="shared" si="141"/>
        <v/>
      </c>
      <c r="GZ125" s="57" t="str">
        <f t="shared" si="142"/>
        <v/>
      </c>
      <c r="HA125" s="57" t="str">
        <f t="shared" si="143"/>
        <v/>
      </c>
      <c r="HB125" s="57" t="str">
        <f t="shared" si="144"/>
        <v/>
      </c>
      <c r="HC125" s="57" t="str">
        <f t="shared" si="145"/>
        <v/>
      </c>
      <c r="HD125" s="57" t="str">
        <f t="shared" si="146"/>
        <v/>
      </c>
      <c r="HE125" s="57" t="str">
        <f t="shared" si="147"/>
        <v/>
      </c>
      <c r="HF125" s="57" t="str">
        <f t="shared" si="148"/>
        <v/>
      </c>
      <c r="HG125" s="57" t="str">
        <f t="shared" si="149"/>
        <v/>
      </c>
      <c r="HH125" s="57" t="str">
        <f t="shared" si="150"/>
        <v/>
      </c>
      <c r="HI125" s="57" t="str">
        <f t="shared" si="151"/>
        <v/>
      </c>
      <c r="HJ125" s="57" t="str">
        <f t="shared" si="152"/>
        <v/>
      </c>
    </row>
    <row r="126" spans="1:218" hidden="1" x14ac:dyDescent="0.3">
      <c r="B126" t="s">
        <v>1477</v>
      </c>
      <c r="C126" t="s">
        <v>157</v>
      </c>
      <c r="D126">
        <v>2018</v>
      </c>
      <c r="E126" t="s">
        <v>1478</v>
      </c>
      <c r="F126" t="s">
        <v>1479</v>
      </c>
      <c r="I126" t="s">
        <v>1480</v>
      </c>
      <c r="K126" t="s">
        <v>1481</v>
      </c>
      <c r="M126">
        <v>2018</v>
      </c>
      <c r="N126">
        <v>45246.819328703707</v>
      </c>
      <c r="O126">
        <v>45246.819328703707</v>
      </c>
      <c r="Q126" t="s">
        <v>1482</v>
      </c>
      <c r="S126" t="s">
        <v>185</v>
      </c>
      <c r="X126" t="s">
        <v>185</v>
      </c>
      <c r="AD126" t="s">
        <v>164</v>
      </c>
      <c r="AK126" t="s">
        <v>186</v>
      </c>
      <c r="AS126" t="s">
        <v>185</v>
      </c>
      <c r="CK126"/>
      <c r="CM126">
        <v>1</v>
      </c>
      <c r="CR126"/>
      <c r="CU126"/>
      <c r="CV126"/>
      <c r="CW126"/>
      <c r="CX126"/>
      <c r="CZ126" s="55"/>
      <c r="DA126" s="55"/>
      <c r="DB126" s="55"/>
      <c r="DC126" s="55"/>
      <c r="DD126" s="55"/>
      <c r="DE126" s="55"/>
      <c r="DM126"/>
      <c r="DY126"/>
      <c r="EA126"/>
      <c r="EB126"/>
      <c r="EH126"/>
      <c r="EI126"/>
      <c r="EJ126"/>
      <c r="EK126"/>
      <c r="EN126"/>
      <c r="EQ126">
        <f t="shared" si="116"/>
        <v>0</v>
      </c>
      <c r="ER126" t="str">
        <f t="shared" si="117"/>
        <v/>
      </c>
      <c r="ES126"/>
      <c r="GB126" s="57" t="str">
        <f t="shared" si="118"/>
        <v/>
      </c>
      <c r="GC126" s="57" t="str">
        <f t="shared" si="119"/>
        <v/>
      </c>
      <c r="GD126" s="57" t="str">
        <f t="shared" si="120"/>
        <v/>
      </c>
      <c r="GE126" s="57" t="str">
        <f t="shared" si="121"/>
        <v/>
      </c>
      <c r="GF126" s="57" t="str">
        <f t="shared" si="122"/>
        <v/>
      </c>
      <c r="GG126" s="57" t="str">
        <f t="shared" si="123"/>
        <v/>
      </c>
      <c r="GH126" s="57" t="str">
        <f t="shared" si="124"/>
        <v/>
      </c>
      <c r="GI126" s="57" t="str">
        <f t="shared" si="125"/>
        <v/>
      </c>
      <c r="GJ126" s="57" t="str">
        <f t="shared" si="126"/>
        <v/>
      </c>
      <c r="GK126" s="57" t="str">
        <f t="shared" si="127"/>
        <v/>
      </c>
      <c r="GL126" s="57" t="str">
        <f t="shared" si="128"/>
        <v/>
      </c>
      <c r="GM126" s="57" t="str">
        <f t="shared" si="129"/>
        <v/>
      </c>
      <c r="GN126" s="57" t="str">
        <f t="shared" si="130"/>
        <v/>
      </c>
      <c r="GO126" s="57" t="str">
        <f t="shared" si="131"/>
        <v/>
      </c>
      <c r="GP126" s="57" t="str">
        <f t="shared" si="132"/>
        <v/>
      </c>
      <c r="GQ126" s="57" t="str">
        <f t="shared" si="133"/>
        <v/>
      </c>
      <c r="GR126" s="57" t="str">
        <f t="shared" si="134"/>
        <v/>
      </c>
      <c r="GS126" s="57" t="str">
        <f t="shared" si="135"/>
        <v/>
      </c>
      <c r="GT126" s="57" t="str">
        <f t="shared" si="136"/>
        <v/>
      </c>
      <c r="GU126" s="57" t="str">
        <f t="shared" si="137"/>
        <v/>
      </c>
      <c r="GV126" s="57" t="str">
        <f t="shared" si="138"/>
        <v/>
      </c>
      <c r="GW126" s="57" t="str">
        <f t="shared" si="139"/>
        <v/>
      </c>
      <c r="GX126" s="57" t="str">
        <f t="shared" si="140"/>
        <v/>
      </c>
      <c r="GY126" s="57" t="str">
        <f t="shared" si="141"/>
        <v/>
      </c>
      <c r="GZ126" s="57" t="str">
        <f t="shared" si="142"/>
        <v/>
      </c>
      <c r="HA126" s="57" t="str">
        <f t="shared" si="143"/>
        <v/>
      </c>
      <c r="HB126" s="57" t="str">
        <f t="shared" si="144"/>
        <v/>
      </c>
      <c r="HC126" s="57" t="str">
        <f t="shared" si="145"/>
        <v/>
      </c>
      <c r="HD126" s="57" t="str">
        <f t="shared" si="146"/>
        <v/>
      </c>
      <c r="HE126" s="57" t="str">
        <f t="shared" si="147"/>
        <v/>
      </c>
      <c r="HF126" s="57" t="str">
        <f t="shared" si="148"/>
        <v/>
      </c>
      <c r="HG126" s="57" t="str">
        <f t="shared" si="149"/>
        <v/>
      </c>
      <c r="HH126" s="57" t="str">
        <f t="shared" si="150"/>
        <v/>
      </c>
      <c r="HI126" s="57" t="str">
        <f t="shared" si="151"/>
        <v/>
      </c>
      <c r="HJ126" s="57" t="str">
        <f t="shared" si="152"/>
        <v/>
      </c>
    </row>
    <row r="127" spans="1:218" hidden="1" x14ac:dyDescent="0.3">
      <c r="B127" t="s">
        <v>1483</v>
      </c>
      <c r="C127" t="s">
        <v>157</v>
      </c>
      <c r="D127">
        <v>2013</v>
      </c>
      <c r="E127" t="s">
        <v>1484</v>
      </c>
      <c r="F127" t="s">
        <v>1485</v>
      </c>
      <c r="K127" t="s">
        <v>1486</v>
      </c>
      <c r="M127">
        <v>2013</v>
      </c>
      <c r="N127">
        <v>45246.81931712963</v>
      </c>
      <c r="O127">
        <v>45246.81931712963</v>
      </c>
      <c r="Q127" t="s">
        <v>1487</v>
      </c>
      <c r="S127" t="s">
        <v>185</v>
      </c>
      <c r="T127">
        <v>9781937378271</v>
      </c>
      <c r="X127" t="s">
        <v>185</v>
      </c>
      <c r="AD127" t="s">
        <v>164</v>
      </c>
      <c r="AK127" t="s">
        <v>1488</v>
      </c>
      <c r="AS127" t="s">
        <v>185</v>
      </c>
      <c r="CK127"/>
      <c r="CL127" t="s">
        <v>3185</v>
      </c>
      <c r="CR127"/>
      <c r="CU127"/>
      <c r="CV127"/>
      <c r="CW127"/>
      <c r="CX127"/>
      <c r="CZ127" s="55"/>
      <c r="DA127" s="55"/>
      <c r="DB127" s="55"/>
      <c r="DC127" s="55"/>
      <c r="DD127" s="55"/>
      <c r="DE127" s="55"/>
      <c r="DM127"/>
      <c r="DY127"/>
      <c r="EA127"/>
      <c r="EB127"/>
      <c r="EH127"/>
      <c r="EI127"/>
      <c r="EJ127"/>
      <c r="EK127"/>
      <c r="EN127"/>
      <c r="EQ127">
        <f t="shared" si="116"/>
        <v>0</v>
      </c>
      <c r="ER127" t="str">
        <f t="shared" si="117"/>
        <v/>
      </c>
      <c r="ES127"/>
      <c r="GB127" s="57" t="str">
        <f t="shared" si="118"/>
        <v/>
      </c>
      <c r="GC127" s="57" t="str">
        <f t="shared" si="119"/>
        <v/>
      </c>
      <c r="GD127" s="57" t="str">
        <f t="shared" si="120"/>
        <v/>
      </c>
      <c r="GE127" s="57" t="str">
        <f t="shared" si="121"/>
        <v/>
      </c>
      <c r="GF127" s="57" t="str">
        <f t="shared" si="122"/>
        <v/>
      </c>
      <c r="GG127" s="57" t="str">
        <f t="shared" si="123"/>
        <v/>
      </c>
      <c r="GH127" s="57" t="str">
        <f t="shared" si="124"/>
        <v/>
      </c>
      <c r="GI127" s="57" t="str">
        <f t="shared" si="125"/>
        <v/>
      </c>
      <c r="GJ127" s="57" t="str">
        <f t="shared" si="126"/>
        <v/>
      </c>
      <c r="GK127" s="57" t="str">
        <f t="shared" si="127"/>
        <v/>
      </c>
      <c r="GL127" s="57" t="str">
        <f t="shared" si="128"/>
        <v/>
      </c>
      <c r="GM127" s="57" t="str">
        <f t="shared" si="129"/>
        <v/>
      </c>
      <c r="GN127" s="57" t="str">
        <f t="shared" si="130"/>
        <v/>
      </c>
      <c r="GO127" s="57" t="str">
        <f t="shared" si="131"/>
        <v/>
      </c>
      <c r="GP127" s="57" t="str">
        <f t="shared" si="132"/>
        <v/>
      </c>
      <c r="GQ127" s="57" t="str">
        <f t="shared" si="133"/>
        <v/>
      </c>
      <c r="GR127" s="57" t="str">
        <f t="shared" si="134"/>
        <v/>
      </c>
      <c r="GS127" s="57" t="str">
        <f t="shared" si="135"/>
        <v/>
      </c>
      <c r="GT127" s="57" t="str">
        <f t="shared" si="136"/>
        <v/>
      </c>
      <c r="GU127" s="57" t="str">
        <f t="shared" si="137"/>
        <v/>
      </c>
      <c r="GV127" s="57" t="str">
        <f t="shared" si="138"/>
        <v/>
      </c>
      <c r="GW127" s="57" t="str">
        <f t="shared" si="139"/>
        <v/>
      </c>
      <c r="GX127" s="57" t="str">
        <f t="shared" si="140"/>
        <v/>
      </c>
      <c r="GY127" s="57" t="str">
        <f t="shared" si="141"/>
        <v/>
      </c>
      <c r="GZ127" s="57" t="str">
        <f t="shared" si="142"/>
        <v/>
      </c>
      <c r="HA127" s="57" t="str">
        <f t="shared" si="143"/>
        <v/>
      </c>
      <c r="HB127" s="57" t="str">
        <f t="shared" si="144"/>
        <v/>
      </c>
      <c r="HC127" s="57" t="str">
        <f t="shared" si="145"/>
        <v/>
      </c>
      <c r="HD127" s="57" t="str">
        <f t="shared" si="146"/>
        <v/>
      </c>
      <c r="HE127" s="57" t="str">
        <f t="shared" si="147"/>
        <v/>
      </c>
      <c r="HF127" s="57" t="str">
        <f t="shared" si="148"/>
        <v/>
      </c>
      <c r="HG127" s="57" t="str">
        <f t="shared" si="149"/>
        <v/>
      </c>
      <c r="HH127" s="57" t="str">
        <f t="shared" si="150"/>
        <v/>
      </c>
      <c r="HI127" s="57" t="str">
        <f t="shared" si="151"/>
        <v/>
      </c>
      <c r="HJ127" s="57" t="str">
        <f t="shared" si="152"/>
        <v/>
      </c>
    </row>
    <row r="128" spans="1:218" hidden="1" x14ac:dyDescent="0.3">
      <c r="A128">
        <v>1</v>
      </c>
      <c r="B128" t="s">
        <v>415</v>
      </c>
      <c r="C128" t="s">
        <v>157</v>
      </c>
      <c r="D128">
        <v>2023</v>
      </c>
      <c r="E128" t="s">
        <v>416</v>
      </c>
      <c r="F128" t="s">
        <v>417</v>
      </c>
      <c r="G128" t="s">
        <v>418</v>
      </c>
      <c r="I128" t="s">
        <v>419</v>
      </c>
      <c r="J128" t="s">
        <v>420</v>
      </c>
      <c r="L128" t="s">
        <v>421</v>
      </c>
      <c r="M128">
        <v>45250</v>
      </c>
      <c r="N128">
        <v>45434.755208333336</v>
      </c>
      <c r="O128">
        <v>45436.041481481479</v>
      </c>
      <c r="S128" t="s">
        <v>185</v>
      </c>
      <c r="T128">
        <v>10</v>
      </c>
      <c r="V128" t="s">
        <v>422</v>
      </c>
      <c r="X128" t="s">
        <v>185</v>
      </c>
      <c r="AD128" t="s">
        <v>164</v>
      </c>
      <c r="AE128" t="s">
        <v>185</v>
      </c>
      <c r="AH128" t="s">
        <v>423</v>
      </c>
      <c r="AK128" t="s">
        <v>424</v>
      </c>
      <c r="AM128" t="s">
        <v>425</v>
      </c>
      <c r="AO128" t="s">
        <v>426</v>
      </c>
      <c r="CK128"/>
      <c r="CL128" t="s">
        <v>3230</v>
      </c>
      <c r="CR128"/>
      <c r="CU128"/>
      <c r="CV128"/>
      <c r="CW128"/>
      <c r="CX128"/>
      <c r="CZ128" s="55"/>
      <c r="DM128"/>
      <c r="DY128"/>
      <c r="EA128"/>
      <c r="EB128"/>
      <c r="EH128"/>
      <c r="EI128"/>
      <c r="EJ128"/>
      <c r="EK128"/>
      <c r="EN128"/>
      <c r="EQ128">
        <f t="shared" si="116"/>
        <v>0</v>
      </c>
      <c r="ER128" t="str">
        <f t="shared" si="117"/>
        <v/>
      </c>
      <c r="ES128"/>
      <c r="GB128" s="57" t="str">
        <f t="shared" si="118"/>
        <v/>
      </c>
      <c r="GC128" s="57" t="str">
        <f t="shared" si="119"/>
        <v/>
      </c>
      <c r="GD128" s="57" t="str">
        <f t="shared" si="120"/>
        <v/>
      </c>
      <c r="GE128" s="57" t="str">
        <f t="shared" si="121"/>
        <v/>
      </c>
      <c r="GF128" s="57" t="str">
        <f t="shared" si="122"/>
        <v/>
      </c>
      <c r="GG128" s="57" t="str">
        <f t="shared" si="123"/>
        <v/>
      </c>
      <c r="GH128" s="57" t="str">
        <f t="shared" si="124"/>
        <v/>
      </c>
      <c r="GI128" s="57" t="str">
        <f t="shared" si="125"/>
        <v/>
      </c>
      <c r="GJ128" s="57" t="str">
        <f t="shared" si="126"/>
        <v/>
      </c>
      <c r="GK128" s="57" t="str">
        <f t="shared" si="127"/>
        <v/>
      </c>
      <c r="GL128" s="57" t="str">
        <f t="shared" si="128"/>
        <v/>
      </c>
      <c r="GM128" s="57" t="str">
        <f t="shared" si="129"/>
        <v/>
      </c>
      <c r="GN128" s="57" t="str">
        <f t="shared" si="130"/>
        <v/>
      </c>
      <c r="GO128" s="57" t="str">
        <f t="shared" si="131"/>
        <v/>
      </c>
      <c r="GP128" s="57" t="str">
        <f t="shared" si="132"/>
        <v/>
      </c>
      <c r="GQ128" s="57" t="str">
        <f t="shared" si="133"/>
        <v/>
      </c>
      <c r="GR128" s="57" t="str">
        <f t="shared" si="134"/>
        <v/>
      </c>
      <c r="GS128" s="57" t="str">
        <f t="shared" si="135"/>
        <v/>
      </c>
      <c r="GT128" s="57" t="str">
        <f t="shared" si="136"/>
        <v/>
      </c>
      <c r="GU128" s="57" t="str">
        <f t="shared" si="137"/>
        <v/>
      </c>
      <c r="GV128" s="57" t="str">
        <f t="shared" si="138"/>
        <v/>
      </c>
      <c r="GW128" s="57" t="str">
        <f t="shared" si="139"/>
        <v/>
      </c>
      <c r="GX128" s="57" t="str">
        <f t="shared" si="140"/>
        <v/>
      </c>
      <c r="GY128" s="57" t="str">
        <f t="shared" si="141"/>
        <v/>
      </c>
      <c r="GZ128" s="57" t="str">
        <f t="shared" si="142"/>
        <v/>
      </c>
      <c r="HA128" s="57" t="str">
        <f t="shared" si="143"/>
        <v/>
      </c>
      <c r="HB128" s="57" t="str">
        <f t="shared" si="144"/>
        <v/>
      </c>
      <c r="HC128" s="57" t="str">
        <f t="shared" si="145"/>
        <v/>
      </c>
      <c r="HD128" s="57" t="str">
        <f t="shared" si="146"/>
        <v/>
      </c>
      <c r="HE128" s="57" t="str">
        <f t="shared" si="147"/>
        <v/>
      </c>
      <c r="HF128" s="57" t="str">
        <f t="shared" si="148"/>
        <v/>
      </c>
      <c r="HG128" s="57" t="str">
        <f t="shared" si="149"/>
        <v/>
      </c>
      <c r="HH128" s="57" t="str">
        <f t="shared" si="150"/>
        <v/>
      </c>
      <c r="HI128" s="57" t="str">
        <f t="shared" si="151"/>
        <v/>
      </c>
      <c r="HJ128" s="57" t="str">
        <f t="shared" si="152"/>
        <v/>
      </c>
    </row>
    <row r="129" spans="1:218" ht="43.2" hidden="1" x14ac:dyDescent="0.3">
      <c r="A129" s="55"/>
      <c r="B129" s="55" t="s">
        <v>1897</v>
      </c>
      <c r="C129" s="55" t="s">
        <v>157</v>
      </c>
      <c r="D129" s="55">
        <v>2022</v>
      </c>
      <c r="E129" s="55" t="s">
        <v>1898</v>
      </c>
      <c r="F129" s="1" t="s">
        <v>1899</v>
      </c>
      <c r="G129" s="55" t="s">
        <v>569</v>
      </c>
      <c r="I129" t="s">
        <v>570</v>
      </c>
      <c r="J129" t="s">
        <v>1900</v>
      </c>
      <c r="L129" t="s">
        <v>1901</v>
      </c>
      <c r="M129">
        <v>44743</v>
      </c>
      <c r="N129">
        <v>45075.825173611112</v>
      </c>
      <c r="O129">
        <v>45075.825173611112</v>
      </c>
      <c r="S129">
        <v>13</v>
      </c>
      <c r="T129">
        <v>14</v>
      </c>
      <c r="AD129" t="s">
        <v>164</v>
      </c>
      <c r="AH129" t="s">
        <v>1902</v>
      </c>
      <c r="AM129" t="s">
        <v>1903</v>
      </c>
      <c r="AN129" t="s">
        <v>1904</v>
      </c>
      <c r="AO129" t="s">
        <v>1905</v>
      </c>
      <c r="CK129" s="58" t="s">
        <v>201</v>
      </c>
      <c r="CL129" s="55"/>
      <c r="CM129" s="55"/>
      <c r="CP129" s="55" t="s">
        <v>204</v>
      </c>
      <c r="CQ129" s="55" t="s">
        <v>3633</v>
      </c>
      <c r="CR129" s="55" t="s">
        <v>276</v>
      </c>
      <c r="CS129" s="55" t="s">
        <v>172</v>
      </c>
      <c r="CT129" s="55" t="s">
        <v>173</v>
      </c>
      <c r="CU129"/>
      <c r="CV129" t="s">
        <v>174</v>
      </c>
      <c r="CW129"/>
      <c r="CX129"/>
      <c r="CY129" s="55">
        <v>36.333333333333336</v>
      </c>
      <c r="CZ129" s="55" t="s">
        <v>3092</v>
      </c>
      <c r="DA129" s="55">
        <v>109</v>
      </c>
      <c r="DB129" s="55">
        <v>4</v>
      </c>
      <c r="DC129" s="55" t="s">
        <v>185</v>
      </c>
      <c r="DD129" s="55">
        <v>1</v>
      </c>
      <c r="DE129" s="55"/>
      <c r="DF129" s="55" t="s">
        <v>236</v>
      </c>
      <c r="DG129" s="55">
        <v>44</v>
      </c>
      <c r="DH129" s="55" t="s">
        <v>1906</v>
      </c>
      <c r="DI129" s="55" t="s">
        <v>497</v>
      </c>
      <c r="DJ129" s="55" t="s">
        <v>664</v>
      </c>
      <c r="DK129" s="55" t="s">
        <v>665</v>
      </c>
      <c r="DL129" s="55">
        <v>583</v>
      </c>
      <c r="DM129" s="1" t="s">
        <v>479</v>
      </c>
      <c r="DN129" s="55" t="s">
        <v>174</v>
      </c>
      <c r="DO129" s="55" t="s">
        <v>3166</v>
      </c>
      <c r="DP129" s="59">
        <v>16</v>
      </c>
      <c r="DQ129" s="55" t="s">
        <v>3167</v>
      </c>
      <c r="DR129" s="55">
        <v>3</v>
      </c>
      <c r="DS129" s="55" t="s">
        <v>667</v>
      </c>
      <c r="DT129" s="55"/>
      <c r="DU129" s="55"/>
      <c r="DV129" s="55" t="s">
        <v>212</v>
      </c>
      <c r="DW129" s="55"/>
      <c r="DX129" s="55"/>
      <c r="DY129" s="55" t="s">
        <v>619</v>
      </c>
      <c r="DZ129" s="55"/>
      <c r="EA129" s="1" t="s">
        <v>3308</v>
      </c>
      <c r="EB129" s="1" t="s">
        <v>3541</v>
      </c>
      <c r="EC129" s="55" t="s">
        <v>3366</v>
      </c>
      <c r="ED129" s="55">
        <v>2020</v>
      </c>
      <c r="EE129" s="55"/>
      <c r="EF129" s="55">
        <v>4</v>
      </c>
      <c r="EG129" s="55"/>
      <c r="EH129" s="1" t="s">
        <v>3383</v>
      </c>
      <c r="EI129" s="55" t="s">
        <v>174</v>
      </c>
      <c r="EJ129" s="55"/>
      <c r="EK129" s="55"/>
      <c r="EL129" s="55"/>
      <c r="EM129" t="s">
        <v>3588</v>
      </c>
      <c r="EN129" s="1" t="s">
        <v>1908</v>
      </c>
      <c r="EO129" s="55" t="s">
        <v>3564</v>
      </c>
      <c r="EP129" s="55"/>
      <c r="EQ129" s="55">
        <f t="shared" si="116"/>
        <v>2</v>
      </c>
      <c r="ER129" t="str">
        <f t="shared" si="117"/>
        <v>Sentinel-2, Aerial laser scanning</v>
      </c>
      <c r="ES129" s="56">
        <v>-1</v>
      </c>
      <c r="ET129" s="55">
        <v>-1</v>
      </c>
      <c r="EU129" s="55"/>
      <c r="EV129" s="55"/>
      <c r="EW129" s="55"/>
      <c r="EX129" s="55"/>
      <c r="EY129" s="55"/>
      <c r="EZ129" s="55"/>
      <c r="FA129" s="55"/>
      <c r="FB129" s="55"/>
      <c r="FC129" s="55"/>
      <c r="FD129" s="55"/>
      <c r="FE129" s="55"/>
      <c r="FF129" s="55"/>
      <c r="FG129" s="55"/>
      <c r="FH129" s="55"/>
      <c r="FI129" s="55"/>
      <c r="FJ129" s="55"/>
      <c r="FK129" s="55"/>
      <c r="FL129" s="55"/>
      <c r="FM129" s="55"/>
      <c r="FN129" s="55"/>
      <c r="FO129" s="55"/>
      <c r="FP129" s="55"/>
      <c r="FQ129" s="55"/>
      <c r="FR129" s="55"/>
      <c r="FS129" s="55"/>
      <c r="FT129" s="55"/>
      <c r="FU129" s="55"/>
      <c r="FV129" s="55"/>
      <c r="FW129" s="55"/>
      <c r="FX129" s="55"/>
      <c r="FY129" s="55"/>
      <c r="FZ129" s="55"/>
      <c r="GA129" s="55"/>
      <c r="GB129" s="57" t="str">
        <f t="shared" si="118"/>
        <v>Sentinel-2</v>
      </c>
      <c r="GC129" s="57" t="str">
        <f t="shared" si="119"/>
        <v>Aerial laser scanning</v>
      </c>
      <c r="GD129" s="57" t="str">
        <f t="shared" si="120"/>
        <v/>
      </c>
      <c r="GE129" s="57" t="str">
        <f t="shared" si="121"/>
        <v/>
      </c>
      <c r="GF129" s="57" t="str">
        <f t="shared" si="122"/>
        <v/>
      </c>
      <c r="GG129" s="57" t="str">
        <f t="shared" si="123"/>
        <v/>
      </c>
      <c r="GH129" s="57" t="str">
        <f t="shared" si="124"/>
        <v/>
      </c>
      <c r="GI129" s="57" t="str">
        <f t="shared" si="125"/>
        <v/>
      </c>
      <c r="GJ129" s="57" t="str">
        <f t="shared" si="126"/>
        <v/>
      </c>
      <c r="GK129" s="57" t="str">
        <f t="shared" si="127"/>
        <v/>
      </c>
      <c r="GL129" s="57" t="str">
        <f t="shared" si="128"/>
        <v/>
      </c>
      <c r="GM129" s="57" t="str">
        <f t="shared" si="129"/>
        <v/>
      </c>
      <c r="GN129" s="57" t="str">
        <f t="shared" si="130"/>
        <v/>
      </c>
      <c r="GO129" s="57" t="str">
        <f t="shared" si="131"/>
        <v/>
      </c>
      <c r="GP129" s="57" t="str">
        <f t="shared" si="132"/>
        <v/>
      </c>
      <c r="GQ129" s="57" t="str">
        <f t="shared" si="133"/>
        <v/>
      </c>
      <c r="GR129" s="57" t="str">
        <f t="shared" si="134"/>
        <v/>
      </c>
      <c r="GS129" s="57" t="str">
        <f t="shared" si="135"/>
        <v/>
      </c>
      <c r="GT129" s="57" t="str">
        <f t="shared" si="136"/>
        <v/>
      </c>
      <c r="GU129" s="57" t="str">
        <f t="shared" si="137"/>
        <v/>
      </c>
      <c r="GV129" s="57" t="str">
        <f t="shared" si="138"/>
        <v/>
      </c>
      <c r="GW129" s="57" t="str">
        <f t="shared" si="139"/>
        <v/>
      </c>
      <c r="GX129" s="57" t="str">
        <f t="shared" si="140"/>
        <v/>
      </c>
      <c r="GY129" s="57" t="str">
        <f t="shared" si="141"/>
        <v/>
      </c>
      <c r="GZ129" s="57" t="str">
        <f t="shared" si="142"/>
        <v/>
      </c>
      <c r="HA129" s="57" t="str">
        <f t="shared" si="143"/>
        <v/>
      </c>
      <c r="HB129" s="57" t="str">
        <f t="shared" si="144"/>
        <v/>
      </c>
      <c r="HC129" s="57" t="str">
        <f t="shared" si="145"/>
        <v/>
      </c>
      <c r="HD129" s="57" t="str">
        <f t="shared" si="146"/>
        <v/>
      </c>
      <c r="HE129" s="57" t="str">
        <f t="shared" si="147"/>
        <v/>
      </c>
      <c r="HF129" s="57" t="str">
        <f t="shared" si="148"/>
        <v/>
      </c>
      <c r="HG129" s="57" t="str">
        <f t="shared" si="149"/>
        <v/>
      </c>
      <c r="HH129" s="57" t="str">
        <f t="shared" si="150"/>
        <v/>
      </c>
      <c r="HI129" s="57" t="str">
        <f t="shared" si="151"/>
        <v/>
      </c>
      <c r="HJ129" s="57" t="str">
        <f t="shared" si="152"/>
        <v/>
      </c>
    </row>
    <row r="130" spans="1:218" ht="43.2" hidden="1" x14ac:dyDescent="0.3">
      <c r="B130" t="s">
        <v>1909</v>
      </c>
      <c r="C130" t="s">
        <v>157</v>
      </c>
      <c r="D130">
        <v>2021</v>
      </c>
      <c r="E130" t="s">
        <v>1910</v>
      </c>
      <c r="F130" s="1" t="s">
        <v>1911</v>
      </c>
      <c r="I130" t="s">
        <v>761</v>
      </c>
      <c r="J130" t="s">
        <v>1912</v>
      </c>
      <c r="K130" t="s">
        <v>1913</v>
      </c>
      <c r="L130" t="s">
        <v>1914</v>
      </c>
      <c r="M130">
        <v>2021</v>
      </c>
      <c r="N130">
        <v>45246.819305555553</v>
      </c>
      <c r="O130">
        <v>45246.819305555553</v>
      </c>
      <c r="S130" t="s">
        <v>185</v>
      </c>
      <c r="T130">
        <v>4</v>
      </c>
      <c r="X130" t="s">
        <v>185</v>
      </c>
      <c r="AD130" t="s">
        <v>164</v>
      </c>
      <c r="AK130" t="s">
        <v>186</v>
      </c>
      <c r="AS130" t="s">
        <v>185</v>
      </c>
      <c r="CK130" s="54" t="s">
        <v>201</v>
      </c>
      <c r="CP130" t="s">
        <v>171</v>
      </c>
      <c r="CR130" t="s">
        <v>576</v>
      </c>
      <c r="CS130" t="s">
        <v>454</v>
      </c>
      <c r="CT130" t="s">
        <v>695</v>
      </c>
      <c r="CU130"/>
      <c r="CV130"/>
      <c r="CW130"/>
      <c r="CX130"/>
      <c r="CY130" t="s">
        <v>174</v>
      </c>
      <c r="CZ130" s="55"/>
      <c r="DA130" s="55"/>
      <c r="DB130" s="55"/>
      <c r="DC130" s="55" t="s">
        <v>185</v>
      </c>
      <c r="DD130" s="55">
        <v>1</v>
      </c>
      <c r="DE130" s="55"/>
      <c r="DF130" t="s">
        <v>174</v>
      </c>
      <c r="DI130" t="s">
        <v>455</v>
      </c>
      <c r="DJ130" t="s">
        <v>1915</v>
      </c>
      <c r="DK130" t="s">
        <v>176</v>
      </c>
      <c r="DL130">
        <v>20</v>
      </c>
      <c r="DM130"/>
      <c r="DN130" t="s">
        <v>1006</v>
      </c>
      <c r="DR130">
        <v>3</v>
      </c>
      <c r="DS130" t="s">
        <v>1916</v>
      </c>
      <c r="DY130"/>
      <c r="EA130"/>
      <c r="EB130"/>
      <c r="ED130">
        <v>2019</v>
      </c>
      <c r="EF130">
        <v>4</v>
      </c>
      <c r="EH130"/>
      <c r="EI130"/>
      <c r="EJ130"/>
      <c r="EK130"/>
      <c r="EN130" t="s">
        <v>174</v>
      </c>
      <c r="EQ130">
        <f t="shared" si="116"/>
        <v>2</v>
      </c>
      <c r="ER130" t="str">
        <f t="shared" si="117"/>
        <v>Aerial laser scanning, GEDI</v>
      </c>
      <c r="ES130" s="54"/>
      <c r="ET130">
        <v>1</v>
      </c>
      <c r="FT130">
        <v>1</v>
      </c>
      <c r="GB130" s="57" t="str">
        <f t="shared" si="118"/>
        <v/>
      </c>
      <c r="GC130" s="57" t="str">
        <f t="shared" si="119"/>
        <v>Aerial laser scanning</v>
      </c>
      <c r="GD130" s="57" t="str">
        <f t="shared" si="120"/>
        <v/>
      </c>
      <c r="GE130" s="57" t="str">
        <f t="shared" si="121"/>
        <v/>
      </c>
      <c r="GF130" s="57" t="str">
        <f t="shared" si="122"/>
        <v/>
      </c>
      <c r="GG130" s="57" t="str">
        <f t="shared" si="123"/>
        <v/>
      </c>
      <c r="GH130" s="57" t="str">
        <f t="shared" si="124"/>
        <v/>
      </c>
      <c r="GI130" s="57" t="str">
        <f t="shared" si="125"/>
        <v/>
      </c>
      <c r="GJ130" s="57" t="str">
        <f t="shared" si="126"/>
        <v/>
      </c>
      <c r="GK130" s="57" t="str">
        <f t="shared" si="127"/>
        <v/>
      </c>
      <c r="GL130" s="57" t="str">
        <f t="shared" si="128"/>
        <v/>
      </c>
      <c r="GM130" s="57" t="str">
        <f t="shared" si="129"/>
        <v/>
      </c>
      <c r="GN130" s="57" t="str">
        <f t="shared" si="130"/>
        <v/>
      </c>
      <c r="GO130" s="57" t="str">
        <f t="shared" si="131"/>
        <v/>
      </c>
      <c r="GP130" s="57" t="str">
        <f t="shared" si="132"/>
        <v/>
      </c>
      <c r="GQ130" s="57" t="str">
        <f t="shared" si="133"/>
        <v/>
      </c>
      <c r="GR130" s="57" t="str">
        <f t="shared" si="134"/>
        <v/>
      </c>
      <c r="GS130" s="57" t="str">
        <f t="shared" si="135"/>
        <v/>
      </c>
      <c r="GT130" s="57" t="str">
        <f t="shared" si="136"/>
        <v/>
      </c>
      <c r="GU130" s="57" t="str">
        <f t="shared" si="137"/>
        <v/>
      </c>
      <c r="GV130" s="57" t="str">
        <f t="shared" si="138"/>
        <v/>
      </c>
      <c r="GW130" s="57" t="str">
        <f t="shared" si="139"/>
        <v/>
      </c>
      <c r="GX130" s="57" t="str">
        <f t="shared" si="140"/>
        <v/>
      </c>
      <c r="GY130" s="57" t="str">
        <f t="shared" si="141"/>
        <v/>
      </c>
      <c r="GZ130" s="57" t="str">
        <f t="shared" si="142"/>
        <v/>
      </c>
      <c r="HA130" s="57" t="str">
        <f t="shared" si="143"/>
        <v/>
      </c>
      <c r="HB130" s="57" t="str">
        <f t="shared" si="144"/>
        <v/>
      </c>
      <c r="HC130" s="57" t="str">
        <f t="shared" si="145"/>
        <v>GEDI</v>
      </c>
      <c r="HD130" s="57" t="str">
        <f t="shared" si="146"/>
        <v/>
      </c>
      <c r="HE130" s="57" t="str">
        <f t="shared" si="147"/>
        <v/>
      </c>
      <c r="HF130" s="57" t="str">
        <f t="shared" si="148"/>
        <v/>
      </c>
      <c r="HG130" s="57" t="str">
        <f t="shared" si="149"/>
        <v/>
      </c>
      <c r="HH130" s="57" t="str">
        <f t="shared" si="150"/>
        <v/>
      </c>
      <c r="HI130" s="57" t="str">
        <f t="shared" si="151"/>
        <v/>
      </c>
      <c r="HJ130" s="57" t="str">
        <f t="shared" si="152"/>
        <v/>
      </c>
    </row>
    <row r="131" spans="1:218" hidden="1" x14ac:dyDescent="0.3">
      <c r="B131" t="s">
        <v>1519</v>
      </c>
      <c r="C131" t="s">
        <v>157</v>
      </c>
      <c r="D131">
        <v>2022</v>
      </c>
      <c r="E131" t="s">
        <v>1520</v>
      </c>
      <c r="F131" t="s">
        <v>1521</v>
      </c>
      <c r="I131" t="s">
        <v>1522</v>
      </c>
      <c r="J131" t="s">
        <v>1523</v>
      </c>
      <c r="K131" t="s">
        <v>1524</v>
      </c>
      <c r="M131">
        <v>2022</v>
      </c>
      <c r="N131">
        <v>45246.81927083333</v>
      </c>
      <c r="O131">
        <v>45246.81927083333</v>
      </c>
      <c r="S131" t="s">
        <v>185</v>
      </c>
      <c r="T131">
        <v>112</v>
      </c>
      <c r="X131" t="s">
        <v>185</v>
      </c>
      <c r="AD131" t="s">
        <v>164</v>
      </c>
      <c r="AK131" t="s">
        <v>186</v>
      </c>
      <c r="AS131" t="s">
        <v>185</v>
      </c>
      <c r="CK131" s="54"/>
      <c r="CL131" t="s">
        <v>3228</v>
      </c>
      <c r="CR131"/>
      <c r="CU131"/>
      <c r="CV131"/>
      <c r="CW131"/>
      <c r="CX131"/>
      <c r="CZ131" s="55"/>
      <c r="DA131" s="55"/>
      <c r="DB131" s="55"/>
      <c r="DC131" s="55"/>
      <c r="DD131" s="55"/>
      <c r="DE131" s="55"/>
      <c r="DM131"/>
      <c r="DY131"/>
      <c r="EA131"/>
      <c r="EB131"/>
      <c r="EH131"/>
      <c r="EI131"/>
      <c r="EJ131"/>
      <c r="EK131"/>
      <c r="EN131"/>
      <c r="EQ131">
        <f t="shared" si="116"/>
        <v>0</v>
      </c>
      <c r="ER131" t="str">
        <f t="shared" si="117"/>
        <v/>
      </c>
      <c r="ES131" s="54"/>
      <c r="GB131" s="57" t="str">
        <f t="shared" si="118"/>
        <v/>
      </c>
      <c r="GC131" s="57" t="str">
        <f t="shared" si="119"/>
        <v/>
      </c>
      <c r="GD131" s="57" t="str">
        <f t="shared" si="120"/>
        <v/>
      </c>
      <c r="GE131" s="57" t="str">
        <f t="shared" si="121"/>
        <v/>
      </c>
      <c r="GF131" s="57" t="str">
        <f t="shared" si="122"/>
        <v/>
      </c>
      <c r="GG131" s="57" t="str">
        <f t="shared" si="123"/>
        <v/>
      </c>
      <c r="GH131" s="57" t="str">
        <f t="shared" si="124"/>
        <v/>
      </c>
      <c r="GI131" s="57" t="str">
        <f t="shared" si="125"/>
        <v/>
      </c>
      <c r="GJ131" s="57" t="str">
        <f t="shared" si="126"/>
        <v/>
      </c>
      <c r="GK131" s="57" t="str">
        <f t="shared" si="127"/>
        <v/>
      </c>
      <c r="GL131" s="57" t="str">
        <f t="shared" si="128"/>
        <v/>
      </c>
      <c r="GM131" s="57" t="str">
        <f t="shared" si="129"/>
        <v/>
      </c>
      <c r="GN131" s="57" t="str">
        <f t="shared" si="130"/>
        <v/>
      </c>
      <c r="GO131" s="57" t="str">
        <f t="shared" si="131"/>
        <v/>
      </c>
      <c r="GP131" s="57" t="str">
        <f t="shared" si="132"/>
        <v/>
      </c>
      <c r="GQ131" s="57" t="str">
        <f t="shared" si="133"/>
        <v/>
      </c>
      <c r="GR131" s="57" t="str">
        <f t="shared" si="134"/>
        <v/>
      </c>
      <c r="GS131" s="57" t="str">
        <f t="shared" si="135"/>
        <v/>
      </c>
      <c r="GT131" s="57" t="str">
        <f t="shared" si="136"/>
        <v/>
      </c>
      <c r="GU131" s="57" t="str">
        <f t="shared" si="137"/>
        <v/>
      </c>
      <c r="GV131" s="57" t="str">
        <f t="shared" si="138"/>
        <v/>
      </c>
      <c r="GW131" s="57" t="str">
        <f t="shared" si="139"/>
        <v/>
      </c>
      <c r="GX131" s="57" t="str">
        <f t="shared" si="140"/>
        <v/>
      </c>
      <c r="GY131" s="57" t="str">
        <f t="shared" si="141"/>
        <v/>
      </c>
      <c r="GZ131" s="57" t="str">
        <f t="shared" si="142"/>
        <v/>
      </c>
      <c r="HA131" s="57" t="str">
        <f t="shared" si="143"/>
        <v/>
      </c>
      <c r="HB131" s="57" t="str">
        <f t="shared" si="144"/>
        <v/>
      </c>
      <c r="HC131" s="57" t="str">
        <f t="shared" si="145"/>
        <v/>
      </c>
      <c r="HD131" s="57" t="str">
        <f t="shared" si="146"/>
        <v/>
      </c>
      <c r="HE131" s="57" t="str">
        <f t="shared" si="147"/>
        <v/>
      </c>
      <c r="HF131" s="57" t="str">
        <f t="shared" si="148"/>
        <v/>
      </c>
      <c r="HG131" s="57" t="str">
        <f t="shared" si="149"/>
        <v/>
      </c>
      <c r="HH131" s="57" t="str">
        <f t="shared" si="150"/>
        <v/>
      </c>
      <c r="HI131" s="57" t="str">
        <f t="shared" si="151"/>
        <v/>
      </c>
      <c r="HJ131" s="57" t="str">
        <f t="shared" si="152"/>
        <v/>
      </c>
    </row>
    <row r="132" spans="1:218" ht="43.2" hidden="1" x14ac:dyDescent="0.3">
      <c r="A132" s="55">
        <v>1</v>
      </c>
      <c r="B132" s="55" t="s">
        <v>1917</v>
      </c>
      <c r="C132" s="55" t="s">
        <v>157</v>
      </c>
      <c r="D132" s="55">
        <v>2024</v>
      </c>
      <c r="E132" s="55" t="s">
        <v>1918</v>
      </c>
      <c r="F132" s="1" t="s">
        <v>1919</v>
      </c>
      <c r="G132" s="55" t="s">
        <v>1920</v>
      </c>
      <c r="I132" t="s">
        <v>1921</v>
      </c>
      <c r="J132" t="s">
        <v>1922</v>
      </c>
      <c r="K132" t="s">
        <v>1923</v>
      </c>
      <c r="L132" t="s">
        <v>1924</v>
      </c>
      <c r="M132">
        <v>45295</v>
      </c>
      <c r="N132">
        <v>45434.75513888889</v>
      </c>
      <c r="O132">
        <v>45436.041562500002</v>
      </c>
      <c r="S132" t="s">
        <v>185</v>
      </c>
      <c r="T132">
        <v>40</v>
      </c>
      <c r="V132" t="s">
        <v>1925</v>
      </c>
      <c r="X132" t="s">
        <v>185</v>
      </c>
      <c r="AD132" t="s">
        <v>164</v>
      </c>
      <c r="AE132" t="s">
        <v>185</v>
      </c>
      <c r="AG132" t="s">
        <v>196</v>
      </c>
      <c r="AH132" t="s">
        <v>1926</v>
      </c>
      <c r="AK132" t="s">
        <v>1927</v>
      </c>
      <c r="AM132" t="s">
        <v>1928</v>
      </c>
      <c r="AO132" t="s">
        <v>1929</v>
      </c>
      <c r="CK132" s="58"/>
      <c r="CL132" s="55"/>
      <c r="CM132" s="55"/>
      <c r="CP132" s="55" t="s">
        <v>204</v>
      </c>
      <c r="CQ132" s="55" t="s">
        <v>3620</v>
      </c>
      <c r="CR132" s="55" t="s">
        <v>1514</v>
      </c>
      <c r="CS132" s="55" t="s">
        <v>172</v>
      </c>
      <c r="CT132" s="55" t="s">
        <v>695</v>
      </c>
      <c r="CU132"/>
      <c r="CV132" t="s">
        <v>174</v>
      </c>
      <c r="CW132"/>
      <c r="CX132"/>
      <c r="CY132" s="55">
        <v>30</v>
      </c>
      <c r="CZ132" s="55"/>
      <c r="DA132" s="55">
        <v>334</v>
      </c>
      <c r="DB132" s="55">
        <v>12</v>
      </c>
      <c r="DC132" s="55">
        <f>DB132*DD132</f>
        <v>108</v>
      </c>
      <c r="DD132" s="55">
        <v>9</v>
      </c>
      <c r="DE132" s="55"/>
      <c r="DF132" s="55"/>
      <c r="DG132" s="55">
        <v>1</v>
      </c>
      <c r="DH132" s="55" t="s">
        <v>1930</v>
      </c>
      <c r="DI132" s="55" t="s">
        <v>930</v>
      </c>
      <c r="DJ132" s="55" t="s">
        <v>1931</v>
      </c>
      <c r="DK132" s="55" t="s">
        <v>457</v>
      </c>
      <c r="DL132" s="55">
        <v>0.09</v>
      </c>
      <c r="DM132" s="55" t="s">
        <v>174</v>
      </c>
      <c r="DN132" s="55" t="s">
        <v>174</v>
      </c>
      <c r="DO132" s="55"/>
      <c r="DP132" s="55"/>
      <c r="DQ132" s="55"/>
      <c r="DR132" s="55">
        <v>3</v>
      </c>
      <c r="DS132" s="55" t="s">
        <v>1932</v>
      </c>
      <c r="DT132" s="55"/>
      <c r="DU132" s="55"/>
      <c r="DV132" s="55" t="s">
        <v>212</v>
      </c>
      <c r="DW132" s="55"/>
      <c r="DX132" s="55"/>
      <c r="DY132" s="55" t="s">
        <v>1306</v>
      </c>
      <c r="DZ132" s="55" t="s">
        <v>3331</v>
      </c>
      <c r="EA132" s="1" t="s">
        <v>1933</v>
      </c>
      <c r="EB132" s="1" t="s">
        <v>1933</v>
      </c>
      <c r="EC132" s="55" t="s">
        <v>174</v>
      </c>
      <c r="ED132" s="55">
        <v>2018</v>
      </c>
      <c r="EE132" s="55"/>
      <c r="EF132" s="55">
        <v>4</v>
      </c>
      <c r="EG132" s="55"/>
      <c r="EH132" s="55"/>
      <c r="EI132" s="55" t="s">
        <v>174</v>
      </c>
      <c r="EJ132" s="55"/>
      <c r="EK132" s="55"/>
      <c r="EL132" s="55"/>
      <c r="EM132" s="55"/>
      <c r="EN132" s="55" t="s">
        <v>174</v>
      </c>
      <c r="EO132" s="55"/>
      <c r="EP132" s="55"/>
      <c r="EQ132" s="55">
        <f t="shared" ref="EQ132:EQ163" si="153">COUNTA(ES132:GA132)</f>
        <v>0</v>
      </c>
      <c r="ER132" t="str">
        <f t="shared" ref="ER132:ER163" si="154">_xlfn.TEXTJOIN(", ",TRUE,GB132:HJ132)</f>
        <v/>
      </c>
      <c r="ES132" s="58"/>
      <c r="ET132" s="55"/>
      <c r="EU132" s="55"/>
      <c r="EV132" s="55"/>
      <c r="EW132" s="55"/>
      <c r="EX132" s="55"/>
      <c r="EY132" s="55"/>
      <c r="EZ132" s="55"/>
      <c r="FA132" s="55"/>
      <c r="FB132" s="55"/>
      <c r="FC132" s="55"/>
      <c r="FD132" s="55"/>
      <c r="FE132" s="55"/>
      <c r="FF132" s="55"/>
      <c r="FG132" s="55"/>
      <c r="FH132" s="55"/>
      <c r="FI132" s="55"/>
      <c r="FJ132" s="55"/>
      <c r="FK132" s="55"/>
      <c r="FL132" s="55"/>
      <c r="FM132" s="55"/>
      <c r="FN132" s="55"/>
      <c r="FO132" s="55"/>
      <c r="FP132" s="55"/>
      <c r="FQ132" s="55"/>
      <c r="FR132" s="55"/>
      <c r="FS132" s="55"/>
      <c r="FT132" s="55"/>
      <c r="FU132" s="55"/>
      <c r="FV132" s="55"/>
      <c r="FW132" s="55"/>
      <c r="FX132" s="55"/>
      <c r="FY132" s="55"/>
      <c r="FZ132" s="55"/>
      <c r="GA132" s="55"/>
      <c r="GB132" s="57" t="str">
        <f t="shared" ref="GB132:GB163" si="155">IF(OR(ES132=1, ES132=-1, ES132="-1, 1", ES132="1, -1"),ES$1,"")</f>
        <v/>
      </c>
      <c r="GC132" s="57" t="str">
        <f t="shared" ref="GC132:GC163" si="156">IF(OR(ET132=1, ET132=-1, ET132="-1, 1", ET132="1, -1"),ET$1,"")</f>
        <v/>
      </c>
      <c r="GD132" s="57" t="str">
        <f t="shared" ref="GD132:GD163" si="157">IF(OR(EU132=1, EU132=-1, EU132="-1, 1", EU132="1, -1"),EU$1,"")</f>
        <v/>
      </c>
      <c r="GE132" s="57" t="str">
        <f t="shared" ref="GE132:GE163" si="158">IF(OR(EV132=1, EV132=-1, EV132="-1, 1", EV132="1, -1"),EV$1,"")</f>
        <v/>
      </c>
      <c r="GF132" s="57" t="str">
        <f t="shared" ref="GF132:GF163" si="159">IF(OR(EW132=1, EW132=-1, EW132="-1, 1", EW132="1, -1"),EW$1,"")</f>
        <v/>
      </c>
      <c r="GG132" s="57" t="str">
        <f t="shared" ref="GG132:GG163" si="160">IF(OR(EX132=1, EX132=-1, EX132="-1, 1", EX132="1, -1"),EX$1,"")</f>
        <v/>
      </c>
      <c r="GH132" s="57" t="str">
        <f t="shared" ref="GH132:GH163" si="161">IF(OR(EY132=1, EY132=-1, EY132="-1, 1", EY132="1, -1"),EY$1,"")</f>
        <v/>
      </c>
      <c r="GI132" s="57" t="str">
        <f t="shared" ref="GI132:GI163" si="162">IF(OR(EZ132=1, EZ132=-1, EZ132="-1, 1", EZ132="1, -1"),EZ$1,"")</f>
        <v/>
      </c>
      <c r="GJ132" s="57" t="str">
        <f t="shared" ref="GJ132:GJ163" si="163">IF(OR(FA132=1, FA132=-1, FA132="-1, 1", FA132="1, -1"),FA$1,"")</f>
        <v/>
      </c>
      <c r="GK132" s="57" t="str">
        <f t="shared" ref="GK132:GK163" si="164">IF(OR(FB132=1, FB132=-1, FB132="-1, 1", FB132="1, -1"),FB$1,"")</f>
        <v/>
      </c>
      <c r="GL132" s="57" t="str">
        <f t="shared" ref="GL132:GL163" si="165">IF(OR(FC132=1, FC132=-1, FC132="-1, 1", FC132="1, -1"),FC$1,"")</f>
        <v/>
      </c>
      <c r="GM132" s="57" t="str">
        <f t="shared" ref="GM132:GM163" si="166">IF(OR(FD132=1, FD132=-1, FD132="-1, 1", FD132="1, -1"),FD$1,"")</f>
        <v/>
      </c>
      <c r="GN132" s="57" t="str">
        <f t="shared" ref="GN132:GN163" si="167">IF(OR(FE132=1, FE132=-1, FE132="-1, 1", FE132="1, -1"),FE$1,"")</f>
        <v/>
      </c>
      <c r="GO132" s="57" t="str">
        <f t="shared" ref="GO132:GO163" si="168">IF(OR(FF132=1, FF132=-1, FF132="-1, 1", FF132="1, -1"),FF$1,"")</f>
        <v/>
      </c>
      <c r="GP132" s="57" t="str">
        <f t="shared" ref="GP132:GP163" si="169">IF(OR(FG132=1, FG132=-1, FG132="-1, 1", FG132="1, -1"),FG$1,"")</f>
        <v/>
      </c>
      <c r="GQ132" s="57" t="str">
        <f t="shared" ref="GQ132:GQ163" si="170">IF(OR(FH132=1, FH132=-1, FH132="-1, 1", FH132="1, -1"),FH$1,"")</f>
        <v/>
      </c>
      <c r="GR132" s="57" t="str">
        <f t="shared" ref="GR132:GR163" si="171">IF(OR(FI132=1, FI132=-1, FI132="-1, 1", FI132="1, -1"),FI$1,"")</f>
        <v/>
      </c>
      <c r="GS132" s="57" t="str">
        <f t="shared" ref="GS132:GS163" si="172">IF(OR(FJ132=1, FJ132=-1, FJ132="-1, 1", FJ132="1, -1"),FJ$1,"")</f>
        <v/>
      </c>
      <c r="GT132" s="57" t="str">
        <f t="shared" ref="GT132:GT163" si="173">IF(OR(FK132=1, FK132=-1, FK132="-1, 1", FK132="1, -1"),FK$1,"")</f>
        <v/>
      </c>
      <c r="GU132" s="57" t="str">
        <f t="shared" ref="GU132:GU163" si="174">IF(OR(FL132=1, FL132=-1, FL132="-1, 1", FL132="1, -1"),FL$1,"")</f>
        <v/>
      </c>
      <c r="GV132" s="57" t="str">
        <f t="shared" ref="GV132:GV163" si="175">IF(OR(FM132=1, FM132=-1, FM132="-1, 1", FM132="1, -1"),FM$1,"")</f>
        <v/>
      </c>
      <c r="GW132" s="57" t="str">
        <f t="shared" ref="GW132:GW163" si="176">IF(OR(FN132=1, FN132=-1, FN132="-1, 1", FN132="1, -1"),FN$1,"")</f>
        <v/>
      </c>
      <c r="GX132" s="57" t="str">
        <f t="shared" ref="GX132:GX163" si="177">IF(OR(FO132=1, FO132=-1, FO132="-1, 1", FO132="1, -1"),FO$1,"")</f>
        <v/>
      </c>
      <c r="GY132" s="57" t="str">
        <f t="shared" ref="GY132:GY163" si="178">IF(OR(FP132=1, FP132=-1, FP132="-1, 1", FP132="1, -1"),FP$1,"")</f>
        <v/>
      </c>
      <c r="GZ132" s="57" t="str">
        <f t="shared" ref="GZ132:GZ163" si="179">IF(OR(FQ132=1, FQ132=-1, FQ132="-1, 1", FQ132="1, -1"),FQ$1,"")</f>
        <v/>
      </c>
      <c r="HA132" s="57" t="str">
        <f t="shared" ref="HA132:HA163" si="180">IF(OR(FR132=1, FR132=-1, FR132="-1, 1", FR132="1, -1"),FR$1,"")</f>
        <v/>
      </c>
      <c r="HB132" s="57" t="str">
        <f t="shared" ref="HB132:HB163" si="181">IF(OR(FS132=1, FS132=-1, FS132="-1, 1", FS132="1, -1"),FS$1,"")</f>
        <v/>
      </c>
      <c r="HC132" s="57" t="str">
        <f t="shared" ref="HC132:HC163" si="182">IF(OR(FT132=1, FT132=-1, FT132="-1, 1", FT132="1, -1"),FT$1,"")</f>
        <v/>
      </c>
      <c r="HD132" s="57" t="str">
        <f t="shared" ref="HD132:HD163" si="183">IF(OR(FU132=1, FU132=-1, FU132="-1, 1", FU132="1, -1"),FU$1,"")</f>
        <v/>
      </c>
      <c r="HE132" s="57" t="str">
        <f t="shared" ref="HE132:HE163" si="184">IF(OR(FV132=1, FV132=-1, FV132="-1, 1", FV132="1, -1"),FV$1,"")</f>
        <v/>
      </c>
      <c r="HF132" s="57" t="str">
        <f t="shared" ref="HF132:HF163" si="185">IF(OR(FW132=1, FW132=-1, FW132="-1, 1", FW132="1, -1"),FW$1,"")</f>
        <v/>
      </c>
      <c r="HG132" s="57" t="str">
        <f t="shared" ref="HG132:HG163" si="186">IF(OR(FX132=1, FX132=-1, FX132="-1, 1", FX132="1, -1"),FX$1,"")</f>
        <v/>
      </c>
      <c r="HH132" s="57" t="str">
        <f t="shared" ref="HH132:HH163" si="187">IF(OR(FY132=1, FY132=-1, FY132="-1, 1", FY132="1, -1"),FY$1,"")</f>
        <v/>
      </c>
      <c r="HI132" s="57" t="str">
        <f t="shared" ref="HI132:HI163" si="188">IF(OR(FZ132=1, FZ132=-1, FZ132="-1, 1", FZ132="1, -1"),FZ$1,"")</f>
        <v/>
      </c>
      <c r="HJ132" s="57" t="str">
        <f t="shared" ref="HJ132:HJ163" si="189">IF(OR(GA132=1, GA132=-1, GA132="-1, 1", GA132="1, -1"),GA$1,"")</f>
        <v/>
      </c>
    </row>
    <row r="133" spans="1:218" hidden="1" x14ac:dyDescent="0.3">
      <c r="B133" t="s">
        <v>1525</v>
      </c>
      <c r="C133" t="s">
        <v>157</v>
      </c>
      <c r="D133">
        <v>2013</v>
      </c>
      <c r="E133" t="s">
        <v>1526</v>
      </c>
      <c r="F133" t="s">
        <v>1527</v>
      </c>
      <c r="I133" t="s">
        <v>1528</v>
      </c>
      <c r="J133" t="s">
        <v>1529</v>
      </c>
      <c r="M133" t="s">
        <v>1530</v>
      </c>
      <c r="N133">
        <v>45246.819328703707</v>
      </c>
      <c r="O133">
        <v>45246.819328703707</v>
      </c>
      <c r="Q133" t="s">
        <v>1531</v>
      </c>
      <c r="S133" t="s">
        <v>185</v>
      </c>
      <c r="T133">
        <v>5</v>
      </c>
      <c r="X133" t="s">
        <v>185</v>
      </c>
      <c r="AD133" t="s">
        <v>164</v>
      </c>
      <c r="AK133" t="s">
        <v>186</v>
      </c>
      <c r="AS133" t="s">
        <v>185</v>
      </c>
      <c r="CK133"/>
      <c r="CL133" t="s">
        <v>3231</v>
      </c>
      <c r="CR133"/>
      <c r="CU133"/>
      <c r="CV133"/>
      <c r="CW133"/>
      <c r="CX133"/>
      <c r="CZ133" s="55"/>
      <c r="DA133" s="55"/>
      <c r="DB133" s="55"/>
      <c r="DC133" s="55"/>
      <c r="DD133" s="55"/>
      <c r="DE133" s="55"/>
      <c r="DM133"/>
      <c r="DY133"/>
      <c r="EA133"/>
      <c r="EB133"/>
      <c r="EH133"/>
      <c r="EI133"/>
      <c r="EJ133"/>
      <c r="EK133"/>
      <c r="EN133"/>
      <c r="EQ133">
        <f t="shared" si="153"/>
        <v>0</v>
      </c>
      <c r="ER133" t="str">
        <f t="shared" si="154"/>
        <v/>
      </c>
      <c r="ES133"/>
      <c r="GB133" s="57" t="str">
        <f t="shared" si="155"/>
        <v/>
      </c>
      <c r="GC133" s="57" t="str">
        <f t="shared" si="156"/>
        <v/>
      </c>
      <c r="GD133" s="57" t="str">
        <f t="shared" si="157"/>
        <v/>
      </c>
      <c r="GE133" s="57" t="str">
        <f t="shared" si="158"/>
        <v/>
      </c>
      <c r="GF133" s="57" t="str">
        <f t="shared" si="159"/>
        <v/>
      </c>
      <c r="GG133" s="57" t="str">
        <f t="shared" si="160"/>
        <v/>
      </c>
      <c r="GH133" s="57" t="str">
        <f t="shared" si="161"/>
        <v/>
      </c>
      <c r="GI133" s="57" t="str">
        <f t="shared" si="162"/>
        <v/>
      </c>
      <c r="GJ133" s="57" t="str">
        <f t="shared" si="163"/>
        <v/>
      </c>
      <c r="GK133" s="57" t="str">
        <f t="shared" si="164"/>
        <v/>
      </c>
      <c r="GL133" s="57" t="str">
        <f t="shared" si="165"/>
        <v/>
      </c>
      <c r="GM133" s="57" t="str">
        <f t="shared" si="166"/>
        <v/>
      </c>
      <c r="GN133" s="57" t="str">
        <f t="shared" si="167"/>
        <v/>
      </c>
      <c r="GO133" s="57" t="str">
        <f t="shared" si="168"/>
        <v/>
      </c>
      <c r="GP133" s="57" t="str">
        <f t="shared" si="169"/>
        <v/>
      </c>
      <c r="GQ133" s="57" t="str">
        <f t="shared" si="170"/>
        <v/>
      </c>
      <c r="GR133" s="57" t="str">
        <f t="shared" si="171"/>
        <v/>
      </c>
      <c r="GS133" s="57" t="str">
        <f t="shared" si="172"/>
        <v/>
      </c>
      <c r="GT133" s="57" t="str">
        <f t="shared" si="173"/>
        <v/>
      </c>
      <c r="GU133" s="57" t="str">
        <f t="shared" si="174"/>
        <v/>
      </c>
      <c r="GV133" s="57" t="str">
        <f t="shared" si="175"/>
        <v/>
      </c>
      <c r="GW133" s="57" t="str">
        <f t="shared" si="176"/>
        <v/>
      </c>
      <c r="GX133" s="57" t="str">
        <f t="shared" si="177"/>
        <v/>
      </c>
      <c r="GY133" s="57" t="str">
        <f t="shared" si="178"/>
        <v/>
      </c>
      <c r="GZ133" s="57" t="str">
        <f t="shared" si="179"/>
        <v/>
      </c>
      <c r="HA133" s="57" t="str">
        <f t="shared" si="180"/>
        <v/>
      </c>
      <c r="HB133" s="57" t="str">
        <f t="shared" si="181"/>
        <v/>
      </c>
      <c r="HC133" s="57" t="str">
        <f t="shared" si="182"/>
        <v/>
      </c>
      <c r="HD133" s="57" t="str">
        <f t="shared" si="183"/>
        <v/>
      </c>
      <c r="HE133" s="57" t="str">
        <f t="shared" si="184"/>
        <v/>
      </c>
      <c r="HF133" s="57" t="str">
        <f t="shared" si="185"/>
        <v/>
      </c>
      <c r="HG133" s="57" t="str">
        <f t="shared" si="186"/>
        <v/>
      </c>
      <c r="HH133" s="57" t="str">
        <f t="shared" si="187"/>
        <v/>
      </c>
      <c r="HI133" s="57" t="str">
        <f t="shared" si="188"/>
        <v/>
      </c>
      <c r="HJ133" s="57" t="str">
        <f t="shared" si="189"/>
        <v/>
      </c>
    </row>
    <row r="134" spans="1:218" ht="43.2" hidden="1" x14ac:dyDescent="0.3">
      <c r="A134" s="55"/>
      <c r="B134" s="55" t="s">
        <v>1934</v>
      </c>
      <c r="C134" s="55" t="s">
        <v>157</v>
      </c>
      <c r="D134" s="55">
        <v>2021</v>
      </c>
      <c r="E134" s="55" t="s">
        <v>1935</v>
      </c>
      <c r="F134" s="1" t="s">
        <v>1936</v>
      </c>
      <c r="G134" s="55" t="s">
        <v>569</v>
      </c>
      <c r="I134" t="s">
        <v>570</v>
      </c>
      <c r="J134" t="s">
        <v>1937</v>
      </c>
      <c r="L134" t="s">
        <v>1938</v>
      </c>
      <c r="M134">
        <v>44348</v>
      </c>
      <c r="N134">
        <v>45075.825300925928</v>
      </c>
      <c r="O134">
        <v>45075.825300925928</v>
      </c>
      <c r="S134">
        <v>11</v>
      </c>
      <c r="T134">
        <v>13</v>
      </c>
      <c r="AD134" t="s">
        <v>164</v>
      </c>
      <c r="AH134" t="s">
        <v>1939</v>
      </c>
      <c r="AM134" t="s">
        <v>1940</v>
      </c>
      <c r="AN134" t="s">
        <v>1941</v>
      </c>
      <c r="AO134" t="s">
        <v>1942</v>
      </c>
      <c r="CK134" s="56" t="s">
        <v>201</v>
      </c>
      <c r="CL134" s="55"/>
      <c r="CM134" s="55"/>
      <c r="CP134" s="55" t="s">
        <v>204</v>
      </c>
      <c r="CQ134" s="55"/>
      <c r="CR134" s="55" t="s">
        <v>474</v>
      </c>
      <c r="CS134" s="55" t="s">
        <v>454</v>
      </c>
      <c r="CT134" s="55" t="s">
        <v>173</v>
      </c>
      <c r="CU134"/>
      <c r="CV134"/>
      <c r="CW134"/>
      <c r="CX134"/>
      <c r="CY134" s="55">
        <v>91</v>
      </c>
      <c r="CZ134" s="55"/>
      <c r="DA134" s="55">
        <v>91</v>
      </c>
      <c r="DB134" s="55">
        <v>2</v>
      </c>
      <c r="DC134" s="55" t="s">
        <v>185</v>
      </c>
      <c r="DD134" s="55">
        <v>1</v>
      </c>
      <c r="DE134" s="55"/>
      <c r="DF134" s="55">
        <v>92</v>
      </c>
      <c r="DG134" s="55"/>
      <c r="DH134" s="55"/>
      <c r="DI134" s="55" t="s">
        <v>208</v>
      </c>
      <c r="DJ134" s="55" t="s">
        <v>1943</v>
      </c>
      <c r="DK134" s="55" t="s">
        <v>665</v>
      </c>
      <c r="DL134" s="55">
        <v>213.6</v>
      </c>
      <c r="DM134" s="55"/>
      <c r="DN134" s="55"/>
      <c r="DO134" s="55"/>
      <c r="DP134" s="55"/>
      <c r="DQ134" s="55"/>
      <c r="DR134" s="55">
        <v>3</v>
      </c>
      <c r="DS134" s="55" t="s">
        <v>1944</v>
      </c>
      <c r="DT134" s="55"/>
      <c r="DU134" s="55"/>
      <c r="DV134" s="55"/>
      <c r="DW134" s="55"/>
      <c r="DX134" s="55"/>
      <c r="DY134" s="55"/>
      <c r="DZ134" s="55"/>
      <c r="EA134" s="55"/>
      <c r="EC134" s="55"/>
      <c r="ED134" s="55">
        <v>2017</v>
      </c>
      <c r="EE134" s="55"/>
      <c r="EF134" s="55">
        <v>4</v>
      </c>
      <c r="EG134" s="55"/>
      <c r="EH134" s="55"/>
      <c r="EI134" s="55"/>
      <c r="EJ134" s="55"/>
      <c r="EK134" s="55"/>
      <c r="EL134" s="55"/>
      <c r="EM134" s="55"/>
      <c r="EN134" s="55" t="s">
        <v>174</v>
      </c>
      <c r="EO134" s="55"/>
      <c r="EP134" s="55"/>
      <c r="EQ134" s="55">
        <f t="shared" si="153"/>
        <v>1</v>
      </c>
      <c r="ER134" t="str">
        <f t="shared" si="154"/>
        <v>Sentinel-2</v>
      </c>
      <c r="ES134" s="56">
        <v>1</v>
      </c>
      <c r="ET134" s="55"/>
      <c r="EU134" s="55"/>
      <c r="EV134" s="55"/>
      <c r="EW134" s="55"/>
      <c r="EX134" s="55"/>
      <c r="EY134" s="55"/>
      <c r="EZ134" s="55"/>
      <c r="FA134" s="55"/>
      <c r="FB134" s="55"/>
      <c r="FC134" s="55"/>
      <c r="FD134" s="55"/>
      <c r="FE134" s="55"/>
      <c r="FF134" s="55"/>
      <c r="FG134" s="55"/>
      <c r="FH134" s="55"/>
      <c r="FI134" s="55"/>
      <c r="FJ134" s="55"/>
      <c r="FK134" s="55"/>
      <c r="FL134" s="55"/>
      <c r="FM134" s="55"/>
      <c r="FN134" s="55"/>
      <c r="FO134" s="55"/>
      <c r="FP134" s="55"/>
      <c r="FQ134" s="55"/>
      <c r="FR134" s="55"/>
      <c r="FS134" s="55"/>
      <c r="FT134" s="55"/>
      <c r="FU134" s="55"/>
      <c r="FV134" s="55"/>
      <c r="FW134" s="55"/>
      <c r="FX134" s="55"/>
      <c r="FY134" s="55"/>
      <c r="FZ134" s="55"/>
      <c r="GA134" s="55"/>
      <c r="GB134" s="57" t="str">
        <f t="shared" si="155"/>
        <v>Sentinel-2</v>
      </c>
      <c r="GC134" s="57" t="str">
        <f t="shared" si="156"/>
        <v/>
      </c>
      <c r="GD134" s="57" t="str">
        <f t="shared" si="157"/>
        <v/>
      </c>
      <c r="GE134" s="57" t="str">
        <f t="shared" si="158"/>
        <v/>
      </c>
      <c r="GF134" s="57" t="str">
        <f t="shared" si="159"/>
        <v/>
      </c>
      <c r="GG134" s="57" t="str">
        <f t="shared" si="160"/>
        <v/>
      </c>
      <c r="GH134" s="57" t="str">
        <f t="shared" si="161"/>
        <v/>
      </c>
      <c r="GI134" s="57" t="str">
        <f t="shared" si="162"/>
        <v/>
      </c>
      <c r="GJ134" s="57" t="str">
        <f t="shared" si="163"/>
        <v/>
      </c>
      <c r="GK134" s="57" t="str">
        <f t="shared" si="164"/>
        <v/>
      </c>
      <c r="GL134" s="57" t="str">
        <f t="shared" si="165"/>
        <v/>
      </c>
      <c r="GM134" s="57" t="str">
        <f t="shared" si="166"/>
        <v/>
      </c>
      <c r="GN134" s="57" t="str">
        <f t="shared" si="167"/>
        <v/>
      </c>
      <c r="GO134" s="57" t="str">
        <f t="shared" si="168"/>
        <v/>
      </c>
      <c r="GP134" s="57" t="str">
        <f t="shared" si="169"/>
        <v/>
      </c>
      <c r="GQ134" s="57" t="str">
        <f t="shared" si="170"/>
        <v/>
      </c>
      <c r="GR134" s="57" t="str">
        <f t="shared" si="171"/>
        <v/>
      </c>
      <c r="GS134" s="57" t="str">
        <f t="shared" si="172"/>
        <v/>
      </c>
      <c r="GT134" s="57" t="str">
        <f t="shared" si="173"/>
        <v/>
      </c>
      <c r="GU134" s="57" t="str">
        <f t="shared" si="174"/>
        <v/>
      </c>
      <c r="GV134" s="57" t="str">
        <f t="shared" si="175"/>
        <v/>
      </c>
      <c r="GW134" s="57" t="str">
        <f t="shared" si="176"/>
        <v/>
      </c>
      <c r="GX134" s="57" t="str">
        <f t="shared" si="177"/>
        <v/>
      </c>
      <c r="GY134" s="57" t="str">
        <f t="shared" si="178"/>
        <v/>
      </c>
      <c r="GZ134" s="57" t="str">
        <f t="shared" si="179"/>
        <v/>
      </c>
      <c r="HA134" s="57" t="str">
        <f t="shared" si="180"/>
        <v/>
      </c>
      <c r="HB134" s="57" t="str">
        <f t="shared" si="181"/>
        <v/>
      </c>
      <c r="HC134" s="57" t="str">
        <f t="shared" si="182"/>
        <v/>
      </c>
      <c r="HD134" s="57" t="str">
        <f t="shared" si="183"/>
        <v/>
      </c>
      <c r="HE134" s="57" t="str">
        <f t="shared" si="184"/>
        <v/>
      </c>
      <c r="HF134" s="57" t="str">
        <f t="shared" si="185"/>
        <v/>
      </c>
      <c r="HG134" s="57" t="str">
        <f t="shared" si="186"/>
        <v/>
      </c>
      <c r="HH134" s="57" t="str">
        <f t="shared" si="187"/>
        <v/>
      </c>
      <c r="HI134" s="57" t="str">
        <f t="shared" si="188"/>
        <v/>
      </c>
      <c r="HJ134" s="57" t="str">
        <f t="shared" si="189"/>
        <v/>
      </c>
    </row>
    <row r="135" spans="1:218" ht="86.4" hidden="1" x14ac:dyDescent="0.3">
      <c r="B135" t="s">
        <v>1950</v>
      </c>
      <c r="C135" t="s">
        <v>241</v>
      </c>
      <c r="D135">
        <v>2021</v>
      </c>
      <c r="E135" t="s">
        <v>1951</v>
      </c>
      <c r="F135" s="1" t="s">
        <v>1952</v>
      </c>
      <c r="G135" t="s">
        <v>1953</v>
      </c>
      <c r="I135" t="s">
        <v>1954</v>
      </c>
      <c r="J135" t="s">
        <v>1955</v>
      </c>
      <c r="L135" t="s">
        <v>1956</v>
      </c>
      <c r="M135">
        <v>44531</v>
      </c>
      <c r="N135">
        <v>45075.825277777774</v>
      </c>
      <c r="O135">
        <v>45075.825277777774</v>
      </c>
      <c r="T135">
        <v>64</v>
      </c>
      <c r="AD135" t="s">
        <v>164</v>
      </c>
      <c r="AH135" t="s">
        <v>1957</v>
      </c>
      <c r="AM135" t="s">
        <v>1958</v>
      </c>
      <c r="AN135" t="s">
        <v>1959</v>
      </c>
      <c r="AO135" t="s">
        <v>1960</v>
      </c>
      <c r="CK135" s="29" t="s">
        <v>201</v>
      </c>
      <c r="CP135" t="s">
        <v>235</v>
      </c>
      <c r="CR135" t="s">
        <v>205</v>
      </c>
      <c r="CS135" t="s">
        <v>454</v>
      </c>
      <c r="CT135" t="s">
        <v>185</v>
      </c>
      <c r="CU135"/>
      <c r="CV135"/>
      <c r="CW135"/>
      <c r="CX135"/>
      <c r="CY135" t="s">
        <v>174</v>
      </c>
      <c r="CZ135" s="55"/>
      <c r="DA135" s="55"/>
      <c r="DB135" s="55"/>
      <c r="DC135" s="55" t="s">
        <v>185</v>
      </c>
      <c r="DD135" s="55">
        <v>255</v>
      </c>
      <c r="DE135" s="55" t="s">
        <v>204</v>
      </c>
      <c r="DF135" t="s">
        <v>174</v>
      </c>
      <c r="DI135" t="s">
        <v>208</v>
      </c>
      <c r="DJ135" t="s">
        <v>531</v>
      </c>
      <c r="DK135" t="s">
        <v>457</v>
      </c>
      <c r="DL135">
        <v>231945.33</v>
      </c>
      <c r="DM135"/>
      <c r="DR135">
        <v>3</v>
      </c>
      <c r="DS135" t="s">
        <v>564</v>
      </c>
      <c r="DY135"/>
      <c r="EA135"/>
      <c r="EB135"/>
      <c r="ED135" t="s">
        <v>185</v>
      </c>
      <c r="EF135">
        <v>4</v>
      </c>
      <c r="EH135"/>
      <c r="EI135"/>
      <c r="EJ135"/>
      <c r="EK135"/>
      <c r="EN135" t="s">
        <v>174</v>
      </c>
      <c r="EQ135">
        <f t="shared" si="153"/>
        <v>5</v>
      </c>
      <c r="ER135" t="str">
        <f t="shared" si="154"/>
        <v>Landsat-8, MODIS, Landsat-7, SRTM, GEDI</v>
      </c>
      <c r="EW135">
        <v>1</v>
      </c>
      <c r="FC135">
        <v>1</v>
      </c>
      <c r="FE135">
        <v>1</v>
      </c>
      <c r="FO135">
        <v>1</v>
      </c>
      <c r="FT135">
        <v>1</v>
      </c>
      <c r="GB135" s="57" t="str">
        <f t="shared" si="155"/>
        <v/>
      </c>
      <c r="GC135" s="57" t="str">
        <f t="shared" si="156"/>
        <v/>
      </c>
      <c r="GD135" s="57" t="str">
        <f t="shared" si="157"/>
        <v/>
      </c>
      <c r="GE135" s="57" t="str">
        <f t="shared" si="158"/>
        <v/>
      </c>
      <c r="GF135" s="57" t="str">
        <f t="shared" si="159"/>
        <v>Landsat-8</v>
      </c>
      <c r="GG135" s="57" t="str">
        <f t="shared" si="160"/>
        <v/>
      </c>
      <c r="GH135" s="57" t="str">
        <f t="shared" si="161"/>
        <v/>
      </c>
      <c r="GI135" s="57" t="str">
        <f t="shared" si="162"/>
        <v/>
      </c>
      <c r="GJ135" s="57" t="str">
        <f t="shared" si="163"/>
        <v/>
      </c>
      <c r="GK135" s="57" t="str">
        <f t="shared" si="164"/>
        <v/>
      </c>
      <c r="GL135" s="57" t="str">
        <f t="shared" si="165"/>
        <v>MODIS</v>
      </c>
      <c r="GM135" s="57" t="str">
        <f t="shared" si="166"/>
        <v/>
      </c>
      <c r="GN135" s="57" t="str">
        <f t="shared" si="167"/>
        <v>Landsat-7</v>
      </c>
      <c r="GO135" s="57" t="str">
        <f t="shared" si="168"/>
        <v/>
      </c>
      <c r="GP135" s="57" t="str">
        <f t="shared" si="169"/>
        <v/>
      </c>
      <c r="GQ135" s="57" t="str">
        <f t="shared" si="170"/>
        <v/>
      </c>
      <c r="GR135" s="57" t="str">
        <f t="shared" si="171"/>
        <v/>
      </c>
      <c r="GS135" s="57" t="str">
        <f t="shared" si="172"/>
        <v/>
      </c>
      <c r="GT135" s="57" t="str">
        <f t="shared" si="173"/>
        <v/>
      </c>
      <c r="GU135" s="57" t="str">
        <f t="shared" si="174"/>
        <v/>
      </c>
      <c r="GV135" s="57" t="str">
        <f t="shared" si="175"/>
        <v/>
      </c>
      <c r="GW135" s="57" t="str">
        <f t="shared" si="176"/>
        <v/>
      </c>
      <c r="GX135" s="57" t="str">
        <f t="shared" si="177"/>
        <v>SRTM</v>
      </c>
      <c r="GY135" s="57" t="str">
        <f t="shared" si="178"/>
        <v/>
      </c>
      <c r="GZ135" s="57" t="str">
        <f t="shared" si="179"/>
        <v/>
      </c>
      <c r="HA135" s="57" t="str">
        <f t="shared" si="180"/>
        <v/>
      </c>
      <c r="HB135" s="57" t="str">
        <f t="shared" si="181"/>
        <v/>
      </c>
      <c r="HC135" s="57" t="str">
        <f t="shared" si="182"/>
        <v>GEDI</v>
      </c>
      <c r="HD135" s="57" t="str">
        <f t="shared" si="183"/>
        <v/>
      </c>
      <c r="HE135" s="57" t="str">
        <f t="shared" si="184"/>
        <v/>
      </c>
      <c r="HF135" s="57" t="str">
        <f t="shared" si="185"/>
        <v/>
      </c>
      <c r="HG135" s="57" t="str">
        <f t="shared" si="186"/>
        <v/>
      </c>
      <c r="HH135" s="57" t="str">
        <f t="shared" si="187"/>
        <v/>
      </c>
      <c r="HI135" s="57" t="str">
        <f t="shared" si="188"/>
        <v/>
      </c>
      <c r="HJ135" s="57" t="str">
        <f t="shared" si="189"/>
        <v/>
      </c>
    </row>
    <row r="136" spans="1:218" ht="57.6" hidden="1" x14ac:dyDescent="0.3">
      <c r="B136" t="s">
        <v>1961</v>
      </c>
      <c r="C136" t="s">
        <v>241</v>
      </c>
      <c r="D136">
        <v>2021</v>
      </c>
      <c r="E136" t="s">
        <v>1962</v>
      </c>
      <c r="F136" s="1" t="s">
        <v>1963</v>
      </c>
      <c r="G136" t="s">
        <v>1964</v>
      </c>
      <c r="H136" t="s">
        <v>1965</v>
      </c>
      <c r="J136" t="s">
        <v>1966</v>
      </c>
      <c r="K136" t="s">
        <v>1967</v>
      </c>
      <c r="L136" t="s">
        <v>1968</v>
      </c>
      <c r="M136">
        <v>2021</v>
      </c>
      <c r="N136">
        <v>45075.825335648151</v>
      </c>
      <c r="O136">
        <v>45075.825335648151</v>
      </c>
      <c r="P136">
        <v>44389</v>
      </c>
      <c r="Q136" t="s">
        <v>1969</v>
      </c>
      <c r="T136" t="s">
        <v>1970</v>
      </c>
      <c r="AB136" t="s">
        <v>311</v>
      </c>
      <c r="AD136" t="s">
        <v>164</v>
      </c>
      <c r="AG136" t="s">
        <v>196</v>
      </c>
      <c r="AM136" t="s">
        <v>1971</v>
      </c>
      <c r="AO136" t="s">
        <v>1972</v>
      </c>
      <c r="AT136" t="s">
        <v>1973</v>
      </c>
      <c r="BU136" t="s">
        <v>1974</v>
      </c>
      <c r="CK136" s="29" t="s">
        <v>201</v>
      </c>
      <c r="CP136" t="s">
        <v>171</v>
      </c>
      <c r="CQ136" s="55" t="s">
        <v>616</v>
      </c>
      <c r="CR136" t="s">
        <v>616</v>
      </c>
      <c r="CS136" t="s">
        <v>172</v>
      </c>
      <c r="CT136" t="s">
        <v>695</v>
      </c>
      <c r="CU136" s="1" t="s">
        <v>849</v>
      </c>
      <c r="CV136" s="1" t="s">
        <v>1975</v>
      </c>
      <c r="CW136" s="1" t="s">
        <v>185</v>
      </c>
      <c r="CY136" t="s">
        <v>174</v>
      </c>
      <c r="CZ136" s="55"/>
      <c r="DA136" s="55"/>
      <c r="DB136" s="55"/>
      <c r="DC136" s="55" t="s">
        <v>185</v>
      </c>
      <c r="DD136" s="55">
        <v>7</v>
      </c>
      <c r="DE136" s="55"/>
      <c r="DF136" t="s">
        <v>174</v>
      </c>
      <c r="DG136">
        <v>5</v>
      </c>
      <c r="DH136" t="s">
        <v>174</v>
      </c>
      <c r="DI136" t="s">
        <v>299</v>
      </c>
      <c r="DJ136" t="s">
        <v>1976</v>
      </c>
      <c r="DK136" t="s">
        <v>457</v>
      </c>
      <c r="DL136" t="s">
        <v>3126</v>
      </c>
      <c r="DM136" t="s">
        <v>174</v>
      </c>
      <c r="DN136" t="s">
        <v>174</v>
      </c>
      <c r="DR136">
        <v>30</v>
      </c>
      <c r="DS136" t="s">
        <v>1977</v>
      </c>
      <c r="DV136" t="s">
        <v>212</v>
      </c>
      <c r="DX136" t="s">
        <v>3473</v>
      </c>
      <c r="DY136" s="1" t="s">
        <v>1978</v>
      </c>
      <c r="EA136" s="1" t="s">
        <v>1979</v>
      </c>
      <c r="EB136" s="1" t="s">
        <v>3557</v>
      </c>
      <c r="EC136" t="s">
        <v>174</v>
      </c>
      <c r="ED136" s="55">
        <v>2016</v>
      </c>
      <c r="EF136">
        <v>4</v>
      </c>
      <c r="EH136"/>
      <c r="EI136" t="s">
        <v>174</v>
      </c>
      <c r="EJ136"/>
      <c r="EK136"/>
      <c r="EN136" t="s">
        <v>174</v>
      </c>
      <c r="EQ136">
        <f t="shared" si="153"/>
        <v>1</v>
      </c>
      <c r="ER136" t="str">
        <f t="shared" si="154"/>
        <v>Landsat-8</v>
      </c>
      <c r="EW136">
        <v>1</v>
      </c>
      <c r="GB136" s="57" t="str">
        <f t="shared" si="155"/>
        <v/>
      </c>
      <c r="GC136" s="57" t="str">
        <f t="shared" si="156"/>
        <v/>
      </c>
      <c r="GD136" s="57" t="str">
        <f t="shared" si="157"/>
        <v/>
      </c>
      <c r="GE136" s="57" t="str">
        <f t="shared" si="158"/>
        <v/>
      </c>
      <c r="GF136" s="57" t="str">
        <f t="shared" si="159"/>
        <v>Landsat-8</v>
      </c>
      <c r="GG136" s="57" t="str">
        <f t="shared" si="160"/>
        <v/>
      </c>
      <c r="GH136" s="57" t="str">
        <f t="shared" si="161"/>
        <v/>
      </c>
      <c r="GI136" s="57" t="str">
        <f t="shared" si="162"/>
        <v/>
      </c>
      <c r="GJ136" s="57" t="str">
        <f t="shared" si="163"/>
        <v/>
      </c>
      <c r="GK136" s="57" t="str">
        <f t="shared" si="164"/>
        <v/>
      </c>
      <c r="GL136" s="57" t="str">
        <f t="shared" si="165"/>
        <v/>
      </c>
      <c r="GM136" s="57" t="str">
        <f t="shared" si="166"/>
        <v/>
      </c>
      <c r="GN136" s="57" t="str">
        <f t="shared" si="167"/>
        <v/>
      </c>
      <c r="GO136" s="57" t="str">
        <f t="shared" si="168"/>
        <v/>
      </c>
      <c r="GP136" s="57" t="str">
        <f t="shared" si="169"/>
        <v/>
      </c>
      <c r="GQ136" s="57" t="str">
        <f t="shared" si="170"/>
        <v/>
      </c>
      <c r="GR136" s="57" t="str">
        <f t="shared" si="171"/>
        <v/>
      </c>
      <c r="GS136" s="57" t="str">
        <f t="shared" si="172"/>
        <v/>
      </c>
      <c r="GT136" s="57" t="str">
        <f t="shared" si="173"/>
        <v/>
      </c>
      <c r="GU136" s="57" t="str">
        <f t="shared" si="174"/>
        <v/>
      </c>
      <c r="GV136" s="57" t="str">
        <f t="shared" si="175"/>
        <v/>
      </c>
      <c r="GW136" s="57" t="str">
        <f t="shared" si="176"/>
        <v/>
      </c>
      <c r="GX136" s="57" t="str">
        <f t="shared" si="177"/>
        <v/>
      </c>
      <c r="GY136" s="57" t="str">
        <f t="shared" si="178"/>
        <v/>
      </c>
      <c r="GZ136" s="57" t="str">
        <f t="shared" si="179"/>
        <v/>
      </c>
      <c r="HA136" s="57" t="str">
        <f t="shared" si="180"/>
        <v/>
      </c>
      <c r="HB136" s="57" t="str">
        <f t="shared" si="181"/>
        <v/>
      </c>
      <c r="HC136" s="57" t="str">
        <f t="shared" si="182"/>
        <v/>
      </c>
      <c r="HD136" s="57" t="str">
        <f t="shared" si="183"/>
        <v/>
      </c>
      <c r="HE136" s="57" t="str">
        <f t="shared" si="184"/>
        <v/>
      </c>
      <c r="HF136" s="57" t="str">
        <f t="shared" si="185"/>
        <v/>
      </c>
      <c r="HG136" s="57" t="str">
        <f t="shared" si="186"/>
        <v/>
      </c>
      <c r="HH136" s="57" t="str">
        <f t="shared" si="187"/>
        <v/>
      </c>
      <c r="HI136" s="57" t="str">
        <f t="shared" si="188"/>
        <v/>
      </c>
      <c r="HJ136" s="57" t="str">
        <f t="shared" si="189"/>
        <v/>
      </c>
    </row>
    <row r="137" spans="1:218" ht="57.6" hidden="1" x14ac:dyDescent="0.3">
      <c r="A137" s="55"/>
      <c r="B137" s="55" t="s">
        <v>1986</v>
      </c>
      <c r="C137" s="55" t="s">
        <v>157</v>
      </c>
      <c r="D137" s="55">
        <v>2020</v>
      </c>
      <c r="E137" s="55" t="s">
        <v>1987</v>
      </c>
      <c r="F137" s="1" t="s">
        <v>1988</v>
      </c>
      <c r="G137" s="55" t="s">
        <v>650</v>
      </c>
      <c r="I137" t="s">
        <v>651</v>
      </c>
      <c r="J137" t="s">
        <v>1989</v>
      </c>
      <c r="L137" t="s">
        <v>1990</v>
      </c>
      <c r="M137">
        <v>44105</v>
      </c>
      <c r="N137">
        <v>45075.825300925928</v>
      </c>
      <c r="O137">
        <v>45075.825300925928</v>
      </c>
      <c r="T137">
        <v>92</v>
      </c>
      <c r="AD137" t="s">
        <v>164</v>
      </c>
      <c r="AH137" t="s">
        <v>1991</v>
      </c>
      <c r="AM137" t="s">
        <v>1992</v>
      </c>
      <c r="AN137" t="s">
        <v>1993</v>
      </c>
      <c r="AO137" t="s">
        <v>1994</v>
      </c>
      <c r="CK137" s="58" t="s">
        <v>201</v>
      </c>
      <c r="CL137" s="55"/>
      <c r="CM137" s="55"/>
      <c r="CP137" s="55" t="s">
        <v>846</v>
      </c>
      <c r="CQ137" s="55"/>
      <c r="CR137" s="55" t="s">
        <v>3319</v>
      </c>
      <c r="CS137" s="55" t="s">
        <v>454</v>
      </c>
      <c r="CT137" s="55" t="s">
        <v>173</v>
      </c>
      <c r="CU137"/>
      <c r="CV137"/>
      <c r="CW137"/>
      <c r="CX137"/>
      <c r="CY137" s="55">
        <v>112.5</v>
      </c>
      <c r="CZ137" s="55" t="s">
        <v>3096</v>
      </c>
      <c r="DA137" s="55">
        <v>900</v>
      </c>
      <c r="DB137" s="55">
        <v>9</v>
      </c>
      <c r="DC137" s="55" t="s">
        <v>185</v>
      </c>
      <c r="DD137" s="55">
        <v>1</v>
      </c>
      <c r="DE137" s="55"/>
      <c r="DF137" s="55">
        <v>112.625</v>
      </c>
      <c r="DG137" s="55"/>
      <c r="DH137" s="55"/>
      <c r="DI137" s="55" t="s">
        <v>208</v>
      </c>
      <c r="DJ137" s="55" t="s">
        <v>1995</v>
      </c>
      <c r="DK137" s="55" t="s">
        <v>176</v>
      </c>
      <c r="DL137" s="55">
        <v>5163</v>
      </c>
      <c r="DM137" s="55"/>
      <c r="DN137" s="55"/>
      <c r="DO137" s="55"/>
      <c r="DP137" s="55"/>
      <c r="DQ137" s="55"/>
      <c r="DR137" s="55">
        <v>3</v>
      </c>
      <c r="DS137" s="55" t="s">
        <v>1996</v>
      </c>
      <c r="DT137" s="55"/>
      <c r="DU137" s="55"/>
      <c r="DV137" s="55"/>
      <c r="DW137" s="55"/>
      <c r="DX137" s="55"/>
      <c r="DY137" s="55"/>
      <c r="DZ137" s="55"/>
      <c r="EA137" s="55"/>
      <c r="EC137" s="55"/>
      <c r="ED137" s="55" t="s">
        <v>3138</v>
      </c>
      <c r="EE137" s="55" t="s">
        <v>3129</v>
      </c>
      <c r="EF137" s="55">
        <v>4</v>
      </c>
      <c r="EG137" s="55"/>
      <c r="EH137" s="55"/>
      <c r="EI137" s="55"/>
      <c r="EJ137" s="55"/>
      <c r="EK137" s="55"/>
      <c r="EL137" s="55"/>
      <c r="EM137" s="55"/>
      <c r="EN137" s="55" t="s">
        <v>174</v>
      </c>
      <c r="EO137" s="55"/>
      <c r="EP137" s="55"/>
      <c r="EQ137" s="55">
        <f t="shared" si="153"/>
        <v>2</v>
      </c>
      <c r="ER137" t="str">
        <f t="shared" si="154"/>
        <v>Sentinel-2, WorldView-2</v>
      </c>
      <c r="ES137" s="56">
        <v>1</v>
      </c>
      <c r="ET137" s="55"/>
      <c r="EU137" s="55"/>
      <c r="EV137" s="55">
        <v>1</v>
      </c>
      <c r="EW137" s="55"/>
      <c r="EX137" s="55"/>
      <c r="EY137" s="55"/>
      <c r="EZ137" s="55"/>
      <c r="FA137" s="55"/>
      <c r="FB137" s="55"/>
      <c r="FC137" s="55"/>
      <c r="FD137" s="55"/>
      <c r="FE137" s="55"/>
      <c r="FF137" s="55"/>
      <c r="FG137" s="55"/>
      <c r="FH137" s="55"/>
      <c r="FI137" s="55"/>
      <c r="FJ137" s="55"/>
      <c r="FK137" s="55"/>
      <c r="FL137" s="55"/>
      <c r="FM137" s="55"/>
      <c r="FN137" s="55"/>
      <c r="FO137" s="55"/>
      <c r="FP137" s="55"/>
      <c r="FQ137" s="55"/>
      <c r="FR137" s="55"/>
      <c r="FS137" s="55"/>
      <c r="FT137" s="55"/>
      <c r="FU137" s="55"/>
      <c r="FV137" s="55"/>
      <c r="FW137" s="55"/>
      <c r="FX137" s="55"/>
      <c r="FY137" s="55"/>
      <c r="FZ137" s="55"/>
      <c r="GA137" s="55"/>
      <c r="GB137" s="57" t="str">
        <f t="shared" si="155"/>
        <v>Sentinel-2</v>
      </c>
      <c r="GC137" s="57" t="str">
        <f t="shared" si="156"/>
        <v/>
      </c>
      <c r="GD137" s="57" t="str">
        <f t="shared" si="157"/>
        <v/>
      </c>
      <c r="GE137" s="57" t="str">
        <f t="shared" si="158"/>
        <v>WorldView-2</v>
      </c>
      <c r="GF137" s="57" t="str">
        <f t="shared" si="159"/>
        <v/>
      </c>
      <c r="GG137" s="57" t="str">
        <f t="shared" si="160"/>
        <v/>
      </c>
      <c r="GH137" s="57" t="str">
        <f t="shared" si="161"/>
        <v/>
      </c>
      <c r="GI137" s="57" t="str">
        <f t="shared" si="162"/>
        <v/>
      </c>
      <c r="GJ137" s="57" t="str">
        <f t="shared" si="163"/>
        <v/>
      </c>
      <c r="GK137" s="57" t="str">
        <f t="shared" si="164"/>
        <v/>
      </c>
      <c r="GL137" s="57" t="str">
        <f t="shared" si="165"/>
        <v/>
      </c>
      <c r="GM137" s="57" t="str">
        <f t="shared" si="166"/>
        <v/>
      </c>
      <c r="GN137" s="57" t="str">
        <f t="shared" si="167"/>
        <v/>
      </c>
      <c r="GO137" s="57" t="str">
        <f t="shared" si="168"/>
        <v/>
      </c>
      <c r="GP137" s="57" t="str">
        <f t="shared" si="169"/>
        <v/>
      </c>
      <c r="GQ137" s="57" t="str">
        <f t="shared" si="170"/>
        <v/>
      </c>
      <c r="GR137" s="57" t="str">
        <f t="shared" si="171"/>
        <v/>
      </c>
      <c r="GS137" s="57" t="str">
        <f t="shared" si="172"/>
        <v/>
      </c>
      <c r="GT137" s="57" t="str">
        <f t="shared" si="173"/>
        <v/>
      </c>
      <c r="GU137" s="57" t="str">
        <f t="shared" si="174"/>
        <v/>
      </c>
      <c r="GV137" s="57" t="str">
        <f t="shared" si="175"/>
        <v/>
      </c>
      <c r="GW137" s="57" t="str">
        <f t="shared" si="176"/>
        <v/>
      </c>
      <c r="GX137" s="57" t="str">
        <f t="shared" si="177"/>
        <v/>
      </c>
      <c r="GY137" s="57" t="str">
        <f t="shared" si="178"/>
        <v/>
      </c>
      <c r="GZ137" s="57" t="str">
        <f t="shared" si="179"/>
        <v/>
      </c>
      <c r="HA137" s="57" t="str">
        <f t="shared" si="180"/>
        <v/>
      </c>
      <c r="HB137" s="57" t="str">
        <f t="shared" si="181"/>
        <v/>
      </c>
      <c r="HC137" s="57" t="str">
        <f t="shared" si="182"/>
        <v/>
      </c>
      <c r="HD137" s="57" t="str">
        <f t="shared" si="183"/>
        <v/>
      </c>
      <c r="HE137" s="57" t="str">
        <f t="shared" si="184"/>
        <v/>
      </c>
      <c r="HF137" s="57" t="str">
        <f t="shared" si="185"/>
        <v/>
      </c>
      <c r="HG137" s="57" t="str">
        <f t="shared" si="186"/>
        <v/>
      </c>
      <c r="HH137" s="57" t="str">
        <f t="shared" si="187"/>
        <v/>
      </c>
      <c r="HI137" s="57" t="str">
        <f t="shared" si="188"/>
        <v/>
      </c>
      <c r="HJ137" s="57" t="str">
        <f t="shared" si="189"/>
        <v/>
      </c>
    </row>
    <row r="138" spans="1:218" ht="86.4" hidden="1" x14ac:dyDescent="0.3">
      <c r="A138" s="55"/>
      <c r="B138" s="55" t="s">
        <v>1997</v>
      </c>
      <c r="C138" s="55" t="s">
        <v>157</v>
      </c>
      <c r="D138" s="55">
        <v>2021</v>
      </c>
      <c r="E138" s="55" t="s">
        <v>1998</v>
      </c>
      <c r="F138" s="1" t="s">
        <v>1999</v>
      </c>
      <c r="G138" s="55" t="s">
        <v>519</v>
      </c>
      <c r="I138" t="s">
        <v>520</v>
      </c>
      <c r="J138" t="s">
        <v>2000</v>
      </c>
      <c r="L138" t="s">
        <v>2001</v>
      </c>
      <c r="M138">
        <v>44348</v>
      </c>
      <c r="N138">
        <v>45075.825312499997</v>
      </c>
      <c r="O138">
        <v>45075.825312499997</v>
      </c>
      <c r="S138">
        <v>6</v>
      </c>
      <c r="T138">
        <v>16</v>
      </c>
      <c r="AD138" t="s">
        <v>164</v>
      </c>
      <c r="AH138" t="s">
        <v>2002</v>
      </c>
      <c r="AM138" t="s">
        <v>2003</v>
      </c>
      <c r="AN138" t="s">
        <v>2004</v>
      </c>
      <c r="AO138" t="s">
        <v>2005</v>
      </c>
      <c r="CK138" s="56" t="s">
        <v>201</v>
      </c>
      <c r="CL138" s="55"/>
      <c r="CM138" s="55"/>
      <c r="CN138" t="s">
        <v>2006</v>
      </c>
      <c r="CO138" t="s">
        <v>2007</v>
      </c>
      <c r="CP138" s="55" t="s">
        <v>204</v>
      </c>
      <c r="CQ138" s="55" t="s">
        <v>3635</v>
      </c>
      <c r="CR138" s="55" t="s">
        <v>3485</v>
      </c>
      <c r="CS138" s="55" t="s">
        <v>172</v>
      </c>
      <c r="CT138" s="55" t="s">
        <v>185</v>
      </c>
      <c r="CU138"/>
      <c r="CV138" t="s">
        <v>174</v>
      </c>
      <c r="CW138"/>
      <c r="CX138"/>
      <c r="CY138" s="55">
        <v>342.5</v>
      </c>
      <c r="CZ138" s="55" t="s">
        <v>3090</v>
      </c>
      <c r="DA138" s="55">
        <v>685</v>
      </c>
      <c r="DB138" s="55">
        <v>3</v>
      </c>
      <c r="DC138" s="55">
        <f>39+32+21</f>
        <v>92</v>
      </c>
      <c r="DD138" s="55">
        <v>1</v>
      </c>
      <c r="DE138" s="55"/>
      <c r="DF138" s="55" t="s">
        <v>185</v>
      </c>
      <c r="DG138" s="55">
        <v>2</v>
      </c>
      <c r="DH138" s="55" t="s">
        <v>174</v>
      </c>
      <c r="DI138" s="55" t="s">
        <v>1005</v>
      </c>
      <c r="DJ138" s="55" t="s">
        <v>1995</v>
      </c>
      <c r="DK138" s="55" t="s">
        <v>176</v>
      </c>
      <c r="DL138" s="55">
        <v>5163</v>
      </c>
      <c r="DM138" s="55" t="s">
        <v>174</v>
      </c>
      <c r="DN138" s="55" t="s">
        <v>2008</v>
      </c>
      <c r="DO138" s="55"/>
      <c r="DP138" s="55"/>
      <c r="DQ138" s="55"/>
      <c r="DR138" s="55">
        <v>3</v>
      </c>
      <c r="DS138" s="55" t="s">
        <v>1996</v>
      </c>
      <c r="DT138" s="55" t="s">
        <v>3492</v>
      </c>
      <c r="DU138" s="55" t="s">
        <v>3505</v>
      </c>
      <c r="DV138" s="55" t="s">
        <v>482</v>
      </c>
      <c r="DW138" s="55"/>
      <c r="DX138" s="55" t="s">
        <v>3473</v>
      </c>
      <c r="DY138" s="1" t="s">
        <v>2009</v>
      </c>
      <c r="DZ138" s="55" t="s">
        <v>3507</v>
      </c>
      <c r="EA138" s="1" t="s">
        <v>2010</v>
      </c>
      <c r="EB138" s="1" t="s">
        <v>3542</v>
      </c>
      <c r="EC138" s="55" t="s">
        <v>3095</v>
      </c>
      <c r="ED138" s="55" t="s">
        <v>3138</v>
      </c>
      <c r="EE138" s="55"/>
      <c r="EF138" s="55">
        <v>4</v>
      </c>
      <c r="EG138" s="55"/>
      <c r="EH138" s="55"/>
      <c r="EI138" s="55" t="s">
        <v>174</v>
      </c>
      <c r="EJ138" s="55"/>
      <c r="EK138" s="55"/>
      <c r="EL138" s="55"/>
      <c r="EM138" s="55"/>
      <c r="EN138" s="55" t="s">
        <v>174</v>
      </c>
      <c r="EO138" s="55"/>
      <c r="EP138" s="55"/>
      <c r="EQ138" s="55">
        <f t="shared" si="153"/>
        <v>2</v>
      </c>
      <c r="ER138" t="str">
        <f t="shared" si="154"/>
        <v>WorldView-2, Rapideye</v>
      </c>
      <c r="ES138" s="56"/>
      <c r="ET138" s="55"/>
      <c r="EU138" s="55"/>
      <c r="EV138" s="55">
        <v>1</v>
      </c>
      <c r="EW138" s="55"/>
      <c r="EX138" s="55"/>
      <c r="EY138" s="55"/>
      <c r="EZ138" s="55"/>
      <c r="FA138" s="55">
        <v>1</v>
      </c>
      <c r="FB138" s="55"/>
      <c r="FC138" s="55"/>
      <c r="FD138" s="55"/>
      <c r="FE138" s="55"/>
      <c r="FF138" s="55"/>
      <c r="FG138" s="55"/>
      <c r="FH138" s="55"/>
      <c r="FI138" s="55"/>
      <c r="FJ138" s="55"/>
      <c r="FK138" s="55"/>
      <c r="FL138" s="55"/>
      <c r="FM138" s="55"/>
      <c r="FN138" s="55"/>
      <c r="FO138" s="55"/>
      <c r="FP138" s="55"/>
      <c r="FQ138" s="55"/>
      <c r="FR138" s="55"/>
      <c r="FS138" s="55"/>
      <c r="FT138" s="55"/>
      <c r="FU138" s="55"/>
      <c r="FV138" s="55"/>
      <c r="FW138" s="55"/>
      <c r="FX138" s="55"/>
      <c r="FY138" s="55"/>
      <c r="FZ138" s="55"/>
      <c r="GA138" s="55"/>
      <c r="GB138" s="57" t="str">
        <f t="shared" si="155"/>
        <v/>
      </c>
      <c r="GC138" s="57" t="str">
        <f t="shared" si="156"/>
        <v/>
      </c>
      <c r="GD138" s="57" t="str">
        <f t="shared" si="157"/>
        <v/>
      </c>
      <c r="GE138" s="57" t="str">
        <f t="shared" si="158"/>
        <v>WorldView-2</v>
      </c>
      <c r="GF138" s="57" t="str">
        <f t="shared" si="159"/>
        <v/>
      </c>
      <c r="GG138" s="57" t="str">
        <f t="shared" si="160"/>
        <v/>
      </c>
      <c r="GH138" s="57" t="str">
        <f t="shared" si="161"/>
        <v/>
      </c>
      <c r="GI138" s="57" t="str">
        <f t="shared" si="162"/>
        <v/>
      </c>
      <c r="GJ138" s="57" t="str">
        <f t="shared" si="163"/>
        <v>Rapideye</v>
      </c>
      <c r="GK138" s="57" t="str">
        <f t="shared" si="164"/>
        <v/>
      </c>
      <c r="GL138" s="57" t="str">
        <f t="shared" si="165"/>
        <v/>
      </c>
      <c r="GM138" s="57" t="str">
        <f t="shared" si="166"/>
        <v/>
      </c>
      <c r="GN138" s="57" t="str">
        <f t="shared" si="167"/>
        <v/>
      </c>
      <c r="GO138" s="57" t="str">
        <f t="shared" si="168"/>
        <v/>
      </c>
      <c r="GP138" s="57" t="str">
        <f t="shared" si="169"/>
        <v/>
      </c>
      <c r="GQ138" s="57" t="str">
        <f t="shared" si="170"/>
        <v/>
      </c>
      <c r="GR138" s="57" t="str">
        <f t="shared" si="171"/>
        <v/>
      </c>
      <c r="GS138" s="57" t="str">
        <f t="shared" si="172"/>
        <v/>
      </c>
      <c r="GT138" s="57" t="str">
        <f t="shared" si="173"/>
        <v/>
      </c>
      <c r="GU138" s="57" t="str">
        <f t="shared" si="174"/>
        <v/>
      </c>
      <c r="GV138" s="57" t="str">
        <f t="shared" si="175"/>
        <v/>
      </c>
      <c r="GW138" s="57" t="str">
        <f t="shared" si="176"/>
        <v/>
      </c>
      <c r="GX138" s="57" t="str">
        <f t="shared" si="177"/>
        <v/>
      </c>
      <c r="GY138" s="57" t="str">
        <f t="shared" si="178"/>
        <v/>
      </c>
      <c r="GZ138" s="57" t="str">
        <f t="shared" si="179"/>
        <v/>
      </c>
      <c r="HA138" s="57" t="str">
        <f t="shared" si="180"/>
        <v/>
      </c>
      <c r="HB138" s="57" t="str">
        <f t="shared" si="181"/>
        <v/>
      </c>
      <c r="HC138" s="57" t="str">
        <f t="shared" si="182"/>
        <v/>
      </c>
      <c r="HD138" s="57" t="str">
        <f t="shared" si="183"/>
        <v/>
      </c>
      <c r="HE138" s="57" t="str">
        <f t="shared" si="184"/>
        <v/>
      </c>
      <c r="HF138" s="57" t="str">
        <f t="shared" si="185"/>
        <v/>
      </c>
      <c r="HG138" s="57" t="str">
        <f t="shared" si="186"/>
        <v/>
      </c>
      <c r="HH138" s="57" t="str">
        <f t="shared" si="187"/>
        <v/>
      </c>
      <c r="HI138" s="57" t="str">
        <f t="shared" si="188"/>
        <v/>
      </c>
      <c r="HJ138" s="57" t="str">
        <f t="shared" si="189"/>
        <v/>
      </c>
    </row>
    <row r="139" spans="1:218" hidden="1" x14ac:dyDescent="0.3">
      <c r="B139" t="s">
        <v>1599</v>
      </c>
      <c r="C139" t="s">
        <v>157</v>
      </c>
      <c r="D139">
        <v>2022</v>
      </c>
      <c r="E139" t="s">
        <v>1600</v>
      </c>
      <c r="F139" t="s">
        <v>1601</v>
      </c>
      <c r="I139" t="s">
        <v>1013</v>
      </c>
      <c r="J139" t="s">
        <v>1602</v>
      </c>
      <c r="K139" t="s">
        <v>1603</v>
      </c>
      <c r="M139">
        <v>2022</v>
      </c>
      <c r="N139">
        <v>45246.81925925926</v>
      </c>
      <c r="O139">
        <v>45246.81925925926</v>
      </c>
      <c r="Q139" t="s">
        <v>1604</v>
      </c>
      <c r="S139" t="s">
        <v>185</v>
      </c>
      <c r="T139">
        <v>38</v>
      </c>
      <c r="X139" t="s">
        <v>185</v>
      </c>
      <c r="AD139" t="s">
        <v>890</v>
      </c>
      <c r="AK139" t="s">
        <v>186</v>
      </c>
      <c r="AS139" t="s">
        <v>185</v>
      </c>
      <c r="CK139"/>
      <c r="CL139" t="s">
        <v>3224</v>
      </c>
      <c r="CR139"/>
      <c r="CU139"/>
      <c r="CV139"/>
      <c r="CW139"/>
      <c r="CX139"/>
      <c r="CZ139" s="55"/>
      <c r="DA139" s="55"/>
      <c r="DB139" s="55"/>
      <c r="DC139" s="55"/>
      <c r="DD139" s="55"/>
      <c r="DE139" s="55"/>
      <c r="DM139"/>
      <c r="DY139"/>
      <c r="EA139"/>
      <c r="EB139"/>
      <c r="EH139"/>
      <c r="EI139"/>
      <c r="EJ139"/>
      <c r="EK139"/>
      <c r="EN139"/>
      <c r="EQ139">
        <f t="shared" si="153"/>
        <v>0</v>
      </c>
      <c r="ER139" t="str">
        <f t="shared" si="154"/>
        <v/>
      </c>
      <c r="GB139" s="57" t="str">
        <f t="shared" si="155"/>
        <v/>
      </c>
      <c r="GC139" s="57" t="str">
        <f t="shared" si="156"/>
        <v/>
      </c>
      <c r="GD139" s="57" t="str">
        <f t="shared" si="157"/>
        <v/>
      </c>
      <c r="GE139" s="57" t="str">
        <f t="shared" si="158"/>
        <v/>
      </c>
      <c r="GF139" s="57" t="str">
        <f t="shared" si="159"/>
        <v/>
      </c>
      <c r="GG139" s="57" t="str">
        <f t="shared" si="160"/>
        <v/>
      </c>
      <c r="GH139" s="57" t="str">
        <f t="shared" si="161"/>
        <v/>
      </c>
      <c r="GI139" s="57" t="str">
        <f t="shared" si="162"/>
        <v/>
      </c>
      <c r="GJ139" s="57" t="str">
        <f t="shared" si="163"/>
        <v/>
      </c>
      <c r="GK139" s="57" t="str">
        <f t="shared" si="164"/>
        <v/>
      </c>
      <c r="GL139" s="57" t="str">
        <f t="shared" si="165"/>
        <v/>
      </c>
      <c r="GM139" s="57" t="str">
        <f t="shared" si="166"/>
        <v/>
      </c>
      <c r="GN139" s="57" t="str">
        <f t="shared" si="167"/>
        <v/>
      </c>
      <c r="GO139" s="57" t="str">
        <f t="shared" si="168"/>
        <v/>
      </c>
      <c r="GP139" s="57" t="str">
        <f t="shared" si="169"/>
        <v/>
      </c>
      <c r="GQ139" s="57" t="str">
        <f t="shared" si="170"/>
        <v/>
      </c>
      <c r="GR139" s="57" t="str">
        <f t="shared" si="171"/>
        <v/>
      </c>
      <c r="GS139" s="57" t="str">
        <f t="shared" si="172"/>
        <v/>
      </c>
      <c r="GT139" s="57" t="str">
        <f t="shared" si="173"/>
        <v/>
      </c>
      <c r="GU139" s="57" t="str">
        <f t="shared" si="174"/>
        <v/>
      </c>
      <c r="GV139" s="57" t="str">
        <f t="shared" si="175"/>
        <v/>
      </c>
      <c r="GW139" s="57" t="str">
        <f t="shared" si="176"/>
        <v/>
      </c>
      <c r="GX139" s="57" t="str">
        <f t="shared" si="177"/>
        <v/>
      </c>
      <c r="GY139" s="57" t="str">
        <f t="shared" si="178"/>
        <v/>
      </c>
      <c r="GZ139" s="57" t="str">
        <f t="shared" si="179"/>
        <v/>
      </c>
      <c r="HA139" s="57" t="str">
        <f t="shared" si="180"/>
        <v/>
      </c>
      <c r="HB139" s="57" t="str">
        <f t="shared" si="181"/>
        <v/>
      </c>
      <c r="HC139" s="57" t="str">
        <f t="shared" si="182"/>
        <v/>
      </c>
      <c r="HD139" s="57" t="str">
        <f t="shared" si="183"/>
        <v/>
      </c>
      <c r="HE139" s="57" t="str">
        <f t="shared" si="184"/>
        <v/>
      </c>
      <c r="HF139" s="57" t="str">
        <f t="shared" si="185"/>
        <v/>
      </c>
      <c r="HG139" s="57" t="str">
        <f t="shared" si="186"/>
        <v/>
      </c>
      <c r="HH139" s="57" t="str">
        <f t="shared" si="187"/>
        <v/>
      </c>
      <c r="HI139" s="57" t="str">
        <f t="shared" si="188"/>
        <v/>
      </c>
      <c r="HJ139" s="57" t="str">
        <f t="shared" si="189"/>
        <v/>
      </c>
    </row>
    <row r="140" spans="1:218" ht="43.2" hidden="1" x14ac:dyDescent="0.3">
      <c r="A140" s="55"/>
      <c r="B140" s="55" t="s">
        <v>2011</v>
      </c>
      <c r="C140" s="55" t="s">
        <v>157</v>
      </c>
      <c r="D140" s="55">
        <v>2019</v>
      </c>
      <c r="E140" s="55" t="s">
        <v>2012</v>
      </c>
      <c r="F140" s="1" t="s">
        <v>2013</v>
      </c>
      <c r="G140" s="55" t="s">
        <v>569</v>
      </c>
      <c r="I140" t="s">
        <v>570</v>
      </c>
      <c r="J140" t="s">
        <v>2014</v>
      </c>
      <c r="L140" t="s">
        <v>2015</v>
      </c>
      <c r="M140">
        <v>43678</v>
      </c>
      <c r="N140">
        <v>45075.825266203705</v>
      </c>
      <c r="O140">
        <v>45075.825266203705</v>
      </c>
      <c r="S140">
        <v>16</v>
      </c>
      <c r="T140">
        <v>11</v>
      </c>
      <c r="AD140" t="s">
        <v>164</v>
      </c>
      <c r="AH140" t="s">
        <v>2016</v>
      </c>
      <c r="AM140" t="s">
        <v>2017</v>
      </c>
      <c r="AN140" t="s">
        <v>2018</v>
      </c>
      <c r="AO140" t="s">
        <v>2019</v>
      </c>
      <c r="CK140" s="58" t="s">
        <v>201</v>
      </c>
      <c r="CL140" s="55"/>
      <c r="CM140" s="55"/>
      <c r="CP140" s="55" t="s">
        <v>846</v>
      </c>
      <c r="CQ140" s="55"/>
      <c r="CR140" s="55" t="s">
        <v>2020</v>
      </c>
      <c r="CS140" s="55" t="s">
        <v>454</v>
      </c>
      <c r="CT140" s="55" t="s">
        <v>185</v>
      </c>
      <c r="CU140"/>
      <c r="CV140"/>
      <c r="CW140"/>
      <c r="CX140"/>
      <c r="CY140" s="55" t="s">
        <v>3109</v>
      </c>
      <c r="CZ140" s="55"/>
      <c r="DA140" s="55">
        <v>730</v>
      </c>
      <c r="DB140" s="55">
        <v>79.2</v>
      </c>
      <c r="DC140" s="55" t="s">
        <v>185</v>
      </c>
      <c r="DD140" s="55">
        <v>1</v>
      </c>
      <c r="DE140" s="55"/>
      <c r="DF140" s="55">
        <v>9.1</v>
      </c>
      <c r="DG140" s="55"/>
      <c r="DH140" s="55"/>
      <c r="DI140" s="55" t="s">
        <v>208</v>
      </c>
      <c r="DJ140" s="55" t="s">
        <v>1373</v>
      </c>
      <c r="DK140" s="55" t="s">
        <v>210</v>
      </c>
      <c r="DL140" s="55">
        <v>23000</v>
      </c>
      <c r="DM140" s="55"/>
      <c r="DN140" s="55"/>
      <c r="DO140" s="55"/>
      <c r="DP140" s="55"/>
      <c r="DQ140" s="55"/>
      <c r="DR140" s="55">
        <v>3</v>
      </c>
      <c r="DS140" s="55" t="s">
        <v>2021</v>
      </c>
      <c r="DT140" s="55"/>
      <c r="DU140" s="55"/>
      <c r="DV140" s="55"/>
      <c r="DW140" s="55"/>
      <c r="DX140" s="55"/>
      <c r="DY140" s="55"/>
      <c r="DZ140" s="55"/>
      <c r="EA140" s="55"/>
      <c r="EC140" s="55"/>
      <c r="ED140" s="55" t="s">
        <v>3274</v>
      </c>
      <c r="EE140" t="s">
        <v>3129</v>
      </c>
      <c r="EF140" s="55">
        <v>4</v>
      </c>
      <c r="EG140" s="55"/>
      <c r="EH140" s="55"/>
      <c r="EI140" s="55"/>
      <c r="EJ140" s="55"/>
      <c r="EK140" s="55"/>
      <c r="EL140" s="55"/>
      <c r="EM140" s="55"/>
      <c r="EN140" s="55" t="s">
        <v>174</v>
      </c>
      <c r="EO140" s="55"/>
      <c r="EP140" s="55"/>
      <c r="EQ140" s="55">
        <f t="shared" si="153"/>
        <v>3</v>
      </c>
      <c r="ER140" t="str">
        <f t="shared" si="154"/>
        <v>Sentinel-2, Landsat-8, Rapideye</v>
      </c>
      <c r="ES140" s="58">
        <v>1</v>
      </c>
      <c r="ET140" s="55"/>
      <c r="EU140" s="55"/>
      <c r="EV140" s="55"/>
      <c r="EW140" s="55">
        <v>1</v>
      </c>
      <c r="EX140" s="55"/>
      <c r="EY140" s="55"/>
      <c r="EZ140" s="55"/>
      <c r="FA140" s="55">
        <v>1</v>
      </c>
      <c r="FB140" s="55"/>
      <c r="FC140" s="55"/>
      <c r="FD140" s="55"/>
      <c r="FE140" s="55"/>
      <c r="FF140" s="55"/>
      <c r="FG140" s="55"/>
      <c r="FH140" s="55"/>
      <c r="FI140" s="55"/>
      <c r="FJ140" s="55"/>
      <c r="FK140" s="55"/>
      <c r="FL140" s="55"/>
      <c r="FM140" s="55"/>
      <c r="FN140" s="55"/>
      <c r="FO140" s="55"/>
      <c r="FP140" s="55"/>
      <c r="FQ140" s="55"/>
      <c r="FR140" s="55"/>
      <c r="FS140" s="55"/>
      <c r="FT140" s="55"/>
      <c r="FU140" s="55"/>
      <c r="FV140" s="55"/>
      <c r="FW140" s="55"/>
      <c r="FX140" s="55"/>
      <c r="FY140" s="55"/>
      <c r="FZ140" s="55"/>
      <c r="GA140" s="55"/>
      <c r="GB140" s="57" t="str">
        <f t="shared" si="155"/>
        <v>Sentinel-2</v>
      </c>
      <c r="GC140" s="57" t="str">
        <f t="shared" si="156"/>
        <v/>
      </c>
      <c r="GD140" s="57" t="str">
        <f t="shared" si="157"/>
        <v/>
      </c>
      <c r="GE140" s="57" t="str">
        <f t="shared" si="158"/>
        <v/>
      </c>
      <c r="GF140" s="57" t="str">
        <f t="shared" si="159"/>
        <v>Landsat-8</v>
      </c>
      <c r="GG140" s="57" t="str">
        <f t="shared" si="160"/>
        <v/>
      </c>
      <c r="GH140" s="57" t="str">
        <f t="shared" si="161"/>
        <v/>
      </c>
      <c r="GI140" s="57" t="str">
        <f t="shared" si="162"/>
        <v/>
      </c>
      <c r="GJ140" s="57" t="str">
        <f t="shared" si="163"/>
        <v>Rapideye</v>
      </c>
      <c r="GK140" s="57" t="str">
        <f t="shared" si="164"/>
        <v/>
      </c>
      <c r="GL140" s="57" t="str">
        <f t="shared" si="165"/>
        <v/>
      </c>
      <c r="GM140" s="57" t="str">
        <f t="shared" si="166"/>
        <v/>
      </c>
      <c r="GN140" s="57" t="str">
        <f t="shared" si="167"/>
        <v/>
      </c>
      <c r="GO140" s="57" t="str">
        <f t="shared" si="168"/>
        <v/>
      </c>
      <c r="GP140" s="57" t="str">
        <f t="shared" si="169"/>
        <v/>
      </c>
      <c r="GQ140" s="57" t="str">
        <f t="shared" si="170"/>
        <v/>
      </c>
      <c r="GR140" s="57" t="str">
        <f t="shared" si="171"/>
        <v/>
      </c>
      <c r="GS140" s="57" t="str">
        <f t="shared" si="172"/>
        <v/>
      </c>
      <c r="GT140" s="57" t="str">
        <f t="shared" si="173"/>
        <v/>
      </c>
      <c r="GU140" s="57" t="str">
        <f t="shared" si="174"/>
        <v/>
      </c>
      <c r="GV140" s="57" t="str">
        <f t="shared" si="175"/>
        <v/>
      </c>
      <c r="GW140" s="57" t="str">
        <f t="shared" si="176"/>
        <v/>
      </c>
      <c r="GX140" s="57" t="str">
        <f t="shared" si="177"/>
        <v/>
      </c>
      <c r="GY140" s="57" t="str">
        <f t="shared" si="178"/>
        <v/>
      </c>
      <c r="GZ140" s="57" t="str">
        <f t="shared" si="179"/>
        <v/>
      </c>
      <c r="HA140" s="57" t="str">
        <f t="shared" si="180"/>
        <v/>
      </c>
      <c r="HB140" s="57" t="str">
        <f t="shared" si="181"/>
        <v/>
      </c>
      <c r="HC140" s="57" t="str">
        <f t="shared" si="182"/>
        <v/>
      </c>
      <c r="HD140" s="57" t="str">
        <f t="shared" si="183"/>
        <v/>
      </c>
      <c r="HE140" s="57" t="str">
        <f t="shared" si="184"/>
        <v/>
      </c>
      <c r="HF140" s="57" t="str">
        <f t="shared" si="185"/>
        <v/>
      </c>
      <c r="HG140" s="57" t="str">
        <f t="shared" si="186"/>
        <v/>
      </c>
      <c r="HH140" s="57" t="str">
        <f t="shared" si="187"/>
        <v/>
      </c>
      <c r="HI140" s="57" t="str">
        <f t="shared" si="188"/>
        <v/>
      </c>
      <c r="HJ140" s="57" t="str">
        <f t="shared" si="189"/>
        <v/>
      </c>
    </row>
    <row r="141" spans="1:218" ht="72" hidden="1" x14ac:dyDescent="0.3">
      <c r="A141" s="55"/>
      <c r="B141" s="55" t="s">
        <v>2022</v>
      </c>
      <c r="C141" s="55" t="s">
        <v>157</v>
      </c>
      <c r="D141" s="55">
        <v>2020</v>
      </c>
      <c r="E141" s="55" t="s">
        <v>2023</v>
      </c>
      <c r="F141" s="1" t="s">
        <v>2024</v>
      </c>
      <c r="G141" s="55" t="s">
        <v>569</v>
      </c>
      <c r="I141" t="s">
        <v>570</v>
      </c>
      <c r="J141" t="s">
        <v>2025</v>
      </c>
      <c r="L141" t="s">
        <v>2026</v>
      </c>
      <c r="M141">
        <v>43983</v>
      </c>
      <c r="N141">
        <v>45075.825196759259</v>
      </c>
      <c r="O141">
        <v>45075.825196759259</v>
      </c>
      <c r="S141">
        <v>11</v>
      </c>
      <c r="T141">
        <v>12</v>
      </c>
      <c r="AD141" t="s">
        <v>164</v>
      </c>
      <c r="AH141" t="s">
        <v>2027</v>
      </c>
      <c r="AM141" t="s">
        <v>2028</v>
      </c>
      <c r="AN141" t="s">
        <v>2029</v>
      </c>
      <c r="AO141" t="s">
        <v>2030</v>
      </c>
      <c r="CK141" s="58" t="s">
        <v>201</v>
      </c>
      <c r="CL141" s="55"/>
      <c r="CM141" s="55"/>
      <c r="CP141" s="55" t="s">
        <v>204</v>
      </c>
      <c r="CQ141" s="55" t="s">
        <v>576</v>
      </c>
      <c r="CR141" s="55" t="s">
        <v>576</v>
      </c>
      <c r="CS141" s="55" t="s">
        <v>172</v>
      </c>
      <c r="CT141" s="55" t="s">
        <v>173</v>
      </c>
      <c r="CU141" s="53" t="s">
        <v>174</v>
      </c>
      <c r="CV141" s="1" t="s">
        <v>2031</v>
      </c>
      <c r="CW141" s="1" t="s">
        <v>185</v>
      </c>
      <c r="CY141" s="55">
        <f>DA141/DB141</f>
        <v>10.428571428571429</v>
      </c>
      <c r="CZ141" s="55"/>
      <c r="DA141" s="55">
        <v>365</v>
      </c>
      <c r="DB141" s="55">
        <v>35</v>
      </c>
      <c r="DC141" s="55">
        <v>148</v>
      </c>
      <c r="DD141" s="55">
        <v>1</v>
      </c>
      <c r="DE141" s="55"/>
      <c r="DF141" s="55">
        <v>1.5</v>
      </c>
      <c r="DG141" s="55">
        <v>107</v>
      </c>
      <c r="DH141" s="55" t="s">
        <v>174</v>
      </c>
      <c r="DI141" s="55" t="s">
        <v>1713</v>
      </c>
      <c r="DJ141" s="55" t="s">
        <v>866</v>
      </c>
      <c r="DK141" s="55" t="s">
        <v>210</v>
      </c>
      <c r="DL141" s="55">
        <v>248.6</v>
      </c>
      <c r="DM141" s="1" t="s">
        <v>2032</v>
      </c>
      <c r="DN141" s="55" t="s">
        <v>2033</v>
      </c>
      <c r="DO141" s="55"/>
      <c r="DP141" s="55"/>
      <c r="DQ141" s="55"/>
      <c r="DR141" s="55" t="s">
        <v>2034</v>
      </c>
      <c r="DS141" s="55" t="s">
        <v>2035</v>
      </c>
      <c r="DT141" s="55"/>
      <c r="DU141" s="55"/>
      <c r="DV141" s="55" t="s">
        <v>212</v>
      </c>
      <c r="DW141" s="55"/>
      <c r="DX141" s="55"/>
      <c r="DY141" s="55" t="s">
        <v>603</v>
      </c>
      <c r="DZ141" s="55"/>
      <c r="EA141" s="1" t="s">
        <v>3309</v>
      </c>
      <c r="EB141" s="1" t="s">
        <v>3543</v>
      </c>
      <c r="EC141" s="55" t="s">
        <v>174</v>
      </c>
      <c r="ED141" s="55">
        <v>2017</v>
      </c>
      <c r="EE141" s="55" t="s">
        <v>3129</v>
      </c>
      <c r="EF141" s="55">
        <v>4</v>
      </c>
      <c r="EG141" s="55"/>
      <c r="EH141" s="1" t="s">
        <v>3385</v>
      </c>
      <c r="EI141" s="55" t="s">
        <v>174</v>
      </c>
      <c r="EJ141" s="55"/>
      <c r="EK141" s="55"/>
      <c r="EL141" s="55"/>
      <c r="EM141" t="s">
        <v>3584</v>
      </c>
      <c r="EN141" s="1" t="s">
        <v>3237</v>
      </c>
      <c r="EO141" s="55" t="s">
        <v>3589</v>
      </c>
      <c r="EP141" s="55"/>
      <c r="EQ141" s="55">
        <f t="shared" si="153"/>
        <v>3</v>
      </c>
      <c r="ER141" t="str">
        <f t="shared" si="154"/>
        <v>Sentinel-2, Aerial laser scanning, Landsat-8</v>
      </c>
      <c r="ES141" s="56">
        <v>-1</v>
      </c>
      <c r="ET141" s="55">
        <v>1</v>
      </c>
      <c r="EU141" s="55"/>
      <c r="EV141" s="55"/>
      <c r="EW141" s="55">
        <v>-1</v>
      </c>
      <c r="EX141" s="55"/>
      <c r="EY141" s="55"/>
      <c r="EZ141" s="55"/>
      <c r="FA141" s="55"/>
      <c r="FB141" s="55"/>
      <c r="FC141" s="55"/>
      <c r="FD141" s="55"/>
      <c r="FE141" s="55"/>
      <c r="FF141" s="55"/>
      <c r="FG141" s="55"/>
      <c r="FH141" s="55"/>
      <c r="FI141" s="55"/>
      <c r="FJ141" s="55"/>
      <c r="FK141" s="55"/>
      <c r="FL141" s="55"/>
      <c r="FM141" s="55"/>
      <c r="FN141" s="55"/>
      <c r="FO141" s="55"/>
      <c r="FP141" s="55"/>
      <c r="FQ141" s="55"/>
      <c r="FR141" s="55"/>
      <c r="FS141" s="55"/>
      <c r="FT141" s="55"/>
      <c r="FU141" s="55"/>
      <c r="FV141" s="55"/>
      <c r="FW141" s="55"/>
      <c r="FX141" s="55"/>
      <c r="FY141" s="55"/>
      <c r="FZ141" s="55"/>
      <c r="GA141" s="55"/>
      <c r="GB141" s="57" t="str">
        <f t="shared" si="155"/>
        <v>Sentinel-2</v>
      </c>
      <c r="GC141" s="57" t="str">
        <f t="shared" si="156"/>
        <v>Aerial laser scanning</v>
      </c>
      <c r="GD141" s="57" t="str">
        <f t="shared" si="157"/>
        <v/>
      </c>
      <c r="GE141" s="57" t="str">
        <f t="shared" si="158"/>
        <v/>
      </c>
      <c r="GF141" s="57" t="str">
        <f t="shared" si="159"/>
        <v>Landsat-8</v>
      </c>
      <c r="GG141" s="57" t="str">
        <f t="shared" si="160"/>
        <v/>
      </c>
      <c r="GH141" s="57" t="str">
        <f t="shared" si="161"/>
        <v/>
      </c>
      <c r="GI141" s="57" t="str">
        <f t="shared" si="162"/>
        <v/>
      </c>
      <c r="GJ141" s="57" t="str">
        <f t="shared" si="163"/>
        <v/>
      </c>
      <c r="GK141" s="57" t="str">
        <f t="shared" si="164"/>
        <v/>
      </c>
      <c r="GL141" s="57" t="str">
        <f t="shared" si="165"/>
        <v/>
      </c>
      <c r="GM141" s="57" t="str">
        <f t="shared" si="166"/>
        <v/>
      </c>
      <c r="GN141" s="57" t="str">
        <f t="shared" si="167"/>
        <v/>
      </c>
      <c r="GO141" s="57" t="str">
        <f t="shared" si="168"/>
        <v/>
      </c>
      <c r="GP141" s="57" t="str">
        <f t="shared" si="169"/>
        <v/>
      </c>
      <c r="GQ141" s="57" t="str">
        <f t="shared" si="170"/>
        <v/>
      </c>
      <c r="GR141" s="57" t="str">
        <f t="shared" si="171"/>
        <v/>
      </c>
      <c r="GS141" s="57" t="str">
        <f t="shared" si="172"/>
        <v/>
      </c>
      <c r="GT141" s="57" t="str">
        <f t="shared" si="173"/>
        <v/>
      </c>
      <c r="GU141" s="57" t="str">
        <f t="shared" si="174"/>
        <v/>
      </c>
      <c r="GV141" s="57" t="str">
        <f t="shared" si="175"/>
        <v/>
      </c>
      <c r="GW141" s="57" t="str">
        <f t="shared" si="176"/>
        <v/>
      </c>
      <c r="GX141" s="57" t="str">
        <f t="shared" si="177"/>
        <v/>
      </c>
      <c r="GY141" s="57" t="str">
        <f t="shared" si="178"/>
        <v/>
      </c>
      <c r="GZ141" s="57" t="str">
        <f t="shared" si="179"/>
        <v/>
      </c>
      <c r="HA141" s="57" t="str">
        <f t="shared" si="180"/>
        <v/>
      </c>
      <c r="HB141" s="57" t="str">
        <f t="shared" si="181"/>
        <v/>
      </c>
      <c r="HC141" s="57" t="str">
        <f t="shared" si="182"/>
        <v/>
      </c>
      <c r="HD141" s="57" t="str">
        <f t="shared" si="183"/>
        <v/>
      </c>
      <c r="HE141" s="57" t="str">
        <f t="shared" si="184"/>
        <v/>
      </c>
      <c r="HF141" s="57" t="str">
        <f t="shared" si="185"/>
        <v/>
      </c>
      <c r="HG141" s="57" t="str">
        <f t="shared" si="186"/>
        <v/>
      </c>
      <c r="HH141" s="57" t="str">
        <f t="shared" si="187"/>
        <v/>
      </c>
      <c r="HI141" s="57" t="str">
        <f t="shared" si="188"/>
        <v/>
      </c>
      <c r="HJ141" s="57" t="str">
        <f t="shared" si="189"/>
        <v/>
      </c>
    </row>
    <row r="142" spans="1:218" ht="57.6" hidden="1" x14ac:dyDescent="0.3">
      <c r="B142" t="s">
        <v>2036</v>
      </c>
      <c r="C142" t="s">
        <v>157</v>
      </c>
      <c r="D142">
        <v>2023</v>
      </c>
      <c r="E142" t="s">
        <v>2037</v>
      </c>
      <c r="F142" s="1" t="s">
        <v>2038</v>
      </c>
      <c r="I142" t="s">
        <v>335</v>
      </c>
      <c r="J142" t="s">
        <v>2039</v>
      </c>
      <c r="K142" t="s">
        <v>2040</v>
      </c>
      <c r="L142" t="s">
        <v>2041</v>
      </c>
      <c r="M142">
        <v>2023</v>
      </c>
      <c r="N142">
        <v>45246.81925925926</v>
      </c>
      <c r="O142">
        <v>45246.81925925926</v>
      </c>
      <c r="S142" t="s">
        <v>185</v>
      </c>
      <c r="T142">
        <v>295</v>
      </c>
      <c r="X142" t="s">
        <v>185</v>
      </c>
      <c r="AD142" t="s">
        <v>164</v>
      </c>
      <c r="AK142" t="s">
        <v>186</v>
      </c>
      <c r="AS142" t="s">
        <v>185</v>
      </c>
      <c r="CP142" t="s">
        <v>204</v>
      </c>
      <c r="CQ142" s="55" t="s">
        <v>2042</v>
      </c>
      <c r="CR142" s="1" t="s">
        <v>2042</v>
      </c>
      <c r="CS142" t="s">
        <v>172</v>
      </c>
      <c r="CT142" t="s">
        <v>173</v>
      </c>
      <c r="CU142" s="40" t="s">
        <v>174</v>
      </c>
      <c r="CV142" t="s">
        <v>174</v>
      </c>
      <c r="CW142" s="40" t="s">
        <v>174</v>
      </c>
      <c r="CX142" s="40"/>
      <c r="CY142" t="s">
        <v>185</v>
      </c>
      <c r="CZ142" s="55" t="s">
        <v>3092</v>
      </c>
      <c r="DA142" s="55">
        <v>1430</v>
      </c>
      <c r="DB142" s="55" t="s">
        <v>185</v>
      </c>
      <c r="DC142" s="55" t="s">
        <v>185</v>
      </c>
      <c r="DD142" s="55" t="s">
        <v>3232</v>
      </c>
      <c r="DE142" s="55" t="s">
        <v>204</v>
      </c>
      <c r="DF142" t="s">
        <v>185</v>
      </c>
      <c r="DG142">
        <v>125</v>
      </c>
      <c r="DH142" s="40" t="s">
        <v>174</v>
      </c>
      <c r="DI142" t="s">
        <v>2043</v>
      </c>
      <c r="DJ142" t="s">
        <v>754</v>
      </c>
      <c r="DK142" t="s">
        <v>239</v>
      </c>
      <c r="DL142">
        <v>120.9375</v>
      </c>
      <c r="DM142" t="s">
        <v>3239</v>
      </c>
      <c r="DN142" t="s">
        <v>3240</v>
      </c>
      <c r="DO142">
        <v>251</v>
      </c>
      <c r="DP142">
        <v>8</v>
      </c>
      <c r="DQ142" t="s">
        <v>3233</v>
      </c>
      <c r="DR142" t="s">
        <v>2044</v>
      </c>
      <c r="DS142" t="s">
        <v>2045</v>
      </c>
      <c r="DV142" t="s">
        <v>212</v>
      </c>
      <c r="DY142" t="s">
        <v>3234</v>
      </c>
      <c r="DZ142" s="55" t="s">
        <v>3332</v>
      </c>
      <c r="EA142" s="1" t="s">
        <v>3320</v>
      </c>
      <c r="EB142" s="1" t="s">
        <v>3513</v>
      </c>
      <c r="EC142" t="s">
        <v>3365</v>
      </c>
      <c r="ED142" t="s">
        <v>3235</v>
      </c>
      <c r="EE142" s="55" t="s">
        <v>185</v>
      </c>
      <c r="EF142">
        <v>4</v>
      </c>
      <c r="EH142" s="1" t="s">
        <v>3386</v>
      </c>
      <c r="EI142" s="1" t="s">
        <v>3236</v>
      </c>
      <c r="EJ142" s="1" t="s">
        <v>3357</v>
      </c>
      <c r="EK142" s="1" t="s">
        <v>3357</v>
      </c>
      <c r="EM142" s="1" t="s">
        <v>3606</v>
      </c>
      <c r="EN142" s="1" t="s">
        <v>3238</v>
      </c>
      <c r="EO142" s="1" t="s">
        <v>3564</v>
      </c>
      <c r="EQ142">
        <f t="shared" si="153"/>
        <v>4</v>
      </c>
      <c r="ER142" t="str">
        <f t="shared" si="154"/>
        <v>Sentinel-2, Landsat-8, Rapideye, MODIS</v>
      </c>
      <c r="ES142" s="29">
        <v>1</v>
      </c>
      <c r="EW142">
        <v>1</v>
      </c>
      <c r="FA142">
        <v>1</v>
      </c>
      <c r="FC142">
        <v>1</v>
      </c>
      <c r="GB142" s="57" t="str">
        <f t="shared" si="155"/>
        <v>Sentinel-2</v>
      </c>
      <c r="GC142" s="57" t="str">
        <f t="shared" si="156"/>
        <v/>
      </c>
      <c r="GD142" s="57" t="str">
        <f t="shared" si="157"/>
        <v/>
      </c>
      <c r="GE142" s="57" t="str">
        <f t="shared" si="158"/>
        <v/>
      </c>
      <c r="GF142" s="57" t="str">
        <f t="shared" si="159"/>
        <v>Landsat-8</v>
      </c>
      <c r="GG142" s="57" t="str">
        <f t="shared" si="160"/>
        <v/>
      </c>
      <c r="GH142" s="57" t="str">
        <f t="shared" si="161"/>
        <v/>
      </c>
      <c r="GI142" s="57" t="str">
        <f t="shared" si="162"/>
        <v/>
      </c>
      <c r="GJ142" s="57" t="str">
        <f t="shared" si="163"/>
        <v>Rapideye</v>
      </c>
      <c r="GK142" s="57" t="str">
        <f t="shared" si="164"/>
        <v/>
      </c>
      <c r="GL142" s="57" t="str">
        <f t="shared" si="165"/>
        <v>MODIS</v>
      </c>
      <c r="GM142" s="57" t="str">
        <f t="shared" si="166"/>
        <v/>
      </c>
      <c r="GN142" s="57" t="str">
        <f t="shared" si="167"/>
        <v/>
      </c>
      <c r="GO142" s="57" t="str">
        <f t="shared" si="168"/>
        <v/>
      </c>
      <c r="GP142" s="57" t="str">
        <f t="shared" si="169"/>
        <v/>
      </c>
      <c r="GQ142" s="57" t="str">
        <f t="shared" si="170"/>
        <v/>
      </c>
      <c r="GR142" s="57" t="str">
        <f t="shared" si="171"/>
        <v/>
      </c>
      <c r="GS142" s="57" t="str">
        <f t="shared" si="172"/>
        <v/>
      </c>
      <c r="GT142" s="57" t="str">
        <f t="shared" si="173"/>
        <v/>
      </c>
      <c r="GU142" s="57" t="str">
        <f t="shared" si="174"/>
        <v/>
      </c>
      <c r="GV142" s="57" t="str">
        <f t="shared" si="175"/>
        <v/>
      </c>
      <c r="GW142" s="57" t="str">
        <f t="shared" si="176"/>
        <v/>
      </c>
      <c r="GX142" s="57" t="str">
        <f t="shared" si="177"/>
        <v/>
      </c>
      <c r="GY142" s="57" t="str">
        <f t="shared" si="178"/>
        <v/>
      </c>
      <c r="GZ142" s="57" t="str">
        <f t="shared" si="179"/>
        <v/>
      </c>
      <c r="HA142" s="57" t="str">
        <f t="shared" si="180"/>
        <v/>
      </c>
      <c r="HB142" s="57" t="str">
        <f t="shared" si="181"/>
        <v/>
      </c>
      <c r="HC142" s="57" t="str">
        <f t="shared" si="182"/>
        <v/>
      </c>
      <c r="HD142" s="57" t="str">
        <f t="shared" si="183"/>
        <v/>
      </c>
      <c r="HE142" s="57" t="str">
        <f t="shared" si="184"/>
        <v/>
      </c>
      <c r="HF142" s="57" t="str">
        <f t="shared" si="185"/>
        <v/>
      </c>
      <c r="HG142" s="57" t="str">
        <f t="shared" si="186"/>
        <v/>
      </c>
      <c r="HH142" s="57" t="str">
        <f t="shared" si="187"/>
        <v/>
      </c>
      <c r="HI142" s="57" t="str">
        <f t="shared" si="188"/>
        <v/>
      </c>
      <c r="HJ142" s="57" t="str">
        <f t="shared" si="189"/>
        <v/>
      </c>
    </row>
    <row r="143" spans="1:218" ht="72" hidden="1" x14ac:dyDescent="0.3">
      <c r="B143" t="s">
        <v>2046</v>
      </c>
      <c r="C143" t="s">
        <v>157</v>
      </c>
      <c r="D143">
        <v>2022</v>
      </c>
      <c r="E143" t="s">
        <v>2047</v>
      </c>
      <c r="F143" s="1" t="s">
        <v>2048</v>
      </c>
      <c r="G143" t="s">
        <v>2049</v>
      </c>
      <c r="I143" t="s">
        <v>2050</v>
      </c>
      <c r="J143" t="s">
        <v>2051</v>
      </c>
      <c r="L143" t="s">
        <v>2052</v>
      </c>
      <c r="M143">
        <v>2022</v>
      </c>
      <c r="N143">
        <v>45075.825266203705</v>
      </c>
      <c r="O143">
        <v>45075.825266203705</v>
      </c>
      <c r="Q143" t="s">
        <v>2053</v>
      </c>
      <c r="S143">
        <v>2</v>
      </c>
      <c r="T143">
        <v>34</v>
      </c>
      <c r="AD143" t="s">
        <v>164</v>
      </c>
      <c r="AH143" t="s">
        <v>2054</v>
      </c>
      <c r="AM143" t="s">
        <v>2055</v>
      </c>
      <c r="AN143" t="s">
        <v>2056</v>
      </c>
      <c r="AO143" t="s">
        <v>2057</v>
      </c>
      <c r="CK143" s="54"/>
      <c r="CP143" t="s">
        <v>171</v>
      </c>
      <c r="CQ143" s="55" t="s">
        <v>847</v>
      </c>
      <c r="CR143" t="s">
        <v>2058</v>
      </c>
      <c r="CS143" t="s">
        <v>172</v>
      </c>
      <c r="CT143" t="s">
        <v>185</v>
      </c>
      <c r="CU143"/>
      <c r="CV143" t="s">
        <v>174</v>
      </c>
      <c r="CW143"/>
      <c r="CX143"/>
      <c r="CY143" t="s">
        <v>174</v>
      </c>
      <c r="CZ143" s="55"/>
      <c r="DA143" s="55"/>
      <c r="DB143" s="55"/>
      <c r="DC143" s="55" t="s">
        <v>185</v>
      </c>
      <c r="DD143" s="55">
        <v>1</v>
      </c>
      <c r="DE143" s="55"/>
      <c r="DF143" t="s">
        <v>174</v>
      </c>
      <c r="DG143">
        <v>4</v>
      </c>
      <c r="DH143" t="s">
        <v>174</v>
      </c>
      <c r="DI143" t="s">
        <v>208</v>
      </c>
      <c r="DJ143" t="s">
        <v>209</v>
      </c>
      <c r="DK143" t="s">
        <v>210</v>
      </c>
      <c r="DL143">
        <v>0.83</v>
      </c>
      <c r="DM143" t="s">
        <v>174</v>
      </c>
      <c r="DN143" t="s">
        <v>174</v>
      </c>
      <c r="DR143">
        <v>0.5</v>
      </c>
      <c r="DS143" t="s">
        <v>2059</v>
      </c>
      <c r="DV143" t="s">
        <v>212</v>
      </c>
      <c r="DY143" t="s">
        <v>713</v>
      </c>
      <c r="EA143" s="1" t="s">
        <v>2060</v>
      </c>
      <c r="EB143" s="1" t="s">
        <v>3544</v>
      </c>
      <c r="EC143" t="s">
        <v>2061</v>
      </c>
      <c r="ED143">
        <v>2019</v>
      </c>
      <c r="EF143">
        <v>4</v>
      </c>
      <c r="EH143"/>
      <c r="EI143" t="s">
        <v>174</v>
      </c>
      <c r="EJ143"/>
      <c r="EK143"/>
      <c r="EN143" t="s">
        <v>174</v>
      </c>
      <c r="EQ143">
        <f t="shared" si="153"/>
        <v>2</v>
      </c>
      <c r="ER143" t="str">
        <f t="shared" si="154"/>
        <v>UAV RGB, Worldview-1</v>
      </c>
      <c r="ES143" s="54"/>
      <c r="FM143">
        <v>1</v>
      </c>
      <c r="FR143">
        <v>1</v>
      </c>
      <c r="GB143" s="57" t="str">
        <f t="shared" si="155"/>
        <v/>
      </c>
      <c r="GC143" s="57" t="str">
        <f t="shared" si="156"/>
        <v/>
      </c>
      <c r="GD143" s="57" t="str">
        <f t="shared" si="157"/>
        <v/>
      </c>
      <c r="GE143" s="57" t="str">
        <f t="shared" si="158"/>
        <v/>
      </c>
      <c r="GF143" s="57" t="str">
        <f t="shared" si="159"/>
        <v/>
      </c>
      <c r="GG143" s="57" t="str">
        <f t="shared" si="160"/>
        <v/>
      </c>
      <c r="GH143" s="57" t="str">
        <f t="shared" si="161"/>
        <v/>
      </c>
      <c r="GI143" s="57" t="str">
        <f t="shared" si="162"/>
        <v/>
      </c>
      <c r="GJ143" s="57" t="str">
        <f t="shared" si="163"/>
        <v/>
      </c>
      <c r="GK143" s="57" t="str">
        <f t="shared" si="164"/>
        <v/>
      </c>
      <c r="GL143" s="57" t="str">
        <f t="shared" si="165"/>
        <v/>
      </c>
      <c r="GM143" s="57" t="str">
        <f t="shared" si="166"/>
        <v/>
      </c>
      <c r="GN143" s="57" t="str">
        <f t="shared" si="167"/>
        <v/>
      </c>
      <c r="GO143" s="57" t="str">
        <f t="shared" si="168"/>
        <v/>
      </c>
      <c r="GP143" s="57" t="str">
        <f t="shared" si="169"/>
        <v/>
      </c>
      <c r="GQ143" s="57" t="str">
        <f t="shared" si="170"/>
        <v/>
      </c>
      <c r="GR143" s="57" t="str">
        <f t="shared" si="171"/>
        <v/>
      </c>
      <c r="GS143" s="57" t="str">
        <f t="shared" si="172"/>
        <v/>
      </c>
      <c r="GT143" s="57" t="str">
        <f t="shared" si="173"/>
        <v/>
      </c>
      <c r="GU143" s="57" t="str">
        <f t="shared" si="174"/>
        <v/>
      </c>
      <c r="GV143" s="57" t="str">
        <f t="shared" si="175"/>
        <v>UAV RGB</v>
      </c>
      <c r="GW143" s="57" t="str">
        <f t="shared" si="176"/>
        <v/>
      </c>
      <c r="GX143" s="57" t="str">
        <f t="shared" si="177"/>
        <v/>
      </c>
      <c r="GY143" s="57" t="str">
        <f t="shared" si="178"/>
        <v/>
      </c>
      <c r="GZ143" s="57" t="str">
        <f t="shared" si="179"/>
        <v/>
      </c>
      <c r="HA143" s="57" t="str">
        <f t="shared" si="180"/>
        <v>Worldview-1</v>
      </c>
      <c r="HB143" s="57" t="str">
        <f t="shared" si="181"/>
        <v/>
      </c>
      <c r="HC143" s="57" t="str">
        <f t="shared" si="182"/>
        <v/>
      </c>
      <c r="HD143" s="57" t="str">
        <f t="shared" si="183"/>
        <v/>
      </c>
      <c r="HE143" s="57" t="str">
        <f t="shared" si="184"/>
        <v/>
      </c>
      <c r="HF143" s="57" t="str">
        <f t="shared" si="185"/>
        <v/>
      </c>
      <c r="HG143" s="57" t="str">
        <f t="shared" si="186"/>
        <v/>
      </c>
      <c r="HH143" s="57" t="str">
        <f t="shared" si="187"/>
        <v/>
      </c>
      <c r="HI143" s="57" t="str">
        <f t="shared" si="188"/>
        <v/>
      </c>
      <c r="HJ143" s="57" t="str">
        <f t="shared" si="189"/>
        <v/>
      </c>
    </row>
    <row r="144" spans="1:218" ht="86.4" hidden="1" x14ac:dyDescent="0.3">
      <c r="A144" s="55">
        <v>1</v>
      </c>
      <c r="B144" s="55" t="s">
        <v>2067</v>
      </c>
      <c r="C144" s="55" t="s">
        <v>157</v>
      </c>
      <c r="D144" s="55">
        <v>2024</v>
      </c>
      <c r="E144" s="55" t="s">
        <v>2068</v>
      </c>
      <c r="F144" s="1" t="s">
        <v>2069</v>
      </c>
      <c r="G144" s="55" t="s">
        <v>326</v>
      </c>
      <c r="I144" t="s">
        <v>335</v>
      </c>
      <c r="J144" t="s">
        <v>2070</v>
      </c>
      <c r="K144" t="s">
        <v>2071</v>
      </c>
      <c r="L144" t="s">
        <v>2072</v>
      </c>
      <c r="M144">
        <v>45383</v>
      </c>
      <c r="N144">
        <v>45434.755104166667</v>
      </c>
      <c r="O144">
        <v>45436.055567129632</v>
      </c>
      <c r="Q144">
        <v>114027</v>
      </c>
      <c r="S144" t="s">
        <v>185</v>
      </c>
      <c r="T144">
        <v>304</v>
      </c>
      <c r="V144" t="s">
        <v>2073</v>
      </c>
      <c r="X144" t="s">
        <v>185</v>
      </c>
      <c r="AD144" t="s">
        <v>164</v>
      </c>
      <c r="AE144" t="s">
        <v>185</v>
      </c>
      <c r="AG144" t="s">
        <v>196</v>
      </c>
      <c r="AH144" t="s">
        <v>2074</v>
      </c>
      <c r="AK144" t="s">
        <v>2075</v>
      </c>
      <c r="AO144" t="s">
        <v>2076</v>
      </c>
      <c r="CK144" s="58"/>
      <c r="CL144" s="55"/>
      <c r="CM144" s="55"/>
      <c r="CN144" t="s">
        <v>2077</v>
      </c>
      <c r="CP144" s="55" t="s">
        <v>204</v>
      </c>
      <c r="CQ144" s="55" t="s">
        <v>3620</v>
      </c>
      <c r="CR144" s="55" t="s">
        <v>2078</v>
      </c>
      <c r="CS144" s="55" t="s">
        <v>172</v>
      </c>
      <c r="CT144" s="55" t="s">
        <v>173</v>
      </c>
      <c r="CU144" s="1" t="s">
        <v>2079</v>
      </c>
      <c r="CV144" s="1" t="s">
        <v>2080</v>
      </c>
      <c r="CW144" s="1" t="s">
        <v>185</v>
      </c>
      <c r="CY144" s="1" t="s">
        <v>185</v>
      </c>
      <c r="CZ144" s="1" t="s">
        <v>185</v>
      </c>
      <c r="DA144" s="55">
        <v>1095</v>
      </c>
      <c r="DB144" s="55" t="s">
        <v>185</v>
      </c>
      <c r="DC144" s="55">
        <v>465</v>
      </c>
      <c r="DD144" s="55">
        <v>5</v>
      </c>
      <c r="DE144" s="55"/>
      <c r="DF144" s="55"/>
      <c r="DG144" s="55">
        <v>5</v>
      </c>
      <c r="DH144" s="55" t="s">
        <v>174</v>
      </c>
      <c r="DI144" s="55" t="s">
        <v>2081</v>
      </c>
      <c r="DJ144" s="55" t="s">
        <v>2082</v>
      </c>
      <c r="DK144" s="55" t="s">
        <v>457</v>
      </c>
      <c r="DL144" s="55">
        <v>125</v>
      </c>
      <c r="DM144" s="55" t="s">
        <v>174</v>
      </c>
      <c r="DN144" s="55" t="s">
        <v>174</v>
      </c>
      <c r="DO144" s="55"/>
      <c r="DP144" s="55"/>
      <c r="DQ144" s="55"/>
      <c r="DR144" s="55" t="s">
        <v>2083</v>
      </c>
      <c r="DS144" s="55" t="s">
        <v>2084</v>
      </c>
      <c r="DT144" s="55"/>
      <c r="DU144" s="55"/>
      <c r="DV144" s="55" t="s">
        <v>212</v>
      </c>
      <c r="DW144" s="55"/>
      <c r="DX144" s="55"/>
      <c r="DY144" s="55" t="s">
        <v>534</v>
      </c>
      <c r="DZ144" s="55"/>
      <c r="EA144" s="1" t="s">
        <v>2085</v>
      </c>
      <c r="EB144" s="1" t="s">
        <v>3545</v>
      </c>
      <c r="EC144" s="55" t="s">
        <v>174</v>
      </c>
      <c r="ED144" s="55" t="s">
        <v>3134</v>
      </c>
      <c r="EE144" s="55" t="s">
        <v>3135</v>
      </c>
      <c r="EF144" s="55">
        <v>4</v>
      </c>
      <c r="EG144" s="55"/>
      <c r="EH144" s="1" t="s">
        <v>3396</v>
      </c>
      <c r="EI144" s="55" t="s">
        <v>174</v>
      </c>
      <c r="EJ144" s="55"/>
      <c r="EK144" s="55"/>
      <c r="EL144" s="55"/>
      <c r="EM144" s="1" t="s">
        <v>3592</v>
      </c>
      <c r="EN144" s="1" t="s">
        <v>1829</v>
      </c>
      <c r="EO144" s="55" t="s">
        <v>3564</v>
      </c>
      <c r="EP144" s="55"/>
      <c r="EQ144" s="55">
        <f t="shared" si="153"/>
        <v>4</v>
      </c>
      <c r="ER144" t="str">
        <f t="shared" si="154"/>
        <v>Sentinel-2, WorldView-2, Landsat-8, Ground-based RGB</v>
      </c>
      <c r="ES144" s="56">
        <v>-1</v>
      </c>
      <c r="ET144" s="55"/>
      <c r="EU144" s="55"/>
      <c r="EV144" s="55">
        <v>1</v>
      </c>
      <c r="EW144" s="55">
        <v>-1</v>
      </c>
      <c r="EX144" s="55"/>
      <c r="EY144" s="55"/>
      <c r="EZ144" s="55"/>
      <c r="FA144" s="55"/>
      <c r="FB144" s="55"/>
      <c r="FC144" s="55"/>
      <c r="FD144" s="55"/>
      <c r="FE144" s="55"/>
      <c r="FF144" s="55"/>
      <c r="FG144" s="55"/>
      <c r="FH144" s="55">
        <v>1</v>
      </c>
      <c r="FI144" s="55"/>
      <c r="FJ144" s="55"/>
      <c r="FK144" s="55"/>
      <c r="FL144" s="55"/>
      <c r="FM144" s="55"/>
      <c r="FN144" s="55"/>
      <c r="FO144" s="55"/>
      <c r="FP144" s="55"/>
      <c r="FQ144" s="55"/>
      <c r="FR144" s="55"/>
      <c r="FS144" s="55"/>
      <c r="FT144" s="55"/>
      <c r="FU144" s="55"/>
      <c r="FV144" s="55"/>
      <c r="FW144" s="55"/>
      <c r="FX144" s="55"/>
      <c r="FY144" s="55"/>
      <c r="FZ144" s="55"/>
      <c r="GA144" s="55"/>
      <c r="GB144" s="57" t="str">
        <f t="shared" si="155"/>
        <v>Sentinel-2</v>
      </c>
      <c r="GC144" s="57" t="str">
        <f t="shared" si="156"/>
        <v/>
      </c>
      <c r="GD144" s="57" t="str">
        <f t="shared" si="157"/>
        <v/>
      </c>
      <c r="GE144" s="57" t="str">
        <f t="shared" si="158"/>
        <v>WorldView-2</v>
      </c>
      <c r="GF144" s="57" t="str">
        <f t="shared" si="159"/>
        <v>Landsat-8</v>
      </c>
      <c r="GG144" s="57" t="str">
        <f t="shared" si="160"/>
        <v/>
      </c>
      <c r="GH144" s="57" t="str">
        <f t="shared" si="161"/>
        <v/>
      </c>
      <c r="GI144" s="57" t="str">
        <f t="shared" si="162"/>
        <v/>
      </c>
      <c r="GJ144" s="57" t="str">
        <f t="shared" si="163"/>
        <v/>
      </c>
      <c r="GK144" s="57" t="str">
        <f t="shared" si="164"/>
        <v/>
      </c>
      <c r="GL144" s="57" t="str">
        <f t="shared" si="165"/>
        <v/>
      </c>
      <c r="GM144" s="57" t="str">
        <f t="shared" si="166"/>
        <v/>
      </c>
      <c r="GN144" s="57" t="str">
        <f t="shared" si="167"/>
        <v/>
      </c>
      <c r="GO144" s="57" t="str">
        <f t="shared" si="168"/>
        <v/>
      </c>
      <c r="GP144" s="57" t="str">
        <f t="shared" si="169"/>
        <v/>
      </c>
      <c r="GQ144" s="57" t="str">
        <f t="shared" si="170"/>
        <v>Ground-based RGB</v>
      </c>
      <c r="GR144" s="57" t="str">
        <f t="shared" si="171"/>
        <v/>
      </c>
      <c r="GS144" s="57" t="str">
        <f t="shared" si="172"/>
        <v/>
      </c>
      <c r="GT144" s="57" t="str">
        <f t="shared" si="173"/>
        <v/>
      </c>
      <c r="GU144" s="57" t="str">
        <f t="shared" si="174"/>
        <v/>
      </c>
      <c r="GV144" s="57" t="str">
        <f t="shared" si="175"/>
        <v/>
      </c>
      <c r="GW144" s="57" t="str">
        <f t="shared" si="176"/>
        <v/>
      </c>
      <c r="GX144" s="57" t="str">
        <f t="shared" si="177"/>
        <v/>
      </c>
      <c r="GY144" s="57" t="str">
        <f t="shared" si="178"/>
        <v/>
      </c>
      <c r="GZ144" s="57" t="str">
        <f t="shared" si="179"/>
        <v/>
      </c>
      <c r="HA144" s="57" t="str">
        <f t="shared" si="180"/>
        <v/>
      </c>
      <c r="HB144" s="57" t="str">
        <f t="shared" si="181"/>
        <v/>
      </c>
      <c r="HC144" s="57" t="str">
        <f t="shared" si="182"/>
        <v/>
      </c>
      <c r="HD144" s="57" t="str">
        <f t="shared" si="183"/>
        <v/>
      </c>
      <c r="HE144" s="57" t="str">
        <f t="shared" si="184"/>
        <v/>
      </c>
      <c r="HF144" s="57" t="str">
        <f t="shared" si="185"/>
        <v/>
      </c>
      <c r="HG144" s="57" t="str">
        <f t="shared" si="186"/>
        <v/>
      </c>
      <c r="HH144" s="57" t="str">
        <f t="shared" si="187"/>
        <v/>
      </c>
      <c r="HI144" s="57" t="str">
        <f t="shared" si="188"/>
        <v/>
      </c>
      <c r="HJ144" s="57" t="str">
        <f t="shared" si="189"/>
        <v/>
      </c>
    </row>
    <row r="145" spans="1:218" ht="43.2" hidden="1" x14ac:dyDescent="0.3">
      <c r="A145" s="55"/>
      <c r="B145" s="55" t="s">
        <v>2086</v>
      </c>
      <c r="C145" s="55" t="s">
        <v>157</v>
      </c>
      <c r="D145" s="55">
        <v>2022</v>
      </c>
      <c r="E145" s="55" t="s">
        <v>2087</v>
      </c>
      <c r="F145" s="1" t="s">
        <v>2088</v>
      </c>
      <c r="G145" s="55"/>
      <c r="I145" t="s">
        <v>1243</v>
      </c>
      <c r="J145" t="s">
        <v>2089</v>
      </c>
      <c r="K145" t="s">
        <v>2090</v>
      </c>
      <c r="L145" t="s">
        <v>2091</v>
      </c>
      <c r="M145">
        <v>2022</v>
      </c>
      <c r="N145">
        <v>45246.819224537037</v>
      </c>
      <c r="O145">
        <v>45246.819224537037</v>
      </c>
      <c r="Q145" t="s">
        <v>2092</v>
      </c>
      <c r="S145" t="s">
        <v>185</v>
      </c>
      <c r="T145">
        <v>13</v>
      </c>
      <c r="X145" t="s">
        <v>185</v>
      </c>
      <c r="AD145" t="s">
        <v>164</v>
      </c>
      <c r="AK145" t="s">
        <v>186</v>
      </c>
      <c r="AS145" t="s">
        <v>185</v>
      </c>
      <c r="CK145" s="56" t="s">
        <v>201</v>
      </c>
      <c r="CL145" s="55"/>
      <c r="CM145" s="55"/>
      <c r="CP145" s="55" t="s">
        <v>204</v>
      </c>
      <c r="CQ145" s="55"/>
      <c r="CR145" s="55" t="s">
        <v>474</v>
      </c>
      <c r="CS145" s="55" t="s">
        <v>454</v>
      </c>
      <c r="CT145" s="55" t="s">
        <v>185</v>
      </c>
      <c r="CU145"/>
      <c r="CV145" t="s">
        <v>174</v>
      </c>
      <c r="CW145"/>
      <c r="CX145"/>
      <c r="CY145" s="55">
        <v>96</v>
      </c>
      <c r="CZ145" s="55"/>
      <c r="DA145" s="55">
        <v>97</v>
      </c>
      <c r="DB145" s="55">
        <v>2</v>
      </c>
      <c r="DC145" s="55" t="s">
        <v>185</v>
      </c>
      <c r="DD145" s="55">
        <v>1</v>
      </c>
      <c r="DE145" s="55"/>
      <c r="DF145" s="55">
        <v>96</v>
      </c>
      <c r="DG145" s="55"/>
      <c r="DH145" s="55"/>
      <c r="DI145" s="55" t="s">
        <v>2093</v>
      </c>
      <c r="DJ145" s="55" t="s">
        <v>2094</v>
      </c>
      <c r="DK145" s="55" t="s">
        <v>210</v>
      </c>
      <c r="DL145" s="55">
        <v>5000</v>
      </c>
      <c r="DM145" s="55"/>
      <c r="DN145" s="55" t="s">
        <v>2355</v>
      </c>
      <c r="DO145" s="55"/>
      <c r="DP145" s="55"/>
      <c r="DQ145" s="55"/>
      <c r="DR145" s="55">
        <v>3</v>
      </c>
      <c r="DS145" s="55" t="s">
        <v>2095</v>
      </c>
      <c r="DT145" s="55"/>
      <c r="DU145" s="55"/>
      <c r="DV145" s="55"/>
      <c r="DW145" s="55"/>
      <c r="DX145" s="55"/>
      <c r="DY145" s="55"/>
      <c r="DZ145" s="55"/>
      <c r="EA145" s="55"/>
      <c r="EC145" s="55"/>
      <c r="ED145" s="55">
        <v>2020</v>
      </c>
      <c r="EE145" s="55"/>
      <c r="EF145" s="55">
        <v>4</v>
      </c>
      <c r="EG145" s="55"/>
      <c r="EH145" s="55"/>
      <c r="EI145" s="55"/>
      <c r="EJ145" s="55"/>
      <c r="EK145" s="55"/>
      <c r="EL145" s="55"/>
      <c r="EM145" s="55"/>
      <c r="EN145" s="55" t="s">
        <v>174</v>
      </c>
      <c r="EO145" s="55"/>
      <c r="EP145" s="55"/>
      <c r="EQ145" s="55">
        <f t="shared" si="153"/>
        <v>0</v>
      </c>
      <c r="ER145" t="str">
        <f t="shared" si="154"/>
        <v/>
      </c>
      <c r="ES145" s="56"/>
      <c r="ET145" s="55"/>
      <c r="EU145" s="55"/>
      <c r="EV145" s="55"/>
      <c r="EW145" s="55"/>
      <c r="EX145" s="55"/>
      <c r="EY145" s="55"/>
      <c r="EZ145" s="55"/>
      <c r="FA145" s="55"/>
      <c r="FB145" s="55"/>
      <c r="FC145" s="55"/>
      <c r="FD145" s="55"/>
      <c r="FE145" s="55"/>
      <c r="FF145" s="55"/>
      <c r="FG145" s="55"/>
      <c r="FH145" s="55"/>
      <c r="FI145" s="55"/>
      <c r="FJ145" s="55"/>
      <c r="FK145" s="55"/>
      <c r="FL145" s="55"/>
      <c r="FM145" s="55"/>
      <c r="FN145" s="55"/>
      <c r="FO145" s="55"/>
      <c r="FP145" s="55"/>
      <c r="FQ145" s="55"/>
      <c r="FR145" s="55"/>
      <c r="FS145" s="55"/>
      <c r="FT145" s="55"/>
      <c r="FU145" s="55"/>
      <c r="FV145" s="55"/>
      <c r="FW145" s="55"/>
      <c r="FX145" s="55"/>
      <c r="FY145" s="55"/>
      <c r="FZ145" s="55"/>
      <c r="GA145" s="55"/>
      <c r="GB145" s="57" t="str">
        <f t="shared" si="155"/>
        <v/>
      </c>
      <c r="GC145" s="57" t="str">
        <f t="shared" si="156"/>
        <v/>
      </c>
      <c r="GD145" s="57" t="str">
        <f t="shared" si="157"/>
        <v/>
      </c>
      <c r="GE145" s="57" t="str">
        <f t="shared" si="158"/>
        <v/>
      </c>
      <c r="GF145" s="57" t="str">
        <f t="shared" si="159"/>
        <v/>
      </c>
      <c r="GG145" s="57" t="str">
        <f t="shared" si="160"/>
        <v/>
      </c>
      <c r="GH145" s="57" t="str">
        <f t="shared" si="161"/>
        <v/>
      </c>
      <c r="GI145" s="57" t="str">
        <f t="shared" si="162"/>
        <v/>
      </c>
      <c r="GJ145" s="57" t="str">
        <f t="shared" si="163"/>
        <v/>
      </c>
      <c r="GK145" s="57" t="str">
        <f t="shared" si="164"/>
        <v/>
      </c>
      <c r="GL145" s="57" t="str">
        <f t="shared" si="165"/>
        <v/>
      </c>
      <c r="GM145" s="57" t="str">
        <f t="shared" si="166"/>
        <v/>
      </c>
      <c r="GN145" s="57" t="str">
        <f t="shared" si="167"/>
        <v/>
      </c>
      <c r="GO145" s="57" t="str">
        <f t="shared" si="168"/>
        <v/>
      </c>
      <c r="GP145" s="57" t="str">
        <f t="shared" si="169"/>
        <v/>
      </c>
      <c r="GQ145" s="57" t="str">
        <f t="shared" si="170"/>
        <v/>
      </c>
      <c r="GR145" s="57" t="str">
        <f t="shared" si="171"/>
        <v/>
      </c>
      <c r="GS145" s="57" t="str">
        <f t="shared" si="172"/>
        <v/>
      </c>
      <c r="GT145" s="57" t="str">
        <f t="shared" si="173"/>
        <v/>
      </c>
      <c r="GU145" s="57" t="str">
        <f t="shared" si="174"/>
        <v/>
      </c>
      <c r="GV145" s="57" t="str">
        <f t="shared" si="175"/>
        <v/>
      </c>
      <c r="GW145" s="57" t="str">
        <f t="shared" si="176"/>
        <v/>
      </c>
      <c r="GX145" s="57" t="str">
        <f t="shared" si="177"/>
        <v/>
      </c>
      <c r="GY145" s="57" t="str">
        <f t="shared" si="178"/>
        <v/>
      </c>
      <c r="GZ145" s="57" t="str">
        <f t="shared" si="179"/>
        <v/>
      </c>
      <c r="HA145" s="57" t="str">
        <f t="shared" si="180"/>
        <v/>
      </c>
      <c r="HB145" s="57" t="str">
        <f t="shared" si="181"/>
        <v/>
      </c>
      <c r="HC145" s="57" t="str">
        <f t="shared" si="182"/>
        <v/>
      </c>
      <c r="HD145" s="57" t="str">
        <f t="shared" si="183"/>
        <v/>
      </c>
      <c r="HE145" s="57" t="str">
        <f t="shared" si="184"/>
        <v/>
      </c>
      <c r="HF145" s="57" t="str">
        <f t="shared" si="185"/>
        <v/>
      </c>
      <c r="HG145" s="57" t="str">
        <f t="shared" si="186"/>
        <v/>
      </c>
      <c r="HH145" s="57" t="str">
        <f t="shared" si="187"/>
        <v/>
      </c>
      <c r="HI145" s="57" t="str">
        <f t="shared" si="188"/>
        <v/>
      </c>
      <c r="HJ145" s="57" t="str">
        <f t="shared" si="189"/>
        <v/>
      </c>
    </row>
    <row r="146" spans="1:218" ht="43.2" hidden="1" x14ac:dyDescent="0.3">
      <c r="B146" t="s">
        <v>2096</v>
      </c>
      <c r="C146" t="s">
        <v>157</v>
      </c>
      <c r="D146">
        <v>2022</v>
      </c>
      <c r="E146" t="s">
        <v>2097</v>
      </c>
      <c r="F146" s="1" t="s">
        <v>2098</v>
      </c>
      <c r="I146" t="s">
        <v>2099</v>
      </c>
      <c r="J146" t="s">
        <v>2100</v>
      </c>
      <c r="K146" t="s">
        <v>2101</v>
      </c>
      <c r="L146" t="s">
        <v>2102</v>
      </c>
      <c r="M146">
        <v>2022</v>
      </c>
      <c r="N146">
        <v>45246.81927083333</v>
      </c>
      <c r="O146">
        <v>45246.81927083333</v>
      </c>
      <c r="Q146" t="s">
        <v>2103</v>
      </c>
      <c r="S146" t="s">
        <v>185</v>
      </c>
      <c r="T146">
        <v>8</v>
      </c>
      <c r="X146" t="s">
        <v>185</v>
      </c>
      <c r="AD146" t="s">
        <v>164</v>
      </c>
      <c r="AK146" t="s">
        <v>186</v>
      </c>
      <c r="AS146" t="s">
        <v>185</v>
      </c>
      <c r="CK146" s="54" t="s">
        <v>201</v>
      </c>
      <c r="CP146" t="s">
        <v>171</v>
      </c>
      <c r="CQ146" s="55" t="s">
        <v>847</v>
      </c>
      <c r="CR146" t="s">
        <v>205</v>
      </c>
      <c r="CS146" t="s">
        <v>172</v>
      </c>
      <c r="CT146" t="s">
        <v>185</v>
      </c>
      <c r="CU146"/>
      <c r="CV146" t="s">
        <v>174</v>
      </c>
      <c r="CW146"/>
      <c r="CX146"/>
      <c r="CY146" t="s">
        <v>174</v>
      </c>
      <c r="CZ146" s="55"/>
      <c r="DA146" s="55"/>
      <c r="DB146" s="55"/>
      <c r="DC146" s="55">
        <v>1</v>
      </c>
      <c r="DD146" s="55">
        <v>1</v>
      </c>
      <c r="DE146" s="55"/>
      <c r="DF146" t="s">
        <v>174</v>
      </c>
      <c r="DG146">
        <v>4</v>
      </c>
      <c r="DH146" t="s">
        <v>174</v>
      </c>
      <c r="DI146" t="s">
        <v>208</v>
      </c>
      <c r="DJ146" t="s">
        <v>2104</v>
      </c>
      <c r="DK146" t="s">
        <v>457</v>
      </c>
      <c r="DL146">
        <v>69.3</v>
      </c>
      <c r="DM146" t="s">
        <v>174</v>
      </c>
      <c r="DN146" t="s">
        <v>174</v>
      </c>
      <c r="DR146">
        <v>3.7</v>
      </c>
      <c r="DS146" t="s">
        <v>2105</v>
      </c>
      <c r="DT146" s="55" t="s">
        <v>3497</v>
      </c>
      <c r="DU146" s="55" t="s">
        <v>3500</v>
      </c>
      <c r="DV146" t="s">
        <v>482</v>
      </c>
      <c r="DY146" t="s">
        <v>2106</v>
      </c>
      <c r="EA146" s="1" t="s">
        <v>2107</v>
      </c>
      <c r="EB146" s="1" t="s">
        <v>3546</v>
      </c>
      <c r="EC146" t="s">
        <v>174</v>
      </c>
      <c r="ED146">
        <v>2019</v>
      </c>
      <c r="EF146">
        <v>4</v>
      </c>
      <c r="EH146"/>
      <c r="EI146" t="s">
        <v>174</v>
      </c>
      <c r="EJ146"/>
      <c r="EK146"/>
      <c r="EN146" t="s">
        <v>174</v>
      </c>
      <c r="EQ146">
        <f t="shared" si="153"/>
        <v>1</v>
      </c>
      <c r="ER146" t="str">
        <f t="shared" si="154"/>
        <v>Landsat-7</v>
      </c>
      <c r="FE146">
        <v>1</v>
      </c>
      <c r="GB146" s="57" t="str">
        <f t="shared" si="155"/>
        <v/>
      </c>
      <c r="GC146" s="57" t="str">
        <f t="shared" si="156"/>
        <v/>
      </c>
      <c r="GD146" s="57" t="str">
        <f t="shared" si="157"/>
        <v/>
      </c>
      <c r="GE146" s="57" t="str">
        <f t="shared" si="158"/>
        <v/>
      </c>
      <c r="GF146" s="57" t="str">
        <f t="shared" si="159"/>
        <v/>
      </c>
      <c r="GG146" s="57" t="str">
        <f t="shared" si="160"/>
        <v/>
      </c>
      <c r="GH146" s="57" t="str">
        <f t="shared" si="161"/>
        <v/>
      </c>
      <c r="GI146" s="57" t="str">
        <f t="shared" si="162"/>
        <v/>
      </c>
      <c r="GJ146" s="57" t="str">
        <f t="shared" si="163"/>
        <v/>
      </c>
      <c r="GK146" s="57" t="str">
        <f t="shared" si="164"/>
        <v/>
      </c>
      <c r="GL146" s="57" t="str">
        <f t="shared" si="165"/>
        <v/>
      </c>
      <c r="GM146" s="57" t="str">
        <f t="shared" si="166"/>
        <v/>
      </c>
      <c r="GN146" s="57" t="str">
        <f t="shared" si="167"/>
        <v>Landsat-7</v>
      </c>
      <c r="GO146" s="57" t="str">
        <f t="shared" si="168"/>
        <v/>
      </c>
      <c r="GP146" s="57" t="str">
        <f t="shared" si="169"/>
        <v/>
      </c>
      <c r="GQ146" s="57" t="str">
        <f t="shared" si="170"/>
        <v/>
      </c>
      <c r="GR146" s="57" t="str">
        <f t="shared" si="171"/>
        <v/>
      </c>
      <c r="GS146" s="57" t="str">
        <f t="shared" si="172"/>
        <v/>
      </c>
      <c r="GT146" s="57" t="str">
        <f t="shared" si="173"/>
        <v/>
      </c>
      <c r="GU146" s="57" t="str">
        <f t="shared" si="174"/>
        <v/>
      </c>
      <c r="GV146" s="57" t="str">
        <f t="shared" si="175"/>
        <v/>
      </c>
      <c r="GW146" s="57" t="str">
        <f t="shared" si="176"/>
        <v/>
      </c>
      <c r="GX146" s="57" t="str">
        <f t="shared" si="177"/>
        <v/>
      </c>
      <c r="GY146" s="57" t="str">
        <f t="shared" si="178"/>
        <v/>
      </c>
      <c r="GZ146" s="57" t="str">
        <f t="shared" si="179"/>
        <v/>
      </c>
      <c r="HA146" s="57" t="str">
        <f t="shared" si="180"/>
        <v/>
      </c>
      <c r="HB146" s="57" t="str">
        <f t="shared" si="181"/>
        <v/>
      </c>
      <c r="HC146" s="57" t="str">
        <f t="shared" si="182"/>
        <v/>
      </c>
      <c r="HD146" s="57" t="str">
        <f t="shared" si="183"/>
        <v/>
      </c>
      <c r="HE146" s="57" t="str">
        <f t="shared" si="184"/>
        <v/>
      </c>
      <c r="HF146" s="57" t="str">
        <f t="shared" si="185"/>
        <v/>
      </c>
      <c r="HG146" s="57" t="str">
        <f t="shared" si="186"/>
        <v/>
      </c>
      <c r="HH146" s="57" t="str">
        <f t="shared" si="187"/>
        <v/>
      </c>
      <c r="HI146" s="57" t="str">
        <f t="shared" si="188"/>
        <v/>
      </c>
      <c r="HJ146" s="57" t="str">
        <f t="shared" si="189"/>
        <v/>
      </c>
    </row>
    <row r="147" spans="1:218" ht="57.6" hidden="1" x14ac:dyDescent="0.3">
      <c r="A147" s="55"/>
      <c r="B147" s="55" t="s">
        <v>2108</v>
      </c>
      <c r="C147" s="55" t="s">
        <v>241</v>
      </c>
      <c r="D147" s="55">
        <v>2022</v>
      </c>
      <c r="E147" s="55" t="s">
        <v>2109</v>
      </c>
      <c r="F147" s="1" t="s">
        <v>2110</v>
      </c>
      <c r="G147" s="55" t="s">
        <v>2111</v>
      </c>
      <c r="I147" t="s">
        <v>2112</v>
      </c>
      <c r="J147" t="s">
        <v>2113</v>
      </c>
      <c r="L147" t="s">
        <v>2114</v>
      </c>
      <c r="M147">
        <v>44805</v>
      </c>
      <c r="N147">
        <v>45075.825300925928</v>
      </c>
      <c r="O147">
        <v>45075.966226851851</v>
      </c>
      <c r="Q147" t="s">
        <v>2115</v>
      </c>
      <c r="T147">
        <v>191</v>
      </c>
      <c r="AD147" t="s">
        <v>164</v>
      </c>
      <c r="AH147" t="s">
        <v>2116</v>
      </c>
      <c r="AM147" t="s">
        <v>2117</v>
      </c>
      <c r="AN147" t="s">
        <v>2118</v>
      </c>
      <c r="AO147" t="s">
        <v>2119</v>
      </c>
      <c r="CK147" s="56" t="s">
        <v>201</v>
      </c>
      <c r="CL147" s="55"/>
      <c r="CM147" s="55"/>
      <c r="CP147" s="55" t="s">
        <v>204</v>
      </c>
      <c r="CQ147" s="55"/>
      <c r="CR147" s="55" t="s">
        <v>474</v>
      </c>
      <c r="CS147" s="55" t="s">
        <v>454</v>
      </c>
      <c r="CT147" t="s">
        <v>185</v>
      </c>
      <c r="CU147"/>
      <c r="CV147"/>
      <c r="CW147"/>
      <c r="CX147"/>
      <c r="CY147" s="55">
        <f>DA147/(DB147-1)</f>
        <v>18.611111111111114</v>
      </c>
      <c r="CZ147" s="55"/>
      <c r="DA147" s="55">
        <f>AVERAGE(57,62,75,88,53)</f>
        <v>67</v>
      </c>
      <c r="DB147" s="55">
        <f>AVERAGE(6,4,3,5,5)</f>
        <v>4.5999999999999996</v>
      </c>
      <c r="DC147" s="55">
        <f>72+33+33+38+43</f>
        <v>219</v>
      </c>
      <c r="DD147" s="55">
        <v>5</v>
      </c>
      <c r="DE147" s="55"/>
      <c r="DF147" s="55" t="s">
        <v>2120</v>
      </c>
      <c r="DG147" s="55"/>
      <c r="DH147" s="55"/>
      <c r="DI147" s="55" t="s">
        <v>1005</v>
      </c>
      <c r="DJ147" s="55" t="s">
        <v>2121</v>
      </c>
      <c r="DK147" s="55" t="s">
        <v>176</v>
      </c>
      <c r="DL147" s="55">
        <v>64.05</v>
      </c>
      <c r="DM147" s="55"/>
      <c r="DN147" s="55"/>
      <c r="DO147" s="55"/>
      <c r="DP147" s="55"/>
      <c r="DQ147" s="55"/>
      <c r="DR147" s="55">
        <v>3</v>
      </c>
      <c r="DS147" s="55" t="s">
        <v>2122</v>
      </c>
      <c r="DT147" s="55"/>
      <c r="DU147" s="55"/>
      <c r="DV147" s="55"/>
      <c r="DW147" s="55"/>
      <c r="DX147" s="55"/>
      <c r="DY147" s="55"/>
      <c r="DZ147" s="55"/>
      <c r="EA147" s="55"/>
      <c r="EC147" s="55"/>
      <c r="ED147" s="55">
        <v>2019</v>
      </c>
      <c r="EE147" s="55"/>
      <c r="EF147" s="55">
        <v>4</v>
      </c>
      <c r="EG147" s="55"/>
      <c r="EH147" s="55"/>
      <c r="EI147" s="55"/>
      <c r="EJ147" s="55"/>
      <c r="EK147" s="55"/>
      <c r="EL147" s="55"/>
      <c r="EM147" s="55"/>
      <c r="EN147" s="55" t="s">
        <v>174</v>
      </c>
      <c r="EO147" s="55"/>
      <c r="EP147" s="55"/>
      <c r="EQ147" s="55">
        <f t="shared" si="153"/>
        <v>2</v>
      </c>
      <c r="ER147" t="str">
        <f t="shared" si="154"/>
        <v>Sentinel-2, MODIS</v>
      </c>
      <c r="ES147" s="56">
        <v>1</v>
      </c>
      <c r="ET147" s="55"/>
      <c r="EU147" s="55"/>
      <c r="EV147" s="55"/>
      <c r="EW147" s="55"/>
      <c r="EX147" s="55"/>
      <c r="EY147" s="55"/>
      <c r="EZ147" s="55"/>
      <c r="FA147" s="55"/>
      <c r="FB147" s="55"/>
      <c r="FC147" s="55">
        <v>1</v>
      </c>
      <c r="FD147" s="55"/>
      <c r="FE147" s="55"/>
      <c r="FF147" s="55"/>
      <c r="FG147" s="55"/>
      <c r="FH147" s="55"/>
      <c r="FI147" s="55"/>
      <c r="FJ147" s="55"/>
      <c r="FK147" s="55"/>
      <c r="FL147" s="55"/>
      <c r="FM147" s="55"/>
      <c r="FN147" s="55"/>
      <c r="FO147" s="55"/>
      <c r="FP147" s="55"/>
      <c r="FQ147" s="55"/>
      <c r="FR147" s="55"/>
      <c r="FS147" s="55"/>
      <c r="FT147" s="55"/>
      <c r="FU147" s="55"/>
      <c r="FV147" s="55"/>
      <c r="FW147" s="55"/>
      <c r="FX147" s="55"/>
      <c r="FY147" s="55"/>
      <c r="FZ147" s="55"/>
      <c r="GA147" s="55"/>
      <c r="GB147" s="57" t="str">
        <f t="shared" si="155"/>
        <v>Sentinel-2</v>
      </c>
      <c r="GC147" s="57" t="str">
        <f t="shared" si="156"/>
        <v/>
      </c>
      <c r="GD147" s="57" t="str">
        <f t="shared" si="157"/>
        <v/>
      </c>
      <c r="GE147" s="57" t="str">
        <f t="shared" si="158"/>
        <v/>
      </c>
      <c r="GF147" s="57" t="str">
        <f t="shared" si="159"/>
        <v/>
      </c>
      <c r="GG147" s="57" t="str">
        <f t="shared" si="160"/>
        <v/>
      </c>
      <c r="GH147" s="57" t="str">
        <f t="shared" si="161"/>
        <v/>
      </c>
      <c r="GI147" s="57" t="str">
        <f t="shared" si="162"/>
        <v/>
      </c>
      <c r="GJ147" s="57" t="str">
        <f t="shared" si="163"/>
        <v/>
      </c>
      <c r="GK147" s="57" t="str">
        <f t="shared" si="164"/>
        <v/>
      </c>
      <c r="GL147" s="57" t="str">
        <f t="shared" si="165"/>
        <v>MODIS</v>
      </c>
      <c r="GM147" s="57" t="str">
        <f t="shared" si="166"/>
        <v/>
      </c>
      <c r="GN147" s="57" t="str">
        <f t="shared" si="167"/>
        <v/>
      </c>
      <c r="GO147" s="57" t="str">
        <f t="shared" si="168"/>
        <v/>
      </c>
      <c r="GP147" s="57" t="str">
        <f t="shared" si="169"/>
        <v/>
      </c>
      <c r="GQ147" s="57" t="str">
        <f t="shared" si="170"/>
        <v/>
      </c>
      <c r="GR147" s="57" t="str">
        <f t="shared" si="171"/>
        <v/>
      </c>
      <c r="GS147" s="57" t="str">
        <f t="shared" si="172"/>
        <v/>
      </c>
      <c r="GT147" s="57" t="str">
        <f t="shared" si="173"/>
        <v/>
      </c>
      <c r="GU147" s="57" t="str">
        <f t="shared" si="174"/>
        <v/>
      </c>
      <c r="GV147" s="57" t="str">
        <f t="shared" si="175"/>
        <v/>
      </c>
      <c r="GW147" s="57" t="str">
        <f t="shared" si="176"/>
        <v/>
      </c>
      <c r="GX147" s="57" t="str">
        <f t="shared" si="177"/>
        <v/>
      </c>
      <c r="GY147" s="57" t="str">
        <f t="shared" si="178"/>
        <v/>
      </c>
      <c r="GZ147" s="57" t="str">
        <f t="shared" si="179"/>
        <v/>
      </c>
      <c r="HA147" s="57" t="str">
        <f t="shared" si="180"/>
        <v/>
      </c>
      <c r="HB147" s="57" t="str">
        <f t="shared" si="181"/>
        <v/>
      </c>
      <c r="HC147" s="57" t="str">
        <f t="shared" si="182"/>
        <v/>
      </c>
      <c r="HD147" s="57" t="str">
        <f t="shared" si="183"/>
        <v/>
      </c>
      <c r="HE147" s="57" t="str">
        <f t="shared" si="184"/>
        <v/>
      </c>
      <c r="HF147" s="57" t="str">
        <f t="shared" si="185"/>
        <v/>
      </c>
      <c r="HG147" s="57" t="str">
        <f t="shared" si="186"/>
        <v/>
      </c>
      <c r="HH147" s="57" t="str">
        <f t="shared" si="187"/>
        <v/>
      </c>
      <c r="HI147" s="57" t="str">
        <f t="shared" si="188"/>
        <v/>
      </c>
      <c r="HJ147" s="57" t="str">
        <f t="shared" si="189"/>
        <v/>
      </c>
    </row>
    <row r="148" spans="1:218" ht="57.6" hidden="1" x14ac:dyDescent="0.3">
      <c r="B148" t="s">
        <v>2135</v>
      </c>
      <c r="C148" t="s">
        <v>157</v>
      </c>
      <c r="D148">
        <v>2022</v>
      </c>
      <c r="E148" t="s">
        <v>2124</v>
      </c>
      <c r="F148" s="1" t="s">
        <v>2136</v>
      </c>
      <c r="G148" t="s">
        <v>2137</v>
      </c>
      <c r="I148" t="s">
        <v>2138</v>
      </c>
      <c r="J148" t="s">
        <v>2139</v>
      </c>
      <c r="L148" t="s">
        <v>2140</v>
      </c>
      <c r="M148">
        <v>44866</v>
      </c>
      <c r="N148">
        <v>45075.825196759259</v>
      </c>
      <c r="O148">
        <v>45075.825196759259</v>
      </c>
      <c r="S148">
        <v>21</v>
      </c>
      <c r="T148">
        <v>14</v>
      </c>
      <c r="AD148" t="s">
        <v>164</v>
      </c>
      <c r="AH148" t="s">
        <v>2141</v>
      </c>
      <c r="AM148" t="s">
        <v>2142</v>
      </c>
      <c r="AN148" t="s">
        <v>2143</v>
      </c>
      <c r="AO148" t="s">
        <v>2144</v>
      </c>
      <c r="CK148" s="54" t="s">
        <v>201</v>
      </c>
      <c r="CP148" t="s">
        <v>171</v>
      </c>
      <c r="CQ148" s="55" t="s">
        <v>616</v>
      </c>
      <c r="CR148" t="s">
        <v>616</v>
      </c>
      <c r="CS148" t="s">
        <v>172</v>
      </c>
      <c r="CT148" t="s">
        <v>185</v>
      </c>
      <c r="CU148"/>
      <c r="CV148" t="s">
        <v>174</v>
      </c>
      <c r="CW148"/>
      <c r="CX148"/>
      <c r="CY148" t="s">
        <v>174</v>
      </c>
      <c r="CZ148" s="55"/>
      <c r="DA148" s="55"/>
      <c r="DB148" s="55"/>
      <c r="DC148" s="55" t="s">
        <v>185</v>
      </c>
      <c r="DD148" s="55">
        <v>1</v>
      </c>
      <c r="DE148" s="55"/>
      <c r="DF148" t="s">
        <v>174</v>
      </c>
      <c r="DG148">
        <v>4</v>
      </c>
      <c r="DH148" t="s">
        <v>174</v>
      </c>
      <c r="DI148" t="s">
        <v>208</v>
      </c>
      <c r="DJ148" t="s">
        <v>1189</v>
      </c>
      <c r="DK148" t="s">
        <v>665</v>
      </c>
      <c r="DL148">
        <v>1.4</v>
      </c>
      <c r="DM148" t="s">
        <v>174</v>
      </c>
      <c r="DN148" t="s">
        <v>174</v>
      </c>
      <c r="DR148">
        <v>3</v>
      </c>
      <c r="DS148" t="s">
        <v>2134</v>
      </c>
      <c r="DV148" t="s">
        <v>212</v>
      </c>
      <c r="DY148" t="s">
        <v>1617</v>
      </c>
      <c r="EA148" s="1" t="s">
        <v>185</v>
      </c>
      <c r="EB148" s="1" t="s">
        <v>185</v>
      </c>
      <c r="EC148" t="s">
        <v>174</v>
      </c>
      <c r="ED148" s="55">
        <v>2019</v>
      </c>
      <c r="EF148">
        <v>4</v>
      </c>
      <c r="EH148"/>
      <c r="EI148" t="s">
        <v>174</v>
      </c>
      <c r="EJ148"/>
      <c r="EK148"/>
      <c r="EN148" t="s">
        <v>174</v>
      </c>
      <c r="EQ148">
        <f t="shared" si="153"/>
        <v>3</v>
      </c>
      <c r="ER148" t="str">
        <f t="shared" si="154"/>
        <v>Sentinel-2, Aerial laser scanning, Aerial RGB</v>
      </c>
      <c r="ES148" s="54">
        <v>-1</v>
      </c>
      <c r="ET148">
        <v>-1</v>
      </c>
      <c r="EZ148">
        <v>-1</v>
      </c>
      <c r="GB148" s="57" t="str">
        <f t="shared" si="155"/>
        <v>Sentinel-2</v>
      </c>
      <c r="GC148" s="57" t="str">
        <f t="shared" si="156"/>
        <v>Aerial laser scanning</v>
      </c>
      <c r="GD148" s="57" t="str">
        <f t="shared" si="157"/>
        <v/>
      </c>
      <c r="GE148" s="57" t="str">
        <f t="shared" si="158"/>
        <v/>
      </c>
      <c r="GF148" s="57" t="str">
        <f t="shared" si="159"/>
        <v/>
      </c>
      <c r="GG148" s="57" t="str">
        <f t="shared" si="160"/>
        <v/>
      </c>
      <c r="GH148" s="57" t="str">
        <f t="shared" si="161"/>
        <v/>
      </c>
      <c r="GI148" s="57" t="str">
        <f t="shared" si="162"/>
        <v>Aerial RGB</v>
      </c>
      <c r="GJ148" s="57" t="str">
        <f t="shared" si="163"/>
        <v/>
      </c>
      <c r="GK148" s="57" t="str">
        <f t="shared" si="164"/>
        <v/>
      </c>
      <c r="GL148" s="57" t="str">
        <f t="shared" si="165"/>
        <v/>
      </c>
      <c r="GM148" s="57" t="str">
        <f t="shared" si="166"/>
        <v/>
      </c>
      <c r="GN148" s="57" t="str">
        <f t="shared" si="167"/>
        <v/>
      </c>
      <c r="GO148" s="57" t="str">
        <f t="shared" si="168"/>
        <v/>
      </c>
      <c r="GP148" s="57" t="str">
        <f t="shared" si="169"/>
        <v/>
      </c>
      <c r="GQ148" s="57" t="str">
        <f t="shared" si="170"/>
        <v/>
      </c>
      <c r="GR148" s="57" t="str">
        <f t="shared" si="171"/>
        <v/>
      </c>
      <c r="GS148" s="57" t="str">
        <f t="shared" si="172"/>
        <v/>
      </c>
      <c r="GT148" s="57" t="str">
        <f t="shared" si="173"/>
        <v/>
      </c>
      <c r="GU148" s="57" t="str">
        <f t="shared" si="174"/>
        <v/>
      </c>
      <c r="GV148" s="57" t="str">
        <f t="shared" si="175"/>
        <v/>
      </c>
      <c r="GW148" s="57" t="str">
        <f t="shared" si="176"/>
        <v/>
      </c>
      <c r="GX148" s="57" t="str">
        <f t="shared" si="177"/>
        <v/>
      </c>
      <c r="GY148" s="57" t="str">
        <f t="shared" si="178"/>
        <v/>
      </c>
      <c r="GZ148" s="57" t="str">
        <f t="shared" si="179"/>
        <v/>
      </c>
      <c r="HA148" s="57" t="str">
        <f t="shared" si="180"/>
        <v/>
      </c>
      <c r="HB148" s="57" t="str">
        <f t="shared" si="181"/>
        <v/>
      </c>
      <c r="HC148" s="57" t="str">
        <f t="shared" si="182"/>
        <v/>
      </c>
      <c r="HD148" s="57" t="str">
        <f t="shared" si="183"/>
        <v/>
      </c>
      <c r="HE148" s="57" t="str">
        <f t="shared" si="184"/>
        <v/>
      </c>
      <c r="HF148" s="57" t="str">
        <f t="shared" si="185"/>
        <v/>
      </c>
      <c r="HG148" s="57" t="str">
        <f t="shared" si="186"/>
        <v/>
      </c>
      <c r="HH148" s="57" t="str">
        <f t="shared" si="187"/>
        <v/>
      </c>
      <c r="HI148" s="57" t="str">
        <f t="shared" si="188"/>
        <v/>
      </c>
      <c r="HJ148" s="57" t="str">
        <f t="shared" si="189"/>
        <v/>
      </c>
    </row>
    <row r="149" spans="1:218" ht="43.2" hidden="1" x14ac:dyDescent="0.3">
      <c r="B149" t="s">
        <v>2123</v>
      </c>
      <c r="C149" t="s">
        <v>157</v>
      </c>
      <c r="D149">
        <v>2022</v>
      </c>
      <c r="E149" t="s">
        <v>2124</v>
      </c>
      <c r="F149" s="1" t="s">
        <v>2125</v>
      </c>
      <c r="G149" t="s">
        <v>2126</v>
      </c>
      <c r="I149" t="s">
        <v>2127</v>
      </c>
      <c r="J149" t="s">
        <v>2128</v>
      </c>
      <c r="L149" t="s">
        <v>2129</v>
      </c>
      <c r="M149">
        <v>2022</v>
      </c>
      <c r="N149">
        <v>45075.825185185182</v>
      </c>
      <c r="O149">
        <v>45075.825185185182</v>
      </c>
      <c r="S149">
        <v>2</v>
      </c>
      <c r="T149">
        <v>71</v>
      </c>
      <c r="AD149" t="s">
        <v>164</v>
      </c>
      <c r="AH149" t="s">
        <v>2130</v>
      </c>
      <c r="AM149" t="s">
        <v>2131</v>
      </c>
      <c r="AN149" t="s">
        <v>2132</v>
      </c>
      <c r="AO149" t="s">
        <v>2133</v>
      </c>
      <c r="CK149" s="29" t="s">
        <v>201</v>
      </c>
      <c r="CP149" t="s">
        <v>171</v>
      </c>
      <c r="CR149" t="s">
        <v>1370</v>
      </c>
      <c r="CS149" t="s">
        <v>454</v>
      </c>
      <c r="CT149" t="s">
        <v>185</v>
      </c>
      <c r="CU149"/>
      <c r="CV149"/>
      <c r="CW149"/>
      <c r="CX149"/>
      <c r="CY149" t="s">
        <v>174</v>
      </c>
      <c r="CZ149" s="55"/>
      <c r="DA149" s="55"/>
      <c r="DB149" s="55"/>
      <c r="DC149" s="55" t="s">
        <v>185</v>
      </c>
      <c r="DD149" s="55">
        <v>1</v>
      </c>
      <c r="DE149" s="55"/>
      <c r="DF149" t="s">
        <v>174</v>
      </c>
      <c r="DI149" t="s">
        <v>208</v>
      </c>
      <c r="DJ149" t="s">
        <v>1189</v>
      </c>
      <c r="DK149" t="s">
        <v>665</v>
      </c>
      <c r="DL149" t="s">
        <v>3119</v>
      </c>
      <c r="DM149"/>
      <c r="DR149">
        <v>3.9</v>
      </c>
      <c r="DS149" t="s">
        <v>2134</v>
      </c>
      <c r="DY149"/>
      <c r="EA149" t="s">
        <v>185</v>
      </c>
      <c r="EB149"/>
      <c r="ED149" s="55">
        <v>2019</v>
      </c>
      <c r="EF149">
        <v>4</v>
      </c>
      <c r="EH149"/>
      <c r="EI149"/>
      <c r="EJ149"/>
      <c r="EK149"/>
      <c r="EN149" t="s">
        <v>174</v>
      </c>
      <c r="EQ149">
        <f t="shared" si="153"/>
        <v>3</v>
      </c>
      <c r="ER149" t="str">
        <f t="shared" si="154"/>
        <v>Sentinel-2, Aerial laser scanning, Aerial RGB</v>
      </c>
      <c r="ES149" s="29">
        <v>-1</v>
      </c>
      <c r="ET149">
        <v>-1</v>
      </c>
      <c r="EZ149">
        <v>-1</v>
      </c>
      <c r="GB149" s="57" t="str">
        <f t="shared" si="155"/>
        <v>Sentinel-2</v>
      </c>
      <c r="GC149" s="57" t="str">
        <f t="shared" si="156"/>
        <v>Aerial laser scanning</v>
      </c>
      <c r="GD149" s="57" t="str">
        <f t="shared" si="157"/>
        <v/>
      </c>
      <c r="GE149" s="57" t="str">
        <f t="shared" si="158"/>
        <v/>
      </c>
      <c r="GF149" s="57" t="str">
        <f t="shared" si="159"/>
        <v/>
      </c>
      <c r="GG149" s="57" t="str">
        <f t="shared" si="160"/>
        <v/>
      </c>
      <c r="GH149" s="57" t="str">
        <f t="shared" si="161"/>
        <v/>
      </c>
      <c r="GI149" s="57" t="str">
        <f t="shared" si="162"/>
        <v>Aerial RGB</v>
      </c>
      <c r="GJ149" s="57" t="str">
        <f t="shared" si="163"/>
        <v/>
      </c>
      <c r="GK149" s="57" t="str">
        <f t="shared" si="164"/>
        <v/>
      </c>
      <c r="GL149" s="57" t="str">
        <f t="shared" si="165"/>
        <v/>
      </c>
      <c r="GM149" s="57" t="str">
        <f t="shared" si="166"/>
        <v/>
      </c>
      <c r="GN149" s="57" t="str">
        <f t="shared" si="167"/>
        <v/>
      </c>
      <c r="GO149" s="57" t="str">
        <f t="shared" si="168"/>
        <v/>
      </c>
      <c r="GP149" s="57" t="str">
        <f t="shared" si="169"/>
        <v/>
      </c>
      <c r="GQ149" s="57" t="str">
        <f t="shared" si="170"/>
        <v/>
      </c>
      <c r="GR149" s="57" t="str">
        <f t="shared" si="171"/>
        <v/>
      </c>
      <c r="GS149" s="57" t="str">
        <f t="shared" si="172"/>
        <v/>
      </c>
      <c r="GT149" s="57" t="str">
        <f t="shared" si="173"/>
        <v/>
      </c>
      <c r="GU149" s="57" t="str">
        <f t="shared" si="174"/>
        <v/>
      </c>
      <c r="GV149" s="57" t="str">
        <f t="shared" si="175"/>
        <v/>
      </c>
      <c r="GW149" s="57" t="str">
        <f t="shared" si="176"/>
        <v/>
      </c>
      <c r="GX149" s="57" t="str">
        <f t="shared" si="177"/>
        <v/>
      </c>
      <c r="GY149" s="57" t="str">
        <f t="shared" si="178"/>
        <v/>
      </c>
      <c r="GZ149" s="57" t="str">
        <f t="shared" si="179"/>
        <v/>
      </c>
      <c r="HA149" s="57" t="str">
        <f t="shared" si="180"/>
        <v/>
      </c>
      <c r="HB149" s="57" t="str">
        <f t="shared" si="181"/>
        <v/>
      </c>
      <c r="HC149" s="57" t="str">
        <f t="shared" si="182"/>
        <v/>
      </c>
      <c r="HD149" s="57" t="str">
        <f t="shared" si="183"/>
        <v/>
      </c>
      <c r="HE149" s="57" t="str">
        <f t="shared" si="184"/>
        <v/>
      </c>
      <c r="HF149" s="57" t="str">
        <f t="shared" si="185"/>
        <v/>
      </c>
      <c r="HG149" s="57" t="str">
        <f t="shared" si="186"/>
        <v/>
      </c>
      <c r="HH149" s="57" t="str">
        <f t="shared" si="187"/>
        <v/>
      </c>
      <c r="HI149" s="57" t="str">
        <f t="shared" si="188"/>
        <v/>
      </c>
      <c r="HJ149" s="57" t="str">
        <f t="shared" si="189"/>
        <v/>
      </c>
    </row>
    <row r="150" spans="1:218" ht="57.6" hidden="1" x14ac:dyDescent="0.3">
      <c r="B150" t="s">
        <v>2145</v>
      </c>
      <c r="C150" t="s">
        <v>157</v>
      </c>
      <c r="D150">
        <v>2021</v>
      </c>
      <c r="E150" t="s">
        <v>2146</v>
      </c>
      <c r="F150" s="1" t="s">
        <v>2147</v>
      </c>
      <c r="G150" t="s">
        <v>569</v>
      </c>
      <c r="I150" t="s">
        <v>570</v>
      </c>
      <c r="J150" t="s">
        <v>2148</v>
      </c>
      <c r="L150" t="s">
        <v>2149</v>
      </c>
      <c r="M150">
        <v>44378</v>
      </c>
      <c r="N150">
        <v>45075.825196759259</v>
      </c>
      <c r="O150">
        <v>45075.825196759259</v>
      </c>
      <c r="S150">
        <v>14</v>
      </c>
      <c r="T150">
        <v>13</v>
      </c>
      <c r="AD150" t="s">
        <v>164</v>
      </c>
      <c r="AH150" t="s">
        <v>2150</v>
      </c>
      <c r="AM150" t="s">
        <v>2151</v>
      </c>
      <c r="AN150" t="s">
        <v>2152</v>
      </c>
      <c r="AO150" t="s">
        <v>2153</v>
      </c>
      <c r="CK150" s="54" t="s">
        <v>201</v>
      </c>
      <c r="CP150" t="s">
        <v>171</v>
      </c>
      <c r="CQ150" s="55" t="s">
        <v>616</v>
      </c>
      <c r="CR150" s="1" t="s">
        <v>616</v>
      </c>
      <c r="CS150" t="s">
        <v>172</v>
      </c>
      <c r="CT150" t="s">
        <v>185</v>
      </c>
      <c r="CU150"/>
      <c r="CV150" t="s">
        <v>174</v>
      </c>
      <c r="CW150"/>
      <c r="CX150"/>
      <c r="CY150" t="s">
        <v>174</v>
      </c>
      <c r="CZ150" s="55"/>
      <c r="DA150" s="55"/>
      <c r="DB150" s="55"/>
      <c r="DC150" s="55" t="s">
        <v>185</v>
      </c>
      <c r="DD150" s="55">
        <v>1</v>
      </c>
      <c r="DE150" s="55"/>
      <c r="DF150" t="s">
        <v>174</v>
      </c>
      <c r="DG150">
        <v>4</v>
      </c>
      <c r="DH150" t="s">
        <v>174</v>
      </c>
      <c r="DI150" t="s">
        <v>208</v>
      </c>
      <c r="DJ150" t="s">
        <v>1189</v>
      </c>
      <c r="DK150" t="s">
        <v>665</v>
      </c>
      <c r="DL150">
        <v>216.72</v>
      </c>
      <c r="DM150" t="s">
        <v>174</v>
      </c>
      <c r="DN150" t="s">
        <v>174</v>
      </c>
      <c r="DR150">
        <v>3</v>
      </c>
      <c r="DS150" t="s">
        <v>2134</v>
      </c>
      <c r="DV150" t="s">
        <v>212</v>
      </c>
      <c r="DY150" t="s">
        <v>1635</v>
      </c>
      <c r="EA150" s="1" t="s">
        <v>2154</v>
      </c>
      <c r="EB150" s="1" t="s">
        <v>3547</v>
      </c>
      <c r="EC150" t="s">
        <v>174</v>
      </c>
      <c r="ED150" s="55">
        <v>2019</v>
      </c>
      <c r="EF150">
        <v>4</v>
      </c>
      <c r="EH150"/>
      <c r="EI150" s="1" t="s">
        <v>2155</v>
      </c>
      <c r="EJ150" s="1" t="s">
        <v>185</v>
      </c>
      <c r="EN150" t="s">
        <v>174</v>
      </c>
      <c r="EQ150">
        <f t="shared" si="153"/>
        <v>2</v>
      </c>
      <c r="ER150" t="str">
        <f t="shared" si="154"/>
        <v>Aerial laser scanning, Aerial RGB</v>
      </c>
      <c r="ES150" s="54"/>
      <c r="ET150">
        <v>1</v>
      </c>
      <c r="EZ150">
        <v>1</v>
      </c>
      <c r="GB150" s="57" t="str">
        <f t="shared" si="155"/>
        <v/>
      </c>
      <c r="GC150" s="57" t="str">
        <f t="shared" si="156"/>
        <v>Aerial laser scanning</v>
      </c>
      <c r="GD150" s="57" t="str">
        <f t="shared" si="157"/>
        <v/>
      </c>
      <c r="GE150" s="57" t="str">
        <f t="shared" si="158"/>
        <v/>
      </c>
      <c r="GF150" s="57" t="str">
        <f t="shared" si="159"/>
        <v/>
      </c>
      <c r="GG150" s="57" t="str">
        <f t="shared" si="160"/>
        <v/>
      </c>
      <c r="GH150" s="57" t="str">
        <f t="shared" si="161"/>
        <v/>
      </c>
      <c r="GI150" s="57" t="str">
        <f t="shared" si="162"/>
        <v>Aerial RGB</v>
      </c>
      <c r="GJ150" s="57" t="str">
        <f t="shared" si="163"/>
        <v/>
      </c>
      <c r="GK150" s="57" t="str">
        <f t="shared" si="164"/>
        <v/>
      </c>
      <c r="GL150" s="57" t="str">
        <f t="shared" si="165"/>
        <v/>
      </c>
      <c r="GM150" s="57" t="str">
        <f t="shared" si="166"/>
        <v/>
      </c>
      <c r="GN150" s="57" t="str">
        <f t="shared" si="167"/>
        <v/>
      </c>
      <c r="GO150" s="57" t="str">
        <f t="shared" si="168"/>
        <v/>
      </c>
      <c r="GP150" s="57" t="str">
        <f t="shared" si="169"/>
        <v/>
      </c>
      <c r="GQ150" s="57" t="str">
        <f t="shared" si="170"/>
        <v/>
      </c>
      <c r="GR150" s="57" t="str">
        <f t="shared" si="171"/>
        <v/>
      </c>
      <c r="GS150" s="57" t="str">
        <f t="shared" si="172"/>
        <v/>
      </c>
      <c r="GT150" s="57" t="str">
        <f t="shared" si="173"/>
        <v/>
      </c>
      <c r="GU150" s="57" t="str">
        <f t="shared" si="174"/>
        <v/>
      </c>
      <c r="GV150" s="57" t="str">
        <f t="shared" si="175"/>
        <v/>
      </c>
      <c r="GW150" s="57" t="str">
        <f t="shared" si="176"/>
        <v/>
      </c>
      <c r="GX150" s="57" t="str">
        <f t="shared" si="177"/>
        <v/>
      </c>
      <c r="GY150" s="57" t="str">
        <f t="shared" si="178"/>
        <v/>
      </c>
      <c r="GZ150" s="57" t="str">
        <f t="shared" si="179"/>
        <v/>
      </c>
      <c r="HA150" s="57" t="str">
        <f t="shared" si="180"/>
        <v/>
      </c>
      <c r="HB150" s="57" t="str">
        <f t="shared" si="181"/>
        <v/>
      </c>
      <c r="HC150" s="57" t="str">
        <f t="shared" si="182"/>
        <v/>
      </c>
      <c r="HD150" s="57" t="str">
        <f t="shared" si="183"/>
        <v/>
      </c>
      <c r="HE150" s="57" t="str">
        <f t="shared" si="184"/>
        <v/>
      </c>
      <c r="HF150" s="57" t="str">
        <f t="shared" si="185"/>
        <v/>
      </c>
      <c r="HG150" s="57" t="str">
        <f t="shared" si="186"/>
        <v/>
      </c>
      <c r="HH150" s="57" t="str">
        <f t="shared" si="187"/>
        <v/>
      </c>
      <c r="HI150" s="57" t="str">
        <f t="shared" si="188"/>
        <v/>
      </c>
      <c r="HJ150" s="57" t="str">
        <f t="shared" si="189"/>
        <v/>
      </c>
    </row>
    <row r="151" spans="1:218" ht="129.6" hidden="1" x14ac:dyDescent="0.3">
      <c r="B151" t="s">
        <v>2156</v>
      </c>
      <c r="C151" t="s">
        <v>157</v>
      </c>
      <c r="D151">
        <v>2020</v>
      </c>
      <c r="E151" t="s">
        <v>2157</v>
      </c>
      <c r="F151" s="1" t="s">
        <v>2158</v>
      </c>
      <c r="G151" t="s">
        <v>569</v>
      </c>
      <c r="I151" t="s">
        <v>570</v>
      </c>
      <c r="J151" t="s">
        <v>2159</v>
      </c>
      <c r="L151" t="s">
        <v>2160</v>
      </c>
      <c r="M151">
        <v>44105</v>
      </c>
      <c r="N151">
        <v>45075.825243055559</v>
      </c>
      <c r="O151">
        <v>45075.825243055559</v>
      </c>
      <c r="S151">
        <v>20</v>
      </c>
      <c r="T151">
        <v>12</v>
      </c>
      <c r="AD151" t="s">
        <v>164</v>
      </c>
      <c r="AH151" t="s">
        <v>2161</v>
      </c>
      <c r="AM151" t="s">
        <v>2162</v>
      </c>
      <c r="AN151" t="s">
        <v>2163</v>
      </c>
      <c r="AO151" t="s">
        <v>2164</v>
      </c>
      <c r="CK151" s="29" t="s">
        <v>201</v>
      </c>
      <c r="CP151" t="s">
        <v>171</v>
      </c>
      <c r="CQ151" s="55" t="s">
        <v>372</v>
      </c>
      <c r="CR151" t="s">
        <v>372</v>
      </c>
      <c r="CS151" t="s">
        <v>172</v>
      </c>
      <c r="CT151" t="s">
        <v>173</v>
      </c>
      <c r="CU151"/>
      <c r="CV151" t="s">
        <v>174</v>
      </c>
      <c r="CW151"/>
      <c r="CX151"/>
      <c r="CY151" t="s">
        <v>174</v>
      </c>
      <c r="CZ151" s="55"/>
      <c r="DA151" s="55"/>
      <c r="DB151" s="55"/>
      <c r="DC151" s="55">
        <v>6</v>
      </c>
      <c r="DD151" s="55">
        <v>1</v>
      </c>
      <c r="DE151" s="55"/>
      <c r="DF151" t="s">
        <v>174</v>
      </c>
      <c r="DG151">
        <v>57</v>
      </c>
      <c r="DH151" t="s">
        <v>174</v>
      </c>
      <c r="DI151" t="s">
        <v>2165</v>
      </c>
      <c r="DJ151" t="s">
        <v>279</v>
      </c>
      <c r="DK151" t="s">
        <v>176</v>
      </c>
      <c r="DL151">
        <v>141.76</v>
      </c>
      <c r="DM151" s="1" t="s">
        <v>2166</v>
      </c>
      <c r="DN151" t="s">
        <v>2167</v>
      </c>
      <c r="DR151">
        <v>3</v>
      </c>
      <c r="DS151" t="s">
        <v>2168</v>
      </c>
      <c r="DV151" t="s">
        <v>2169</v>
      </c>
      <c r="DY151" t="s">
        <v>2170</v>
      </c>
      <c r="EA151" s="1" t="s">
        <v>3310</v>
      </c>
      <c r="EB151" s="1" t="s">
        <v>3548</v>
      </c>
      <c r="EC151" t="s">
        <v>174</v>
      </c>
      <c r="ED151" s="55">
        <v>2019</v>
      </c>
      <c r="EE151" s="55" t="s">
        <v>3129</v>
      </c>
      <c r="EF151">
        <v>4</v>
      </c>
      <c r="EH151" s="1" t="s">
        <v>3387</v>
      </c>
      <c r="EI151" t="s">
        <v>174</v>
      </c>
      <c r="EJ151"/>
      <c r="EK151"/>
      <c r="EM151" t="s">
        <v>3591</v>
      </c>
      <c r="EN151" s="1" t="s">
        <v>2171</v>
      </c>
      <c r="EO151" s="55" t="s">
        <v>3590</v>
      </c>
      <c r="EQ151">
        <f t="shared" si="153"/>
        <v>2</v>
      </c>
      <c r="ER151" t="str">
        <f t="shared" si="154"/>
        <v>Sentinel-2, Landsat-8</v>
      </c>
      <c r="ES151" s="29">
        <v>-1</v>
      </c>
      <c r="EW151">
        <v>-1</v>
      </c>
      <c r="GB151" s="57" t="str">
        <f t="shared" si="155"/>
        <v>Sentinel-2</v>
      </c>
      <c r="GC151" s="57" t="str">
        <f t="shared" si="156"/>
        <v/>
      </c>
      <c r="GD151" s="57" t="str">
        <f t="shared" si="157"/>
        <v/>
      </c>
      <c r="GE151" s="57" t="str">
        <f t="shared" si="158"/>
        <v/>
      </c>
      <c r="GF151" s="57" t="str">
        <f t="shared" si="159"/>
        <v>Landsat-8</v>
      </c>
      <c r="GG151" s="57" t="str">
        <f t="shared" si="160"/>
        <v/>
      </c>
      <c r="GH151" s="57" t="str">
        <f t="shared" si="161"/>
        <v/>
      </c>
      <c r="GI151" s="57" t="str">
        <f t="shared" si="162"/>
        <v/>
      </c>
      <c r="GJ151" s="57" t="str">
        <f t="shared" si="163"/>
        <v/>
      </c>
      <c r="GK151" s="57" t="str">
        <f t="shared" si="164"/>
        <v/>
      </c>
      <c r="GL151" s="57" t="str">
        <f t="shared" si="165"/>
        <v/>
      </c>
      <c r="GM151" s="57" t="str">
        <f t="shared" si="166"/>
        <v/>
      </c>
      <c r="GN151" s="57" t="str">
        <f t="shared" si="167"/>
        <v/>
      </c>
      <c r="GO151" s="57" t="str">
        <f t="shared" si="168"/>
        <v/>
      </c>
      <c r="GP151" s="57" t="str">
        <f t="shared" si="169"/>
        <v/>
      </c>
      <c r="GQ151" s="57" t="str">
        <f t="shared" si="170"/>
        <v/>
      </c>
      <c r="GR151" s="57" t="str">
        <f t="shared" si="171"/>
        <v/>
      </c>
      <c r="GS151" s="57" t="str">
        <f t="shared" si="172"/>
        <v/>
      </c>
      <c r="GT151" s="57" t="str">
        <f t="shared" si="173"/>
        <v/>
      </c>
      <c r="GU151" s="57" t="str">
        <f t="shared" si="174"/>
        <v/>
      </c>
      <c r="GV151" s="57" t="str">
        <f t="shared" si="175"/>
        <v/>
      </c>
      <c r="GW151" s="57" t="str">
        <f t="shared" si="176"/>
        <v/>
      </c>
      <c r="GX151" s="57" t="str">
        <f t="shared" si="177"/>
        <v/>
      </c>
      <c r="GY151" s="57" t="str">
        <f t="shared" si="178"/>
        <v/>
      </c>
      <c r="GZ151" s="57" t="str">
        <f t="shared" si="179"/>
        <v/>
      </c>
      <c r="HA151" s="57" t="str">
        <f t="shared" si="180"/>
        <v/>
      </c>
      <c r="HB151" s="57" t="str">
        <f t="shared" si="181"/>
        <v/>
      </c>
      <c r="HC151" s="57" t="str">
        <f t="shared" si="182"/>
        <v/>
      </c>
      <c r="HD151" s="57" t="str">
        <f t="shared" si="183"/>
        <v/>
      </c>
      <c r="HE151" s="57" t="str">
        <f t="shared" si="184"/>
        <v/>
      </c>
      <c r="HF151" s="57" t="str">
        <f t="shared" si="185"/>
        <v/>
      </c>
      <c r="HG151" s="57" t="str">
        <f t="shared" si="186"/>
        <v/>
      </c>
      <c r="HH151" s="57" t="str">
        <f t="shared" si="187"/>
        <v/>
      </c>
      <c r="HI151" s="57" t="str">
        <f t="shared" si="188"/>
        <v/>
      </c>
      <c r="HJ151" s="57" t="str">
        <f t="shared" si="189"/>
        <v/>
      </c>
    </row>
    <row r="152" spans="1:218" ht="43.2" hidden="1" x14ac:dyDescent="0.3">
      <c r="A152" s="55"/>
      <c r="B152" s="55" t="s">
        <v>2172</v>
      </c>
      <c r="C152" s="55" t="s">
        <v>157</v>
      </c>
      <c r="D152" s="55">
        <v>2022</v>
      </c>
      <c r="E152" s="55" t="s">
        <v>2173</v>
      </c>
      <c r="F152" s="1" t="s">
        <v>2174</v>
      </c>
      <c r="G152" s="55" t="s">
        <v>2175</v>
      </c>
      <c r="I152" t="s">
        <v>2176</v>
      </c>
      <c r="J152" t="s">
        <v>2177</v>
      </c>
      <c r="L152" t="s">
        <v>2178</v>
      </c>
      <c r="M152">
        <v>44830</v>
      </c>
      <c r="N152">
        <v>45075.825312499997</v>
      </c>
      <c r="O152">
        <v>45075.928032407406</v>
      </c>
      <c r="S152">
        <v>40</v>
      </c>
      <c r="T152">
        <v>119</v>
      </c>
      <c r="AD152" t="s">
        <v>164</v>
      </c>
      <c r="AH152" t="s">
        <v>2179</v>
      </c>
      <c r="AM152" t="s">
        <v>2180</v>
      </c>
      <c r="AN152" t="s">
        <v>2181</v>
      </c>
      <c r="AO152" t="s">
        <v>2182</v>
      </c>
      <c r="CK152" s="58" t="s">
        <v>201</v>
      </c>
      <c r="CL152" s="55"/>
      <c r="CM152" s="55"/>
      <c r="CP152" s="55" t="s">
        <v>846</v>
      </c>
      <c r="CQ152" s="55"/>
      <c r="CR152" s="55" t="s">
        <v>616</v>
      </c>
      <c r="CS152" s="55" t="s">
        <v>454</v>
      </c>
      <c r="CT152" s="55" t="s">
        <v>2183</v>
      </c>
      <c r="CU152"/>
      <c r="CV152"/>
      <c r="CW152"/>
      <c r="CX152"/>
      <c r="CY152" s="55"/>
      <c r="CZ152" s="55" t="s">
        <v>3096</v>
      </c>
      <c r="DA152" s="55">
        <v>273</v>
      </c>
      <c r="DB152" s="55">
        <v>4</v>
      </c>
      <c r="DC152" s="55" t="s">
        <v>185</v>
      </c>
      <c r="DD152" s="55">
        <v>1</v>
      </c>
      <c r="DE152" s="55"/>
      <c r="DF152" s="55" t="s">
        <v>236</v>
      </c>
      <c r="DG152" s="55"/>
      <c r="DH152" s="55"/>
      <c r="DI152" s="55" t="s">
        <v>208</v>
      </c>
      <c r="DJ152" s="55" t="s">
        <v>531</v>
      </c>
      <c r="DK152" s="55" t="s">
        <v>457</v>
      </c>
      <c r="DL152" s="55">
        <v>120000</v>
      </c>
      <c r="DM152" s="55"/>
      <c r="DN152" s="55"/>
      <c r="DO152" s="55"/>
      <c r="DP152" s="55"/>
      <c r="DQ152" s="55"/>
      <c r="DR152" s="55">
        <v>3.7</v>
      </c>
      <c r="DS152" s="55" t="s">
        <v>2184</v>
      </c>
      <c r="DT152" s="55"/>
      <c r="DU152" s="55"/>
      <c r="DV152" s="55"/>
      <c r="DW152" s="55"/>
      <c r="DX152" s="55"/>
      <c r="DY152" s="55"/>
      <c r="DZ152" s="55"/>
      <c r="EA152" s="55"/>
      <c r="EC152" s="55"/>
      <c r="ED152" s="55">
        <v>2015</v>
      </c>
      <c r="EE152" s="55"/>
      <c r="EF152" s="55">
        <v>4</v>
      </c>
      <c r="EG152" s="55"/>
      <c r="EH152" s="55"/>
      <c r="EI152" s="55"/>
      <c r="EJ152" s="55"/>
      <c r="EK152" s="55"/>
      <c r="EL152" s="55"/>
      <c r="EM152" s="55"/>
      <c r="EN152" s="55" t="s">
        <v>174</v>
      </c>
      <c r="EO152" s="55"/>
      <c r="EP152" s="55"/>
      <c r="EQ152" s="55">
        <f t="shared" si="153"/>
        <v>2</v>
      </c>
      <c r="ER152" t="str">
        <f t="shared" si="154"/>
        <v>Landsat-7, Landsat-4</v>
      </c>
      <c r="ES152" s="56"/>
      <c r="ET152" s="55"/>
      <c r="EU152" s="55"/>
      <c r="EV152" s="55"/>
      <c r="EW152" s="55"/>
      <c r="EX152" s="55"/>
      <c r="EY152" s="55"/>
      <c r="EZ152" s="55"/>
      <c r="FA152" s="55"/>
      <c r="FB152" s="55"/>
      <c r="FC152" s="55"/>
      <c r="FD152" s="55"/>
      <c r="FE152" s="55">
        <v>1</v>
      </c>
      <c r="FF152" s="55"/>
      <c r="FG152" s="55">
        <v>1</v>
      </c>
      <c r="FH152" s="55"/>
      <c r="FI152" s="55"/>
      <c r="FJ152" s="55"/>
      <c r="FK152" s="55"/>
      <c r="FL152" s="55"/>
      <c r="FM152" s="55"/>
      <c r="FN152" s="55"/>
      <c r="FO152" s="55"/>
      <c r="FP152" s="55"/>
      <c r="FQ152" s="55"/>
      <c r="FR152" s="55"/>
      <c r="FS152" s="55"/>
      <c r="FT152" s="55"/>
      <c r="FU152" s="55"/>
      <c r="FV152" s="55"/>
      <c r="FW152" s="55"/>
      <c r="FX152" s="55"/>
      <c r="FY152" s="55"/>
      <c r="FZ152" s="55"/>
      <c r="GA152" s="55"/>
      <c r="GB152" s="57" t="str">
        <f t="shared" si="155"/>
        <v/>
      </c>
      <c r="GC152" s="57" t="str">
        <f t="shared" si="156"/>
        <v/>
      </c>
      <c r="GD152" s="57" t="str">
        <f t="shared" si="157"/>
        <v/>
      </c>
      <c r="GE152" s="57" t="str">
        <f t="shared" si="158"/>
        <v/>
      </c>
      <c r="GF152" s="57" t="str">
        <f t="shared" si="159"/>
        <v/>
      </c>
      <c r="GG152" s="57" t="str">
        <f t="shared" si="160"/>
        <v/>
      </c>
      <c r="GH152" s="57" t="str">
        <f t="shared" si="161"/>
        <v/>
      </c>
      <c r="GI152" s="57" t="str">
        <f t="shared" si="162"/>
        <v/>
      </c>
      <c r="GJ152" s="57" t="str">
        <f t="shared" si="163"/>
        <v/>
      </c>
      <c r="GK152" s="57" t="str">
        <f t="shared" si="164"/>
        <v/>
      </c>
      <c r="GL152" s="57" t="str">
        <f t="shared" si="165"/>
        <v/>
      </c>
      <c r="GM152" s="57" t="str">
        <f t="shared" si="166"/>
        <v/>
      </c>
      <c r="GN152" s="57" t="str">
        <f t="shared" si="167"/>
        <v>Landsat-7</v>
      </c>
      <c r="GO152" s="57" t="str">
        <f t="shared" si="168"/>
        <v/>
      </c>
      <c r="GP152" s="57" t="str">
        <f t="shared" si="169"/>
        <v>Landsat-4</v>
      </c>
      <c r="GQ152" s="57" t="str">
        <f t="shared" si="170"/>
        <v/>
      </c>
      <c r="GR152" s="57" t="str">
        <f t="shared" si="171"/>
        <v/>
      </c>
      <c r="GS152" s="57" t="str">
        <f t="shared" si="172"/>
        <v/>
      </c>
      <c r="GT152" s="57" t="str">
        <f t="shared" si="173"/>
        <v/>
      </c>
      <c r="GU152" s="57" t="str">
        <f t="shared" si="174"/>
        <v/>
      </c>
      <c r="GV152" s="57" t="str">
        <f t="shared" si="175"/>
        <v/>
      </c>
      <c r="GW152" s="57" t="str">
        <f t="shared" si="176"/>
        <v/>
      </c>
      <c r="GX152" s="57" t="str">
        <f t="shared" si="177"/>
        <v/>
      </c>
      <c r="GY152" s="57" t="str">
        <f t="shared" si="178"/>
        <v/>
      </c>
      <c r="GZ152" s="57" t="str">
        <f t="shared" si="179"/>
        <v/>
      </c>
      <c r="HA152" s="57" t="str">
        <f t="shared" si="180"/>
        <v/>
      </c>
      <c r="HB152" s="57" t="str">
        <f t="shared" si="181"/>
        <v/>
      </c>
      <c r="HC152" s="57" t="str">
        <f t="shared" si="182"/>
        <v/>
      </c>
      <c r="HD152" s="57" t="str">
        <f t="shared" si="183"/>
        <v/>
      </c>
      <c r="HE152" s="57" t="str">
        <f t="shared" si="184"/>
        <v/>
      </c>
      <c r="HF152" s="57" t="str">
        <f t="shared" si="185"/>
        <v/>
      </c>
      <c r="HG152" s="57" t="str">
        <f t="shared" si="186"/>
        <v/>
      </c>
      <c r="HH152" s="57" t="str">
        <f t="shared" si="187"/>
        <v/>
      </c>
      <c r="HI152" s="57" t="str">
        <f t="shared" si="188"/>
        <v/>
      </c>
      <c r="HJ152" s="57" t="str">
        <f t="shared" si="189"/>
        <v/>
      </c>
    </row>
    <row r="153" spans="1:218" ht="57.6" hidden="1" x14ac:dyDescent="0.3">
      <c r="B153" t="s">
        <v>2185</v>
      </c>
      <c r="C153" t="s">
        <v>157</v>
      </c>
      <c r="D153">
        <v>2019</v>
      </c>
      <c r="E153" t="s">
        <v>2186</v>
      </c>
      <c r="F153" s="1" t="s">
        <v>2187</v>
      </c>
      <c r="G153" t="s">
        <v>2188</v>
      </c>
      <c r="H153" t="s">
        <v>2189</v>
      </c>
      <c r="J153" t="s">
        <v>2190</v>
      </c>
      <c r="K153" t="s">
        <v>2191</v>
      </c>
      <c r="L153" t="s">
        <v>2192</v>
      </c>
      <c r="M153">
        <v>2019</v>
      </c>
      <c r="N153">
        <v>45075.825335648151</v>
      </c>
      <c r="O153">
        <v>45075.825335648151</v>
      </c>
      <c r="P153">
        <v>43783</v>
      </c>
      <c r="Q153" t="s">
        <v>2193</v>
      </c>
      <c r="T153">
        <v>42</v>
      </c>
      <c r="AB153" t="s">
        <v>2194</v>
      </c>
      <c r="AD153" t="s">
        <v>164</v>
      </c>
      <c r="AG153" t="s">
        <v>196</v>
      </c>
      <c r="AM153" t="s">
        <v>2195</v>
      </c>
      <c r="AN153" t="s">
        <v>2196</v>
      </c>
      <c r="AO153" t="s">
        <v>2197</v>
      </c>
      <c r="AQ153" t="s">
        <v>2198</v>
      </c>
      <c r="BU153" t="s">
        <v>2199</v>
      </c>
      <c r="CK153" s="29" t="s">
        <v>201</v>
      </c>
      <c r="CP153" t="s">
        <v>171</v>
      </c>
      <c r="CQ153" s="55" t="s">
        <v>439</v>
      </c>
      <c r="CR153" t="s">
        <v>439</v>
      </c>
      <c r="CS153" t="s">
        <v>172</v>
      </c>
      <c r="CT153" t="s">
        <v>185</v>
      </c>
      <c r="CU153" s="1" t="s">
        <v>2200</v>
      </c>
      <c r="CV153" s="1" t="s">
        <v>2201</v>
      </c>
      <c r="CW153" s="1" t="s">
        <v>185</v>
      </c>
      <c r="CY153" t="s">
        <v>174</v>
      </c>
      <c r="CZ153" s="55"/>
      <c r="DA153" s="55"/>
      <c r="DB153" s="55"/>
      <c r="DC153" s="55" t="s">
        <v>185</v>
      </c>
      <c r="DD153" s="55">
        <v>1</v>
      </c>
      <c r="DE153" s="55"/>
      <c r="DF153" t="s">
        <v>174</v>
      </c>
      <c r="DG153">
        <v>3</v>
      </c>
      <c r="DH153" t="s">
        <v>174</v>
      </c>
      <c r="DI153" t="s">
        <v>2202</v>
      </c>
      <c r="DJ153" t="s">
        <v>375</v>
      </c>
      <c r="DK153" t="s">
        <v>210</v>
      </c>
      <c r="DL153">
        <v>1.0800000000000001E-2</v>
      </c>
      <c r="DM153" s="1" t="s">
        <v>479</v>
      </c>
      <c r="DN153" t="s">
        <v>2203</v>
      </c>
      <c r="DR153" t="s">
        <v>2204</v>
      </c>
      <c r="DS153" t="s">
        <v>2205</v>
      </c>
      <c r="DV153" t="s">
        <v>2169</v>
      </c>
      <c r="DY153" t="s">
        <v>1306</v>
      </c>
      <c r="DZ153" s="55" t="s">
        <v>3333</v>
      </c>
      <c r="EA153" s="1" t="s">
        <v>3311</v>
      </c>
      <c r="EB153" s="1" t="s">
        <v>3549</v>
      </c>
      <c r="EC153" t="s">
        <v>174</v>
      </c>
      <c r="ED153" s="55">
        <v>2018</v>
      </c>
      <c r="EE153" t="s">
        <v>3129</v>
      </c>
      <c r="EF153">
        <v>4</v>
      </c>
      <c r="EH153" s="1" t="s">
        <v>3384</v>
      </c>
      <c r="EI153" t="s">
        <v>174</v>
      </c>
      <c r="EJ153"/>
      <c r="EK153"/>
      <c r="EM153" t="s">
        <v>3593</v>
      </c>
      <c r="EN153" s="1" t="s">
        <v>2206</v>
      </c>
      <c r="EO153" s="55" t="s">
        <v>3564</v>
      </c>
      <c r="EQ153">
        <f t="shared" si="153"/>
        <v>1</v>
      </c>
      <c r="ER153" t="str">
        <f t="shared" si="154"/>
        <v>WorldView-2</v>
      </c>
      <c r="EV153">
        <v>-1</v>
      </c>
      <c r="GB153" s="57" t="str">
        <f t="shared" si="155"/>
        <v/>
      </c>
      <c r="GC153" s="57" t="str">
        <f t="shared" si="156"/>
        <v/>
      </c>
      <c r="GD153" s="57" t="str">
        <f t="shared" si="157"/>
        <v/>
      </c>
      <c r="GE153" s="57" t="str">
        <f t="shared" si="158"/>
        <v>WorldView-2</v>
      </c>
      <c r="GF153" s="57" t="str">
        <f t="shared" si="159"/>
        <v/>
      </c>
      <c r="GG153" s="57" t="str">
        <f t="shared" si="160"/>
        <v/>
      </c>
      <c r="GH153" s="57" t="str">
        <f t="shared" si="161"/>
        <v/>
      </c>
      <c r="GI153" s="57" t="str">
        <f t="shared" si="162"/>
        <v/>
      </c>
      <c r="GJ153" s="57" t="str">
        <f t="shared" si="163"/>
        <v/>
      </c>
      <c r="GK153" s="57" t="str">
        <f t="shared" si="164"/>
        <v/>
      </c>
      <c r="GL153" s="57" t="str">
        <f t="shared" si="165"/>
        <v/>
      </c>
      <c r="GM153" s="57" t="str">
        <f t="shared" si="166"/>
        <v/>
      </c>
      <c r="GN153" s="57" t="str">
        <f t="shared" si="167"/>
        <v/>
      </c>
      <c r="GO153" s="57" t="str">
        <f t="shared" si="168"/>
        <v/>
      </c>
      <c r="GP153" s="57" t="str">
        <f t="shared" si="169"/>
        <v/>
      </c>
      <c r="GQ153" s="57" t="str">
        <f t="shared" si="170"/>
        <v/>
      </c>
      <c r="GR153" s="57" t="str">
        <f t="shared" si="171"/>
        <v/>
      </c>
      <c r="GS153" s="57" t="str">
        <f t="shared" si="172"/>
        <v/>
      </c>
      <c r="GT153" s="57" t="str">
        <f t="shared" si="173"/>
        <v/>
      </c>
      <c r="GU153" s="57" t="str">
        <f t="shared" si="174"/>
        <v/>
      </c>
      <c r="GV153" s="57" t="str">
        <f t="shared" si="175"/>
        <v/>
      </c>
      <c r="GW153" s="57" t="str">
        <f t="shared" si="176"/>
        <v/>
      </c>
      <c r="GX153" s="57" t="str">
        <f t="shared" si="177"/>
        <v/>
      </c>
      <c r="GY153" s="57" t="str">
        <f t="shared" si="178"/>
        <v/>
      </c>
      <c r="GZ153" s="57" t="str">
        <f t="shared" si="179"/>
        <v/>
      </c>
      <c r="HA153" s="57" t="str">
        <f t="shared" si="180"/>
        <v/>
      </c>
      <c r="HB153" s="57" t="str">
        <f t="shared" si="181"/>
        <v/>
      </c>
      <c r="HC153" s="57" t="str">
        <f t="shared" si="182"/>
        <v/>
      </c>
      <c r="HD153" s="57" t="str">
        <f t="shared" si="183"/>
        <v/>
      </c>
      <c r="HE153" s="57" t="str">
        <f t="shared" si="184"/>
        <v/>
      </c>
      <c r="HF153" s="57" t="str">
        <f t="shared" si="185"/>
        <v/>
      </c>
      <c r="HG153" s="57" t="str">
        <f t="shared" si="186"/>
        <v/>
      </c>
      <c r="HH153" s="57" t="str">
        <f t="shared" si="187"/>
        <v/>
      </c>
      <c r="HI153" s="57" t="str">
        <f t="shared" si="188"/>
        <v/>
      </c>
      <c r="HJ153" s="57" t="str">
        <f t="shared" si="189"/>
        <v/>
      </c>
    </row>
    <row r="154" spans="1:218" hidden="1" x14ac:dyDescent="0.3">
      <c r="B154" t="s">
        <v>1797</v>
      </c>
      <c r="C154" t="s">
        <v>157</v>
      </c>
      <c r="D154">
        <v>2020</v>
      </c>
      <c r="E154" t="s">
        <v>1798</v>
      </c>
      <c r="F154" t="s">
        <v>1799</v>
      </c>
      <c r="I154" t="s">
        <v>1800</v>
      </c>
      <c r="J154" t="s">
        <v>1801</v>
      </c>
      <c r="K154" t="s">
        <v>1802</v>
      </c>
      <c r="M154">
        <v>2020</v>
      </c>
      <c r="N154">
        <v>45246.819282407407</v>
      </c>
      <c r="O154">
        <v>45246.83388888889</v>
      </c>
      <c r="Q154" t="s">
        <v>1803</v>
      </c>
      <c r="S154" t="s">
        <v>185</v>
      </c>
      <c r="T154">
        <v>17</v>
      </c>
      <c r="X154" t="s">
        <v>185</v>
      </c>
      <c r="AD154" t="s">
        <v>1804</v>
      </c>
      <c r="AK154" t="s">
        <v>186</v>
      </c>
      <c r="AO154" t="s">
        <v>222</v>
      </c>
      <c r="AS154" t="s">
        <v>185</v>
      </c>
      <c r="CK154"/>
      <c r="CL154" t="s">
        <v>3171</v>
      </c>
      <c r="CR154"/>
      <c r="CU154"/>
      <c r="CV154"/>
      <c r="CW154"/>
      <c r="CX154"/>
      <c r="CZ154" s="55"/>
      <c r="DA154" s="55"/>
      <c r="DB154" s="55"/>
      <c r="DC154" s="55"/>
      <c r="DD154" s="55"/>
      <c r="DE154" s="55"/>
      <c r="DM154"/>
      <c r="DY154"/>
      <c r="EA154"/>
      <c r="EB154"/>
      <c r="EH154"/>
      <c r="EI154"/>
      <c r="EJ154"/>
      <c r="EK154"/>
      <c r="EN154"/>
      <c r="EQ154">
        <f t="shared" si="153"/>
        <v>0</v>
      </c>
      <c r="ER154" t="str">
        <f t="shared" si="154"/>
        <v/>
      </c>
      <c r="GB154" s="57" t="str">
        <f t="shared" si="155"/>
        <v/>
      </c>
      <c r="GC154" s="57" t="str">
        <f t="shared" si="156"/>
        <v/>
      </c>
      <c r="GD154" s="57" t="str">
        <f t="shared" si="157"/>
        <v/>
      </c>
      <c r="GE154" s="57" t="str">
        <f t="shared" si="158"/>
        <v/>
      </c>
      <c r="GF154" s="57" t="str">
        <f t="shared" si="159"/>
        <v/>
      </c>
      <c r="GG154" s="57" t="str">
        <f t="shared" si="160"/>
        <v/>
      </c>
      <c r="GH154" s="57" t="str">
        <f t="shared" si="161"/>
        <v/>
      </c>
      <c r="GI154" s="57" t="str">
        <f t="shared" si="162"/>
        <v/>
      </c>
      <c r="GJ154" s="57" t="str">
        <f t="shared" si="163"/>
        <v/>
      </c>
      <c r="GK154" s="57" t="str">
        <f t="shared" si="164"/>
        <v/>
      </c>
      <c r="GL154" s="57" t="str">
        <f t="shared" si="165"/>
        <v/>
      </c>
      <c r="GM154" s="57" t="str">
        <f t="shared" si="166"/>
        <v/>
      </c>
      <c r="GN154" s="57" t="str">
        <f t="shared" si="167"/>
        <v/>
      </c>
      <c r="GO154" s="57" t="str">
        <f t="shared" si="168"/>
        <v/>
      </c>
      <c r="GP154" s="57" t="str">
        <f t="shared" si="169"/>
        <v/>
      </c>
      <c r="GQ154" s="57" t="str">
        <f t="shared" si="170"/>
        <v/>
      </c>
      <c r="GR154" s="57" t="str">
        <f t="shared" si="171"/>
        <v/>
      </c>
      <c r="GS154" s="57" t="str">
        <f t="shared" si="172"/>
        <v/>
      </c>
      <c r="GT154" s="57" t="str">
        <f t="shared" si="173"/>
        <v/>
      </c>
      <c r="GU154" s="57" t="str">
        <f t="shared" si="174"/>
        <v/>
      </c>
      <c r="GV154" s="57" t="str">
        <f t="shared" si="175"/>
        <v/>
      </c>
      <c r="GW154" s="57" t="str">
        <f t="shared" si="176"/>
        <v/>
      </c>
      <c r="GX154" s="57" t="str">
        <f t="shared" si="177"/>
        <v/>
      </c>
      <c r="GY154" s="57" t="str">
        <f t="shared" si="178"/>
        <v/>
      </c>
      <c r="GZ154" s="57" t="str">
        <f t="shared" si="179"/>
        <v/>
      </c>
      <c r="HA154" s="57" t="str">
        <f t="shared" si="180"/>
        <v/>
      </c>
      <c r="HB154" s="57" t="str">
        <f t="shared" si="181"/>
        <v/>
      </c>
      <c r="HC154" s="57" t="str">
        <f t="shared" si="182"/>
        <v/>
      </c>
      <c r="HD154" s="57" t="str">
        <f t="shared" si="183"/>
        <v/>
      </c>
      <c r="HE154" s="57" t="str">
        <f t="shared" si="184"/>
        <v/>
      </c>
      <c r="HF154" s="57" t="str">
        <f t="shared" si="185"/>
        <v/>
      </c>
      <c r="HG154" s="57" t="str">
        <f t="shared" si="186"/>
        <v/>
      </c>
      <c r="HH154" s="57" t="str">
        <f t="shared" si="187"/>
        <v/>
      </c>
      <c r="HI154" s="57" t="str">
        <f t="shared" si="188"/>
        <v/>
      </c>
      <c r="HJ154" s="57" t="str">
        <f t="shared" si="189"/>
        <v/>
      </c>
    </row>
    <row r="155" spans="1:218" hidden="1" x14ac:dyDescent="0.3">
      <c r="A155">
        <v>1</v>
      </c>
      <c r="B155" t="s">
        <v>2271</v>
      </c>
      <c r="C155" t="s">
        <v>157</v>
      </c>
      <c r="D155">
        <v>2023</v>
      </c>
      <c r="E155" t="s">
        <v>2272</v>
      </c>
      <c r="F155" t="s">
        <v>2273</v>
      </c>
      <c r="G155" t="s">
        <v>2274</v>
      </c>
      <c r="I155" t="s">
        <v>2275</v>
      </c>
      <c r="J155" t="s">
        <v>2276</v>
      </c>
      <c r="L155" t="s">
        <v>2277</v>
      </c>
      <c r="M155">
        <v>45291</v>
      </c>
      <c r="N155">
        <v>45434.755185185182</v>
      </c>
      <c r="O155">
        <v>45436.040925925925</v>
      </c>
      <c r="Q155" t="s">
        <v>2278</v>
      </c>
      <c r="S155">
        <v>27</v>
      </c>
      <c r="V155" t="s">
        <v>2279</v>
      </c>
      <c r="X155" t="s">
        <v>185</v>
      </c>
      <c r="AD155" t="s">
        <v>164</v>
      </c>
      <c r="AE155" t="s">
        <v>185</v>
      </c>
      <c r="AH155" t="s">
        <v>2280</v>
      </c>
      <c r="AK155" t="s">
        <v>2281</v>
      </c>
      <c r="AM155" t="s">
        <v>2282</v>
      </c>
      <c r="AO155" t="s">
        <v>2283</v>
      </c>
      <c r="CK155"/>
      <c r="CL155" t="s">
        <v>3171</v>
      </c>
      <c r="CR155"/>
      <c r="CU155"/>
      <c r="CV155"/>
      <c r="CW155"/>
      <c r="CX155"/>
      <c r="CZ155" s="55"/>
      <c r="DA155" s="55"/>
      <c r="DB155" s="55"/>
      <c r="DC155" s="55"/>
      <c r="DD155" s="55"/>
      <c r="DE155" s="55"/>
      <c r="DM155"/>
      <c r="DY155"/>
      <c r="EA155"/>
      <c r="EB155"/>
      <c r="EH155"/>
      <c r="EI155"/>
      <c r="EJ155"/>
      <c r="EK155"/>
      <c r="EN155"/>
      <c r="EQ155">
        <f t="shared" si="153"/>
        <v>0</v>
      </c>
      <c r="ER155" t="str">
        <f t="shared" si="154"/>
        <v/>
      </c>
      <c r="GB155" s="57" t="str">
        <f t="shared" si="155"/>
        <v/>
      </c>
      <c r="GC155" s="57" t="str">
        <f t="shared" si="156"/>
        <v/>
      </c>
      <c r="GD155" s="57" t="str">
        <f t="shared" si="157"/>
        <v/>
      </c>
      <c r="GE155" s="57" t="str">
        <f t="shared" si="158"/>
        <v/>
      </c>
      <c r="GF155" s="57" t="str">
        <f t="shared" si="159"/>
        <v/>
      </c>
      <c r="GG155" s="57" t="str">
        <f t="shared" si="160"/>
        <v/>
      </c>
      <c r="GH155" s="57" t="str">
        <f t="shared" si="161"/>
        <v/>
      </c>
      <c r="GI155" s="57" t="str">
        <f t="shared" si="162"/>
        <v/>
      </c>
      <c r="GJ155" s="57" t="str">
        <f t="shared" si="163"/>
        <v/>
      </c>
      <c r="GK155" s="57" t="str">
        <f t="shared" si="164"/>
        <v/>
      </c>
      <c r="GL155" s="57" t="str">
        <f t="shared" si="165"/>
        <v/>
      </c>
      <c r="GM155" s="57" t="str">
        <f t="shared" si="166"/>
        <v/>
      </c>
      <c r="GN155" s="57" t="str">
        <f t="shared" si="167"/>
        <v/>
      </c>
      <c r="GO155" s="57" t="str">
        <f t="shared" si="168"/>
        <v/>
      </c>
      <c r="GP155" s="57" t="str">
        <f t="shared" si="169"/>
        <v/>
      </c>
      <c r="GQ155" s="57" t="str">
        <f t="shared" si="170"/>
        <v/>
      </c>
      <c r="GR155" s="57" t="str">
        <f t="shared" si="171"/>
        <v/>
      </c>
      <c r="GS155" s="57" t="str">
        <f t="shared" si="172"/>
        <v/>
      </c>
      <c r="GT155" s="57" t="str">
        <f t="shared" si="173"/>
        <v/>
      </c>
      <c r="GU155" s="57" t="str">
        <f t="shared" si="174"/>
        <v/>
      </c>
      <c r="GV155" s="57" t="str">
        <f t="shared" si="175"/>
        <v/>
      </c>
      <c r="GW155" s="57" t="str">
        <f t="shared" si="176"/>
        <v/>
      </c>
      <c r="GX155" s="57" t="str">
        <f t="shared" si="177"/>
        <v/>
      </c>
      <c r="GY155" s="57" t="str">
        <f t="shared" si="178"/>
        <v/>
      </c>
      <c r="GZ155" s="57" t="str">
        <f t="shared" si="179"/>
        <v/>
      </c>
      <c r="HA155" s="57" t="str">
        <f t="shared" si="180"/>
        <v/>
      </c>
      <c r="HB155" s="57" t="str">
        <f t="shared" si="181"/>
        <v/>
      </c>
      <c r="HC155" s="57" t="str">
        <f t="shared" si="182"/>
        <v/>
      </c>
      <c r="HD155" s="57" t="str">
        <f t="shared" si="183"/>
        <v/>
      </c>
      <c r="HE155" s="57" t="str">
        <f t="shared" si="184"/>
        <v/>
      </c>
      <c r="HF155" s="57" t="str">
        <f t="shared" si="185"/>
        <v/>
      </c>
      <c r="HG155" s="57" t="str">
        <f t="shared" si="186"/>
        <v/>
      </c>
      <c r="HH155" s="57" t="str">
        <f t="shared" si="187"/>
        <v/>
      </c>
      <c r="HI155" s="57" t="str">
        <f t="shared" si="188"/>
        <v/>
      </c>
      <c r="HJ155" s="57" t="str">
        <f t="shared" si="189"/>
        <v/>
      </c>
    </row>
    <row r="156" spans="1:218" ht="57.6" hidden="1" x14ac:dyDescent="0.3">
      <c r="A156" s="55">
        <v>1</v>
      </c>
      <c r="B156" s="55" t="s">
        <v>2207</v>
      </c>
      <c r="C156" s="55" t="s">
        <v>157</v>
      </c>
      <c r="D156" s="55">
        <v>2024</v>
      </c>
      <c r="E156" s="55" t="s">
        <v>2208</v>
      </c>
      <c r="F156" s="1" t="s">
        <v>2209</v>
      </c>
      <c r="G156" s="55" t="s">
        <v>2210</v>
      </c>
      <c r="I156" t="s">
        <v>2211</v>
      </c>
      <c r="J156" t="s">
        <v>2212</v>
      </c>
      <c r="K156" t="s">
        <v>2213</v>
      </c>
      <c r="L156" t="s">
        <v>2214</v>
      </c>
      <c r="M156">
        <v>45427</v>
      </c>
      <c r="N156">
        <v>45434.755046296297</v>
      </c>
      <c r="O156">
        <v>45436.040949074071</v>
      </c>
      <c r="Q156">
        <v>121838</v>
      </c>
      <c r="S156" t="s">
        <v>185</v>
      </c>
      <c r="T156">
        <v>560</v>
      </c>
      <c r="V156" t="s">
        <v>2215</v>
      </c>
      <c r="X156" t="s">
        <v>185</v>
      </c>
      <c r="AD156" t="s">
        <v>164</v>
      </c>
      <c r="AE156" t="s">
        <v>185</v>
      </c>
      <c r="AG156" t="s">
        <v>196</v>
      </c>
      <c r="AH156" t="s">
        <v>2216</v>
      </c>
      <c r="AK156" t="s">
        <v>2217</v>
      </c>
      <c r="AO156" t="s">
        <v>2218</v>
      </c>
      <c r="CK156" s="56"/>
      <c r="CL156" s="55"/>
      <c r="CM156" s="55"/>
      <c r="CP156" s="55" t="s">
        <v>204</v>
      </c>
      <c r="CQ156" s="55" t="s">
        <v>777</v>
      </c>
      <c r="CR156" s="55" t="s">
        <v>777</v>
      </c>
      <c r="CS156" s="55" t="s">
        <v>172</v>
      </c>
      <c r="CT156" s="55" t="s">
        <v>695</v>
      </c>
      <c r="CU156"/>
      <c r="CV156" t="s">
        <v>174</v>
      </c>
      <c r="CW156"/>
      <c r="CX156"/>
      <c r="CY156" s="55">
        <v>9.0666666666666664</v>
      </c>
      <c r="CZ156" s="55"/>
      <c r="DA156" s="55">
        <v>136</v>
      </c>
      <c r="DB156" s="55">
        <v>16</v>
      </c>
      <c r="DC156" s="55">
        <v>16</v>
      </c>
      <c r="DD156" s="55">
        <v>1</v>
      </c>
      <c r="DE156" s="55"/>
      <c r="DF156" s="55"/>
      <c r="DG156" s="55">
        <v>27</v>
      </c>
      <c r="DH156" s="55" t="s">
        <v>174</v>
      </c>
      <c r="DI156" s="55" t="s">
        <v>2219</v>
      </c>
      <c r="DJ156" s="55" t="s">
        <v>2220</v>
      </c>
      <c r="DK156" s="55" t="s">
        <v>665</v>
      </c>
      <c r="DL156" s="55">
        <v>57</v>
      </c>
      <c r="DM156" s="59" t="s">
        <v>174</v>
      </c>
      <c r="DN156" s="55" t="s">
        <v>2221</v>
      </c>
      <c r="DO156" s="55"/>
      <c r="DP156" s="55"/>
      <c r="DQ156" s="55"/>
      <c r="DR156" s="55">
        <v>3</v>
      </c>
      <c r="DS156" s="55" t="s">
        <v>2134</v>
      </c>
      <c r="DT156" s="55" t="s">
        <v>3494</v>
      </c>
      <c r="DU156" s="55" t="s">
        <v>3500</v>
      </c>
      <c r="DV156" s="55" t="s">
        <v>482</v>
      </c>
      <c r="DW156" s="55"/>
      <c r="DX156" s="55"/>
      <c r="DY156" s="55" t="s">
        <v>2222</v>
      </c>
      <c r="DZ156" s="55"/>
      <c r="EB156" s="1" t="s">
        <v>185</v>
      </c>
      <c r="EC156" s="55" t="s">
        <v>174</v>
      </c>
      <c r="ED156" s="55">
        <v>2020</v>
      </c>
      <c r="EE156" s="55"/>
      <c r="EF156" s="55">
        <v>4</v>
      </c>
      <c r="EG156" s="55"/>
      <c r="EH156" s="55"/>
      <c r="EI156" s="55" t="s">
        <v>174</v>
      </c>
      <c r="EJ156" s="55"/>
      <c r="EK156" s="55"/>
      <c r="EL156" s="55"/>
      <c r="EM156" s="55"/>
      <c r="EN156" s="55" t="s">
        <v>174</v>
      </c>
      <c r="EO156" s="55"/>
      <c r="EP156" s="55"/>
      <c r="EQ156" s="55">
        <f t="shared" si="153"/>
        <v>0</v>
      </c>
      <c r="ER156" t="str">
        <f t="shared" si="154"/>
        <v/>
      </c>
      <c r="ES156" s="56"/>
      <c r="ET156" s="55"/>
      <c r="EU156" s="55"/>
      <c r="EV156" s="55"/>
      <c r="EW156" s="55"/>
      <c r="EX156" s="55"/>
      <c r="EY156" s="55"/>
      <c r="EZ156" s="55"/>
      <c r="FA156" s="55"/>
      <c r="FB156" s="55"/>
      <c r="FC156" s="55"/>
      <c r="FD156" s="55"/>
      <c r="FE156" s="55"/>
      <c r="FF156" s="55"/>
      <c r="FG156" s="55"/>
      <c r="FH156" s="55"/>
      <c r="FI156" s="55"/>
      <c r="FJ156" s="55"/>
      <c r="FK156" s="55"/>
      <c r="FL156" s="55"/>
      <c r="FM156" s="55"/>
      <c r="FN156" s="55"/>
      <c r="FO156" s="55"/>
      <c r="FP156" s="55"/>
      <c r="FQ156" s="55"/>
      <c r="FR156" s="55"/>
      <c r="FS156" s="55"/>
      <c r="FT156" s="55"/>
      <c r="FU156" s="55"/>
      <c r="FV156" s="55"/>
      <c r="FW156" s="55"/>
      <c r="FX156" s="55"/>
      <c r="FY156" s="55"/>
      <c r="FZ156" s="55"/>
      <c r="GA156" s="55"/>
      <c r="GB156" s="57" t="str">
        <f t="shared" si="155"/>
        <v/>
      </c>
      <c r="GC156" s="57" t="str">
        <f t="shared" si="156"/>
        <v/>
      </c>
      <c r="GD156" s="57" t="str">
        <f t="shared" si="157"/>
        <v/>
      </c>
      <c r="GE156" s="57" t="str">
        <f t="shared" si="158"/>
        <v/>
      </c>
      <c r="GF156" s="57" t="str">
        <f t="shared" si="159"/>
        <v/>
      </c>
      <c r="GG156" s="57" t="str">
        <f t="shared" si="160"/>
        <v/>
      </c>
      <c r="GH156" s="57" t="str">
        <f t="shared" si="161"/>
        <v/>
      </c>
      <c r="GI156" s="57" t="str">
        <f t="shared" si="162"/>
        <v/>
      </c>
      <c r="GJ156" s="57" t="str">
        <f t="shared" si="163"/>
        <v/>
      </c>
      <c r="GK156" s="57" t="str">
        <f t="shared" si="164"/>
        <v/>
      </c>
      <c r="GL156" s="57" t="str">
        <f t="shared" si="165"/>
        <v/>
      </c>
      <c r="GM156" s="57" t="str">
        <f t="shared" si="166"/>
        <v/>
      </c>
      <c r="GN156" s="57" t="str">
        <f t="shared" si="167"/>
        <v/>
      </c>
      <c r="GO156" s="57" t="str">
        <f t="shared" si="168"/>
        <v/>
      </c>
      <c r="GP156" s="57" t="str">
        <f t="shared" si="169"/>
        <v/>
      </c>
      <c r="GQ156" s="57" t="str">
        <f t="shared" si="170"/>
        <v/>
      </c>
      <c r="GR156" s="57" t="str">
        <f t="shared" si="171"/>
        <v/>
      </c>
      <c r="GS156" s="57" t="str">
        <f t="shared" si="172"/>
        <v/>
      </c>
      <c r="GT156" s="57" t="str">
        <f t="shared" si="173"/>
        <v/>
      </c>
      <c r="GU156" s="57" t="str">
        <f t="shared" si="174"/>
        <v/>
      </c>
      <c r="GV156" s="57" t="str">
        <f t="shared" si="175"/>
        <v/>
      </c>
      <c r="GW156" s="57" t="str">
        <f t="shared" si="176"/>
        <v/>
      </c>
      <c r="GX156" s="57" t="str">
        <f t="shared" si="177"/>
        <v/>
      </c>
      <c r="GY156" s="57" t="str">
        <f t="shared" si="178"/>
        <v/>
      </c>
      <c r="GZ156" s="57" t="str">
        <f t="shared" si="179"/>
        <v/>
      </c>
      <c r="HA156" s="57" t="str">
        <f t="shared" si="180"/>
        <v/>
      </c>
      <c r="HB156" s="57" t="str">
        <f t="shared" si="181"/>
        <v/>
      </c>
      <c r="HC156" s="57" t="str">
        <f t="shared" si="182"/>
        <v/>
      </c>
      <c r="HD156" s="57" t="str">
        <f t="shared" si="183"/>
        <v/>
      </c>
      <c r="HE156" s="57" t="str">
        <f t="shared" si="184"/>
        <v/>
      </c>
      <c r="HF156" s="57" t="str">
        <f t="shared" si="185"/>
        <v/>
      </c>
      <c r="HG156" s="57" t="str">
        <f t="shared" si="186"/>
        <v/>
      </c>
      <c r="HH156" s="57" t="str">
        <f t="shared" si="187"/>
        <v/>
      </c>
      <c r="HI156" s="57" t="str">
        <f t="shared" si="188"/>
        <v/>
      </c>
      <c r="HJ156" s="57" t="str">
        <f t="shared" si="189"/>
        <v/>
      </c>
    </row>
    <row r="157" spans="1:218" ht="43.2" hidden="1" x14ac:dyDescent="0.3">
      <c r="A157" s="55"/>
      <c r="B157" s="55" t="s">
        <v>2223</v>
      </c>
      <c r="C157" s="55" t="s">
        <v>157</v>
      </c>
      <c r="D157" s="55">
        <v>2023</v>
      </c>
      <c r="E157" s="55" t="s">
        <v>2224</v>
      </c>
      <c r="F157" s="1" t="s">
        <v>2225</v>
      </c>
      <c r="G157" s="55"/>
      <c r="I157" t="s">
        <v>2226</v>
      </c>
      <c r="J157" t="s">
        <v>2227</v>
      </c>
      <c r="K157" t="s">
        <v>2228</v>
      </c>
      <c r="L157" t="s">
        <v>2229</v>
      </c>
      <c r="M157">
        <v>2023</v>
      </c>
      <c r="N157">
        <v>45246.81927083333</v>
      </c>
      <c r="O157">
        <v>45246.81927083333</v>
      </c>
      <c r="S157" t="s">
        <v>185</v>
      </c>
      <c r="T157">
        <v>6</v>
      </c>
      <c r="X157" t="s">
        <v>185</v>
      </c>
      <c r="AD157" t="s">
        <v>164</v>
      </c>
      <c r="AK157" t="s">
        <v>186</v>
      </c>
      <c r="AS157" t="s">
        <v>185</v>
      </c>
      <c r="CK157" s="56" t="s">
        <v>201</v>
      </c>
      <c r="CL157" s="55"/>
      <c r="CM157" s="55"/>
      <c r="CP157" s="55" t="s">
        <v>204</v>
      </c>
      <c r="CQ157" s="55" t="s">
        <v>777</v>
      </c>
      <c r="CR157" s="55" t="s">
        <v>777</v>
      </c>
      <c r="CS157" s="55" t="s">
        <v>172</v>
      </c>
      <c r="CT157" t="s">
        <v>695</v>
      </c>
      <c r="CU157"/>
      <c r="CV157" t="s">
        <v>174</v>
      </c>
      <c r="CW157"/>
      <c r="CX157"/>
      <c r="CY157" s="55">
        <v>8.65</v>
      </c>
      <c r="CZ157" s="55"/>
      <c r="DA157" s="55">
        <v>156</v>
      </c>
      <c r="DB157" s="55">
        <v>21</v>
      </c>
      <c r="DC157" s="55">
        <v>21</v>
      </c>
      <c r="DD157" s="55">
        <v>1</v>
      </c>
      <c r="DE157" s="55"/>
      <c r="DF157" s="55">
        <v>8.65</v>
      </c>
      <c r="DG157" s="55">
        <v>27</v>
      </c>
      <c r="DH157" s="55" t="s">
        <v>174</v>
      </c>
      <c r="DI157" s="55" t="s">
        <v>2230</v>
      </c>
      <c r="DJ157" s="55" t="s">
        <v>2220</v>
      </c>
      <c r="DK157" s="55" t="s">
        <v>665</v>
      </c>
      <c r="DL157" s="55">
        <v>57</v>
      </c>
      <c r="DM157" s="55" t="s">
        <v>3168</v>
      </c>
      <c r="DN157" s="55" t="s">
        <v>2231</v>
      </c>
      <c r="DO157" s="55"/>
      <c r="DP157" s="55"/>
      <c r="DQ157" s="55"/>
      <c r="DR157" s="55">
        <v>3</v>
      </c>
      <c r="DS157" s="55" t="s">
        <v>2134</v>
      </c>
      <c r="DT157" s="55" t="s">
        <v>3494</v>
      </c>
      <c r="DU157" s="55" t="s">
        <v>3500</v>
      </c>
      <c r="DV157" s="55" t="s">
        <v>482</v>
      </c>
      <c r="DW157" s="55"/>
      <c r="DX157" s="55"/>
      <c r="DY157" s="55" t="s">
        <v>2232</v>
      </c>
      <c r="DZ157" s="55"/>
      <c r="EA157" s="1" t="s">
        <v>2233</v>
      </c>
      <c r="EB157" s="1" t="s">
        <v>3550</v>
      </c>
      <c r="EC157" s="55" t="s">
        <v>174</v>
      </c>
      <c r="ED157" s="55">
        <v>2020</v>
      </c>
      <c r="EE157" s="55"/>
      <c r="EF157" s="55">
        <v>4</v>
      </c>
      <c r="EG157" s="55"/>
      <c r="EH157" s="55"/>
      <c r="EI157" s="55" t="s">
        <v>174</v>
      </c>
      <c r="EJ157" s="55"/>
      <c r="EK157" s="55"/>
      <c r="EL157" s="55"/>
      <c r="EM157" s="55"/>
      <c r="EN157" s="55" t="s">
        <v>174</v>
      </c>
      <c r="EO157" s="55"/>
      <c r="EP157" s="55"/>
      <c r="EQ157" s="55">
        <f t="shared" si="153"/>
        <v>0</v>
      </c>
      <c r="ER157" t="str">
        <f t="shared" si="154"/>
        <v/>
      </c>
      <c r="ES157" s="56"/>
      <c r="ET157" s="55"/>
      <c r="EU157" s="55"/>
      <c r="EV157" s="55"/>
      <c r="EW157" s="55"/>
      <c r="EX157" s="55"/>
      <c r="EY157" s="55"/>
      <c r="EZ157" s="55"/>
      <c r="FA157" s="55"/>
      <c r="FB157" s="55"/>
      <c r="FC157" s="55"/>
      <c r="FD157" s="55"/>
      <c r="FE157" s="55"/>
      <c r="FF157" s="55"/>
      <c r="FG157" s="55"/>
      <c r="FH157" s="55"/>
      <c r="FI157" s="55"/>
      <c r="FJ157" s="55"/>
      <c r="FK157" s="55"/>
      <c r="FL157" s="55"/>
      <c r="FM157" s="55"/>
      <c r="FN157" s="55"/>
      <c r="FO157" s="55"/>
      <c r="FP157" s="55"/>
      <c r="FQ157" s="55"/>
      <c r="FR157" s="55"/>
      <c r="FS157" s="55"/>
      <c r="FT157" s="55"/>
      <c r="FU157" s="55"/>
      <c r="FV157" s="55"/>
      <c r="FW157" s="55"/>
      <c r="FX157" s="55"/>
      <c r="FY157" s="55"/>
      <c r="FZ157" s="55"/>
      <c r="GA157" s="55"/>
      <c r="GB157" s="57" t="str">
        <f t="shared" si="155"/>
        <v/>
      </c>
      <c r="GC157" s="57" t="str">
        <f t="shared" si="156"/>
        <v/>
      </c>
      <c r="GD157" s="57" t="str">
        <f t="shared" si="157"/>
        <v/>
      </c>
      <c r="GE157" s="57" t="str">
        <f t="shared" si="158"/>
        <v/>
      </c>
      <c r="GF157" s="57" t="str">
        <f t="shared" si="159"/>
        <v/>
      </c>
      <c r="GG157" s="57" t="str">
        <f t="shared" si="160"/>
        <v/>
      </c>
      <c r="GH157" s="57" t="str">
        <f t="shared" si="161"/>
        <v/>
      </c>
      <c r="GI157" s="57" t="str">
        <f t="shared" si="162"/>
        <v/>
      </c>
      <c r="GJ157" s="57" t="str">
        <f t="shared" si="163"/>
        <v/>
      </c>
      <c r="GK157" s="57" t="str">
        <f t="shared" si="164"/>
        <v/>
      </c>
      <c r="GL157" s="57" t="str">
        <f t="shared" si="165"/>
        <v/>
      </c>
      <c r="GM157" s="57" t="str">
        <f t="shared" si="166"/>
        <v/>
      </c>
      <c r="GN157" s="57" t="str">
        <f t="shared" si="167"/>
        <v/>
      </c>
      <c r="GO157" s="57" t="str">
        <f t="shared" si="168"/>
        <v/>
      </c>
      <c r="GP157" s="57" t="str">
        <f t="shared" si="169"/>
        <v/>
      </c>
      <c r="GQ157" s="57" t="str">
        <f t="shared" si="170"/>
        <v/>
      </c>
      <c r="GR157" s="57" t="str">
        <f t="shared" si="171"/>
        <v/>
      </c>
      <c r="GS157" s="57" t="str">
        <f t="shared" si="172"/>
        <v/>
      </c>
      <c r="GT157" s="57" t="str">
        <f t="shared" si="173"/>
        <v/>
      </c>
      <c r="GU157" s="57" t="str">
        <f t="shared" si="174"/>
        <v/>
      </c>
      <c r="GV157" s="57" t="str">
        <f t="shared" si="175"/>
        <v/>
      </c>
      <c r="GW157" s="57" t="str">
        <f t="shared" si="176"/>
        <v/>
      </c>
      <c r="GX157" s="57" t="str">
        <f t="shared" si="177"/>
        <v/>
      </c>
      <c r="GY157" s="57" t="str">
        <f t="shared" si="178"/>
        <v/>
      </c>
      <c r="GZ157" s="57" t="str">
        <f t="shared" si="179"/>
        <v/>
      </c>
      <c r="HA157" s="57" t="str">
        <f t="shared" si="180"/>
        <v/>
      </c>
      <c r="HB157" s="57" t="str">
        <f t="shared" si="181"/>
        <v/>
      </c>
      <c r="HC157" s="57" t="str">
        <f t="shared" si="182"/>
        <v/>
      </c>
      <c r="HD157" s="57" t="str">
        <f t="shared" si="183"/>
        <v/>
      </c>
      <c r="HE157" s="57" t="str">
        <f t="shared" si="184"/>
        <v/>
      </c>
      <c r="HF157" s="57" t="str">
        <f t="shared" si="185"/>
        <v/>
      </c>
      <c r="HG157" s="57" t="str">
        <f t="shared" si="186"/>
        <v/>
      </c>
      <c r="HH157" s="57" t="str">
        <f t="shared" si="187"/>
        <v/>
      </c>
      <c r="HI157" s="57" t="str">
        <f t="shared" si="188"/>
        <v/>
      </c>
      <c r="HJ157" s="57" t="str">
        <f t="shared" si="189"/>
        <v/>
      </c>
    </row>
    <row r="158" spans="1:218" hidden="1" x14ac:dyDescent="0.3">
      <c r="B158" t="s">
        <v>1818</v>
      </c>
      <c r="C158" t="s">
        <v>241</v>
      </c>
      <c r="D158">
        <v>2021</v>
      </c>
      <c r="E158" t="s">
        <v>1819</v>
      </c>
      <c r="F158" t="s">
        <v>1820</v>
      </c>
      <c r="G158" t="s">
        <v>569</v>
      </c>
      <c r="I158" t="s">
        <v>570</v>
      </c>
      <c r="J158" t="s">
        <v>1821</v>
      </c>
      <c r="L158" t="s">
        <v>1822</v>
      </c>
      <c r="M158">
        <v>44256</v>
      </c>
      <c r="N158">
        <v>45075.825243055559</v>
      </c>
      <c r="O158">
        <v>45075.980451388888</v>
      </c>
      <c r="S158">
        <v>5</v>
      </c>
      <c r="T158">
        <v>13</v>
      </c>
      <c r="AD158" t="s">
        <v>164</v>
      </c>
      <c r="AH158" t="s">
        <v>1823</v>
      </c>
      <c r="AM158" t="s">
        <v>1824</v>
      </c>
      <c r="AN158" t="s">
        <v>1825</v>
      </c>
      <c r="AO158" t="s">
        <v>1826</v>
      </c>
      <c r="CK158" s="29" t="s">
        <v>3250</v>
      </c>
      <c r="CP158" t="s">
        <v>171</v>
      </c>
      <c r="CR158" s="55" t="s">
        <v>3199</v>
      </c>
      <c r="CS158" t="s">
        <v>172</v>
      </c>
      <c r="CT158" t="s">
        <v>206</v>
      </c>
      <c r="CU158" s="40" t="s">
        <v>174</v>
      </c>
      <c r="CV158" s="40" t="s">
        <v>174</v>
      </c>
      <c r="CW158" s="40" t="s">
        <v>174</v>
      </c>
      <c r="CX158" s="40"/>
      <c r="CY158" s="40" t="s">
        <v>174</v>
      </c>
      <c r="CZ158" s="59" t="s">
        <v>174</v>
      </c>
      <c r="DA158" s="59" t="s">
        <v>174</v>
      </c>
      <c r="DB158" s="59" t="s">
        <v>174</v>
      </c>
      <c r="DC158" s="55" t="s">
        <v>185</v>
      </c>
      <c r="DD158" s="55">
        <v>1</v>
      </c>
      <c r="DE158" s="55" t="s">
        <v>204</v>
      </c>
      <c r="DF158" t="s">
        <v>1827</v>
      </c>
      <c r="DG158" s="55">
        <v>25</v>
      </c>
      <c r="DH158" s="59" t="s">
        <v>174</v>
      </c>
      <c r="DI158" t="s">
        <v>1005</v>
      </c>
      <c r="DJ158" t="s">
        <v>1828</v>
      </c>
      <c r="DK158" t="s">
        <v>665</v>
      </c>
      <c r="DL158">
        <v>625</v>
      </c>
      <c r="DM158" s="55" t="s">
        <v>1047</v>
      </c>
      <c r="DN158" s="55" t="s">
        <v>3167</v>
      </c>
      <c r="DO158" s="59" t="s">
        <v>174</v>
      </c>
      <c r="DP158" s="59" t="s">
        <v>174</v>
      </c>
      <c r="DQ158" s="59" t="s">
        <v>174</v>
      </c>
      <c r="DR158">
        <v>3</v>
      </c>
      <c r="DS158" t="s">
        <v>931</v>
      </c>
      <c r="DV158" s="55" t="s">
        <v>482</v>
      </c>
      <c r="DW158" s="55"/>
      <c r="DX158" s="55"/>
      <c r="DY158" s="55" t="s">
        <v>3243</v>
      </c>
      <c r="DZ158" s="55"/>
      <c r="EA158" s="55" t="s">
        <v>3245</v>
      </c>
      <c r="EC158" s="59" t="s">
        <v>174</v>
      </c>
      <c r="ED158">
        <v>2018</v>
      </c>
      <c r="EE158" t="s">
        <v>3129</v>
      </c>
      <c r="EF158">
        <v>4</v>
      </c>
      <c r="EH158"/>
      <c r="EI158" s="55" t="s">
        <v>3244</v>
      </c>
      <c r="EJ158" s="55"/>
      <c r="EK158" s="55"/>
      <c r="EL158" s="55"/>
      <c r="EM158" s="55"/>
      <c r="EN158" t="s">
        <v>3246</v>
      </c>
      <c r="EQ158">
        <f t="shared" si="153"/>
        <v>2</v>
      </c>
      <c r="ER158" t="str">
        <f t="shared" si="154"/>
        <v>Sentinel-2, Landsat-8</v>
      </c>
      <c r="ES158" s="29">
        <v>-1</v>
      </c>
      <c r="EW158">
        <v>-1</v>
      </c>
      <c r="GB158" s="57" t="str">
        <f t="shared" si="155"/>
        <v>Sentinel-2</v>
      </c>
      <c r="GC158" s="57" t="str">
        <f t="shared" si="156"/>
        <v/>
      </c>
      <c r="GD158" s="57" t="str">
        <f t="shared" si="157"/>
        <v/>
      </c>
      <c r="GE158" s="57" t="str">
        <f t="shared" si="158"/>
        <v/>
      </c>
      <c r="GF158" s="57" t="str">
        <f t="shared" si="159"/>
        <v>Landsat-8</v>
      </c>
      <c r="GG158" s="57" t="str">
        <f t="shared" si="160"/>
        <v/>
      </c>
      <c r="GH158" s="57" t="str">
        <f t="shared" si="161"/>
        <v/>
      </c>
      <c r="GI158" s="57" t="str">
        <f t="shared" si="162"/>
        <v/>
      </c>
      <c r="GJ158" s="57" t="str">
        <f t="shared" si="163"/>
        <v/>
      </c>
      <c r="GK158" s="57" t="str">
        <f t="shared" si="164"/>
        <v/>
      </c>
      <c r="GL158" s="57" t="str">
        <f t="shared" si="165"/>
        <v/>
      </c>
      <c r="GM158" s="57" t="str">
        <f t="shared" si="166"/>
        <v/>
      </c>
      <c r="GN158" s="57" t="str">
        <f t="shared" si="167"/>
        <v/>
      </c>
      <c r="GO158" s="57" t="str">
        <f t="shared" si="168"/>
        <v/>
      </c>
      <c r="GP158" s="57" t="str">
        <f t="shared" si="169"/>
        <v/>
      </c>
      <c r="GQ158" s="57" t="str">
        <f t="shared" si="170"/>
        <v/>
      </c>
      <c r="GR158" s="57" t="str">
        <f t="shared" si="171"/>
        <v/>
      </c>
      <c r="GS158" s="57" t="str">
        <f t="shared" si="172"/>
        <v/>
      </c>
      <c r="GT158" s="57" t="str">
        <f t="shared" si="173"/>
        <v/>
      </c>
      <c r="GU158" s="57" t="str">
        <f t="shared" si="174"/>
        <v/>
      </c>
      <c r="GV158" s="57" t="str">
        <f t="shared" si="175"/>
        <v/>
      </c>
      <c r="GW158" s="57" t="str">
        <f t="shared" si="176"/>
        <v/>
      </c>
      <c r="GX158" s="57" t="str">
        <f t="shared" si="177"/>
        <v/>
      </c>
      <c r="GY158" s="57" t="str">
        <f t="shared" si="178"/>
        <v/>
      </c>
      <c r="GZ158" s="57" t="str">
        <f t="shared" si="179"/>
        <v/>
      </c>
      <c r="HA158" s="57" t="str">
        <f t="shared" si="180"/>
        <v/>
      </c>
      <c r="HB158" s="57" t="str">
        <f t="shared" si="181"/>
        <v/>
      </c>
      <c r="HC158" s="57" t="str">
        <f t="shared" si="182"/>
        <v/>
      </c>
      <c r="HD158" s="57" t="str">
        <f t="shared" si="183"/>
        <v/>
      </c>
      <c r="HE158" s="57" t="str">
        <f t="shared" si="184"/>
        <v/>
      </c>
      <c r="HF158" s="57" t="str">
        <f t="shared" si="185"/>
        <v/>
      </c>
      <c r="HG158" s="57" t="str">
        <f t="shared" si="186"/>
        <v/>
      </c>
      <c r="HH158" s="57" t="str">
        <f t="shared" si="187"/>
        <v/>
      </c>
      <c r="HI158" s="57" t="str">
        <f t="shared" si="188"/>
        <v/>
      </c>
      <c r="HJ158" s="57" t="str">
        <f t="shared" si="189"/>
        <v/>
      </c>
    </row>
    <row r="159" spans="1:218" ht="43.2" hidden="1" x14ac:dyDescent="0.3">
      <c r="B159" t="s">
        <v>2234</v>
      </c>
      <c r="C159" t="s">
        <v>241</v>
      </c>
      <c r="D159">
        <v>2022</v>
      </c>
      <c r="E159" t="s">
        <v>2235</v>
      </c>
      <c r="F159" s="1" t="s">
        <v>2236</v>
      </c>
      <c r="G159" t="s">
        <v>2237</v>
      </c>
      <c r="I159" t="s">
        <v>2238</v>
      </c>
      <c r="J159" t="s">
        <v>2239</v>
      </c>
      <c r="L159" t="s">
        <v>2240</v>
      </c>
      <c r="M159">
        <v>44896</v>
      </c>
      <c r="N159">
        <v>45075.825289351851</v>
      </c>
      <c r="O159">
        <v>45075.825289351851</v>
      </c>
      <c r="S159">
        <v>6</v>
      </c>
      <c r="T159">
        <v>26</v>
      </c>
      <c r="AD159" t="s">
        <v>164</v>
      </c>
      <c r="AH159" t="s">
        <v>2241</v>
      </c>
      <c r="AO159" t="s">
        <v>2242</v>
      </c>
      <c r="CK159" s="54" t="s">
        <v>201</v>
      </c>
      <c r="CP159" t="s">
        <v>171</v>
      </c>
      <c r="CQ159" s="55" t="s">
        <v>3630</v>
      </c>
      <c r="CR159" t="s">
        <v>205</v>
      </c>
      <c r="CS159" t="s">
        <v>172</v>
      </c>
      <c r="CT159" t="s">
        <v>206</v>
      </c>
      <c r="CU159"/>
      <c r="CV159" t="s">
        <v>174</v>
      </c>
      <c r="CW159"/>
      <c r="CX159"/>
      <c r="CY159" t="s">
        <v>174</v>
      </c>
      <c r="CZ159" s="55"/>
      <c r="DA159" s="55"/>
      <c r="DB159" s="55"/>
      <c r="DC159" s="55">
        <v>5</v>
      </c>
      <c r="DD159" s="55">
        <v>1</v>
      </c>
      <c r="DE159" s="55" t="s">
        <v>204</v>
      </c>
      <c r="DF159" t="s">
        <v>174</v>
      </c>
      <c r="DG159">
        <v>2</v>
      </c>
      <c r="DH159" t="s">
        <v>174</v>
      </c>
      <c r="DI159" t="s">
        <v>2243</v>
      </c>
      <c r="DJ159" t="s">
        <v>2244</v>
      </c>
      <c r="DK159" t="s">
        <v>210</v>
      </c>
      <c r="DL159">
        <v>168</v>
      </c>
      <c r="DM159" t="s">
        <v>174</v>
      </c>
      <c r="DN159" t="s">
        <v>174</v>
      </c>
      <c r="DR159">
        <v>3.125</v>
      </c>
      <c r="DS159" t="s">
        <v>2245</v>
      </c>
      <c r="DV159" t="s">
        <v>212</v>
      </c>
      <c r="DY159" t="s">
        <v>1091</v>
      </c>
      <c r="EA159" s="1" t="s">
        <v>185</v>
      </c>
      <c r="EB159" s="1" t="s">
        <v>185</v>
      </c>
      <c r="EC159" t="s">
        <v>3363</v>
      </c>
      <c r="ED159" s="55">
        <v>2022</v>
      </c>
      <c r="EF159">
        <v>4</v>
      </c>
      <c r="EH159"/>
      <c r="EI159" t="s">
        <v>174</v>
      </c>
      <c r="EJ159"/>
      <c r="EK159"/>
      <c r="EN159" t="s">
        <v>174</v>
      </c>
      <c r="EQ159">
        <f t="shared" si="153"/>
        <v>5</v>
      </c>
      <c r="ER159" t="str">
        <f t="shared" si="154"/>
        <v>Sentinel-2, Landsat-8, Rapideye, Landsat-5, SRTM</v>
      </c>
      <c r="ES159" s="29">
        <v>1</v>
      </c>
      <c r="EW159">
        <v>1</v>
      </c>
      <c r="FA159">
        <v>1</v>
      </c>
      <c r="FF159">
        <v>1</v>
      </c>
      <c r="FO159">
        <v>1</v>
      </c>
      <c r="GB159" s="57" t="str">
        <f t="shared" si="155"/>
        <v>Sentinel-2</v>
      </c>
      <c r="GC159" s="57" t="str">
        <f t="shared" si="156"/>
        <v/>
      </c>
      <c r="GD159" s="57" t="str">
        <f t="shared" si="157"/>
        <v/>
      </c>
      <c r="GE159" s="57" t="str">
        <f t="shared" si="158"/>
        <v/>
      </c>
      <c r="GF159" s="57" t="str">
        <f t="shared" si="159"/>
        <v>Landsat-8</v>
      </c>
      <c r="GG159" s="57" t="str">
        <f t="shared" si="160"/>
        <v/>
      </c>
      <c r="GH159" s="57" t="str">
        <f t="shared" si="161"/>
        <v/>
      </c>
      <c r="GI159" s="57" t="str">
        <f t="shared" si="162"/>
        <v/>
      </c>
      <c r="GJ159" s="57" t="str">
        <f t="shared" si="163"/>
        <v>Rapideye</v>
      </c>
      <c r="GK159" s="57" t="str">
        <f t="shared" si="164"/>
        <v/>
      </c>
      <c r="GL159" s="57" t="str">
        <f t="shared" si="165"/>
        <v/>
      </c>
      <c r="GM159" s="57" t="str">
        <f t="shared" si="166"/>
        <v/>
      </c>
      <c r="GN159" s="57" t="str">
        <f t="shared" si="167"/>
        <v/>
      </c>
      <c r="GO159" s="57" t="str">
        <f t="shared" si="168"/>
        <v>Landsat-5</v>
      </c>
      <c r="GP159" s="57" t="str">
        <f t="shared" si="169"/>
        <v/>
      </c>
      <c r="GQ159" s="57" t="str">
        <f t="shared" si="170"/>
        <v/>
      </c>
      <c r="GR159" s="57" t="str">
        <f t="shared" si="171"/>
        <v/>
      </c>
      <c r="GS159" s="57" t="str">
        <f t="shared" si="172"/>
        <v/>
      </c>
      <c r="GT159" s="57" t="str">
        <f t="shared" si="173"/>
        <v/>
      </c>
      <c r="GU159" s="57" t="str">
        <f t="shared" si="174"/>
        <v/>
      </c>
      <c r="GV159" s="57" t="str">
        <f t="shared" si="175"/>
        <v/>
      </c>
      <c r="GW159" s="57" t="str">
        <f t="shared" si="176"/>
        <v/>
      </c>
      <c r="GX159" s="57" t="str">
        <f t="shared" si="177"/>
        <v>SRTM</v>
      </c>
      <c r="GY159" s="57" t="str">
        <f t="shared" si="178"/>
        <v/>
      </c>
      <c r="GZ159" s="57" t="str">
        <f t="shared" si="179"/>
        <v/>
      </c>
      <c r="HA159" s="57" t="str">
        <f t="shared" si="180"/>
        <v/>
      </c>
      <c r="HB159" s="57" t="str">
        <f t="shared" si="181"/>
        <v/>
      </c>
      <c r="HC159" s="57" t="str">
        <f t="shared" si="182"/>
        <v/>
      </c>
      <c r="HD159" s="57" t="str">
        <f t="shared" si="183"/>
        <v/>
      </c>
      <c r="HE159" s="57" t="str">
        <f t="shared" si="184"/>
        <v/>
      </c>
      <c r="HF159" s="57" t="str">
        <f t="shared" si="185"/>
        <v/>
      </c>
      <c r="HG159" s="57" t="str">
        <f t="shared" si="186"/>
        <v/>
      </c>
      <c r="HH159" s="57" t="str">
        <f t="shared" si="187"/>
        <v/>
      </c>
      <c r="HI159" s="57" t="str">
        <f t="shared" si="188"/>
        <v/>
      </c>
      <c r="HJ159" s="57" t="str">
        <f t="shared" si="189"/>
        <v/>
      </c>
    </row>
    <row r="160" spans="1:218" hidden="1" x14ac:dyDescent="0.3">
      <c r="B160" t="s">
        <v>1842</v>
      </c>
      <c r="C160" t="s">
        <v>157</v>
      </c>
      <c r="D160">
        <v>2022</v>
      </c>
      <c r="E160" t="s">
        <v>1843</v>
      </c>
      <c r="F160" t="s">
        <v>1844</v>
      </c>
      <c r="I160" t="s">
        <v>182</v>
      </c>
      <c r="J160" t="s">
        <v>1845</v>
      </c>
      <c r="K160" t="s">
        <v>1846</v>
      </c>
      <c r="M160">
        <v>2022</v>
      </c>
      <c r="N160">
        <v>45246.819247685184</v>
      </c>
      <c r="O160">
        <v>45246.819247685184</v>
      </c>
      <c r="S160" t="s">
        <v>185</v>
      </c>
      <c r="T160">
        <v>14</v>
      </c>
      <c r="X160" t="s">
        <v>185</v>
      </c>
      <c r="AD160" t="s">
        <v>164</v>
      </c>
      <c r="AK160" t="s">
        <v>186</v>
      </c>
      <c r="AS160" t="s">
        <v>185</v>
      </c>
      <c r="CK160" s="29" t="s">
        <v>3250</v>
      </c>
      <c r="CP160" t="s">
        <v>171</v>
      </c>
      <c r="CR160" t="s">
        <v>3199</v>
      </c>
      <c r="CS160" t="s">
        <v>172</v>
      </c>
      <c r="CT160" t="s">
        <v>3247</v>
      </c>
      <c r="CU160" s="40" t="s">
        <v>174</v>
      </c>
      <c r="CV160" s="40" t="s">
        <v>174</v>
      </c>
      <c r="CW160" s="40" t="s">
        <v>174</v>
      </c>
      <c r="CX160" s="40"/>
      <c r="CY160" s="40" t="s">
        <v>174</v>
      </c>
      <c r="CZ160" s="59" t="s">
        <v>174</v>
      </c>
      <c r="DA160" s="59" t="s">
        <v>174</v>
      </c>
      <c r="DB160" s="59" t="s">
        <v>174</v>
      </c>
      <c r="DC160" s="59" t="s">
        <v>174</v>
      </c>
      <c r="DD160" s="55">
        <v>1</v>
      </c>
      <c r="DE160" s="59" t="s">
        <v>174</v>
      </c>
      <c r="DF160" s="59" t="s">
        <v>174</v>
      </c>
      <c r="DI160" t="s">
        <v>3248</v>
      </c>
      <c r="DJ160" t="s">
        <v>456</v>
      </c>
      <c r="DK160" t="s">
        <v>457</v>
      </c>
      <c r="DL160">
        <v>69272</v>
      </c>
      <c r="DM160"/>
      <c r="DO160">
        <v>5</v>
      </c>
      <c r="DP160">
        <v>128</v>
      </c>
      <c r="DQ160" t="s">
        <v>3249</v>
      </c>
      <c r="DS160" t="s">
        <v>1796</v>
      </c>
      <c r="DY160"/>
      <c r="EA160"/>
      <c r="EB160"/>
      <c r="EH160"/>
      <c r="EI160"/>
      <c r="EJ160"/>
      <c r="EK160"/>
      <c r="EN160"/>
      <c r="EQ160">
        <f t="shared" si="153"/>
        <v>0</v>
      </c>
      <c r="ER160" t="str">
        <f t="shared" si="154"/>
        <v/>
      </c>
      <c r="GB160" s="57" t="str">
        <f t="shared" si="155"/>
        <v/>
      </c>
      <c r="GC160" s="57" t="str">
        <f t="shared" si="156"/>
        <v/>
      </c>
      <c r="GD160" s="57" t="str">
        <f t="shared" si="157"/>
        <v/>
      </c>
      <c r="GE160" s="57" t="str">
        <f t="shared" si="158"/>
        <v/>
      </c>
      <c r="GF160" s="57" t="str">
        <f t="shared" si="159"/>
        <v/>
      </c>
      <c r="GG160" s="57" t="str">
        <f t="shared" si="160"/>
        <v/>
      </c>
      <c r="GH160" s="57" t="str">
        <f t="shared" si="161"/>
        <v/>
      </c>
      <c r="GI160" s="57" t="str">
        <f t="shared" si="162"/>
        <v/>
      </c>
      <c r="GJ160" s="57" t="str">
        <f t="shared" si="163"/>
        <v/>
      </c>
      <c r="GK160" s="57" t="str">
        <f t="shared" si="164"/>
        <v/>
      </c>
      <c r="GL160" s="57" t="str">
        <f t="shared" si="165"/>
        <v/>
      </c>
      <c r="GM160" s="57" t="str">
        <f t="shared" si="166"/>
        <v/>
      </c>
      <c r="GN160" s="57" t="str">
        <f t="shared" si="167"/>
        <v/>
      </c>
      <c r="GO160" s="57" t="str">
        <f t="shared" si="168"/>
        <v/>
      </c>
      <c r="GP160" s="57" t="str">
        <f t="shared" si="169"/>
        <v/>
      </c>
      <c r="GQ160" s="57" t="str">
        <f t="shared" si="170"/>
        <v/>
      </c>
      <c r="GR160" s="57" t="str">
        <f t="shared" si="171"/>
        <v/>
      </c>
      <c r="GS160" s="57" t="str">
        <f t="shared" si="172"/>
        <v/>
      </c>
      <c r="GT160" s="57" t="str">
        <f t="shared" si="173"/>
        <v/>
      </c>
      <c r="GU160" s="57" t="str">
        <f t="shared" si="174"/>
        <v/>
      </c>
      <c r="GV160" s="57" t="str">
        <f t="shared" si="175"/>
        <v/>
      </c>
      <c r="GW160" s="57" t="str">
        <f t="shared" si="176"/>
        <v/>
      </c>
      <c r="GX160" s="57" t="str">
        <f t="shared" si="177"/>
        <v/>
      </c>
      <c r="GY160" s="57" t="str">
        <f t="shared" si="178"/>
        <v/>
      </c>
      <c r="GZ160" s="57" t="str">
        <f t="shared" si="179"/>
        <v/>
      </c>
      <c r="HA160" s="57" t="str">
        <f t="shared" si="180"/>
        <v/>
      </c>
      <c r="HB160" s="57" t="str">
        <f t="shared" si="181"/>
        <v/>
      </c>
      <c r="HC160" s="57" t="str">
        <f t="shared" si="182"/>
        <v/>
      </c>
      <c r="HD160" s="57" t="str">
        <f t="shared" si="183"/>
        <v/>
      </c>
      <c r="HE160" s="57" t="str">
        <f t="shared" si="184"/>
        <v/>
      </c>
      <c r="HF160" s="57" t="str">
        <f t="shared" si="185"/>
        <v/>
      </c>
      <c r="HG160" s="57" t="str">
        <f t="shared" si="186"/>
        <v/>
      </c>
      <c r="HH160" s="57" t="str">
        <f t="shared" si="187"/>
        <v/>
      </c>
      <c r="HI160" s="57" t="str">
        <f t="shared" si="188"/>
        <v/>
      </c>
      <c r="HJ160" s="57" t="str">
        <f t="shared" si="189"/>
        <v/>
      </c>
    </row>
    <row r="161" spans="1:218" hidden="1" x14ac:dyDescent="0.3">
      <c r="B161" t="s">
        <v>1847</v>
      </c>
      <c r="C161" t="s">
        <v>157</v>
      </c>
      <c r="D161">
        <v>2022</v>
      </c>
      <c r="E161" t="s">
        <v>1848</v>
      </c>
      <c r="F161" t="s">
        <v>1849</v>
      </c>
      <c r="J161" t="s">
        <v>1850</v>
      </c>
      <c r="K161" t="s">
        <v>1851</v>
      </c>
      <c r="M161">
        <v>2022</v>
      </c>
      <c r="N161">
        <v>45246.819282407407</v>
      </c>
      <c r="O161">
        <v>45246.833981481483</v>
      </c>
      <c r="Q161" t="s">
        <v>1852</v>
      </c>
      <c r="S161" t="s">
        <v>185</v>
      </c>
      <c r="T161">
        <v>28</v>
      </c>
      <c r="X161" t="s">
        <v>185</v>
      </c>
      <c r="AD161" t="s">
        <v>1804</v>
      </c>
      <c r="AK161" t="s">
        <v>1853</v>
      </c>
      <c r="AO161" t="s">
        <v>222</v>
      </c>
      <c r="AS161" t="s">
        <v>185</v>
      </c>
      <c r="CL161" t="s">
        <v>3222</v>
      </c>
      <c r="CR161"/>
      <c r="CU161"/>
      <c r="CV161"/>
      <c r="CW161"/>
      <c r="CX161"/>
      <c r="CZ161" s="55"/>
      <c r="DA161" s="55"/>
      <c r="DB161" s="55"/>
      <c r="DC161" s="55"/>
      <c r="DD161" s="55"/>
      <c r="DE161" s="55"/>
      <c r="DM161"/>
      <c r="DY161"/>
      <c r="EA161"/>
      <c r="EB161"/>
      <c r="EH161"/>
      <c r="EI161"/>
      <c r="EJ161"/>
      <c r="EK161"/>
      <c r="EN161"/>
      <c r="EQ161">
        <f t="shared" si="153"/>
        <v>0</v>
      </c>
      <c r="ER161" t="str">
        <f t="shared" si="154"/>
        <v/>
      </c>
      <c r="GB161" s="57" t="str">
        <f t="shared" si="155"/>
        <v/>
      </c>
      <c r="GC161" s="57" t="str">
        <f t="shared" si="156"/>
        <v/>
      </c>
      <c r="GD161" s="57" t="str">
        <f t="shared" si="157"/>
        <v/>
      </c>
      <c r="GE161" s="57" t="str">
        <f t="shared" si="158"/>
        <v/>
      </c>
      <c r="GF161" s="57" t="str">
        <f t="shared" si="159"/>
        <v/>
      </c>
      <c r="GG161" s="57" t="str">
        <f t="shared" si="160"/>
        <v/>
      </c>
      <c r="GH161" s="57" t="str">
        <f t="shared" si="161"/>
        <v/>
      </c>
      <c r="GI161" s="57" t="str">
        <f t="shared" si="162"/>
        <v/>
      </c>
      <c r="GJ161" s="57" t="str">
        <f t="shared" si="163"/>
        <v/>
      </c>
      <c r="GK161" s="57" t="str">
        <f t="shared" si="164"/>
        <v/>
      </c>
      <c r="GL161" s="57" t="str">
        <f t="shared" si="165"/>
        <v/>
      </c>
      <c r="GM161" s="57" t="str">
        <f t="shared" si="166"/>
        <v/>
      </c>
      <c r="GN161" s="57" t="str">
        <f t="shared" si="167"/>
        <v/>
      </c>
      <c r="GO161" s="57" t="str">
        <f t="shared" si="168"/>
        <v/>
      </c>
      <c r="GP161" s="57" t="str">
        <f t="shared" si="169"/>
        <v/>
      </c>
      <c r="GQ161" s="57" t="str">
        <f t="shared" si="170"/>
        <v/>
      </c>
      <c r="GR161" s="57" t="str">
        <f t="shared" si="171"/>
        <v/>
      </c>
      <c r="GS161" s="57" t="str">
        <f t="shared" si="172"/>
        <v/>
      </c>
      <c r="GT161" s="57" t="str">
        <f t="shared" si="173"/>
        <v/>
      </c>
      <c r="GU161" s="57" t="str">
        <f t="shared" si="174"/>
        <v/>
      </c>
      <c r="GV161" s="57" t="str">
        <f t="shared" si="175"/>
        <v/>
      </c>
      <c r="GW161" s="57" t="str">
        <f t="shared" si="176"/>
        <v/>
      </c>
      <c r="GX161" s="57" t="str">
        <f t="shared" si="177"/>
        <v/>
      </c>
      <c r="GY161" s="57" t="str">
        <f t="shared" si="178"/>
        <v/>
      </c>
      <c r="GZ161" s="57" t="str">
        <f t="shared" si="179"/>
        <v/>
      </c>
      <c r="HA161" s="57" t="str">
        <f t="shared" si="180"/>
        <v/>
      </c>
      <c r="HB161" s="57" t="str">
        <f t="shared" si="181"/>
        <v/>
      </c>
      <c r="HC161" s="57" t="str">
        <f t="shared" si="182"/>
        <v/>
      </c>
      <c r="HD161" s="57" t="str">
        <f t="shared" si="183"/>
        <v/>
      </c>
      <c r="HE161" s="57" t="str">
        <f t="shared" si="184"/>
        <v/>
      </c>
      <c r="HF161" s="57" t="str">
        <f t="shared" si="185"/>
        <v/>
      </c>
      <c r="HG161" s="57" t="str">
        <f t="shared" si="186"/>
        <v/>
      </c>
      <c r="HH161" s="57" t="str">
        <f t="shared" si="187"/>
        <v/>
      </c>
      <c r="HI161" s="57" t="str">
        <f t="shared" si="188"/>
        <v/>
      </c>
      <c r="HJ161" s="57" t="str">
        <f t="shared" si="189"/>
        <v/>
      </c>
    </row>
    <row r="162" spans="1:218" ht="43.2" hidden="1" x14ac:dyDescent="0.3">
      <c r="B162" t="s">
        <v>1854</v>
      </c>
      <c r="C162" t="s">
        <v>157</v>
      </c>
      <c r="D162">
        <v>2022</v>
      </c>
      <c r="E162" t="s">
        <v>1855</v>
      </c>
      <c r="F162" s="1" t="s">
        <v>1856</v>
      </c>
      <c r="I162" t="s">
        <v>335</v>
      </c>
      <c r="J162" t="s">
        <v>1857</v>
      </c>
      <c r="K162" t="s">
        <v>1858</v>
      </c>
      <c r="M162">
        <v>2022</v>
      </c>
      <c r="N162">
        <v>45246.819247685184</v>
      </c>
      <c r="O162">
        <v>45246.819247685184</v>
      </c>
      <c r="S162" t="s">
        <v>185</v>
      </c>
      <c r="T162">
        <v>280</v>
      </c>
      <c r="X162" t="s">
        <v>185</v>
      </c>
      <c r="AD162" t="s">
        <v>164</v>
      </c>
      <c r="AK162" t="s">
        <v>186</v>
      </c>
      <c r="AS162" t="s">
        <v>185</v>
      </c>
      <c r="CP162" t="s">
        <v>204</v>
      </c>
      <c r="CQ162" s="55" t="s">
        <v>3259</v>
      </c>
      <c r="CR162" t="s">
        <v>3259</v>
      </c>
      <c r="CS162" t="s">
        <v>172</v>
      </c>
      <c r="CT162" t="s">
        <v>173</v>
      </c>
      <c r="CU162" s="40" t="s">
        <v>174</v>
      </c>
      <c r="CV162" s="40" t="s">
        <v>174</v>
      </c>
      <c r="CW162" s="40" t="s">
        <v>174</v>
      </c>
      <c r="CX162" s="40"/>
      <c r="CZ162" s="55"/>
      <c r="DA162" s="55">
        <v>365</v>
      </c>
      <c r="DB162" s="55">
        <f>AVERAGE(129, 52, 39, 51)</f>
        <v>67.75</v>
      </c>
      <c r="DC162" s="55"/>
      <c r="DD162" s="55" t="s">
        <v>3262</v>
      </c>
      <c r="DE162" s="55" t="s">
        <v>846</v>
      </c>
      <c r="DJ162" t="s">
        <v>3263</v>
      </c>
      <c r="DK162" t="s">
        <v>3264</v>
      </c>
      <c r="DL162">
        <f>4*(20*20)</f>
        <v>1600</v>
      </c>
      <c r="DM162" s="40" t="s">
        <v>174</v>
      </c>
      <c r="DO162" s="40" t="s">
        <v>174</v>
      </c>
      <c r="DP162" s="40" t="s">
        <v>174</v>
      </c>
      <c r="DQ162" s="40" t="s">
        <v>174</v>
      </c>
      <c r="DR162">
        <v>3</v>
      </c>
      <c r="DS162" s="60" t="s">
        <v>3265</v>
      </c>
      <c r="DT162" t="s">
        <v>3503</v>
      </c>
      <c r="DU162" t="s">
        <v>3504</v>
      </c>
      <c r="DV162" t="s">
        <v>482</v>
      </c>
      <c r="DX162" t="s">
        <v>3473</v>
      </c>
      <c r="DY162" s="1" t="s">
        <v>1144</v>
      </c>
      <c r="EB162" s="1" t="s">
        <v>185</v>
      </c>
      <c r="ED162" s="55">
        <v>2018</v>
      </c>
      <c r="EH162"/>
      <c r="EI162"/>
      <c r="EJ162"/>
      <c r="EK162"/>
      <c r="EN162"/>
      <c r="EQ162">
        <f t="shared" si="153"/>
        <v>0</v>
      </c>
      <c r="ER162" t="str">
        <f t="shared" si="154"/>
        <v/>
      </c>
      <c r="GB162" s="57" t="str">
        <f t="shared" si="155"/>
        <v/>
      </c>
      <c r="GC162" s="57" t="str">
        <f t="shared" si="156"/>
        <v/>
      </c>
      <c r="GD162" s="57" t="str">
        <f t="shared" si="157"/>
        <v/>
      </c>
      <c r="GE162" s="57" t="str">
        <f t="shared" si="158"/>
        <v/>
      </c>
      <c r="GF162" s="57" t="str">
        <f t="shared" si="159"/>
        <v/>
      </c>
      <c r="GG162" s="57" t="str">
        <f t="shared" si="160"/>
        <v/>
      </c>
      <c r="GH162" s="57" t="str">
        <f t="shared" si="161"/>
        <v/>
      </c>
      <c r="GI162" s="57" t="str">
        <f t="shared" si="162"/>
        <v/>
      </c>
      <c r="GJ162" s="57" t="str">
        <f t="shared" si="163"/>
        <v/>
      </c>
      <c r="GK162" s="57" t="str">
        <f t="shared" si="164"/>
        <v/>
      </c>
      <c r="GL162" s="57" t="str">
        <f t="shared" si="165"/>
        <v/>
      </c>
      <c r="GM162" s="57" t="str">
        <f t="shared" si="166"/>
        <v/>
      </c>
      <c r="GN162" s="57" t="str">
        <f t="shared" si="167"/>
        <v/>
      </c>
      <c r="GO162" s="57" t="str">
        <f t="shared" si="168"/>
        <v/>
      </c>
      <c r="GP162" s="57" t="str">
        <f t="shared" si="169"/>
        <v/>
      </c>
      <c r="GQ162" s="57" t="str">
        <f t="shared" si="170"/>
        <v/>
      </c>
      <c r="GR162" s="57" t="str">
        <f t="shared" si="171"/>
        <v/>
      </c>
      <c r="GS162" s="57" t="str">
        <f t="shared" si="172"/>
        <v/>
      </c>
      <c r="GT162" s="57" t="str">
        <f t="shared" si="173"/>
        <v/>
      </c>
      <c r="GU162" s="57" t="str">
        <f t="shared" si="174"/>
        <v/>
      </c>
      <c r="GV162" s="57" t="str">
        <f t="shared" si="175"/>
        <v/>
      </c>
      <c r="GW162" s="57" t="str">
        <f t="shared" si="176"/>
        <v/>
      </c>
      <c r="GX162" s="57" t="str">
        <f t="shared" si="177"/>
        <v/>
      </c>
      <c r="GY162" s="57" t="str">
        <f t="shared" si="178"/>
        <v/>
      </c>
      <c r="GZ162" s="57" t="str">
        <f t="shared" si="179"/>
        <v/>
      </c>
      <c r="HA162" s="57" t="str">
        <f t="shared" si="180"/>
        <v/>
      </c>
      <c r="HB162" s="57" t="str">
        <f t="shared" si="181"/>
        <v/>
      </c>
      <c r="HC162" s="57" t="str">
        <f t="shared" si="182"/>
        <v/>
      </c>
      <c r="HD162" s="57" t="str">
        <f t="shared" si="183"/>
        <v/>
      </c>
      <c r="HE162" s="57" t="str">
        <f t="shared" si="184"/>
        <v/>
      </c>
      <c r="HF162" s="57" t="str">
        <f t="shared" si="185"/>
        <v/>
      </c>
      <c r="HG162" s="57" t="str">
        <f t="shared" si="186"/>
        <v/>
      </c>
      <c r="HH162" s="57" t="str">
        <f t="shared" si="187"/>
        <v/>
      </c>
      <c r="HI162" s="57" t="str">
        <f t="shared" si="188"/>
        <v/>
      </c>
      <c r="HJ162" s="57" t="str">
        <f t="shared" si="189"/>
        <v/>
      </c>
    </row>
    <row r="163" spans="1:218" ht="72" hidden="1" x14ac:dyDescent="0.3">
      <c r="B163" t="s">
        <v>1859</v>
      </c>
      <c r="C163" t="s">
        <v>157</v>
      </c>
      <c r="D163">
        <v>2021</v>
      </c>
      <c r="E163" t="s">
        <v>1860</v>
      </c>
      <c r="F163" s="1" t="s">
        <v>1861</v>
      </c>
      <c r="I163" t="s">
        <v>335</v>
      </c>
      <c r="J163" t="s">
        <v>1862</v>
      </c>
      <c r="K163" t="s">
        <v>1863</v>
      </c>
      <c r="M163">
        <v>2021</v>
      </c>
      <c r="N163">
        <v>45246.819293981483</v>
      </c>
      <c r="O163">
        <v>45246.819293981483</v>
      </c>
      <c r="S163" t="s">
        <v>185</v>
      </c>
      <c r="T163">
        <v>264</v>
      </c>
      <c r="X163" t="s">
        <v>185</v>
      </c>
      <c r="AD163" t="s">
        <v>164</v>
      </c>
      <c r="AK163" t="s">
        <v>186</v>
      </c>
      <c r="AS163" t="s">
        <v>185</v>
      </c>
      <c r="CP163" t="s">
        <v>204</v>
      </c>
      <c r="CQ163" s="55" t="s">
        <v>3251</v>
      </c>
      <c r="CR163" s="1" t="s">
        <v>3251</v>
      </c>
      <c r="CS163" t="s">
        <v>172</v>
      </c>
      <c r="CT163" t="s">
        <v>173</v>
      </c>
      <c r="CU163" s="40" t="s">
        <v>174</v>
      </c>
      <c r="CV163" s="40" t="s">
        <v>174</v>
      </c>
      <c r="CW163" s="40" t="s">
        <v>174</v>
      </c>
      <c r="CX163" s="40"/>
      <c r="CY163" s="40"/>
      <c r="CZ163" s="55"/>
      <c r="DA163" s="55">
        <f>2*365</f>
        <v>730</v>
      </c>
      <c r="DB163" s="55">
        <f>AVERAGE(144,82,111,247,180,58)</f>
        <v>137</v>
      </c>
      <c r="DC163" s="55"/>
      <c r="DD163" s="55">
        <v>6</v>
      </c>
      <c r="DE163" s="55"/>
      <c r="DG163">
        <v>2</v>
      </c>
      <c r="DH163" s="40" t="s">
        <v>174</v>
      </c>
      <c r="DI163" t="s">
        <v>3252</v>
      </c>
      <c r="DJ163" t="s">
        <v>3253</v>
      </c>
      <c r="DK163" t="s">
        <v>3254</v>
      </c>
      <c r="DL163">
        <f>(6*7.62)+(20^2)+(4*(10^2))</f>
        <v>845.72</v>
      </c>
      <c r="DM163" s="40" t="s">
        <v>174</v>
      </c>
      <c r="DN163" s="40" t="s">
        <v>174</v>
      </c>
      <c r="DO163" s="40" t="s">
        <v>174</v>
      </c>
      <c r="DP163" s="40" t="s">
        <v>174</v>
      </c>
      <c r="DQ163" s="40" t="s">
        <v>174</v>
      </c>
      <c r="DR163">
        <v>3</v>
      </c>
      <c r="DS163" s="60" t="s">
        <v>3258</v>
      </c>
      <c r="DT163" s="60"/>
      <c r="DU163" s="60"/>
      <c r="DV163" s="40" t="s">
        <v>212</v>
      </c>
      <c r="DW163" s="40"/>
      <c r="DX163" s="40"/>
      <c r="DY163" t="s">
        <v>3255</v>
      </c>
      <c r="DZ163" t="s">
        <v>3484</v>
      </c>
      <c r="EA163" s="1" t="s">
        <v>3257</v>
      </c>
      <c r="EB163" s="1" t="s">
        <v>3257</v>
      </c>
      <c r="EC163" s="40" t="s">
        <v>174</v>
      </c>
      <c r="ED163" t="s">
        <v>3131</v>
      </c>
      <c r="EE163" t="s">
        <v>3129</v>
      </c>
      <c r="EF163">
        <v>4</v>
      </c>
      <c r="EH163"/>
      <c r="EI163" s="1" t="s">
        <v>3256</v>
      </c>
      <c r="EJ163" s="1" t="s">
        <v>3412</v>
      </c>
      <c r="EK163" s="1" t="s">
        <v>3412</v>
      </c>
      <c r="EN163" s="40" t="s">
        <v>174</v>
      </c>
      <c r="EO163" s="40"/>
      <c r="EQ163">
        <f t="shared" si="153"/>
        <v>0</v>
      </c>
      <c r="ER163" t="str">
        <f t="shared" si="154"/>
        <v/>
      </c>
      <c r="GB163" s="57" t="str">
        <f t="shared" si="155"/>
        <v/>
      </c>
      <c r="GC163" s="57" t="str">
        <f t="shared" si="156"/>
        <v/>
      </c>
      <c r="GD163" s="57" t="str">
        <f t="shared" si="157"/>
        <v/>
      </c>
      <c r="GE163" s="57" t="str">
        <f t="shared" si="158"/>
        <v/>
      </c>
      <c r="GF163" s="57" t="str">
        <f t="shared" si="159"/>
        <v/>
      </c>
      <c r="GG163" s="57" t="str">
        <f t="shared" si="160"/>
        <v/>
      </c>
      <c r="GH163" s="57" t="str">
        <f t="shared" si="161"/>
        <v/>
      </c>
      <c r="GI163" s="57" t="str">
        <f t="shared" si="162"/>
        <v/>
      </c>
      <c r="GJ163" s="57" t="str">
        <f t="shared" si="163"/>
        <v/>
      </c>
      <c r="GK163" s="57" t="str">
        <f t="shared" si="164"/>
        <v/>
      </c>
      <c r="GL163" s="57" t="str">
        <f t="shared" si="165"/>
        <v/>
      </c>
      <c r="GM163" s="57" t="str">
        <f t="shared" si="166"/>
        <v/>
      </c>
      <c r="GN163" s="57" t="str">
        <f t="shared" si="167"/>
        <v/>
      </c>
      <c r="GO163" s="57" t="str">
        <f t="shared" si="168"/>
        <v/>
      </c>
      <c r="GP163" s="57" t="str">
        <f t="shared" si="169"/>
        <v/>
      </c>
      <c r="GQ163" s="57" t="str">
        <f t="shared" si="170"/>
        <v/>
      </c>
      <c r="GR163" s="57" t="str">
        <f t="shared" si="171"/>
        <v/>
      </c>
      <c r="GS163" s="57" t="str">
        <f t="shared" si="172"/>
        <v/>
      </c>
      <c r="GT163" s="57" t="str">
        <f t="shared" si="173"/>
        <v/>
      </c>
      <c r="GU163" s="57" t="str">
        <f t="shared" si="174"/>
        <v/>
      </c>
      <c r="GV163" s="57" t="str">
        <f t="shared" si="175"/>
        <v/>
      </c>
      <c r="GW163" s="57" t="str">
        <f t="shared" si="176"/>
        <v/>
      </c>
      <c r="GX163" s="57" t="str">
        <f t="shared" si="177"/>
        <v/>
      </c>
      <c r="GY163" s="57" t="str">
        <f t="shared" si="178"/>
        <v/>
      </c>
      <c r="GZ163" s="57" t="str">
        <f t="shared" si="179"/>
        <v/>
      </c>
      <c r="HA163" s="57" t="str">
        <f t="shared" si="180"/>
        <v/>
      </c>
      <c r="HB163" s="57" t="str">
        <f t="shared" si="181"/>
        <v/>
      </c>
      <c r="HC163" s="57" t="str">
        <f t="shared" si="182"/>
        <v/>
      </c>
      <c r="HD163" s="57" t="str">
        <f t="shared" si="183"/>
        <v/>
      </c>
      <c r="HE163" s="57" t="str">
        <f t="shared" si="184"/>
        <v/>
      </c>
      <c r="HF163" s="57" t="str">
        <f t="shared" si="185"/>
        <v/>
      </c>
      <c r="HG163" s="57" t="str">
        <f t="shared" si="186"/>
        <v/>
      </c>
      <c r="HH163" s="57" t="str">
        <f t="shared" si="187"/>
        <v/>
      </c>
      <c r="HI163" s="57" t="str">
        <f t="shared" si="188"/>
        <v/>
      </c>
      <c r="HJ163" s="57" t="str">
        <f t="shared" si="189"/>
        <v/>
      </c>
    </row>
    <row r="164" spans="1:218" ht="86.4" hidden="1" x14ac:dyDescent="0.3">
      <c r="A164" s="55"/>
      <c r="B164" s="55" t="s">
        <v>2246</v>
      </c>
      <c r="C164" s="55" t="s">
        <v>157</v>
      </c>
      <c r="D164" s="55">
        <v>2023</v>
      </c>
      <c r="E164" s="55" t="s">
        <v>2247</v>
      </c>
      <c r="F164" s="1" t="s">
        <v>2248</v>
      </c>
      <c r="G164" s="55" t="s">
        <v>326</v>
      </c>
      <c r="I164" t="s">
        <v>327</v>
      </c>
      <c r="J164" t="s">
        <v>2249</v>
      </c>
      <c r="L164" t="s">
        <v>2250</v>
      </c>
      <c r="M164">
        <v>44986</v>
      </c>
      <c r="N164">
        <v>45075.825173611112</v>
      </c>
      <c r="O164">
        <v>45075.825173611112</v>
      </c>
      <c r="T164">
        <v>286</v>
      </c>
      <c r="AD164" t="s">
        <v>164</v>
      </c>
      <c r="AH164" t="s">
        <v>2251</v>
      </c>
      <c r="AM164" t="s">
        <v>2252</v>
      </c>
      <c r="AN164" t="s">
        <v>2253</v>
      </c>
      <c r="AO164" t="s">
        <v>2254</v>
      </c>
      <c r="CK164" s="56" t="s">
        <v>201</v>
      </c>
      <c r="CL164" s="55"/>
      <c r="CM164" s="55"/>
      <c r="CP164" s="55" t="s">
        <v>204</v>
      </c>
      <c r="CQ164" s="55" t="s">
        <v>3620</v>
      </c>
      <c r="CR164" s="55" t="s">
        <v>2078</v>
      </c>
      <c r="CS164" s="55" t="s">
        <v>172</v>
      </c>
      <c r="CT164" s="55" t="s">
        <v>173</v>
      </c>
      <c r="CU164" s="1" t="s">
        <v>2079</v>
      </c>
      <c r="CV164" s="1" t="s">
        <v>2080</v>
      </c>
      <c r="CW164" s="1" t="s">
        <v>185</v>
      </c>
      <c r="CY164" s="55">
        <f>AVERAGE(33.1818181818182,13.6875,11.9021739130435,24.3333333333333,10.3301886792453,17.3809523809524,19.5535714285714,4.31952662721894,3.88297872340426,36.5,15.2083333333333,40.5555555555556,26.0714285714286,22.8125,20.8571428571429,8.11111111111111)</f>
        <v>19.293007168509924</v>
      </c>
      <c r="CZ164" s="55"/>
      <c r="DA164" s="55">
        <f>AVERAGE(365,1095,1095,365,1095,1095,1095,730,1095,365,365,365,365,365,730,365)</f>
        <v>684.375</v>
      </c>
      <c r="DB164" s="55">
        <f>AVERAGE(12,81,93,16,107,64,57,170,283,11,25,10,15,17,36,46)</f>
        <v>65.1875</v>
      </c>
      <c r="DC164" s="55">
        <v>1043</v>
      </c>
      <c r="DD164" s="55">
        <v>16</v>
      </c>
      <c r="DE164" s="55"/>
      <c r="DF164" s="55" t="s">
        <v>185</v>
      </c>
      <c r="DG164" s="55">
        <v>5</v>
      </c>
      <c r="DH164" s="55" t="s">
        <v>174</v>
      </c>
      <c r="DI164" s="55" t="s">
        <v>2255</v>
      </c>
      <c r="DJ164" s="55" t="s">
        <v>2256</v>
      </c>
      <c r="DK164" s="55" t="s">
        <v>2257</v>
      </c>
      <c r="DL164" s="55">
        <v>400</v>
      </c>
      <c r="DM164" s="55" t="s">
        <v>174</v>
      </c>
      <c r="DN164" s="55" t="s">
        <v>174</v>
      </c>
      <c r="DO164" s="55"/>
      <c r="DP164" s="55"/>
      <c r="DQ164" s="55"/>
      <c r="DR164" s="55">
        <v>3</v>
      </c>
      <c r="DS164" s="55" t="s">
        <v>2258</v>
      </c>
      <c r="DT164" s="55"/>
      <c r="DU164" s="55"/>
      <c r="DV164" s="55" t="s">
        <v>212</v>
      </c>
      <c r="DW164" s="55"/>
      <c r="DX164" s="55"/>
      <c r="DY164" s="55" t="s">
        <v>534</v>
      </c>
      <c r="DZ164" s="55"/>
      <c r="EA164" s="1" t="s">
        <v>2259</v>
      </c>
      <c r="EB164" s="1" t="s">
        <v>3551</v>
      </c>
      <c r="EC164" s="55" t="s">
        <v>174</v>
      </c>
      <c r="ED164" s="55" t="s">
        <v>3278</v>
      </c>
      <c r="EE164" s="55"/>
      <c r="EF164" s="55">
        <v>4</v>
      </c>
      <c r="EG164" s="55"/>
      <c r="EH164" s="55"/>
      <c r="EI164" s="55" t="s">
        <v>174</v>
      </c>
      <c r="EJ164" s="55"/>
      <c r="EK164" s="55"/>
      <c r="EL164" s="55"/>
      <c r="EM164" s="55"/>
      <c r="EN164" s="55" t="s">
        <v>174</v>
      </c>
      <c r="EO164" s="55"/>
      <c r="EP164" s="55"/>
      <c r="EQ164" s="55">
        <f t="shared" ref="EQ164:EQ182" si="190">COUNTA(ES164:GA164)</f>
        <v>2</v>
      </c>
      <c r="ER164" t="str">
        <f t="shared" ref="ER164:ER182" si="191">_xlfn.TEXTJOIN(", ",TRUE,GB164:HJ164)</f>
        <v>WorldView-2, Ground-based RGB</v>
      </c>
      <c r="ES164" s="56"/>
      <c r="ET164" s="55"/>
      <c r="EU164" s="55"/>
      <c r="EV164" s="55">
        <v>1</v>
      </c>
      <c r="EW164" s="55"/>
      <c r="EX164" s="55"/>
      <c r="EY164" s="55"/>
      <c r="EZ164" s="55"/>
      <c r="FA164" s="55"/>
      <c r="FB164" s="55"/>
      <c r="FC164" s="55"/>
      <c r="FD164" s="55"/>
      <c r="FE164" s="55"/>
      <c r="FF164" s="55"/>
      <c r="FG164" s="55"/>
      <c r="FH164" s="55">
        <v>1</v>
      </c>
      <c r="FI164" s="55"/>
      <c r="FJ164" s="55"/>
      <c r="FK164" s="55"/>
      <c r="FL164" s="55"/>
      <c r="FM164" s="55"/>
      <c r="FN164" s="55"/>
      <c r="FO164" s="55"/>
      <c r="FP164" s="55"/>
      <c r="FQ164" s="55"/>
      <c r="FR164" s="55"/>
      <c r="FS164" s="55"/>
      <c r="FT164" s="55"/>
      <c r="FU164" s="55"/>
      <c r="FV164" s="55"/>
      <c r="FW164" s="55"/>
      <c r="FX164" s="55"/>
      <c r="FY164" s="55"/>
      <c r="FZ164" s="55"/>
      <c r="GA164" s="55"/>
      <c r="GB164" s="57" t="str">
        <f t="shared" ref="GB164:GB182" si="192">IF(OR(ES164=1, ES164=-1, ES164="-1, 1", ES164="1, -1"),ES$1,"")</f>
        <v/>
      </c>
      <c r="GC164" s="57" t="str">
        <f t="shared" ref="GC164:GC182" si="193">IF(OR(ET164=1, ET164=-1, ET164="-1, 1", ET164="1, -1"),ET$1,"")</f>
        <v/>
      </c>
      <c r="GD164" s="57" t="str">
        <f t="shared" ref="GD164:GD182" si="194">IF(OR(EU164=1, EU164=-1, EU164="-1, 1", EU164="1, -1"),EU$1,"")</f>
        <v/>
      </c>
      <c r="GE164" s="57" t="str">
        <f t="shared" ref="GE164:GE182" si="195">IF(OR(EV164=1, EV164=-1, EV164="-1, 1", EV164="1, -1"),EV$1,"")</f>
        <v>WorldView-2</v>
      </c>
      <c r="GF164" s="57" t="str">
        <f t="shared" ref="GF164:GF182" si="196">IF(OR(EW164=1, EW164=-1, EW164="-1, 1", EW164="1, -1"),EW$1,"")</f>
        <v/>
      </c>
      <c r="GG164" s="57" t="str">
        <f t="shared" ref="GG164:GG182" si="197">IF(OR(EX164=1, EX164=-1, EX164="-1, 1", EX164="1, -1"),EX$1,"")</f>
        <v/>
      </c>
      <c r="GH164" s="57" t="str">
        <f t="shared" ref="GH164:GH182" si="198">IF(OR(EY164=1, EY164=-1, EY164="-1, 1", EY164="1, -1"),EY$1,"")</f>
        <v/>
      </c>
      <c r="GI164" s="57" t="str">
        <f t="shared" ref="GI164:GI182" si="199">IF(OR(EZ164=1, EZ164=-1, EZ164="-1, 1", EZ164="1, -1"),EZ$1,"")</f>
        <v/>
      </c>
      <c r="GJ164" s="57" t="str">
        <f t="shared" ref="GJ164:GJ182" si="200">IF(OR(FA164=1, FA164=-1, FA164="-1, 1", FA164="1, -1"),FA$1,"")</f>
        <v/>
      </c>
      <c r="GK164" s="57" t="str">
        <f t="shared" ref="GK164:GK182" si="201">IF(OR(FB164=1, FB164=-1, FB164="-1, 1", FB164="1, -1"),FB$1,"")</f>
        <v/>
      </c>
      <c r="GL164" s="57" t="str">
        <f t="shared" ref="GL164:GL182" si="202">IF(OR(FC164=1, FC164=-1, FC164="-1, 1", FC164="1, -1"),FC$1,"")</f>
        <v/>
      </c>
      <c r="GM164" s="57" t="str">
        <f t="shared" ref="GM164:GM182" si="203">IF(OR(FD164=1, FD164=-1, FD164="-1, 1", FD164="1, -1"),FD$1,"")</f>
        <v/>
      </c>
      <c r="GN164" s="57" t="str">
        <f t="shared" ref="GN164:GN182" si="204">IF(OR(FE164=1, FE164=-1, FE164="-1, 1", FE164="1, -1"),FE$1,"")</f>
        <v/>
      </c>
      <c r="GO164" s="57" t="str">
        <f t="shared" ref="GO164:GO182" si="205">IF(OR(FF164=1, FF164=-1, FF164="-1, 1", FF164="1, -1"),FF$1,"")</f>
        <v/>
      </c>
      <c r="GP164" s="57" t="str">
        <f t="shared" ref="GP164:GP182" si="206">IF(OR(FG164=1, FG164=-1, FG164="-1, 1", FG164="1, -1"),FG$1,"")</f>
        <v/>
      </c>
      <c r="GQ164" s="57" t="str">
        <f t="shared" ref="GQ164:GQ182" si="207">IF(OR(FH164=1, FH164=-1, FH164="-1, 1", FH164="1, -1"),FH$1,"")</f>
        <v>Ground-based RGB</v>
      </c>
      <c r="GR164" s="57" t="str">
        <f t="shared" ref="GR164:GR182" si="208">IF(OR(FI164=1, FI164=-1, FI164="-1, 1", FI164="1, -1"),FI$1,"")</f>
        <v/>
      </c>
      <c r="GS164" s="57" t="str">
        <f t="shared" ref="GS164:GS182" si="209">IF(OR(FJ164=1, FJ164=-1, FJ164="-1, 1", FJ164="1, -1"),FJ$1,"")</f>
        <v/>
      </c>
      <c r="GT164" s="57" t="str">
        <f t="shared" ref="GT164:GT182" si="210">IF(OR(FK164=1, FK164=-1, FK164="-1, 1", FK164="1, -1"),FK$1,"")</f>
        <v/>
      </c>
      <c r="GU164" s="57" t="str">
        <f t="shared" ref="GU164:GU182" si="211">IF(OR(FL164=1, FL164=-1, FL164="-1, 1", FL164="1, -1"),FL$1,"")</f>
        <v/>
      </c>
      <c r="GV164" s="57" t="str">
        <f t="shared" ref="GV164:GV182" si="212">IF(OR(FM164=1, FM164=-1, FM164="-1, 1", FM164="1, -1"),FM$1,"")</f>
        <v/>
      </c>
      <c r="GW164" s="57" t="str">
        <f t="shared" ref="GW164:GW182" si="213">IF(OR(FN164=1, FN164=-1, FN164="-1, 1", FN164="1, -1"),FN$1,"")</f>
        <v/>
      </c>
      <c r="GX164" s="57" t="str">
        <f t="shared" ref="GX164:GX182" si="214">IF(OR(FO164=1, FO164=-1, FO164="-1, 1", FO164="1, -1"),FO$1,"")</f>
        <v/>
      </c>
      <c r="GY164" s="57" t="str">
        <f t="shared" ref="GY164:GY182" si="215">IF(OR(FP164=1, FP164=-1, FP164="-1, 1", FP164="1, -1"),FP$1,"")</f>
        <v/>
      </c>
      <c r="GZ164" s="57" t="str">
        <f t="shared" ref="GZ164:GZ182" si="216">IF(OR(FQ164=1, FQ164=-1, FQ164="-1, 1", FQ164="1, -1"),FQ$1,"")</f>
        <v/>
      </c>
      <c r="HA164" s="57" t="str">
        <f t="shared" ref="HA164:HA182" si="217">IF(OR(FR164=1, FR164=-1, FR164="-1, 1", FR164="1, -1"),FR$1,"")</f>
        <v/>
      </c>
      <c r="HB164" s="57" t="str">
        <f t="shared" ref="HB164:HB182" si="218">IF(OR(FS164=1, FS164=-1, FS164="-1, 1", FS164="1, -1"),FS$1,"")</f>
        <v/>
      </c>
      <c r="HC164" s="57" t="str">
        <f t="shared" ref="HC164:HC182" si="219">IF(OR(FT164=1, FT164=-1, FT164="-1, 1", FT164="1, -1"),FT$1,"")</f>
        <v/>
      </c>
      <c r="HD164" s="57" t="str">
        <f t="shared" ref="HD164:HD182" si="220">IF(OR(FU164=1, FU164=-1, FU164="-1, 1", FU164="1, -1"),FU$1,"")</f>
        <v/>
      </c>
      <c r="HE164" s="57" t="str">
        <f t="shared" ref="HE164:HE182" si="221">IF(OR(FV164=1, FV164=-1, FV164="-1, 1", FV164="1, -1"),FV$1,"")</f>
        <v/>
      </c>
      <c r="HF164" s="57" t="str">
        <f t="shared" ref="HF164:HF182" si="222">IF(OR(FW164=1, FW164=-1, FW164="-1, 1", FW164="1, -1"),FW$1,"")</f>
        <v/>
      </c>
      <c r="HG164" s="57" t="str">
        <f t="shared" ref="HG164:HG182" si="223">IF(OR(FX164=1, FX164=-1, FX164="-1, 1", FX164="1, -1"),FX$1,"")</f>
        <v/>
      </c>
      <c r="HH164" s="57" t="str">
        <f t="shared" ref="HH164:HH182" si="224">IF(OR(FY164=1, FY164=-1, FY164="-1, 1", FY164="1, -1"),FY$1,"")</f>
        <v/>
      </c>
      <c r="HI164" s="57" t="str">
        <f t="shared" ref="HI164:HI182" si="225">IF(OR(FZ164=1, FZ164=-1, FZ164="-1, 1", FZ164="1, -1"),FZ$1,"")</f>
        <v/>
      </c>
      <c r="HJ164" s="57" t="str">
        <f t="shared" ref="HJ164:HJ182" si="226">IF(OR(GA164=1, GA164=-1, GA164="-1, 1", GA164="1, -1"),GA$1,"")</f>
        <v/>
      </c>
    </row>
    <row r="165" spans="1:218" ht="86.4" hidden="1" x14ac:dyDescent="0.3">
      <c r="A165" s="55"/>
      <c r="B165" s="55" t="s">
        <v>2260</v>
      </c>
      <c r="C165" s="55" t="s">
        <v>157</v>
      </c>
      <c r="D165" s="55">
        <v>2020</v>
      </c>
      <c r="E165" s="55" t="s">
        <v>2261</v>
      </c>
      <c r="F165" s="1" t="s">
        <v>2262</v>
      </c>
      <c r="G165" s="55" t="s">
        <v>326</v>
      </c>
      <c r="I165" t="s">
        <v>327</v>
      </c>
      <c r="J165" t="s">
        <v>2263</v>
      </c>
      <c r="L165" t="s">
        <v>2264</v>
      </c>
      <c r="M165">
        <v>44075</v>
      </c>
      <c r="N165">
        <v>45075.825208333335</v>
      </c>
      <c r="O165">
        <v>45075.825208333335</v>
      </c>
      <c r="T165">
        <v>246</v>
      </c>
      <c r="AD165" t="s">
        <v>164</v>
      </c>
      <c r="AH165" t="s">
        <v>2265</v>
      </c>
      <c r="AM165" t="s">
        <v>2266</v>
      </c>
      <c r="AN165" t="s">
        <v>2267</v>
      </c>
      <c r="AO165" t="s">
        <v>2268</v>
      </c>
      <c r="CK165" s="56" t="s">
        <v>201</v>
      </c>
      <c r="CL165" s="55"/>
      <c r="CM165" s="55"/>
      <c r="CP165" s="55" t="s">
        <v>846</v>
      </c>
      <c r="CQ165" s="55" t="s">
        <v>3620</v>
      </c>
      <c r="CR165" s="55" t="s">
        <v>2078</v>
      </c>
      <c r="CS165" s="55" t="s">
        <v>172</v>
      </c>
      <c r="CT165" s="55" t="s">
        <v>173</v>
      </c>
      <c r="CU165" s="1" t="s">
        <v>2079</v>
      </c>
      <c r="CV165" s="1" t="s">
        <v>2080</v>
      </c>
      <c r="CW165" s="1" t="s">
        <v>3084</v>
      </c>
      <c r="CY165">
        <f>AVERAGE(8.7,12.1)</f>
        <v>10.399999999999999</v>
      </c>
      <c r="CZ165" s="55" t="s">
        <v>3110</v>
      </c>
      <c r="DA165" s="55" t="s">
        <v>3111</v>
      </c>
      <c r="DB165" s="55">
        <f>AVERAGE(22,16)</f>
        <v>19</v>
      </c>
      <c r="DC165" s="55" t="s">
        <v>185</v>
      </c>
      <c r="DD165" s="55">
        <v>2</v>
      </c>
      <c r="DE165" s="55"/>
      <c r="DF165" s="55" t="s">
        <v>185</v>
      </c>
      <c r="DG165" s="55">
        <v>6</v>
      </c>
      <c r="DH165" s="55" t="s">
        <v>174</v>
      </c>
      <c r="DI165" s="55" t="s">
        <v>1141</v>
      </c>
      <c r="DJ165" s="55" t="s">
        <v>456</v>
      </c>
      <c r="DK165" s="55" t="s">
        <v>457</v>
      </c>
      <c r="DL165" s="55">
        <v>100</v>
      </c>
      <c r="DM165" s="55" t="s">
        <v>174</v>
      </c>
      <c r="DN165" s="55" t="s">
        <v>174</v>
      </c>
      <c r="DO165" s="55"/>
      <c r="DP165" s="55"/>
      <c r="DQ165" s="55"/>
      <c r="DR165" s="55">
        <v>3</v>
      </c>
      <c r="DS165" s="55" t="s">
        <v>2269</v>
      </c>
      <c r="DT165" s="55"/>
      <c r="DU165" s="55"/>
      <c r="DV165" s="55" t="s">
        <v>212</v>
      </c>
      <c r="DW165" s="55"/>
      <c r="DX165" s="55"/>
      <c r="DY165" s="55" t="s">
        <v>1306</v>
      </c>
      <c r="DZ165" s="55" t="s">
        <v>3334</v>
      </c>
      <c r="EA165" s="1" t="s">
        <v>2270</v>
      </c>
      <c r="EB165" s="1" t="s">
        <v>3533</v>
      </c>
      <c r="EC165" s="55" t="s">
        <v>174</v>
      </c>
      <c r="ED165" s="55" t="s">
        <v>3131</v>
      </c>
      <c r="EE165" s="55" t="s">
        <v>3129</v>
      </c>
      <c r="EF165" s="55">
        <v>4</v>
      </c>
      <c r="EG165" s="55"/>
      <c r="EH165" s="55" t="s">
        <v>3552</v>
      </c>
      <c r="EI165" s="55" t="s">
        <v>174</v>
      </c>
      <c r="EJ165" s="55"/>
      <c r="EK165" s="55"/>
      <c r="EL165" s="55"/>
      <c r="EM165" s="55"/>
      <c r="EN165" s="55" t="s">
        <v>174</v>
      </c>
      <c r="EO165" s="55"/>
      <c r="EP165" s="55"/>
      <c r="EQ165" s="55">
        <f t="shared" si="190"/>
        <v>1</v>
      </c>
      <c r="ER165" t="str">
        <f t="shared" si="191"/>
        <v>Sentinel-1</v>
      </c>
      <c r="ES165" s="56"/>
      <c r="ET165" s="55"/>
      <c r="EU165" s="55"/>
      <c r="EV165" s="55"/>
      <c r="EW165" s="55"/>
      <c r="EX165" s="55"/>
      <c r="EY165" s="55"/>
      <c r="EZ165" s="55"/>
      <c r="FA165" s="55"/>
      <c r="FB165" s="55">
        <v>1</v>
      </c>
      <c r="FC165" s="55"/>
      <c r="FD165" s="55"/>
      <c r="FE165" s="55"/>
      <c r="FF165" s="55"/>
      <c r="FG165" s="55"/>
      <c r="FH165" s="55"/>
      <c r="FI165" s="55"/>
      <c r="FJ165" s="55"/>
      <c r="FK165" s="55"/>
      <c r="FL165" s="55"/>
      <c r="FM165" s="55"/>
      <c r="FN165" s="55"/>
      <c r="FO165" s="55"/>
      <c r="FP165" s="55"/>
      <c r="FQ165" s="55"/>
      <c r="FR165" s="55"/>
      <c r="FS165" s="55"/>
      <c r="FT165" s="55"/>
      <c r="FU165" s="55"/>
      <c r="FV165" s="55"/>
      <c r="FW165" s="55"/>
      <c r="FX165" s="55"/>
      <c r="FY165" s="55"/>
      <c r="FZ165" s="55"/>
      <c r="GA165" s="55"/>
      <c r="GB165" s="57" t="str">
        <f t="shared" si="192"/>
        <v/>
      </c>
      <c r="GC165" s="57" t="str">
        <f t="shared" si="193"/>
        <v/>
      </c>
      <c r="GD165" s="57" t="str">
        <f t="shared" si="194"/>
        <v/>
      </c>
      <c r="GE165" s="57" t="str">
        <f t="shared" si="195"/>
        <v/>
      </c>
      <c r="GF165" s="57" t="str">
        <f t="shared" si="196"/>
        <v/>
      </c>
      <c r="GG165" s="57" t="str">
        <f t="shared" si="197"/>
        <v/>
      </c>
      <c r="GH165" s="57" t="str">
        <f t="shared" si="198"/>
        <v/>
      </c>
      <c r="GI165" s="57" t="str">
        <f t="shared" si="199"/>
        <v/>
      </c>
      <c r="GJ165" s="57" t="str">
        <f t="shared" si="200"/>
        <v/>
      </c>
      <c r="GK165" s="57" t="str">
        <f t="shared" si="201"/>
        <v>Sentinel-1</v>
      </c>
      <c r="GL165" s="57" t="str">
        <f t="shared" si="202"/>
        <v/>
      </c>
      <c r="GM165" s="57" t="str">
        <f t="shared" si="203"/>
        <v/>
      </c>
      <c r="GN165" s="57" t="str">
        <f t="shared" si="204"/>
        <v/>
      </c>
      <c r="GO165" s="57" t="str">
        <f t="shared" si="205"/>
        <v/>
      </c>
      <c r="GP165" s="57" t="str">
        <f t="shared" si="206"/>
        <v/>
      </c>
      <c r="GQ165" s="57" t="str">
        <f t="shared" si="207"/>
        <v/>
      </c>
      <c r="GR165" s="57" t="str">
        <f t="shared" si="208"/>
        <v/>
      </c>
      <c r="GS165" s="57" t="str">
        <f t="shared" si="209"/>
        <v/>
      </c>
      <c r="GT165" s="57" t="str">
        <f t="shared" si="210"/>
        <v/>
      </c>
      <c r="GU165" s="57" t="str">
        <f t="shared" si="211"/>
        <v/>
      </c>
      <c r="GV165" s="57" t="str">
        <f t="shared" si="212"/>
        <v/>
      </c>
      <c r="GW165" s="57" t="str">
        <f t="shared" si="213"/>
        <v/>
      </c>
      <c r="GX165" s="57" t="str">
        <f t="shared" si="214"/>
        <v/>
      </c>
      <c r="GY165" s="57" t="str">
        <f t="shared" si="215"/>
        <v/>
      </c>
      <c r="GZ165" s="57" t="str">
        <f t="shared" si="216"/>
        <v/>
      </c>
      <c r="HA165" s="57" t="str">
        <f t="shared" si="217"/>
        <v/>
      </c>
      <c r="HB165" s="57" t="str">
        <f t="shared" si="218"/>
        <v/>
      </c>
      <c r="HC165" s="57" t="str">
        <f t="shared" si="219"/>
        <v/>
      </c>
      <c r="HD165" s="57" t="str">
        <f t="shared" si="220"/>
        <v/>
      </c>
      <c r="HE165" s="57" t="str">
        <f t="shared" si="221"/>
        <v/>
      </c>
      <c r="HF165" s="57" t="str">
        <f t="shared" si="222"/>
        <v/>
      </c>
      <c r="HG165" s="57" t="str">
        <f t="shared" si="223"/>
        <v/>
      </c>
      <c r="HH165" s="57" t="str">
        <f t="shared" si="224"/>
        <v/>
      </c>
      <c r="HI165" s="57" t="str">
        <f t="shared" si="225"/>
        <v/>
      </c>
      <c r="HJ165" s="57" t="str">
        <f t="shared" si="226"/>
        <v/>
      </c>
    </row>
    <row r="166" spans="1:218" ht="57.6" hidden="1" x14ac:dyDescent="0.3">
      <c r="A166" s="55">
        <v>1</v>
      </c>
      <c r="B166" s="55" t="s">
        <v>2284</v>
      </c>
      <c r="C166" s="55" t="s">
        <v>157</v>
      </c>
      <c r="D166" s="55">
        <v>2023</v>
      </c>
      <c r="E166" s="55" t="s">
        <v>2285</v>
      </c>
      <c r="F166" s="1" t="s">
        <v>2286</v>
      </c>
      <c r="G166" s="55" t="s">
        <v>418</v>
      </c>
      <c r="I166" t="s">
        <v>419</v>
      </c>
      <c r="J166" t="s">
        <v>2287</v>
      </c>
      <c r="L166" t="s">
        <v>2288</v>
      </c>
      <c r="M166">
        <v>45259</v>
      </c>
      <c r="N166">
        <v>45434.755358796298</v>
      </c>
      <c r="O166">
        <v>45436.053171296298</v>
      </c>
      <c r="T166">
        <v>10</v>
      </c>
      <c r="AD166" t="s">
        <v>164</v>
      </c>
      <c r="AH166" t="s">
        <v>2289</v>
      </c>
      <c r="AM166" t="s">
        <v>2290</v>
      </c>
      <c r="AO166" t="s">
        <v>2291</v>
      </c>
      <c r="CK166" s="58"/>
      <c r="CL166" s="55"/>
      <c r="CM166" s="55"/>
      <c r="CP166" s="55" t="s">
        <v>204</v>
      </c>
      <c r="CQ166" s="55"/>
      <c r="CR166" s="55" t="s">
        <v>616</v>
      </c>
      <c r="CS166" s="55" t="s">
        <v>454</v>
      </c>
      <c r="CT166" s="55" t="s">
        <v>173</v>
      </c>
      <c r="CU166"/>
      <c r="CV166"/>
      <c r="CW166"/>
      <c r="CX166"/>
      <c r="CY166" s="55">
        <v>2190</v>
      </c>
      <c r="CZ166" s="55"/>
      <c r="DA166" s="55">
        <v>2190</v>
      </c>
      <c r="DB166" s="55">
        <v>2</v>
      </c>
      <c r="DC166" s="55" t="s">
        <v>185</v>
      </c>
      <c r="DD166" s="55">
        <v>1</v>
      </c>
      <c r="DE166" s="55"/>
      <c r="DF166" s="55"/>
      <c r="DG166" s="55"/>
      <c r="DH166" s="55"/>
      <c r="DI166" s="55" t="s">
        <v>848</v>
      </c>
      <c r="DJ166" s="55" t="s">
        <v>631</v>
      </c>
      <c r="DK166" s="55" t="s">
        <v>210</v>
      </c>
      <c r="DL166" s="55">
        <v>800</v>
      </c>
      <c r="DM166" s="55"/>
      <c r="DN166" s="55" t="s">
        <v>3142</v>
      </c>
      <c r="DO166" s="55"/>
      <c r="DP166" s="55"/>
      <c r="DQ166" s="55"/>
      <c r="DR166" s="55">
        <v>3</v>
      </c>
      <c r="DS166" s="55" t="s">
        <v>2292</v>
      </c>
      <c r="DT166" s="55"/>
      <c r="DU166" s="55"/>
      <c r="DV166" s="55"/>
      <c r="DW166" s="55"/>
      <c r="DX166" s="55"/>
      <c r="DY166" s="55"/>
      <c r="DZ166" s="55"/>
      <c r="EA166" s="55" t="s">
        <v>174</v>
      </c>
      <c r="EC166" s="55" t="s">
        <v>174</v>
      </c>
      <c r="ED166" s="55" t="s">
        <v>3279</v>
      </c>
      <c r="EE166" s="55"/>
      <c r="EF166" s="55">
        <v>4</v>
      </c>
      <c r="EG166" s="55"/>
      <c r="EH166" s="55"/>
      <c r="EI166" s="55" t="s">
        <v>174</v>
      </c>
      <c r="EJ166" s="55"/>
      <c r="EK166" s="55"/>
      <c r="EL166" s="55"/>
      <c r="EM166" s="55"/>
      <c r="EN166" s="55" t="s">
        <v>174</v>
      </c>
      <c r="EO166" s="55"/>
      <c r="EP166" s="55"/>
      <c r="EQ166" s="55">
        <f t="shared" si="190"/>
        <v>1</v>
      </c>
      <c r="ER166" t="str">
        <f t="shared" si="191"/>
        <v>Landsat-8</v>
      </c>
      <c r="ES166" s="58"/>
      <c r="ET166" s="55"/>
      <c r="EU166" s="55"/>
      <c r="EV166" s="55"/>
      <c r="EW166" s="55">
        <v>1</v>
      </c>
      <c r="EX166" s="55"/>
      <c r="EY166" s="55"/>
      <c r="EZ166" s="55"/>
      <c r="FA166" s="55"/>
      <c r="FB166" s="55"/>
      <c r="FC166" s="55"/>
      <c r="FD166" s="55"/>
      <c r="FE166" s="55"/>
      <c r="FF166" s="55"/>
      <c r="FG166" s="55"/>
      <c r="FH166" s="55"/>
      <c r="FI166" s="55"/>
      <c r="FJ166" s="55"/>
      <c r="FK166" s="55"/>
      <c r="FL166" s="55"/>
      <c r="FM166" s="55"/>
      <c r="FN166" s="55"/>
      <c r="FO166" s="55"/>
      <c r="FP166" s="55"/>
      <c r="FQ166" s="55"/>
      <c r="FR166" s="55"/>
      <c r="FS166" s="55"/>
      <c r="FT166" s="55"/>
      <c r="FU166" s="55"/>
      <c r="FV166" s="55"/>
      <c r="FW166" s="55"/>
      <c r="FX166" s="55"/>
      <c r="FY166" s="55"/>
      <c r="FZ166" s="55"/>
      <c r="GA166" s="55"/>
      <c r="GB166" s="57" t="str">
        <f t="shared" si="192"/>
        <v/>
      </c>
      <c r="GC166" s="57" t="str">
        <f t="shared" si="193"/>
        <v/>
      </c>
      <c r="GD166" s="57" t="str">
        <f t="shared" si="194"/>
        <v/>
      </c>
      <c r="GE166" s="57" t="str">
        <f t="shared" si="195"/>
        <v/>
      </c>
      <c r="GF166" s="57" t="str">
        <f t="shared" si="196"/>
        <v>Landsat-8</v>
      </c>
      <c r="GG166" s="57" t="str">
        <f t="shared" si="197"/>
        <v/>
      </c>
      <c r="GH166" s="57" t="str">
        <f t="shared" si="198"/>
        <v/>
      </c>
      <c r="GI166" s="57" t="str">
        <f t="shared" si="199"/>
        <v/>
      </c>
      <c r="GJ166" s="57" t="str">
        <f t="shared" si="200"/>
        <v/>
      </c>
      <c r="GK166" s="57" t="str">
        <f t="shared" si="201"/>
        <v/>
      </c>
      <c r="GL166" s="57" t="str">
        <f t="shared" si="202"/>
        <v/>
      </c>
      <c r="GM166" s="57" t="str">
        <f t="shared" si="203"/>
        <v/>
      </c>
      <c r="GN166" s="57" t="str">
        <f t="shared" si="204"/>
        <v/>
      </c>
      <c r="GO166" s="57" t="str">
        <f t="shared" si="205"/>
        <v/>
      </c>
      <c r="GP166" s="57" t="str">
        <f t="shared" si="206"/>
        <v/>
      </c>
      <c r="GQ166" s="57" t="str">
        <f t="shared" si="207"/>
        <v/>
      </c>
      <c r="GR166" s="57" t="str">
        <f t="shared" si="208"/>
        <v/>
      </c>
      <c r="GS166" s="57" t="str">
        <f t="shared" si="209"/>
        <v/>
      </c>
      <c r="GT166" s="57" t="str">
        <f t="shared" si="210"/>
        <v/>
      </c>
      <c r="GU166" s="57" t="str">
        <f t="shared" si="211"/>
        <v/>
      </c>
      <c r="GV166" s="57" t="str">
        <f t="shared" si="212"/>
        <v/>
      </c>
      <c r="GW166" s="57" t="str">
        <f t="shared" si="213"/>
        <v/>
      </c>
      <c r="GX166" s="57" t="str">
        <f t="shared" si="214"/>
        <v/>
      </c>
      <c r="GY166" s="57" t="str">
        <f t="shared" si="215"/>
        <v/>
      </c>
      <c r="GZ166" s="57" t="str">
        <f t="shared" si="216"/>
        <v/>
      </c>
      <c r="HA166" s="57" t="str">
        <f t="shared" si="217"/>
        <v/>
      </c>
      <c r="HB166" s="57" t="str">
        <f t="shared" si="218"/>
        <v/>
      </c>
      <c r="HC166" s="57" t="str">
        <f t="shared" si="219"/>
        <v/>
      </c>
      <c r="HD166" s="57" t="str">
        <f t="shared" si="220"/>
        <v/>
      </c>
      <c r="HE166" s="57" t="str">
        <f t="shared" si="221"/>
        <v/>
      </c>
      <c r="HF166" s="57" t="str">
        <f t="shared" si="222"/>
        <v/>
      </c>
      <c r="HG166" s="57" t="str">
        <f t="shared" si="223"/>
        <v/>
      </c>
      <c r="HH166" s="57" t="str">
        <f t="shared" si="224"/>
        <v/>
      </c>
      <c r="HI166" s="57" t="str">
        <f t="shared" si="225"/>
        <v/>
      </c>
      <c r="HJ166" s="57" t="str">
        <f t="shared" si="226"/>
        <v/>
      </c>
    </row>
    <row r="167" spans="1:218" ht="115.2" hidden="1" x14ac:dyDescent="0.3">
      <c r="A167" s="55"/>
      <c r="B167" s="55" t="s">
        <v>2293</v>
      </c>
      <c r="C167" s="55" t="s">
        <v>241</v>
      </c>
      <c r="D167" s="55">
        <v>2021</v>
      </c>
      <c r="E167" s="55" t="s">
        <v>2294</v>
      </c>
      <c r="F167" s="1" t="s">
        <v>2295</v>
      </c>
      <c r="G167" s="55" t="s">
        <v>569</v>
      </c>
      <c r="I167" t="s">
        <v>570</v>
      </c>
      <c r="J167" t="s">
        <v>2296</v>
      </c>
      <c r="K167" t="s">
        <v>185</v>
      </c>
      <c r="L167" t="s">
        <v>2297</v>
      </c>
      <c r="M167">
        <v>45067</v>
      </c>
      <c r="N167" t="s">
        <v>508</v>
      </c>
      <c r="O167" t="s">
        <v>508</v>
      </c>
      <c r="P167" t="s">
        <v>185</v>
      </c>
      <c r="R167" t="s">
        <v>185</v>
      </c>
      <c r="S167">
        <v>9</v>
      </c>
      <c r="T167">
        <v>13</v>
      </c>
      <c r="U167" t="s">
        <v>185</v>
      </c>
      <c r="V167" t="s">
        <v>185</v>
      </c>
      <c r="W167" t="s">
        <v>185</v>
      </c>
      <c r="X167" t="s">
        <v>185</v>
      </c>
      <c r="Y167" t="s">
        <v>185</v>
      </c>
      <c r="Z167" t="s">
        <v>185</v>
      </c>
      <c r="AA167" t="s">
        <v>185</v>
      </c>
      <c r="AB167" t="s">
        <v>185</v>
      </c>
      <c r="AC167" t="s">
        <v>185</v>
      </c>
      <c r="AD167" t="s">
        <v>164</v>
      </c>
      <c r="AE167" t="s">
        <v>185</v>
      </c>
      <c r="AF167" t="s">
        <v>185</v>
      </c>
      <c r="AG167" t="s">
        <v>185</v>
      </c>
      <c r="AH167" t="s">
        <v>2298</v>
      </c>
      <c r="AI167" t="s">
        <v>185</v>
      </c>
      <c r="AJ167" t="s">
        <v>185</v>
      </c>
      <c r="AK167" t="s">
        <v>185</v>
      </c>
      <c r="AL167" t="s">
        <v>185</v>
      </c>
      <c r="AM167" t="s">
        <v>2299</v>
      </c>
      <c r="AN167" t="s">
        <v>185</v>
      </c>
      <c r="AO167" t="s">
        <v>2300</v>
      </c>
      <c r="AP167" t="s">
        <v>185</v>
      </c>
      <c r="AR167" t="s">
        <v>185</v>
      </c>
      <c r="AS167" t="s">
        <v>185</v>
      </c>
      <c r="AT167" t="s">
        <v>185</v>
      </c>
      <c r="AU167" t="s">
        <v>185</v>
      </c>
      <c r="AV167" t="s">
        <v>185</v>
      </c>
      <c r="AW167" t="s">
        <v>185</v>
      </c>
      <c r="AX167" t="s">
        <v>185</v>
      </c>
      <c r="AY167" t="s">
        <v>185</v>
      </c>
      <c r="AZ167" t="s">
        <v>185</v>
      </c>
      <c r="BA167" t="s">
        <v>185</v>
      </c>
      <c r="BB167" t="s">
        <v>185</v>
      </c>
      <c r="BC167" t="s">
        <v>185</v>
      </c>
      <c r="BD167" t="s">
        <v>185</v>
      </c>
      <c r="BE167" t="s">
        <v>185</v>
      </c>
      <c r="BF167" t="s">
        <v>185</v>
      </c>
      <c r="BG167" t="s">
        <v>185</v>
      </c>
      <c r="BH167" t="s">
        <v>185</v>
      </c>
      <c r="BI167" t="s">
        <v>185</v>
      </c>
      <c r="BJ167" t="s">
        <v>185</v>
      </c>
      <c r="BK167" t="s">
        <v>185</v>
      </c>
      <c r="BL167" t="s">
        <v>185</v>
      </c>
      <c r="BM167" t="s">
        <v>185</v>
      </c>
      <c r="BN167" t="s">
        <v>185</v>
      </c>
      <c r="BO167" t="s">
        <v>185</v>
      </c>
      <c r="BP167" t="s">
        <v>185</v>
      </c>
      <c r="BQ167" t="s">
        <v>185</v>
      </c>
      <c r="BR167" t="s">
        <v>185</v>
      </c>
      <c r="BS167" t="s">
        <v>185</v>
      </c>
      <c r="BT167" t="s">
        <v>185</v>
      </c>
      <c r="BV167" t="s">
        <v>185</v>
      </c>
      <c r="BW167" t="s">
        <v>185</v>
      </c>
      <c r="BX167" t="s">
        <v>185</v>
      </c>
      <c r="BY167" t="s">
        <v>185</v>
      </c>
      <c r="BZ167" t="s">
        <v>185</v>
      </c>
      <c r="CA167" t="s">
        <v>185</v>
      </c>
      <c r="CB167" t="s">
        <v>185</v>
      </c>
      <c r="CC167" t="s">
        <v>185</v>
      </c>
      <c r="CD167" t="s">
        <v>185</v>
      </c>
      <c r="CE167" t="s">
        <v>185</v>
      </c>
      <c r="CF167" t="s">
        <v>185</v>
      </c>
      <c r="CG167" t="s">
        <v>185</v>
      </c>
      <c r="CH167" t="s">
        <v>185</v>
      </c>
      <c r="CI167" t="s">
        <v>185</v>
      </c>
      <c r="CJ167" t="s">
        <v>185</v>
      </c>
      <c r="CK167" s="58" t="s">
        <v>201</v>
      </c>
      <c r="CL167" s="55"/>
      <c r="CM167" s="55"/>
      <c r="CN167" t="s">
        <v>2301</v>
      </c>
      <c r="CO167" t="s">
        <v>2302</v>
      </c>
      <c r="CP167" s="55" t="s">
        <v>846</v>
      </c>
      <c r="CQ167" s="55" t="s">
        <v>3639</v>
      </c>
      <c r="CR167" s="55" t="s">
        <v>660</v>
      </c>
      <c r="CS167" s="55" t="s">
        <v>172</v>
      </c>
      <c r="CT167" s="55" t="s">
        <v>173</v>
      </c>
      <c r="CU167" s="1" t="s">
        <v>661</v>
      </c>
      <c r="CV167" s="1" t="s">
        <v>2303</v>
      </c>
      <c r="CW167" s="1" t="s">
        <v>185</v>
      </c>
      <c r="CY167" s="55"/>
      <c r="CZ167" s="55"/>
      <c r="DA167">
        <f>AVERAGE(12,40)</f>
        <v>26</v>
      </c>
      <c r="DB167" s="55" t="s">
        <v>3113</v>
      </c>
      <c r="DC167" s="55">
        <f>14+6</f>
        <v>20</v>
      </c>
      <c r="DD167" s="55">
        <v>2</v>
      </c>
      <c r="DE167" s="55"/>
      <c r="DF167" s="55">
        <v>12</v>
      </c>
      <c r="DG167" s="55">
        <v>7</v>
      </c>
      <c r="DH167" s="55" t="s">
        <v>174</v>
      </c>
      <c r="DI167" s="55" t="s">
        <v>2304</v>
      </c>
      <c r="DJ167" s="55" t="s">
        <v>754</v>
      </c>
      <c r="DK167" s="55" t="s">
        <v>239</v>
      </c>
      <c r="DL167" s="55">
        <v>8324.7000000000007</v>
      </c>
      <c r="DM167" s="55" t="s">
        <v>174</v>
      </c>
      <c r="DN167" s="55" t="s">
        <v>174</v>
      </c>
      <c r="DO167" s="55"/>
      <c r="DP167" s="55"/>
      <c r="DQ167" s="55"/>
      <c r="DR167" s="55">
        <v>3</v>
      </c>
      <c r="DS167" s="55" t="s">
        <v>2305</v>
      </c>
      <c r="DT167" s="55" t="s">
        <v>3493</v>
      </c>
      <c r="DU167" s="55" t="s">
        <v>3500</v>
      </c>
      <c r="DV167" s="55" t="s">
        <v>482</v>
      </c>
      <c r="DW167" s="55"/>
      <c r="DX167" s="55" t="s">
        <v>3476</v>
      </c>
      <c r="DY167" s="1" t="s">
        <v>3474</v>
      </c>
      <c r="DZ167" s="55" t="s">
        <v>3506</v>
      </c>
      <c r="EA167" s="1" t="s">
        <v>3312</v>
      </c>
      <c r="EB167" s="1" t="s">
        <v>1734</v>
      </c>
      <c r="EC167" s="55" t="s">
        <v>174</v>
      </c>
      <c r="ED167" s="55" t="s">
        <v>3275</v>
      </c>
      <c r="EE167" s="55"/>
      <c r="EF167" s="55">
        <v>4</v>
      </c>
      <c r="EG167" s="55"/>
      <c r="EH167" s="1" t="s">
        <v>3388</v>
      </c>
      <c r="EI167" s="55" t="s">
        <v>174</v>
      </c>
      <c r="EJ167" s="55"/>
      <c r="EK167" s="55"/>
      <c r="EL167" s="55"/>
      <c r="EM167" s="55" t="s">
        <v>1376</v>
      </c>
      <c r="EN167" s="1" t="s">
        <v>2306</v>
      </c>
      <c r="EO167" s="55" t="s">
        <v>3594</v>
      </c>
      <c r="EP167" s="55"/>
      <c r="EQ167" s="55">
        <f t="shared" si="190"/>
        <v>2</v>
      </c>
      <c r="ER167" t="str">
        <f t="shared" si="191"/>
        <v>Sentinel-2, Landsat-8</v>
      </c>
      <c r="ES167" s="56" t="s">
        <v>1650</v>
      </c>
      <c r="ET167" s="55"/>
      <c r="EU167" s="55"/>
      <c r="EV167" s="55"/>
      <c r="EW167" s="55">
        <v>1</v>
      </c>
      <c r="EX167" s="55"/>
      <c r="EY167" s="55"/>
      <c r="EZ167" s="55"/>
      <c r="FA167" s="55"/>
      <c r="FB167" s="55"/>
      <c r="FC167" s="55"/>
      <c r="FD167" s="55"/>
      <c r="FE167" s="55"/>
      <c r="FF167" s="55"/>
      <c r="FG167" s="55"/>
      <c r="FH167" s="55"/>
      <c r="FI167" s="55"/>
      <c r="FJ167" s="55"/>
      <c r="FK167" s="55"/>
      <c r="FL167" s="55"/>
      <c r="FM167" s="55"/>
      <c r="FN167" s="55"/>
      <c r="FO167" s="55"/>
      <c r="FP167" s="55"/>
      <c r="FQ167" s="55"/>
      <c r="FR167" s="55"/>
      <c r="FS167" s="55"/>
      <c r="FT167" s="55"/>
      <c r="FU167" s="55"/>
      <c r="FV167" s="55"/>
      <c r="FW167" s="55"/>
      <c r="FX167" s="55"/>
      <c r="FY167" s="55"/>
      <c r="FZ167" s="55"/>
      <c r="GA167" s="55"/>
      <c r="GB167" s="57" t="str">
        <f t="shared" si="192"/>
        <v>Sentinel-2</v>
      </c>
      <c r="GC167" s="57" t="str">
        <f t="shared" si="193"/>
        <v/>
      </c>
      <c r="GD167" s="57" t="str">
        <f t="shared" si="194"/>
        <v/>
      </c>
      <c r="GE167" s="57" t="str">
        <f t="shared" si="195"/>
        <v/>
      </c>
      <c r="GF167" s="57" t="str">
        <f t="shared" si="196"/>
        <v>Landsat-8</v>
      </c>
      <c r="GG167" s="57" t="str">
        <f t="shared" si="197"/>
        <v/>
      </c>
      <c r="GH167" s="57" t="str">
        <f t="shared" si="198"/>
        <v/>
      </c>
      <c r="GI167" s="57" t="str">
        <f t="shared" si="199"/>
        <v/>
      </c>
      <c r="GJ167" s="57" t="str">
        <f t="shared" si="200"/>
        <v/>
      </c>
      <c r="GK167" s="57" t="str">
        <f t="shared" si="201"/>
        <v/>
      </c>
      <c r="GL167" s="57" t="str">
        <f t="shared" si="202"/>
        <v/>
      </c>
      <c r="GM167" s="57" t="str">
        <f t="shared" si="203"/>
        <v/>
      </c>
      <c r="GN167" s="57" t="str">
        <f t="shared" si="204"/>
        <v/>
      </c>
      <c r="GO167" s="57" t="str">
        <f t="shared" si="205"/>
        <v/>
      </c>
      <c r="GP167" s="57" t="str">
        <f t="shared" si="206"/>
        <v/>
      </c>
      <c r="GQ167" s="57" t="str">
        <f t="shared" si="207"/>
        <v/>
      </c>
      <c r="GR167" s="57" t="str">
        <f t="shared" si="208"/>
        <v/>
      </c>
      <c r="GS167" s="57" t="str">
        <f t="shared" si="209"/>
        <v/>
      </c>
      <c r="GT167" s="57" t="str">
        <f t="shared" si="210"/>
        <v/>
      </c>
      <c r="GU167" s="57" t="str">
        <f t="shared" si="211"/>
        <v/>
      </c>
      <c r="GV167" s="57" t="str">
        <f t="shared" si="212"/>
        <v/>
      </c>
      <c r="GW167" s="57" t="str">
        <f t="shared" si="213"/>
        <v/>
      </c>
      <c r="GX167" s="57" t="str">
        <f t="shared" si="214"/>
        <v/>
      </c>
      <c r="GY167" s="57" t="str">
        <f t="shared" si="215"/>
        <v/>
      </c>
      <c r="GZ167" s="57" t="str">
        <f t="shared" si="216"/>
        <v/>
      </c>
      <c r="HA167" s="57" t="str">
        <f t="shared" si="217"/>
        <v/>
      </c>
      <c r="HB167" s="57" t="str">
        <f t="shared" si="218"/>
        <v/>
      </c>
      <c r="HC167" s="57" t="str">
        <f t="shared" si="219"/>
        <v/>
      </c>
      <c r="HD167" s="57" t="str">
        <f t="shared" si="220"/>
        <v/>
      </c>
      <c r="HE167" s="57" t="str">
        <f t="shared" si="221"/>
        <v/>
      </c>
      <c r="HF167" s="57" t="str">
        <f t="shared" si="222"/>
        <v/>
      </c>
      <c r="HG167" s="57" t="str">
        <f t="shared" si="223"/>
        <v/>
      </c>
      <c r="HH167" s="57" t="str">
        <f t="shared" si="224"/>
        <v/>
      </c>
      <c r="HI167" s="57" t="str">
        <f t="shared" si="225"/>
        <v/>
      </c>
      <c r="HJ167" s="57" t="str">
        <f t="shared" si="226"/>
        <v/>
      </c>
    </row>
    <row r="168" spans="1:218" ht="43.2" hidden="1" x14ac:dyDescent="0.3">
      <c r="A168" s="55"/>
      <c r="B168" s="55" t="s">
        <v>2307</v>
      </c>
      <c r="C168" s="55" t="s">
        <v>157</v>
      </c>
      <c r="D168" s="55">
        <v>2023</v>
      </c>
      <c r="E168" s="55" t="s">
        <v>2308</v>
      </c>
      <c r="F168" s="1" t="s">
        <v>2309</v>
      </c>
      <c r="G168" s="55" t="s">
        <v>2310</v>
      </c>
      <c r="I168" t="s">
        <v>2311</v>
      </c>
      <c r="J168" t="s">
        <v>2312</v>
      </c>
      <c r="K168" t="s">
        <v>2313</v>
      </c>
      <c r="L168" t="s">
        <v>2314</v>
      </c>
      <c r="M168">
        <v>2023</v>
      </c>
      <c r="N168">
        <v>45075.825324074074</v>
      </c>
      <c r="O168">
        <v>45075.825324074074</v>
      </c>
      <c r="S168">
        <v>5</v>
      </c>
      <c r="T168">
        <v>18</v>
      </c>
      <c r="V168" t="s">
        <v>2315</v>
      </c>
      <c r="AD168" t="s">
        <v>164</v>
      </c>
      <c r="AG168" t="s">
        <v>196</v>
      </c>
      <c r="AO168" t="s">
        <v>2316</v>
      </c>
      <c r="CK168" s="56" t="s">
        <v>201</v>
      </c>
      <c r="CL168" s="55"/>
      <c r="CM168" s="55"/>
      <c r="CN168" t="s">
        <v>2317</v>
      </c>
      <c r="CO168" t="s">
        <v>2318</v>
      </c>
      <c r="CP168" s="55" t="s">
        <v>846</v>
      </c>
      <c r="CQ168" s="55"/>
      <c r="CR168" s="55" t="s">
        <v>847</v>
      </c>
      <c r="CS168" s="55" t="s">
        <v>454</v>
      </c>
      <c r="CT168" s="55" t="s">
        <v>1839</v>
      </c>
      <c r="CU168"/>
      <c r="CV168" t="s">
        <v>174</v>
      </c>
      <c r="CW168"/>
      <c r="CX168"/>
      <c r="CY168" s="55" t="s">
        <v>185</v>
      </c>
      <c r="CZ168" s="55" t="s">
        <v>3092</v>
      </c>
      <c r="DA168" s="55">
        <v>730</v>
      </c>
      <c r="DB168" s="55">
        <v>24</v>
      </c>
      <c r="DC168" s="55" t="s">
        <v>185</v>
      </c>
      <c r="DD168" s="55">
        <v>1</v>
      </c>
      <c r="DE168" s="55"/>
      <c r="DF168" s="55" t="s">
        <v>185</v>
      </c>
      <c r="DG168" s="55">
        <v>4</v>
      </c>
      <c r="DH168" s="55" t="s">
        <v>174</v>
      </c>
      <c r="DI168" s="55" t="s">
        <v>208</v>
      </c>
      <c r="DJ168" s="55" t="s">
        <v>2319</v>
      </c>
      <c r="DK168" s="55" t="s">
        <v>176</v>
      </c>
      <c r="DL168" s="55">
        <v>50</v>
      </c>
      <c r="DM168" s="55" t="s">
        <v>174</v>
      </c>
      <c r="DN168" s="55" t="s">
        <v>174</v>
      </c>
      <c r="DO168" s="55"/>
      <c r="DP168" s="55"/>
      <c r="DQ168" s="55"/>
      <c r="DR168" s="55">
        <v>100</v>
      </c>
      <c r="DS168" s="55" t="s">
        <v>1841</v>
      </c>
      <c r="DT168" s="55"/>
      <c r="DU168" s="55"/>
      <c r="DV168" s="55" t="s">
        <v>212</v>
      </c>
      <c r="DW168" s="55"/>
      <c r="DX168" s="55"/>
      <c r="DY168" s="55" t="s">
        <v>1306</v>
      </c>
      <c r="DZ168" s="55"/>
      <c r="EA168" s="55"/>
      <c r="EC168" s="55"/>
      <c r="ED168" s="55">
        <v>2021</v>
      </c>
      <c r="EE168" s="55"/>
      <c r="EF168" s="55">
        <v>4</v>
      </c>
      <c r="EG168" s="55"/>
      <c r="EH168" s="55"/>
      <c r="EI168" s="55"/>
      <c r="EJ168" s="55"/>
      <c r="EK168" s="55"/>
      <c r="EL168" s="55"/>
      <c r="EM168" s="55"/>
      <c r="EN168" s="55" t="s">
        <v>174</v>
      </c>
      <c r="EO168" s="55"/>
      <c r="EP168" s="55"/>
      <c r="EQ168" s="55">
        <f t="shared" si="190"/>
        <v>1</v>
      </c>
      <c r="ER168" t="str">
        <f t="shared" si="191"/>
        <v>Sentinel-1</v>
      </c>
      <c r="ES168" s="56"/>
      <c r="ET168" s="55"/>
      <c r="EU168" s="55"/>
      <c r="EV168" s="55"/>
      <c r="EW168" s="55"/>
      <c r="EX168" s="55"/>
      <c r="EY168" s="55"/>
      <c r="EZ168" s="55"/>
      <c r="FA168" s="55"/>
      <c r="FB168" s="55">
        <v>1</v>
      </c>
      <c r="FC168" s="55"/>
      <c r="FD168" s="55"/>
      <c r="FE168" s="55"/>
      <c r="FF168" s="55"/>
      <c r="FG168" s="55"/>
      <c r="FH168" s="55"/>
      <c r="FI168" s="55"/>
      <c r="FJ168" s="55"/>
      <c r="FK168" s="55"/>
      <c r="FL168" s="55"/>
      <c r="FM168" s="55"/>
      <c r="FN168" s="55"/>
      <c r="FO168" s="55"/>
      <c r="FP168" s="55"/>
      <c r="FQ168" s="55"/>
      <c r="FR168" s="55"/>
      <c r="FS168" s="55"/>
      <c r="FT168" s="55"/>
      <c r="FU168" s="55"/>
      <c r="FV168" s="55"/>
      <c r="FW168" s="55"/>
      <c r="FX168" s="55"/>
      <c r="FY168" s="55"/>
      <c r="FZ168" s="55"/>
      <c r="GA168" s="55"/>
      <c r="GB168" s="57" t="str">
        <f t="shared" si="192"/>
        <v/>
      </c>
      <c r="GC168" s="57" t="str">
        <f t="shared" si="193"/>
        <v/>
      </c>
      <c r="GD168" s="57" t="str">
        <f t="shared" si="194"/>
        <v/>
      </c>
      <c r="GE168" s="57" t="str">
        <f t="shared" si="195"/>
        <v/>
      </c>
      <c r="GF168" s="57" t="str">
        <f t="shared" si="196"/>
        <v/>
      </c>
      <c r="GG168" s="57" t="str">
        <f t="shared" si="197"/>
        <v/>
      </c>
      <c r="GH168" s="57" t="str">
        <f t="shared" si="198"/>
        <v/>
      </c>
      <c r="GI168" s="57" t="str">
        <f t="shared" si="199"/>
        <v/>
      </c>
      <c r="GJ168" s="57" t="str">
        <f t="shared" si="200"/>
        <v/>
      </c>
      <c r="GK168" s="57" t="str">
        <f t="shared" si="201"/>
        <v>Sentinel-1</v>
      </c>
      <c r="GL168" s="57" t="str">
        <f t="shared" si="202"/>
        <v/>
      </c>
      <c r="GM168" s="57" t="str">
        <f t="shared" si="203"/>
        <v/>
      </c>
      <c r="GN168" s="57" t="str">
        <f t="shared" si="204"/>
        <v/>
      </c>
      <c r="GO168" s="57" t="str">
        <f t="shared" si="205"/>
        <v/>
      </c>
      <c r="GP168" s="57" t="str">
        <f t="shared" si="206"/>
        <v/>
      </c>
      <c r="GQ168" s="57" t="str">
        <f t="shared" si="207"/>
        <v/>
      </c>
      <c r="GR168" s="57" t="str">
        <f t="shared" si="208"/>
        <v/>
      </c>
      <c r="GS168" s="57" t="str">
        <f t="shared" si="209"/>
        <v/>
      </c>
      <c r="GT168" s="57" t="str">
        <f t="shared" si="210"/>
        <v/>
      </c>
      <c r="GU168" s="57" t="str">
        <f t="shared" si="211"/>
        <v/>
      </c>
      <c r="GV168" s="57" t="str">
        <f t="shared" si="212"/>
        <v/>
      </c>
      <c r="GW168" s="57" t="str">
        <f t="shared" si="213"/>
        <v/>
      </c>
      <c r="GX168" s="57" t="str">
        <f t="shared" si="214"/>
        <v/>
      </c>
      <c r="GY168" s="57" t="str">
        <f t="shared" si="215"/>
        <v/>
      </c>
      <c r="GZ168" s="57" t="str">
        <f t="shared" si="216"/>
        <v/>
      </c>
      <c r="HA168" s="57" t="str">
        <f t="shared" si="217"/>
        <v/>
      </c>
      <c r="HB168" s="57" t="str">
        <f t="shared" si="218"/>
        <v/>
      </c>
      <c r="HC168" s="57" t="str">
        <f t="shared" si="219"/>
        <v/>
      </c>
      <c r="HD168" s="57" t="str">
        <f t="shared" si="220"/>
        <v/>
      </c>
      <c r="HE168" s="57" t="str">
        <f t="shared" si="221"/>
        <v/>
      </c>
      <c r="HF168" s="57" t="str">
        <f t="shared" si="222"/>
        <v/>
      </c>
      <c r="HG168" s="57" t="str">
        <f t="shared" si="223"/>
        <v/>
      </c>
      <c r="HH168" s="57" t="str">
        <f t="shared" si="224"/>
        <v/>
      </c>
      <c r="HI168" s="57" t="str">
        <f t="shared" si="225"/>
        <v/>
      </c>
      <c r="HJ168" s="57" t="str">
        <f t="shared" si="226"/>
        <v/>
      </c>
    </row>
    <row r="169" spans="1:218" ht="43.2" hidden="1" x14ac:dyDescent="0.3">
      <c r="B169" t="s">
        <v>2320</v>
      </c>
      <c r="C169" t="s">
        <v>157</v>
      </c>
      <c r="D169">
        <v>2023</v>
      </c>
      <c r="E169" t="s">
        <v>2321</v>
      </c>
      <c r="F169" s="1" t="s">
        <v>2322</v>
      </c>
      <c r="G169" t="s">
        <v>2323</v>
      </c>
      <c r="I169" t="s">
        <v>2324</v>
      </c>
      <c r="J169" t="s">
        <v>2325</v>
      </c>
      <c r="L169" t="s">
        <v>2326</v>
      </c>
      <c r="M169">
        <v>45031</v>
      </c>
      <c r="N169">
        <v>45075.825231481482</v>
      </c>
      <c r="O169">
        <v>45075.825231481482</v>
      </c>
      <c r="T169">
        <v>333</v>
      </c>
      <c r="AD169" t="s">
        <v>164</v>
      </c>
      <c r="AH169" t="s">
        <v>2327</v>
      </c>
      <c r="AM169" t="s">
        <v>2328</v>
      </c>
      <c r="AN169" t="s">
        <v>2329</v>
      </c>
      <c r="AO169" t="s">
        <v>2330</v>
      </c>
      <c r="CK169" s="54"/>
      <c r="CP169" t="s">
        <v>846</v>
      </c>
      <c r="CR169" t="s">
        <v>3266</v>
      </c>
      <c r="CS169" t="s">
        <v>454</v>
      </c>
      <c r="CT169" t="s">
        <v>695</v>
      </c>
      <c r="CU169"/>
      <c r="CV169"/>
      <c r="CW169"/>
      <c r="CX169"/>
      <c r="CY169" t="s">
        <v>185</v>
      </c>
      <c r="CZ169" s="55"/>
      <c r="DA169" s="55">
        <f>196-121</f>
        <v>75</v>
      </c>
      <c r="DB169" s="55"/>
      <c r="DC169" s="55"/>
      <c r="DD169" s="55">
        <v>2</v>
      </c>
      <c r="DE169" s="55"/>
      <c r="DF169" t="s">
        <v>185</v>
      </c>
      <c r="DI169" t="s">
        <v>208</v>
      </c>
      <c r="DJ169" t="s">
        <v>2331</v>
      </c>
      <c r="DK169" t="s">
        <v>239</v>
      </c>
      <c r="DL169" t="s">
        <v>185</v>
      </c>
      <c r="DM169"/>
      <c r="DR169">
        <v>3</v>
      </c>
      <c r="DS169" t="s">
        <v>2332</v>
      </c>
      <c r="DV169" s="55" t="s">
        <v>212</v>
      </c>
      <c r="DY169" s="55" t="s">
        <v>3475</v>
      </c>
      <c r="DZ169" s="55"/>
      <c r="EB169" s="1" t="s">
        <v>185</v>
      </c>
      <c r="ED169" s="55" t="s">
        <v>3131</v>
      </c>
      <c r="EF169" t="s">
        <v>236</v>
      </c>
      <c r="EI169"/>
      <c r="EJ169"/>
      <c r="EK169"/>
      <c r="EM169" s="55" t="s">
        <v>3595</v>
      </c>
      <c r="EN169" s="1" t="s">
        <v>2333</v>
      </c>
      <c r="EO169" s="55" t="s">
        <v>3596</v>
      </c>
      <c r="EQ169">
        <f t="shared" si="190"/>
        <v>1</v>
      </c>
      <c r="ER169" t="str">
        <f t="shared" si="191"/>
        <v>MODIS</v>
      </c>
      <c r="FC169">
        <v>-1</v>
      </c>
      <c r="GB169" s="57" t="str">
        <f t="shared" si="192"/>
        <v/>
      </c>
      <c r="GC169" s="57" t="str">
        <f t="shared" si="193"/>
        <v/>
      </c>
      <c r="GD169" s="57" t="str">
        <f t="shared" si="194"/>
        <v/>
      </c>
      <c r="GE169" s="57" t="str">
        <f t="shared" si="195"/>
        <v/>
      </c>
      <c r="GF169" s="57" t="str">
        <f t="shared" si="196"/>
        <v/>
      </c>
      <c r="GG169" s="57" t="str">
        <f t="shared" si="197"/>
        <v/>
      </c>
      <c r="GH169" s="57" t="str">
        <f t="shared" si="198"/>
        <v/>
      </c>
      <c r="GI169" s="57" t="str">
        <f t="shared" si="199"/>
        <v/>
      </c>
      <c r="GJ169" s="57" t="str">
        <f t="shared" si="200"/>
        <v/>
      </c>
      <c r="GK169" s="57" t="str">
        <f t="shared" si="201"/>
        <v/>
      </c>
      <c r="GL169" s="57" t="str">
        <f t="shared" si="202"/>
        <v>MODIS</v>
      </c>
      <c r="GM169" s="57" t="str">
        <f t="shared" si="203"/>
        <v/>
      </c>
      <c r="GN169" s="57" t="str">
        <f t="shared" si="204"/>
        <v/>
      </c>
      <c r="GO169" s="57" t="str">
        <f t="shared" si="205"/>
        <v/>
      </c>
      <c r="GP169" s="57" t="str">
        <f t="shared" si="206"/>
        <v/>
      </c>
      <c r="GQ169" s="57" t="str">
        <f t="shared" si="207"/>
        <v/>
      </c>
      <c r="GR169" s="57" t="str">
        <f t="shared" si="208"/>
        <v/>
      </c>
      <c r="GS169" s="57" t="str">
        <f t="shared" si="209"/>
        <v/>
      </c>
      <c r="GT169" s="57" t="str">
        <f t="shared" si="210"/>
        <v/>
      </c>
      <c r="GU169" s="57" t="str">
        <f t="shared" si="211"/>
        <v/>
      </c>
      <c r="GV169" s="57" t="str">
        <f t="shared" si="212"/>
        <v/>
      </c>
      <c r="GW169" s="57" t="str">
        <f t="shared" si="213"/>
        <v/>
      </c>
      <c r="GX169" s="57" t="str">
        <f t="shared" si="214"/>
        <v/>
      </c>
      <c r="GY169" s="57" t="str">
        <f t="shared" si="215"/>
        <v/>
      </c>
      <c r="GZ169" s="57" t="str">
        <f t="shared" si="216"/>
        <v/>
      </c>
      <c r="HA169" s="57" t="str">
        <f t="shared" si="217"/>
        <v/>
      </c>
      <c r="HB169" s="57" t="str">
        <f t="shared" si="218"/>
        <v/>
      </c>
      <c r="HC169" s="57" t="str">
        <f t="shared" si="219"/>
        <v/>
      </c>
      <c r="HD169" s="57" t="str">
        <f t="shared" si="220"/>
        <v/>
      </c>
      <c r="HE169" s="57" t="str">
        <f t="shared" si="221"/>
        <v/>
      </c>
      <c r="HF169" s="57" t="str">
        <f t="shared" si="222"/>
        <v/>
      </c>
      <c r="HG169" s="57" t="str">
        <f t="shared" si="223"/>
        <v/>
      </c>
      <c r="HH169" s="57" t="str">
        <f t="shared" si="224"/>
        <v/>
      </c>
      <c r="HI169" s="57" t="str">
        <f t="shared" si="225"/>
        <v/>
      </c>
      <c r="HJ169" s="57" t="str">
        <f t="shared" si="226"/>
        <v/>
      </c>
    </row>
    <row r="170" spans="1:218" ht="86.4" hidden="1" x14ac:dyDescent="0.3">
      <c r="A170" s="55"/>
      <c r="B170" s="55" t="s">
        <v>2334</v>
      </c>
      <c r="C170" s="55" t="s">
        <v>157</v>
      </c>
      <c r="D170" s="55">
        <v>2019</v>
      </c>
      <c r="E170" s="55" t="s">
        <v>2335</v>
      </c>
      <c r="F170" s="1" t="s">
        <v>2336</v>
      </c>
      <c r="G170" s="55"/>
      <c r="I170" t="s">
        <v>2337</v>
      </c>
      <c r="K170" t="s">
        <v>2338</v>
      </c>
      <c r="L170" t="s">
        <v>2339</v>
      </c>
      <c r="M170">
        <v>2019</v>
      </c>
      <c r="N170">
        <v>45246.819305555553</v>
      </c>
      <c r="O170">
        <v>45246.819305555553</v>
      </c>
      <c r="Q170" t="s">
        <v>2340</v>
      </c>
      <c r="S170" t="s">
        <v>185</v>
      </c>
      <c r="T170">
        <v>1</v>
      </c>
      <c r="X170" t="s">
        <v>185</v>
      </c>
      <c r="AD170" t="s">
        <v>164</v>
      </c>
      <c r="AK170" t="s">
        <v>186</v>
      </c>
      <c r="AS170" t="s">
        <v>185</v>
      </c>
      <c r="CK170" s="58" t="s">
        <v>201</v>
      </c>
      <c r="CL170" s="55"/>
      <c r="CM170" s="55"/>
      <c r="CP170" s="55" t="s">
        <v>204</v>
      </c>
      <c r="CQ170" s="55" t="s">
        <v>3619</v>
      </c>
      <c r="CR170" s="55" t="s">
        <v>660</v>
      </c>
      <c r="CS170" s="55" t="s">
        <v>172</v>
      </c>
      <c r="CT170" t="s">
        <v>185</v>
      </c>
      <c r="CU170"/>
      <c r="CV170" t="s">
        <v>174</v>
      </c>
      <c r="CW170"/>
      <c r="CX170"/>
      <c r="CY170" s="55">
        <v>1</v>
      </c>
      <c r="CZ170" s="55"/>
      <c r="DA170" s="55">
        <v>1</v>
      </c>
      <c r="DB170" s="55">
        <v>2</v>
      </c>
      <c r="DC170" s="55" t="s">
        <v>185</v>
      </c>
      <c r="DD170" s="55">
        <v>1</v>
      </c>
      <c r="DE170" s="55"/>
      <c r="DF170" s="55">
        <v>1</v>
      </c>
      <c r="DG170" s="55">
        <v>4</v>
      </c>
      <c r="DH170" s="55" t="s">
        <v>174</v>
      </c>
      <c r="DI170" s="55" t="s">
        <v>2341</v>
      </c>
      <c r="DJ170" s="55" t="s">
        <v>1189</v>
      </c>
      <c r="DK170" s="55" t="s">
        <v>665</v>
      </c>
      <c r="DL170" s="55">
        <v>75</v>
      </c>
      <c r="DM170" s="55" t="s">
        <v>174</v>
      </c>
      <c r="DN170" s="55" t="s">
        <v>174</v>
      </c>
      <c r="DO170" s="55"/>
      <c r="DP170" s="55"/>
      <c r="DQ170" s="55"/>
      <c r="DR170" s="55">
        <v>3.1</v>
      </c>
      <c r="DS170" s="55" t="s">
        <v>2342</v>
      </c>
      <c r="DT170" s="55" t="s">
        <v>3422</v>
      </c>
      <c r="DU170" s="55" t="s">
        <v>3500</v>
      </c>
      <c r="DV170" s="55" t="s">
        <v>482</v>
      </c>
      <c r="DW170" s="55"/>
      <c r="DX170" s="55"/>
      <c r="DY170" s="55" t="s">
        <v>603</v>
      </c>
      <c r="DZ170" s="55"/>
      <c r="EA170" s="1" t="s">
        <v>3313</v>
      </c>
      <c r="EB170" s="1" t="s">
        <v>3533</v>
      </c>
      <c r="EC170" s="55" t="s">
        <v>174</v>
      </c>
      <c r="ED170" s="55">
        <v>2017</v>
      </c>
      <c r="EE170" t="s">
        <v>3129</v>
      </c>
      <c r="EF170" s="55">
        <v>4</v>
      </c>
      <c r="EG170" s="55"/>
      <c r="EH170" s="1" t="s">
        <v>3389</v>
      </c>
      <c r="EI170" s="55" t="s">
        <v>174</v>
      </c>
      <c r="EJ170" s="55"/>
      <c r="EK170" s="55"/>
      <c r="EL170" s="55"/>
      <c r="EM170" s="55" t="s">
        <v>3597</v>
      </c>
      <c r="EN170" s="1" t="s">
        <v>2343</v>
      </c>
      <c r="EO170" s="55" t="s">
        <v>3598</v>
      </c>
      <c r="EP170" s="55"/>
      <c r="EQ170" s="55">
        <f t="shared" si="190"/>
        <v>3</v>
      </c>
      <c r="ER170" t="str">
        <f t="shared" si="191"/>
        <v>Aerial laser scanning, Aerial RGB, KOMPSAT-3</v>
      </c>
      <c r="ES170" s="58"/>
      <c r="ET170" s="55">
        <v>1</v>
      </c>
      <c r="EU170" s="55"/>
      <c r="EV170" s="55"/>
      <c r="EW170" s="55"/>
      <c r="EX170" s="55"/>
      <c r="EY170" s="55"/>
      <c r="EZ170" s="55">
        <v>1</v>
      </c>
      <c r="FA170" s="55"/>
      <c r="FB170" s="55"/>
      <c r="FC170" s="55"/>
      <c r="FD170" s="55"/>
      <c r="FE170" s="55"/>
      <c r="FF170" s="55"/>
      <c r="FG170" s="55"/>
      <c r="FH170" s="55"/>
      <c r="FI170" s="55"/>
      <c r="FJ170" s="55"/>
      <c r="FK170" s="55"/>
      <c r="FL170" s="55"/>
      <c r="FM170" s="55"/>
      <c r="FN170" s="55"/>
      <c r="FO170" s="55"/>
      <c r="FP170" s="55"/>
      <c r="FQ170" s="55"/>
      <c r="FR170" s="55"/>
      <c r="FS170" s="55"/>
      <c r="FT170" s="55"/>
      <c r="FU170" s="55">
        <v>-1</v>
      </c>
      <c r="FV170" s="55"/>
      <c r="FW170" s="55"/>
      <c r="FX170" s="55"/>
      <c r="FY170" s="55"/>
      <c r="FZ170" s="55"/>
      <c r="GA170" s="55"/>
      <c r="GB170" s="57" t="str">
        <f t="shared" si="192"/>
        <v/>
      </c>
      <c r="GC170" s="57" t="str">
        <f t="shared" si="193"/>
        <v>Aerial laser scanning</v>
      </c>
      <c r="GD170" s="57" t="str">
        <f t="shared" si="194"/>
        <v/>
      </c>
      <c r="GE170" s="57" t="str">
        <f t="shared" si="195"/>
        <v/>
      </c>
      <c r="GF170" s="57" t="str">
        <f t="shared" si="196"/>
        <v/>
      </c>
      <c r="GG170" s="57" t="str">
        <f t="shared" si="197"/>
        <v/>
      </c>
      <c r="GH170" s="57" t="str">
        <f t="shared" si="198"/>
        <v/>
      </c>
      <c r="GI170" s="57" t="str">
        <f t="shared" si="199"/>
        <v>Aerial RGB</v>
      </c>
      <c r="GJ170" s="57" t="str">
        <f t="shared" si="200"/>
        <v/>
      </c>
      <c r="GK170" s="57" t="str">
        <f t="shared" si="201"/>
        <v/>
      </c>
      <c r="GL170" s="57" t="str">
        <f t="shared" si="202"/>
        <v/>
      </c>
      <c r="GM170" s="57" t="str">
        <f t="shared" si="203"/>
        <v/>
      </c>
      <c r="GN170" s="57" t="str">
        <f t="shared" si="204"/>
        <v/>
      </c>
      <c r="GO170" s="57" t="str">
        <f t="shared" si="205"/>
        <v/>
      </c>
      <c r="GP170" s="57" t="str">
        <f t="shared" si="206"/>
        <v/>
      </c>
      <c r="GQ170" s="57" t="str">
        <f t="shared" si="207"/>
        <v/>
      </c>
      <c r="GR170" s="57" t="str">
        <f t="shared" si="208"/>
        <v/>
      </c>
      <c r="GS170" s="57" t="str">
        <f t="shared" si="209"/>
        <v/>
      </c>
      <c r="GT170" s="57" t="str">
        <f t="shared" si="210"/>
        <v/>
      </c>
      <c r="GU170" s="57" t="str">
        <f t="shared" si="211"/>
        <v/>
      </c>
      <c r="GV170" s="57" t="str">
        <f t="shared" si="212"/>
        <v/>
      </c>
      <c r="GW170" s="57" t="str">
        <f t="shared" si="213"/>
        <v/>
      </c>
      <c r="GX170" s="57" t="str">
        <f t="shared" si="214"/>
        <v/>
      </c>
      <c r="GY170" s="57" t="str">
        <f t="shared" si="215"/>
        <v/>
      </c>
      <c r="GZ170" s="57" t="str">
        <f t="shared" si="216"/>
        <v/>
      </c>
      <c r="HA170" s="57" t="str">
        <f t="shared" si="217"/>
        <v/>
      </c>
      <c r="HB170" s="57" t="str">
        <f t="shared" si="218"/>
        <v/>
      </c>
      <c r="HC170" s="57" t="str">
        <f t="shared" si="219"/>
        <v/>
      </c>
      <c r="HD170" s="57" t="str">
        <f t="shared" si="220"/>
        <v>KOMPSAT-3</v>
      </c>
      <c r="HE170" s="57" t="str">
        <f t="shared" si="221"/>
        <v/>
      </c>
      <c r="HF170" s="57" t="str">
        <f t="shared" si="222"/>
        <v/>
      </c>
      <c r="HG170" s="57" t="str">
        <f t="shared" si="223"/>
        <v/>
      </c>
      <c r="HH170" s="57" t="str">
        <f t="shared" si="224"/>
        <v/>
      </c>
      <c r="HI170" s="57" t="str">
        <f t="shared" si="225"/>
        <v/>
      </c>
      <c r="HJ170" s="57" t="str">
        <f t="shared" si="226"/>
        <v/>
      </c>
    </row>
    <row r="171" spans="1:218" hidden="1" x14ac:dyDescent="0.3">
      <c r="B171" t="s">
        <v>1945</v>
      </c>
      <c r="C171" t="s">
        <v>157</v>
      </c>
      <c r="D171">
        <v>2022</v>
      </c>
      <c r="E171" t="s">
        <v>1946</v>
      </c>
      <c r="F171" t="s">
        <v>1947</v>
      </c>
      <c r="I171" t="s">
        <v>182</v>
      </c>
      <c r="J171" t="s">
        <v>1948</v>
      </c>
      <c r="K171" t="s">
        <v>1949</v>
      </c>
      <c r="M171">
        <v>2022</v>
      </c>
      <c r="N171">
        <v>45246.819247685184</v>
      </c>
      <c r="O171">
        <v>45246.819247685184</v>
      </c>
      <c r="S171" t="s">
        <v>185</v>
      </c>
      <c r="T171">
        <v>14</v>
      </c>
      <c r="X171" t="s">
        <v>185</v>
      </c>
      <c r="AD171" t="s">
        <v>164</v>
      </c>
      <c r="AK171" t="s">
        <v>186</v>
      </c>
      <c r="AS171" t="s">
        <v>185</v>
      </c>
      <c r="CK171" s="29" t="s">
        <v>3267</v>
      </c>
      <c r="CR171"/>
      <c r="CU171"/>
      <c r="CV171"/>
      <c r="CW171"/>
      <c r="CX171"/>
      <c r="CZ171" s="55"/>
      <c r="DA171" s="55"/>
      <c r="DB171" s="55"/>
      <c r="DC171" s="55"/>
      <c r="DD171" s="55"/>
      <c r="DE171" s="55"/>
      <c r="DM171"/>
      <c r="DY171"/>
      <c r="EA171"/>
      <c r="EB171"/>
      <c r="EH171"/>
      <c r="EI171"/>
      <c r="EJ171"/>
      <c r="EK171"/>
      <c r="EN171"/>
      <c r="EQ171">
        <f t="shared" si="190"/>
        <v>0</v>
      </c>
      <c r="ER171" t="str">
        <f t="shared" si="191"/>
        <v/>
      </c>
      <c r="GB171" s="57" t="str">
        <f t="shared" si="192"/>
        <v/>
      </c>
      <c r="GC171" s="57" t="str">
        <f t="shared" si="193"/>
        <v/>
      </c>
      <c r="GD171" s="57" t="str">
        <f t="shared" si="194"/>
        <v/>
      </c>
      <c r="GE171" s="57" t="str">
        <f t="shared" si="195"/>
        <v/>
      </c>
      <c r="GF171" s="57" t="str">
        <f t="shared" si="196"/>
        <v/>
      </c>
      <c r="GG171" s="57" t="str">
        <f t="shared" si="197"/>
        <v/>
      </c>
      <c r="GH171" s="57" t="str">
        <f t="shared" si="198"/>
        <v/>
      </c>
      <c r="GI171" s="57" t="str">
        <f t="shared" si="199"/>
        <v/>
      </c>
      <c r="GJ171" s="57" t="str">
        <f t="shared" si="200"/>
        <v/>
      </c>
      <c r="GK171" s="57" t="str">
        <f t="shared" si="201"/>
        <v/>
      </c>
      <c r="GL171" s="57" t="str">
        <f t="shared" si="202"/>
        <v/>
      </c>
      <c r="GM171" s="57" t="str">
        <f t="shared" si="203"/>
        <v/>
      </c>
      <c r="GN171" s="57" t="str">
        <f t="shared" si="204"/>
        <v/>
      </c>
      <c r="GO171" s="57" t="str">
        <f t="shared" si="205"/>
        <v/>
      </c>
      <c r="GP171" s="57" t="str">
        <f t="shared" si="206"/>
        <v/>
      </c>
      <c r="GQ171" s="57" t="str">
        <f t="shared" si="207"/>
        <v/>
      </c>
      <c r="GR171" s="57" t="str">
        <f t="shared" si="208"/>
        <v/>
      </c>
      <c r="GS171" s="57" t="str">
        <f t="shared" si="209"/>
        <v/>
      </c>
      <c r="GT171" s="57" t="str">
        <f t="shared" si="210"/>
        <v/>
      </c>
      <c r="GU171" s="57" t="str">
        <f t="shared" si="211"/>
        <v/>
      </c>
      <c r="GV171" s="57" t="str">
        <f t="shared" si="212"/>
        <v/>
      </c>
      <c r="GW171" s="57" t="str">
        <f t="shared" si="213"/>
        <v/>
      </c>
      <c r="GX171" s="57" t="str">
        <f t="shared" si="214"/>
        <v/>
      </c>
      <c r="GY171" s="57" t="str">
        <f t="shared" si="215"/>
        <v/>
      </c>
      <c r="GZ171" s="57" t="str">
        <f t="shared" si="216"/>
        <v/>
      </c>
      <c r="HA171" s="57" t="str">
        <f t="shared" si="217"/>
        <v/>
      </c>
      <c r="HB171" s="57" t="str">
        <f t="shared" si="218"/>
        <v/>
      </c>
      <c r="HC171" s="57" t="str">
        <f t="shared" si="219"/>
        <v/>
      </c>
      <c r="HD171" s="57" t="str">
        <f t="shared" si="220"/>
        <v/>
      </c>
      <c r="HE171" s="57" t="str">
        <f t="shared" si="221"/>
        <v/>
      </c>
      <c r="HF171" s="57" t="str">
        <f t="shared" si="222"/>
        <v/>
      </c>
      <c r="HG171" s="57" t="str">
        <f t="shared" si="223"/>
        <v/>
      </c>
      <c r="HH171" s="57" t="str">
        <f t="shared" si="224"/>
        <v/>
      </c>
      <c r="HI171" s="57" t="str">
        <f t="shared" si="225"/>
        <v/>
      </c>
      <c r="HJ171" s="57" t="str">
        <f t="shared" si="226"/>
        <v/>
      </c>
    </row>
    <row r="172" spans="1:218" ht="57.6" hidden="1" x14ac:dyDescent="0.3">
      <c r="A172">
        <v>1</v>
      </c>
      <c r="B172" t="s">
        <v>2344</v>
      </c>
      <c r="C172" t="s">
        <v>157</v>
      </c>
      <c r="D172">
        <v>2024</v>
      </c>
      <c r="E172" t="s">
        <v>2345</v>
      </c>
      <c r="F172" s="1" t="s">
        <v>2346</v>
      </c>
      <c r="G172" t="s">
        <v>2347</v>
      </c>
      <c r="I172" t="s">
        <v>2348</v>
      </c>
      <c r="J172" t="s">
        <v>2349</v>
      </c>
      <c r="L172" t="s">
        <v>2350</v>
      </c>
      <c r="M172">
        <v>45383</v>
      </c>
      <c r="N172">
        <v>45434.755162037036</v>
      </c>
      <c r="O172">
        <v>45436.028877314813</v>
      </c>
      <c r="Q172" t="s">
        <v>2351</v>
      </c>
      <c r="S172">
        <v>2</v>
      </c>
      <c r="T172">
        <v>28</v>
      </c>
      <c r="AD172" t="s">
        <v>164</v>
      </c>
      <c r="AH172" t="s">
        <v>2352</v>
      </c>
      <c r="AO172" t="s">
        <v>2353</v>
      </c>
      <c r="CP172" t="s">
        <v>171</v>
      </c>
      <c r="CQ172" s="55" t="s">
        <v>3617</v>
      </c>
      <c r="CR172" t="s">
        <v>474</v>
      </c>
      <c r="CS172" t="s">
        <v>172</v>
      </c>
      <c r="CT172" t="s">
        <v>695</v>
      </c>
      <c r="CU172"/>
      <c r="CV172" t="s">
        <v>174</v>
      </c>
      <c r="CW172"/>
      <c r="CX172"/>
      <c r="CY172" t="s">
        <v>174</v>
      </c>
      <c r="CZ172" s="55"/>
      <c r="DA172" s="55"/>
      <c r="DB172" s="55"/>
      <c r="DC172" s="55" t="s">
        <v>185</v>
      </c>
      <c r="DD172" s="55">
        <v>1</v>
      </c>
      <c r="DE172" s="55"/>
      <c r="DG172">
        <v>3</v>
      </c>
      <c r="DH172" t="s">
        <v>174</v>
      </c>
      <c r="DI172" t="s">
        <v>2354</v>
      </c>
      <c r="DJ172" t="s">
        <v>478</v>
      </c>
      <c r="DK172" t="s">
        <v>210</v>
      </c>
      <c r="DL172" t="s">
        <v>3120</v>
      </c>
      <c r="DM172" t="s">
        <v>174</v>
      </c>
      <c r="DN172" t="s">
        <v>2355</v>
      </c>
      <c r="DR172">
        <v>3</v>
      </c>
      <c r="DS172" t="s">
        <v>498</v>
      </c>
      <c r="DT172" s="55" t="s">
        <v>3487</v>
      </c>
      <c r="DU172" t="s">
        <v>3421</v>
      </c>
      <c r="DV172" t="s">
        <v>482</v>
      </c>
      <c r="DY172" t="s">
        <v>483</v>
      </c>
      <c r="EA172" s="1" t="s">
        <v>2356</v>
      </c>
      <c r="EB172" s="1" t="s">
        <v>3553</v>
      </c>
      <c r="ED172">
        <v>2023</v>
      </c>
      <c r="EF172">
        <v>4</v>
      </c>
      <c r="EH172"/>
      <c r="EI172" t="s">
        <v>174</v>
      </c>
      <c r="EJ172"/>
      <c r="EK172"/>
      <c r="EN172" t="s">
        <v>174</v>
      </c>
      <c r="EQ172">
        <f t="shared" si="190"/>
        <v>2</v>
      </c>
      <c r="ER172" t="str">
        <f t="shared" si="191"/>
        <v>Sentinel-2, Sentinel 5-P</v>
      </c>
      <c r="ES172" s="29">
        <v>1</v>
      </c>
      <c r="FX172">
        <v>1</v>
      </c>
      <c r="GB172" s="57" t="str">
        <f t="shared" si="192"/>
        <v>Sentinel-2</v>
      </c>
      <c r="GC172" s="57" t="str">
        <f t="shared" si="193"/>
        <v/>
      </c>
      <c r="GD172" s="57" t="str">
        <f t="shared" si="194"/>
        <v/>
      </c>
      <c r="GE172" s="57" t="str">
        <f t="shared" si="195"/>
        <v/>
      </c>
      <c r="GF172" s="57" t="str">
        <f t="shared" si="196"/>
        <v/>
      </c>
      <c r="GG172" s="57" t="str">
        <f t="shared" si="197"/>
        <v/>
      </c>
      <c r="GH172" s="57" t="str">
        <f t="shared" si="198"/>
        <v/>
      </c>
      <c r="GI172" s="57" t="str">
        <f t="shared" si="199"/>
        <v/>
      </c>
      <c r="GJ172" s="57" t="str">
        <f t="shared" si="200"/>
        <v/>
      </c>
      <c r="GK172" s="57" t="str">
        <f t="shared" si="201"/>
        <v/>
      </c>
      <c r="GL172" s="57" t="str">
        <f t="shared" si="202"/>
        <v/>
      </c>
      <c r="GM172" s="57" t="str">
        <f t="shared" si="203"/>
        <v/>
      </c>
      <c r="GN172" s="57" t="str">
        <f t="shared" si="204"/>
        <v/>
      </c>
      <c r="GO172" s="57" t="str">
        <f t="shared" si="205"/>
        <v/>
      </c>
      <c r="GP172" s="57" t="str">
        <f t="shared" si="206"/>
        <v/>
      </c>
      <c r="GQ172" s="57" t="str">
        <f t="shared" si="207"/>
        <v/>
      </c>
      <c r="GR172" s="57" t="str">
        <f t="shared" si="208"/>
        <v/>
      </c>
      <c r="GS172" s="57" t="str">
        <f t="shared" si="209"/>
        <v/>
      </c>
      <c r="GT172" s="57" t="str">
        <f t="shared" si="210"/>
        <v/>
      </c>
      <c r="GU172" s="57" t="str">
        <f t="shared" si="211"/>
        <v/>
      </c>
      <c r="GV172" s="57" t="str">
        <f t="shared" si="212"/>
        <v/>
      </c>
      <c r="GW172" s="57" t="str">
        <f t="shared" si="213"/>
        <v/>
      </c>
      <c r="GX172" s="57" t="str">
        <f t="shared" si="214"/>
        <v/>
      </c>
      <c r="GY172" s="57" t="str">
        <f t="shared" si="215"/>
        <v/>
      </c>
      <c r="GZ172" s="57" t="str">
        <f t="shared" si="216"/>
        <v/>
      </c>
      <c r="HA172" s="57" t="str">
        <f t="shared" si="217"/>
        <v/>
      </c>
      <c r="HB172" s="57" t="str">
        <f t="shared" si="218"/>
        <v/>
      </c>
      <c r="HC172" s="57" t="str">
        <f t="shared" si="219"/>
        <v/>
      </c>
      <c r="HD172" s="57" t="str">
        <f t="shared" si="220"/>
        <v/>
      </c>
      <c r="HE172" s="57" t="str">
        <f t="shared" si="221"/>
        <v/>
      </c>
      <c r="HF172" s="57" t="str">
        <f t="shared" si="222"/>
        <v/>
      </c>
      <c r="HG172" s="57" t="str">
        <f t="shared" si="223"/>
        <v>Sentinel 5-P</v>
      </c>
      <c r="HH172" s="57" t="str">
        <f t="shared" si="224"/>
        <v/>
      </c>
      <c r="HI172" s="57" t="str">
        <f t="shared" si="225"/>
        <v/>
      </c>
      <c r="HJ172" s="57" t="str">
        <f t="shared" si="226"/>
        <v/>
      </c>
    </row>
    <row r="173" spans="1:218" ht="86.4" hidden="1" x14ac:dyDescent="0.3">
      <c r="A173" s="55"/>
      <c r="B173" s="55" t="s">
        <v>2357</v>
      </c>
      <c r="C173" s="55" t="s">
        <v>157</v>
      </c>
      <c r="D173" s="55">
        <v>2021</v>
      </c>
      <c r="E173" s="55" t="s">
        <v>2358</v>
      </c>
      <c r="F173" s="1" t="s">
        <v>2359</v>
      </c>
      <c r="G173" s="55" t="s">
        <v>2111</v>
      </c>
      <c r="I173" t="s">
        <v>2112</v>
      </c>
      <c r="J173" t="s">
        <v>2360</v>
      </c>
      <c r="L173" t="s">
        <v>2361</v>
      </c>
      <c r="M173">
        <v>44197</v>
      </c>
      <c r="N173">
        <v>45075.825185185182</v>
      </c>
      <c r="O173">
        <v>45075.825185185182</v>
      </c>
      <c r="Q173" t="s">
        <v>2362</v>
      </c>
      <c r="T173">
        <v>171</v>
      </c>
      <c r="AD173" t="s">
        <v>164</v>
      </c>
      <c r="AH173" t="s">
        <v>2363</v>
      </c>
      <c r="AM173" t="s">
        <v>2364</v>
      </c>
      <c r="AN173" t="s">
        <v>2365</v>
      </c>
      <c r="AO173" t="s">
        <v>2366</v>
      </c>
      <c r="CK173" s="56" t="s">
        <v>201</v>
      </c>
      <c r="CL173" s="55"/>
      <c r="CM173" s="55"/>
      <c r="CP173" s="55" t="s">
        <v>204</v>
      </c>
      <c r="CQ173" s="55" t="s">
        <v>3620</v>
      </c>
      <c r="CR173" s="55" t="s">
        <v>2078</v>
      </c>
      <c r="CS173" s="55" t="s">
        <v>172</v>
      </c>
      <c r="CT173" s="55" t="s">
        <v>173</v>
      </c>
      <c r="CU173" s="1" t="s">
        <v>2079</v>
      </c>
      <c r="CV173" s="1" t="s">
        <v>2367</v>
      </c>
      <c r="CW173" s="1" t="s">
        <v>3087</v>
      </c>
      <c r="CY173" s="55">
        <f>DA173/(DB173-1)</f>
        <v>4.7647058823529411</v>
      </c>
      <c r="CZ173" s="55"/>
      <c r="DA173" s="55">
        <v>729</v>
      </c>
      <c r="DB173" s="55">
        <f>80+74</f>
        <v>154</v>
      </c>
      <c r="DC173" s="55" t="s">
        <v>185</v>
      </c>
      <c r="DD173" s="55">
        <v>1</v>
      </c>
      <c r="DE173" s="55"/>
      <c r="DF173" s="55">
        <v>4.8</v>
      </c>
      <c r="DG173" s="55">
        <v>2</v>
      </c>
      <c r="DH173" s="55" t="s">
        <v>174</v>
      </c>
      <c r="DI173" s="55" t="s">
        <v>440</v>
      </c>
      <c r="DJ173" s="55" t="s">
        <v>631</v>
      </c>
      <c r="DK173" s="55" t="s">
        <v>210</v>
      </c>
      <c r="DL173" s="55">
        <v>100</v>
      </c>
      <c r="DM173" s="55" t="s">
        <v>174</v>
      </c>
      <c r="DN173" s="55" t="s">
        <v>174</v>
      </c>
      <c r="DO173" s="55"/>
      <c r="DP173" s="55"/>
      <c r="DQ173" s="55"/>
      <c r="DR173" s="55">
        <v>3</v>
      </c>
      <c r="DS173" s="55" t="s">
        <v>2368</v>
      </c>
      <c r="DT173" s="55"/>
      <c r="DU173" s="55"/>
      <c r="DV173" s="55" t="s">
        <v>212</v>
      </c>
      <c r="DW173" s="55"/>
      <c r="DX173" s="55"/>
      <c r="DY173" s="55" t="s">
        <v>3472</v>
      </c>
      <c r="DZ173" s="55"/>
      <c r="EA173" s="1" t="s">
        <v>2369</v>
      </c>
      <c r="EB173" s="1" t="s">
        <v>3554</v>
      </c>
      <c r="EC173" s="55" t="s">
        <v>174</v>
      </c>
      <c r="ED173" s="55" t="s">
        <v>3131</v>
      </c>
      <c r="EE173" s="55"/>
      <c r="EF173" s="55">
        <v>4</v>
      </c>
      <c r="EG173" s="55"/>
      <c r="EH173" s="55"/>
      <c r="EI173" s="55" t="s">
        <v>174</v>
      </c>
      <c r="EJ173" s="55"/>
      <c r="EK173" s="55"/>
      <c r="EL173" s="55"/>
      <c r="EM173" s="55"/>
      <c r="EN173" s="55" t="s">
        <v>174</v>
      </c>
      <c r="EO173" s="55"/>
      <c r="EP173" s="55"/>
      <c r="EQ173" s="55">
        <f t="shared" si="190"/>
        <v>3</v>
      </c>
      <c r="ER173" t="str">
        <f t="shared" si="191"/>
        <v>MODIS, Ground-based RGB, UAV RGB</v>
      </c>
      <c r="ES173" s="56"/>
      <c r="ET173" s="55"/>
      <c r="EU173" s="55"/>
      <c r="EV173" s="55"/>
      <c r="EW173" s="55"/>
      <c r="EX173" s="55"/>
      <c r="EY173" s="55"/>
      <c r="EZ173" s="55"/>
      <c r="FA173" s="55"/>
      <c r="FB173" s="55"/>
      <c r="FC173" s="55">
        <v>1</v>
      </c>
      <c r="FD173" s="55"/>
      <c r="FE173" s="55"/>
      <c r="FF173" s="55"/>
      <c r="FG173" s="55"/>
      <c r="FH173" s="55">
        <v>1</v>
      </c>
      <c r="FI173" s="55"/>
      <c r="FJ173" s="55"/>
      <c r="FK173" s="55"/>
      <c r="FL173" s="55"/>
      <c r="FM173" s="55">
        <v>1</v>
      </c>
      <c r="FN173" s="55"/>
      <c r="FO173" s="55"/>
      <c r="FP173" s="55"/>
      <c r="FQ173" s="55"/>
      <c r="FR173" s="55"/>
      <c r="FS173" s="55"/>
      <c r="FT173" s="55"/>
      <c r="FU173" s="55"/>
      <c r="FV173" s="55"/>
      <c r="FW173" s="55"/>
      <c r="FX173" s="55"/>
      <c r="FY173" s="55"/>
      <c r="FZ173" s="55"/>
      <c r="GA173" s="55"/>
      <c r="GB173" s="57" t="str">
        <f t="shared" si="192"/>
        <v/>
      </c>
      <c r="GC173" s="57" t="str">
        <f t="shared" si="193"/>
        <v/>
      </c>
      <c r="GD173" s="57" t="str">
        <f t="shared" si="194"/>
        <v/>
      </c>
      <c r="GE173" s="57" t="str">
        <f t="shared" si="195"/>
        <v/>
      </c>
      <c r="GF173" s="57" t="str">
        <f t="shared" si="196"/>
        <v/>
      </c>
      <c r="GG173" s="57" t="str">
        <f t="shared" si="197"/>
        <v/>
      </c>
      <c r="GH173" s="57" t="str">
        <f t="shared" si="198"/>
        <v/>
      </c>
      <c r="GI173" s="57" t="str">
        <f t="shared" si="199"/>
        <v/>
      </c>
      <c r="GJ173" s="57" t="str">
        <f t="shared" si="200"/>
        <v/>
      </c>
      <c r="GK173" s="57" t="str">
        <f t="shared" si="201"/>
        <v/>
      </c>
      <c r="GL173" s="57" t="str">
        <f t="shared" si="202"/>
        <v>MODIS</v>
      </c>
      <c r="GM173" s="57" t="str">
        <f t="shared" si="203"/>
        <v/>
      </c>
      <c r="GN173" s="57" t="str">
        <f t="shared" si="204"/>
        <v/>
      </c>
      <c r="GO173" s="57" t="str">
        <f t="shared" si="205"/>
        <v/>
      </c>
      <c r="GP173" s="57" t="str">
        <f t="shared" si="206"/>
        <v/>
      </c>
      <c r="GQ173" s="57" t="str">
        <f t="shared" si="207"/>
        <v>Ground-based RGB</v>
      </c>
      <c r="GR173" s="57" t="str">
        <f t="shared" si="208"/>
        <v/>
      </c>
      <c r="GS173" s="57" t="str">
        <f t="shared" si="209"/>
        <v/>
      </c>
      <c r="GT173" s="57" t="str">
        <f t="shared" si="210"/>
        <v/>
      </c>
      <c r="GU173" s="57" t="str">
        <f t="shared" si="211"/>
        <v/>
      </c>
      <c r="GV173" s="57" t="str">
        <f t="shared" si="212"/>
        <v>UAV RGB</v>
      </c>
      <c r="GW173" s="57" t="str">
        <f t="shared" si="213"/>
        <v/>
      </c>
      <c r="GX173" s="57" t="str">
        <f t="shared" si="214"/>
        <v/>
      </c>
      <c r="GY173" s="57" t="str">
        <f t="shared" si="215"/>
        <v/>
      </c>
      <c r="GZ173" s="57" t="str">
        <f t="shared" si="216"/>
        <v/>
      </c>
      <c r="HA173" s="57" t="str">
        <f t="shared" si="217"/>
        <v/>
      </c>
      <c r="HB173" s="57" t="str">
        <f t="shared" si="218"/>
        <v/>
      </c>
      <c r="HC173" s="57" t="str">
        <f t="shared" si="219"/>
        <v/>
      </c>
      <c r="HD173" s="57" t="str">
        <f t="shared" si="220"/>
        <v/>
      </c>
      <c r="HE173" s="57" t="str">
        <f t="shared" si="221"/>
        <v/>
      </c>
      <c r="HF173" s="57" t="str">
        <f t="shared" si="222"/>
        <v/>
      </c>
      <c r="HG173" s="57" t="str">
        <f t="shared" si="223"/>
        <v/>
      </c>
      <c r="HH173" s="57" t="str">
        <f t="shared" si="224"/>
        <v/>
      </c>
      <c r="HI173" s="57" t="str">
        <f t="shared" si="225"/>
        <v/>
      </c>
      <c r="HJ173" s="57" t="str">
        <f t="shared" si="226"/>
        <v/>
      </c>
    </row>
    <row r="174" spans="1:218" hidden="1" x14ac:dyDescent="0.3">
      <c r="B174" t="s">
        <v>2454</v>
      </c>
      <c r="C174" t="s">
        <v>157</v>
      </c>
      <c r="D174">
        <v>2023</v>
      </c>
      <c r="E174" t="s">
        <v>2455</v>
      </c>
      <c r="F174" t="s">
        <v>2456</v>
      </c>
      <c r="I174" t="s">
        <v>2457</v>
      </c>
      <c r="J174" t="s">
        <v>2458</v>
      </c>
      <c r="K174" t="s">
        <v>2459</v>
      </c>
      <c r="L174" t="s">
        <v>2460</v>
      </c>
      <c r="M174">
        <v>2023</v>
      </c>
      <c r="N174">
        <v>45246.819236111114</v>
      </c>
      <c r="O174">
        <v>45246.819236111114</v>
      </c>
      <c r="S174" t="s">
        <v>185</v>
      </c>
      <c r="T174">
        <v>5</v>
      </c>
      <c r="X174" t="s">
        <v>185</v>
      </c>
      <c r="AD174" t="s">
        <v>164</v>
      </c>
      <c r="AK174" t="s">
        <v>186</v>
      </c>
      <c r="AS174" t="s">
        <v>185</v>
      </c>
      <c r="CK174" s="54" t="s">
        <v>1814</v>
      </c>
      <c r="CP174" t="s">
        <v>204</v>
      </c>
      <c r="CR174" s="55" t="s">
        <v>3266</v>
      </c>
      <c r="CS174" t="s">
        <v>172</v>
      </c>
      <c r="CT174" t="s">
        <v>173</v>
      </c>
      <c r="CU174" s="40" t="s">
        <v>174</v>
      </c>
      <c r="CV174" s="40" t="s">
        <v>174</v>
      </c>
      <c r="CW174" s="40" t="s">
        <v>174</v>
      </c>
      <c r="CX174" s="40"/>
      <c r="CY174" t="s">
        <v>185</v>
      </c>
      <c r="CZ174" s="55"/>
      <c r="DA174" s="55"/>
      <c r="DB174" s="55"/>
      <c r="DC174" s="55"/>
      <c r="DD174" s="55">
        <v>4</v>
      </c>
      <c r="DE174" s="55"/>
      <c r="DF174" t="s">
        <v>185</v>
      </c>
      <c r="DI174" t="s">
        <v>208</v>
      </c>
      <c r="DJ174" t="s">
        <v>1815</v>
      </c>
      <c r="DK174" t="s">
        <v>1816</v>
      </c>
      <c r="DL174">
        <v>3595</v>
      </c>
      <c r="DM174"/>
      <c r="DO174" s="40" t="s">
        <v>174</v>
      </c>
      <c r="DP174" s="40" t="s">
        <v>174</v>
      </c>
      <c r="DQ174" s="40" t="s">
        <v>174</v>
      </c>
      <c r="DR174">
        <v>3</v>
      </c>
      <c r="DS174" t="s">
        <v>2461</v>
      </c>
      <c r="DY174" s="55" t="s">
        <v>619</v>
      </c>
      <c r="DZ174" s="55"/>
      <c r="EA174"/>
      <c r="EB174"/>
      <c r="EC174" s="40" t="s">
        <v>174</v>
      </c>
      <c r="EF174">
        <v>4</v>
      </c>
      <c r="EH174"/>
      <c r="EI174" s="59" t="s">
        <v>174</v>
      </c>
      <c r="EJ174" s="59"/>
      <c r="EK174" s="59"/>
      <c r="EL174" s="59"/>
      <c r="EM174" s="59"/>
      <c r="EN174" t="s">
        <v>174</v>
      </c>
      <c r="EQ174">
        <f t="shared" si="190"/>
        <v>1</v>
      </c>
      <c r="ER174" t="str">
        <f t="shared" si="191"/>
        <v>Aerial laser scanning</v>
      </c>
      <c r="ES174" s="54"/>
      <c r="ET174">
        <v>1</v>
      </c>
      <c r="GB174" s="57" t="str">
        <f t="shared" si="192"/>
        <v/>
      </c>
      <c r="GC174" s="57" t="str">
        <f t="shared" si="193"/>
        <v>Aerial laser scanning</v>
      </c>
      <c r="GD174" s="57" t="str">
        <f t="shared" si="194"/>
        <v/>
      </c>
      <c r="GE174" s="57" t="str">
        <f t="shared" si="195"/>
        <v/>
      </c>
      <c r="GF174" s="57" t="str">
        <f t="shared" si="196"/>
        <v/>
      </c>
      <c r="GG174" s="57" t="str">
        <f t="shared" si="197"/>
        <v/>
      </c>
      <c r="GH174" s="57" t="str">
        <f t="shared" si="198"/>
        <v/>
      </c>
      <c r="GI174" s="57" t="str">
        <f t="shared" si="199"/>
        <v/>
      </c>
      <c r="GJ174" s="57" t="str">
        <f t="shared" si="200"/>
        <v/>
      </c>
      <c r="GK174" s="57" t="str">
        <f t="shared" si="201"/>
        <v/>
      </c>
      <c r="GL174" s="57" t="str">
        <f t="shared" si="202"/>
        <v/>
      </c>
      <c r="GM174" s="57" t="str">
        <f t="shared" si="203"/>
        <v/>
      </c>
      <c r="GN174" s="57" t="str">
        <f t="shared" si="204"/>
        <v/>
      </c>
      <c r="GO174" s="57" t="str">
        <f t="shared" si="205"/>
        <v/>
      </c>
      <c r="GP174" s="57" t="str">
        <f t="shared" si="206"/>
        <v/>
      </c>
      <c r="GQ174" s="57" t="str">
        <f t="shared" si="207"/>
        <v/>
      </c>
      <c r="GR174" s="57" t="str">
        <f t="shared" si="208"/>
        <v/>
      </c>
      <c r="GS174" s="57" t="str">
        <f t="shared" si="209"/>
        <v/>
      </c>
      <c r="GT174" s="57" t="str">
        <f t="shared" si="210"/>
        <v/>
      </c>
      <c r="GU174" s="57" t="str">
        <f t="shared" si="211"/>
        <v/>
      </c>
      <c r="GV174" s="57" t="str">
        <f t="shared" si="212"/>
        <v/>
      </c>
      <c r="GW174" s="57" t="str">
        <f t="shared" si="213"/>
        <v/>
      </c>
      <c r="GX174" s="57" t="str">
        <f t="shared" si="214"/>
        <v/>
      </c>
      <c r="GY174" s="57" t="str">
        <f t="shared" si="215"/>
        <v/>
      </c>
      <c r="GZ174" s="57" t="str">
        <f t="shared" si="216"/>
        <v/>
      </c>
      <c r="HA174" s="57" t="str">
        <f t="shared" si="217"/>
        <v/>
      </c>
      <c r="HB174" s="57" t="str">
        <f t="shared" si="218"/>
        <v/>
      </c>
      <c r="HC174" s="57" t="str">
        <f t="shared" si="219"/>
        <v/>
      </c>
      <c r="HD174" s="57" t="str">
        <f t="shared" si="220"/>
        <v/>
      </c>
      <c r="HE174" s="57" t="str">
        <f t="shared" si="221"/>
        <v/>
      </c>
      <c r="HF174" s="57" t="str">
        <f t="shared" si="222"/>
        <v/>
      </c>
      <c r="HG174" s="57" t="str">
        <f t="shared" si="223"/>
        <v/>
      </c>
      <c r="HH174" s="57" t="str">
        <f t="shared" si="224"/>
        <v/>
      </c>
      <c r="HI174" s="57" t="str">
        <f t="shared" si="225"/>
        <v/>
      </c>
      <c r="HJ174" s="57" t="str">
        <f t="shared" si="226"/>
        <v/>
      </c>
    </row>
    <row r="175" spans="1:218" hidden="1" x14ac:dyDescent="0.3">
      <c r="B175" t="s">
        <v>1980</v>
      </c>
      <c r="C175" t="s">
        <v>157</v>
      </c>
      <c r="D175">
        <v>2023</v>
      </c>
      <c r="E175" t="s">
        <v>1981</v>
      </c>
      <c r="F175" t="s">
        <v>1982</v>
      </c>
      <c r="I175" t="s">
        <v>981</v>
      </c>
      <c r="J175" t="s">
        <v>1983</v>
      </c>
      <c r="K175" t="s">
        <v>1984</v>
      </c>
      <c r="M175">
        <v>2023</v>
      </c>
      <c r="N175">
        <v>45246.819247685184</v>
      </c>
      <c r="O175">
        <v>45246.819247685184</v>
      </c>
      <c r="Q175" t="s">
        <v>1985</v>
      </c>
      <c r="S175" t="s">
        <v>185</v>
      </c>
      <c r="T175">
        <v>44</v>
      </c>
      <c r="X175" t="s">
        <v>185</v>
      </c>
      <c r="AD175" t="s">
        <v>164</v>
      </c>
      <c r="AK175" t="s">
        <v>186</v>
      </c>
      <c r="AS175" t="s">
        <v>185</v>
      </c>
      <c r="CK175" s="29" t="s">
        <v>201</v>
      </c>
      <c r="CL175" t="s">
        <v>3241</v>
      </c>
      <c r="CR175"/>
      <c r="CU175"/>
      <c r="CV175"/>
      <c r="CW175"/>
      <c r="CX175"/>
      <c r="CZ175" s="55"/>
      <c r="DA175" s="55"/>
      <c r="DB175" s="55"/>
      <c r="DC175" s="55"/>
      <c r="DD175" s="55"/>
      <c r="DE175" s="55"/>
      <c r="DM175"/>
      <c r="DY175"/>
      <c r="EA175"/>
      <c r="EB175"/>
      <c r="EH175"/>
      <c r="EI175"/>
      <c r="EJ175"/>
      <c r="EK175"/>
      <c r="EN175"/>
      <c r="EQ175">
        <f t="shared" si="190"/>
        <v>0</v>
      </c>
      <c r="ER175" t="str">
        <f t="shared" si="191"/>
        <v/>
      </c>
      <c r="GB175" s="57" t="str">
        <f t="shared" si="192"/>
        <v/>
      </c>
      <c r="GC175" s="57" t="str">
        <f t="shared" si="193"/>
        <v/>
      </c>
      <c r="GD175" s="57" t="str">
        <f t="shared" si="194"/>
        <v/>
      </c>
      <c r="GE175" s="57" t="str">
        <f t="shared" si="195"/>
        <v/>
      </c>
      <c r="GF175" s="57" t="str">
        <f t="shared" si="196"/>
        <v/>
      </c>
      <c r="GG175" s="57" t="str">
        <f t="shared" si="197"/>
        <v/>
      </c>
      <c r="GH175" s="57" t="str">
        <f t="shared" si="198"/>
        <v/>
      </c>
      <c r="GI175" s="57" t="str">
        <f t="shared" si="199"/>
        <v/>
      </c>
      <c r="GJ175" s="57" t="str">
        <f t="shared" si="200"/>
        <v/>
      </c>
      <c r="GK175" s="57" t="str">
        <f t="shared" si="201"/>
        <v/>
      </c>
      <c r="GL175" s="57" t="str">
        <f t="shared" si="202"/>
        <v/>
      </c>
      <c r="GM175" s="57" t="str">
        <f t="shared" si="203"/>
        <v/>
      </c>
      <c r="GN175" s="57" t="str">
        <f t="shared" si="204"/>
        <v/>
      </c>
      <c r="GO175" s="57" t="str">
        <f t="shared" si="205"/>
        <v/>
      </c>
      <c r="GP175" s="57" t="str">
        <f t="shared" si="206"/>
        <v/>
      </c>
      <c r="GQ175" s="57" t="str">
        <f t="shared" si="207"/>
        <v/>
      </c>
      <c r="GR175" s="57" t="str">
        <f t="shared" si="208"/>
        <v/>
      </c>
      <c r="GS175" s="57" t="str">
        <f t="shared" si="209"/>
        <v/>
      </c>
      <c r="GT175" s="57" t="str">
        <f t="shared" si="210"/>
        <v/>
      </c>
      <c r="GU175" s="57" t="str">
        <f t="shared" si="211"/>
        <v/>
      </c>
      <c r="GV175" s="57" t="str">
        <f t="shared" si="212"/>
        <v/>
      </c>
      <c r="GW175" s="57" t="str">
        <f t="shared" si="213"/>
        <v/>
      </c>
      <c r="GX175" s="57" t="str">
        <f t="shared" si="214"/>
        <v/>
      </c>
      <c r="GY175" s="57" t="str">
        <f t="shared" si="215"/>
        <v/>
      </c>
      <c r="GZ175" s="57" t="str">
        <f t="shared" si="216"/>
        <v/>
      </c>
      <c r="HA175" s="57" t="str">
        <f t="shared" si="217"/>
        <v/>
      </c>
      <c r="HB175" s="57" t="str">
        <f t="shared" si="218"/>
        <v/>
      </c>
      <c r="HC175" s="57" t="str">
        <f t="shared" si="219"/>
        <v/>
      </c>
      <c r="HD175" s="57" t="str">
        <f t="shared" si="220"/>
        <v/>
      </c>
      <c r="HE175" s="57" t="str">
        <f t="shared" si="221"/>
        <v/>
      </c>
      <c r="HF175" s="57" t="str">
        <f t="shared" si="222"/>
        <v/>
      </c>
      <c r="HG175" s="57" t="str">
        <f t="shared" si="223"/>
        <v/>
      </c>
      <c r="HH175" s="57" t="str">
        <f t="shared" si="224"/>
        <v/>
      </c>
      <c r="HI175" s="57" t="str">
        <f t="shared" si="225"/>
        <v/>
      </c>
      <c r="HJ175" s="57" t="str">
        <f t="shared" si="226"/>
        <v/>
      </c>
    </row>
    <row r="176" spans="1:218" ht="43.2" hidden="1" x14ac:dyDescent="0.3">
      <c r="B176" t="s">
        <v>2381</v>
      </c>
      <c r="C176" t="s">
        <v>157</v>
      </c>
      <c r="D176">
        <v>2022</v>
      </c>
      <c r="E176" t="s">
        <v>2382</v>
      </c>
      <c r="F176" s="1" t="s">
        <v>2383</v>
      </c>
      <c r="G176" t="s">
        <v>673</v>
      </c>
      <c r="I176" t="s">
        <v>1691</v>
      </c>
      <c r="J176" t="s">
        <v>2384</v>
      </c>
      <c r="L176" t="s">
        <v>2385</v>
      </c>
      <c r="M176">
        <v>44757</v>
      </c>
      <c r="N176">
        <v>45075.825266203705</v>
      </c>
      <c r="O176">
        <v>45075.825266203705</v>
      </c>
      <c r="T176">
        <v>314</v>
      </c>
      <c r="AD176" t="s">
        <v>164</v>
      </c>
      <c r="AH176" t="s">
        <v>2386</v>
      </c>
      <c r="AM176" t="s">
        <v>2387</v>
      </c>
      <c r="AN176" t="s">
        <v>2388</v>
      </c>
      <c r="AO176" t="s">
        <v>2389</v>
      </c>
      <c r="CP176" t="s">
        <v>235</v>
      </c>
      <c r="CQ176" s="55" t="s">
        <v>3633</v>
      </c>
      <c r="CR176" t="s">
        <v>276</v>
      </c>
      <c r="CS176" t="s">
        <v>172</v>
      </c>
      <c r="CT176" t="s">
        <v>206</v>
      </c>
      <c r="CU176"/>
      <c r="CV176" t="s">
        <v>174</v>
      </c>
      <c r="CW176"/>
      <c r="CX176"/>
      <c r="CY176" t="s">
        <v>174</v>
      </c>
      <c r="CZ176" s="55"/>
      <c r="DA176" s="55"/>
      <c r="DB176" s="55"/>
      <c r="DC176" s="55" t="s">
        <v>185</v>
      </c>
      <c r="DD176" s="55">
        <v>1</v>
      </c>
      <c r="DE176" s="55"/>
      <c r="DF176" t="s">
        <v>174</v>
      </c>
      <c r="DG176">
        <v>44</v>
      </c>
      <c r="DH176" t="s">
        <v>2390</v>
      </c>
      <c r="DI176" t="s">
        <v>2391</v>
      </c>
      <c r="DJ176" t="s">
        <v>2392</v>
      </c>
      <c r="DK176" t="s">
        <v>745</v>
      </c>
      <c r="DL176">
        <v>50</v>
      </c>
      <c r="DM176" s="1" t="s">
        <v>479</v>
      </c>
      <c r="DN176" t="s">
        <v>2393</v>
      </c>
      <c r="DR176">
        <v>3</v>
      </c>
      <c r="DS176" t="s">
        <v>2394</v>
      </c>
      <c r="DV176" t="s">
        <v>212</v>
      </c>
      <c r="DY176" t="s">
        <v>756</v>
      </c>
      <c r="EA176" s="1" t="s">
        <v>2395</v>
      </c>
      <c r="EB176" s="1" t="s">
        <v>3555</v>
      </c>
      <c r="EC176" t="s">
        <v>2396</v>
      </c>
      <c r="ED176">
        <v>2019</v>
      </c>
      <c r="EF176">
        <v>4</v>
      </c>
      <c r="EH176"/>
      <c r="EI176" t="s">
        <v>174</v>
      </c>
      <c r="EJ176"/>
      <c r="EK176"/>
      <c r="EN176" t="s">
        <v>174</v>
      </c>
      <c r="EQ176">
        <f t="shared" si="190"/>
        <v>1</v>
      </c>
      <c r="ER176" t="str">
        <f t="shared" si="191"/>
        <v>Sentinel-2</v>
      </c>
      <c r="ES176" s="29">
        <v>1</v>
      </c>
      <c r="GB176" s="57" t="str">
        <f t="shared" si="192"/>
        <v>Sentinel-2</v>
      </c>
      <c r="GC176" s="57" t="str">
        <f t="shared" si="193"/>
        <v/>
      </c>
      <c r="GD176" s="57" t="str">
        <f t="shared" si="194"/>
        <v/>
      </c>
      <c r="GE176" s="57" t="str">
        <f t="shared" si="195"/>
        <v/>
      </c>
      <c r="GF176" s="57" t="str">
        <f t="shared" si="196"/>
        <v/>
      </c>
      <c r="GG176" s="57" t="str">
        <f t="shared" si="197"/>
        <v/>
      </c>
      <c r="GH176" s="57" t="str">
        <f t="shared" si="198"/>
        <v/>
      </c>
      <c r="GI176" s="57" t="str">
        <f t="shared" si="199"/>
        <v/>
      </c>
      <c r="GJ176" s="57" t="str">
        <f t="shared" si="200"/>
        <v/>
      </c>
      <c r="GK176" s="57" t="str">
        <f t="shared" si="201"/>
        <v/>
      </c>
      <c r="GL176" s="57" t="str">
        <f t="shared" si="202"/>
        <v/>
      </c>
      <c r="GM176" s="57" t="str">
        <f t="shared" si="203"/>
        <v/>
      </c>
      <c r="GN176" s="57" t="str">
        <f t="shared" si="204"/>
        <v/>
      </c>
      <c r="GO176" s="57" t="str">
        <f t="shared" si="205"/>
        <v/>
      </c>
      <c r="GP176" s="57" t="str">
        <f t="shared" si="206"/>
        <v/>
      </c>
      <c r="GQ176" s="57" t="str">
        <f t="shared" si="207"/>
        <v/>
      </c>
      <c r="GR176" s="57" t="str">
        <f t="shared" si="208"/>
        <v/>
      </c>
      <c r="GS176" s="57" t="str">
        <f t="shared" si="209"/>
        <v/>
      </c>
      <c r="GT176" s="57" t="str">
        <f t="shared" si="210"/>
        <v/>
      </c>
      <c r="GU176" s="57" t="str">
        <f t="shared" si="211"/>
        <v/>
      </c>
      <c r="GV176" s="57" t="str">
        <f t="shared" si="212"/>
        <v/>
      </c>
      <c r="GW176" s="57" t="str">
        <f t="shared" si="213"/>
        <v/>
      </c>
      <c r="GX176" s="57" t="str">
        <f t="shared" si="214"/>
        <v/>
      </c>
      <c r="GY176" s="57" t="str">
        <f t="shared" si="215"/>
        <v/>
      </c>
      <c r="GZ176" s="57" t="str">
        <f t="shared" si="216"/>
        <v/>
      </c>
      <c r="HA176" s="57" t="str">
        <f t="shared" si="217"/>
        <v/>
      </c>
      <c r="HB176" s="57" t="str">
        <f t="shared" si="218"/>
        <v/>
      </c>
      <c r="HC176" s="57" t="str">
        <f t="shared" si="219"/>
        <v/>
      </c>
      <c r="HD176" s="57" t="str">
        <f t="shared" si="220"/>
        <v/>
      </c>
      <c r="HE176" s="57" t="str">
        <f t="shared" si="221"/>
        <v/>
      </c>
      <c r="HF176" s="57" t="str">
        <f t="shared" si="222"/>
        <v/>
      </c>
      <c r="HG176" s="57" t="str">
        <f t="shared" si="223"/>
        <v/>
      </c>
      <c r="HH176" s="57" t="str">
        <f t="shared" si="224"/>
        <v/>
      </c>
      <c r="HI176" s="57" t="str">
        <f t="shared" si="225"/>
        <v/>
      </c>
      <c r="HJ176" s="57" t="str">
        <f t="shared" si="226"/>
        <v/>
      </c>
    </row>
    <row r="177" spans="1:218" ht="129.6" hidden="1" x14ac:dyDescent="0.3">
      <c r="B177" t="s">
        <v>1864</v>
      </c>
      <c r="C177" t="s">
        <v>157</v>
      </c>
      <c r="D177">
        <v>2021</v>
      </c>
      <c r="E177" t="s">
        <v>2397</v>
      </c>
      <c r="F177" s="1" t="s">
        <v>2398</v>
      </c>
      <c r="G177" t="s">
        <v>650</v>
      </c>
      <c r="I177" t="s">
        <v>651</v>
      </c>
      <c r="J177" t="s">
        <v>2399</v>
      </c>
      <c r="L177" t="s">
        <v>2400</v>
      </c>
      <c r="M177">
        <v>44470</v>
      </c>
      <c r="N177">
        <v>45075.825231481482</v>
      </c>
      <c r="O177">
        <v>45075.825231481482</v>
      </c>
      <c r="T177">
        <v>102</v>
      </c>
      <c r="AD177" t="s">
        <v>164</v>
      </c>
      <c r="AH177" t="s">
        <v>2401</v>
      </c>
      <c r="AM177" t="s">
        <v>2402</v>
      </c>
      <c r="AN177" t="s">
        <v>2403</v>
      </c>
      <c r="AO177" t="s">
        <v>2404</v>
      </c>
      <c r="CK177" s="54" t="s">
        <v>201</v>
      </c>
      <c r="CP177" t="s">
        <v>235</v>
      </c>
      <c r="CQ177" s="55" t="s">
        <v>3633</v>
      </c>
      <c r="CR177" s="1" t="s">
        <v>276</v>
      </c>
      <c r="CS177" t="s">
        <v>172</v>
      </c>
      <c r="CT177" t="s">
        <v>206</v>
      </c>
      <c r="CU177"/>
      <c r="CV177" t="s">
        <v>174</v>
      </c>
      <c r="CW177"/>
      <c r="CX177"/>
      <c r="CY177" t="s">
        <v>174</v>
      </c>
      <c r="CZ177" s="55"/>
      <c r="DA177" s="55"/>
      <c r="DB177" s="55"/>
      <c r="DC177" s="55" t="s">
        <v>185</v>
      </c>
      <c r="DD177" s="55">
        <v>1</v>
      </c>
      <c r="DE177" s="55"/>
      <c r="DF177" t="s">
        <v>174</v>
      </c>
      <c r="DG177">
        <v>50</v>
      </c>
      <c r="DH177" t="s">
        <v>2405</v>
      </c>
      <c r="DI177" t="s">
        <v>2406</v>
      </c>
      <c r="DJ177" t="s">
        <v>2392</v>
      </c>
      <c r="DK177" t="s">
        <v>745</v>
      </c>
      <c r="DL177">
        <v>50</v>
      </c>
      <c r="DM177" s="1" t="s">
        <v>3169</v>
      </c>
      <c r="DN177" t="s">
        <v>2393</v>
      </c>
      <c r="DR177">
        <v>3</v>
      </c>
      <c r="DS177" t="s">
        <v>2394</v>
      </c>
      <c r="DV177" t="s">
        <v>212</v>
      </c>
      <c r="DY177" t="s">
        <v>2407</v>
      </c>
      <c r="EA177" s="1" t="s">
        <v>3314</v>
      </c>
      <c r="EB177" s="55" t="s">
        <v>3513</v>
      </c>
      <c r="EC177" t="s">
        <v>2396</v>
      </c>
      <c r="ED177">
        <v>2019</v>
      </c>
      <c r="EF177">
        <v>4</v>
      </c>
      <c r="EH177" s="1" t="s">
        <v>3399</v>
      </c>
      <c r="EI177" s="1" t="s">
        <v>2408</v>
      </c>
      <c r="EJ177" s="1" t="s">
        <v>3358</v>
      </c>
      <c r="EK177" s="1" t="s">
        <v>3358</v>
      </c>
      <c r="EM177" s="1" t="s">
        <v>3599</v>
      </c>
      <c r="EN177" s="1" t="s">
        <v>2409</v>
      </c>
      <c r="EO177" s="1" t="s">
        <v>3600</v>
      </c>
      <c r="EQ177">
        <f t="shared" si="190"/>
        <v>2</v>
      </c>
      <c r="ER177" t="str">
        <f t="shared" si="191"/>
        <v>Sentinel-2, WorldView-2</v>
      </c>
      <c r="ES177" s="29">
        <v>-1</v>
      </c>
      <c r="EV177">
        <v>-1</v>
      </c>
      <c r="GB177" s="57" t="str">
        <f t="shared" si="192"/>
        <v>Sentinel-2</v>
      </c>
      <c r="GC177" s="57" t="str">
        <f t="shared" si="193"/>
        <v/>
      </c>
      <c r="GD177" s="57" t="str">
        <f t="shared" si="194"/>
        <v/>
      </c>
      <c r="GE177" s="57" t="str">
        <f t="shared" si="195"/>
        <v>WorldView-2</v>
      </c>
      <c r="GF177" s="57" t="str">
        <f t="shared" si="196"/>
        <v/>
      </c>
      <c r="GG177" s="57" t="str">
        <f t="shared" si="197"/>
        <v/>
      </c>
      <c r="GH177" s="57" t="str">
        <f t="shared" si="198"/>
        <v/>
      </c>
      <c r="GI177" s="57" t="str">
        <f t="shared" si="199"/>
        <v/>
      </c>
      <c r="GJ177" s="57" t="str">
        <f t="shared" si="200"/>
        <v/>
      </c>
      <c r="GK177" s="57" t="str">
        <f t="shared" si="201"/>
        <v/>
      </c>
      <c r="GL177" s="57" t="str">
        <f t="shared" si="202"/>
        <v/>
      </c>
      <c r="GM177" s="57" t="str">
        <f t="shared" si="203"/>
        <v/>
      </c>
      <c r="GN177" s="57" t="str">
        <f t="shared" si="204"/>
        <v/>
      </c>
      <c r="GO177" s="57" t="str">
        <f t="shared" si="205"/>
        <v/>
      </c>
      <c r="GP177" s="57" t="str">
        <f t="shared" si="206"/>
        <v/>
      </c>
      <c r="GQ177" s="57" t="str">
        <f t="shared" si="207"/>
        <v/>
      </c>
      <c r="GR177" s="57" t="str">
        <f t="shared" si="208"/>
        <v/>
      </c>
      <c r="GS177" s="57" t="str">
        <f t="shared" si="209"/>
        <v/>
      </c>
      <c r="GT177" s="57" t="str">
        <f t="shared" si="210"/>
        <v/>
      </c>
      <c r="GU177" s="57" t="str">
        <f t="shared" si="211"/>
        <v/>
      </c>
      <c r="GV177" s="57" t="str">
        <f t="shared" si="212"/>
        <v/>
      </c>
      <c r="GW177" s="57" t="str">
        <f t="shared" si="213"/>
        <v/>
      </c>
      <c r="GX177" s="57" t="str">
        <f t="shared" si="214"/>
        <v/>
      </c>
      <c r="GY177" s="57" t="str">
        <f t="shared" si="215"/>
        <v/>
      </c>
      <c r="GZ177" s="57" t="str">
        <f t="shared" si="216"/>
        <v/>
      </c>
      <c r="HA177" s="57" t="str">
        <f t="shared" si="217"/>
        <v/>
      </c>
      <c r="HB177" s="57" t="str">
        <f t="shared" si="218"/>
        <v/>
      </c>
      <c r="HC177" s="57" t="str">
        <f t="shared" si="219"/>
        <v/>
      </c>
      <c r="HD177" s="57" t="str">
        <f t="shared" si="220"/>
        <v/>
      </c>
      <c r="HE177" s="57" t="str">
        <f t="shared" si="221"/>
        <v/>
      </c>
      <c r="HF177" s="57" t="str">
        <f t="shared" si="222"/>
        <v/>
      </c>
      <c r="HG177" s="57" t="str">
        <f t="shared" si="223"/>
        <v/>
      </c>
      <c r="HH177" s="57" t="str">
        <f t="shared" si="224"/>
        <v/>
      </c>
      <c r="HI177" s="57" t="str">
        <f t="shared" si="225"/>
        <v/>
      </c>
      <c r="HJ177" s="57" t="str">
        <f t="shared" si="226"/>
        <v/>
      </c>
    </row>
    <row r="178" spans="1:218" ht="43.2" hidden="1" x14ac:dyDescent="0.3">
      <c r="A178" s="55"/>
      <c r="B178" s="55" t="s">
        <v>2410</v>
      </c>
      <c r="C178" s="55" t="s">
        <v>157</v>
      </c>
      <c r="D178" s="55">
        <v>2021</v>
      </c>
      <c r="E178" s="55" t="s">
        <v>2411</v>
      </c>
      <c r="F178" s="1" t="s">
        <v>2412</v>
      </c>
      <c r="G178" s="55" t="s">
        <v>1964</v>
      </c>
      <c r="J178" t="s">
        <v>2413</v>
      </c>
      <c r="K178" t="s">
        <v>2414</v>
      </c>
      <c r="L178" t="s">
        <v>2415</v>
      </c>
      <c r="M178">
        <v>2021</v>
      </c>
      <c r="N178">
        <v>45075.825324074074</v>
      </c>
      <c r="O178">
        <v>45075.825324074074</v>
      </c>
      <c r="P178">
        <v>44389</v>
      </c>
      <c r="Q178" t="s">
        <v>2416</v>
      </c>
      <c r="AB178" t="s">
        <v>311</v>
      </c>
      <c r="AD178" t="s">
        <v>164</v>
      </c>
      <c r="AG178" t="s">
        <v>196</v>
      </c>
      <c r="AM178" t="s">
        <v>2417</v>
      </c>
      <c r="AN178" t="s">
        <v>2418</v>
      </c>
      <c r="AO178" t="s">
        <v>2419</v>
      </c>
      <c r="AT178" t="s">
        <v>1973</v>
      </c>
      <c r="BU178" t="s">
        <v>1974</v>
      </c>
      <c r="CK178" s="55" t="s">
        <v>201</v>
      </c>
      <c r="CL178" s="55"/>
      <c r="CM178" s="55"/>
      <c r="CP178" s="55" t="s">
        <v>846</v>
      </c>
      <c r="CQ178" s="55"/>
      <c r="CR178" s="55" t="s">
        <v>847</v>
      </c>
      <c r="CS178" s="55" t="s">
        <v>454</v>
      </c>
      <c r="CT178" s="55" t="s">
        <v>173</v>
      </c>
      <c r="CU178"/>
      <c r="CV178"/>
      <c r="CW178"/>
      <c r="CX178"/>
      <c r="CY178" s="55">
        <v>720</v>
      </c>
      <c r="CZ178" s="55" t="s">
        <v>3097</v>
      </c>
      <c r="DA178" s="55">
        <v>720</v>
      </c>
      <c r="DB178" s="55">
        <v>2</v>
      </c>
      <c r="DC178" s="55">
        <v>2</v>
      </c>
      <c r="DD178" s="55">
        <v>1</v>
      </c>
      <c r="DE178" s="55"/>
      <c r="DF178" s="55" t="s">
        <v>185</v>
      </c>
      <c r="DG178" s="55"/>
      <c r="DH178" s="55"/>
      <c r="DI178" s="55" t="s">
        <v>208</v>
      </c>
      <c r="DJ178" s="55" t="s">
        <v>1915</v>
      </c>
      <c r="DK178" s="55" t="s">
        <v>176</v>
      </c>
      <c r="DL178" s="55">
        <v>196</v>
      </c>
      <c r="DM178" s="55"/>
      <c r="DN178" s="55"/>
      <c r="DO178" s="55"/>
      <c r="DP178" s="55"/>
      <c r="DQ178" s="55"/>
      <c r="DR178" s="55">
        <v>3</v>
      </c>
      <c r="DS178" s="55" t="s">
        <v>2420</v>
      </c>
      <c r="DT178" s="55"/>
      <c r="DU178" s="55"/>
      <c r="DV178" s="55"/>
      <c r="DW178" s="55"/>
      <c r="DX178" s="55"/>
      <c r="DY178" s="55"/>
      <c r="DZ178" s="55"/>
      <c r="EA178" s="55"/>
      <c r="EC178" s="55"/>
      <c r="ED178" s="55" t="s">
        <v>3131</v>
      </c>
      <c r="EE178" s="55"/>
      <c r="EF178" s="55">
        <v>4</v>
      </c>
      <c r="EG178" s="55"/>
      <c r="EH178" s="55"/>
      <c r="EI178" s="55"/>
      <c r="EJ178" s="55"/>
      <c r="EK178" s="55"/>
      <c r="EL178" s="55"/>
      <c r="EM178" s="55"/>
      <c r="EN178" s="55" t="s">
        <v>174</v>
      </c>
      <c r="EO178" s="55"/>
      <c r="EP178" s="55"/>
      <c r="EQ178" s="55">
        <f t="shared" si="190"/>
        <v>1</v>
      </c>
      <c r="ER178" t="str">
        <f t="shared" si="191"/>
        <v>Sentinel-1</v>
      </c>
      <c r="ES178" s="56"/>
      <c r="ET178" s="55"/>
      <c r="EU178" s="55"/>
      <c r="EV178" s="55"/>
      <c r="EW178" s="55"/>
      <c r="EX178" s="55"/>
      <c r="EY178" s="55"/>
      <c r="EZ178" s="55"/>
      <c r="FA178" s="55"/>
      <c r="FB178" s="55">
        <v>1</v>
      </c>
      <c r="FC178" s="55"/>
      <c r="FD178" s="55"/>
      <c r="FE178" s="55"/>
      <c r="FF178" s="55"/>
      <c r="FG178" s="55"/>
      <c r="FH178" s="55"/>
      <c r="FI178" s="55"/>
      <c r="FJ178" s="55"/>
      <c r="FK178" s="55"/>
      <c r="FL178" s="55"/>
      <c r="FM178" s="55"/>
      <c r="FN178" s="55"/>
      <c r="FO178" s="55"/>
      <c r="FP178" s="55"/>
      <c r="FQ178" s="55"/>
      <c r="FR178" s="55"/>
      <c r="FS178" s="55"/>
      <c r="FT178" s="55"/>
      <c r="FU178" s="55"/>
      <c r="FV178" s="55"/>
      <c r="FW178" s="55"/>
      <c r="FX178" s="55"/>
      <c r="FY178" s="55"/>
      <c r="FZ178" s="55"/>
      <c r="GA178" s="55"/>
      <c r="GB178" s="57" t="str">
        <f t="shared" si="192"/>
        <v/>
      </c>
      <c r="GC178" s="57" t="str">
        <f t="shared" si="193"/>
        <v/>
      </c>
      <c r="GD178" s="57" t="str">
        <f t="shared" si="194"/>
        <v/>
      </c>
      <c r="GE178" s="57" t="str">
        <f t="shared" si="195"/>
        <v/>
      </c>
      <c r="GF178" s="57" t="str">
        <f t="shared" si="196"/>
        <v/>
      </c>
      <c r="GG178" s="57" t="str">
        <f t="shared" si="197"/>
        <v/>
      </c>
      <c r="GH178" s="57" t="str">
        <f t="shared" si="198"/>
        <v/>
      </c>
      <c r="GI178" s="57" t="str">
        <f t="shared" si="199"/>
        <v/>
      </c>
      <c r="GJ178" s="57" t="str">
        <f t="shared" si="200"/>
        <v/>
      </c>
      <c r="GK178" s="57" t="str">
        <f t="shared" si="201"/>
        <v>Sentinel-1</v>
      </c>
      <c r="GL178" s="57" t="str">
        <f t="shared" si="202"/>
        <v/>
      </c>
      <c r="GM178" s="57" t="str">
        <f t="shared" si="203"/>
        <v/>
      </c>
      <c r="GN178" s="57" t="str">
        <f t="shared" si="204"/>
        <v/>
      </c>
      <c r="GO178" s="57" t="str">
        <f t="shared" si="205"/>
        <v/>
      </c>
      <c r="GP178" s="57" t="str">
        <f t="shared" si="206"/>
        <v/>
      </c>
      <c r="GQ178" s="57" t="str">
        <f t="shared" si="207"/>
        <v/>
      </c>
      <c r="GR178" s="57" t="str">
        <f t="shared" si="208"/>
        <v/>
      </c>
      <c r="GS178" s="57" t="str">
        <f t="shared" si="209"/>
        <v/>
      </c>
      <c r="GT178" s="57" t="str">
        <f t="shared" si="210"/>
        <v/>
      </c>
      <c r="GU178" s="57" t="str">
        <f t="shared" si="211"/>
        <v/>
      </c>
      <c r="GV178" s="57" t="str">
        <f t="shared" si="212"/>
        <v/>
      </c>
      <c r="GW178" s="57" t="str">
        <f t="shared" si="213"/>
        <v/>
      </c>
      <c r="GX178" s="57" t="str">
        <f t="shared" si="214"/>
        <v/>
      </c>
      <c r="GY178" s="57" t="str">
        <f t="shared" si="215"/>
        <v/>
      </c>
      <c r="GZ178" s="57" t="str">
        <f t="shared" si="216"/>
        <v/>
      </c>
      <c r="HA178" s="57" t="str">
        <f t="shared" si="217"/>
        <v/>
      </c>
      <c r="HB178" s="57" t="str">
        <f t="shared" si="218"/>
        <v/>
      </c>
      <c r="HC178" s="57" t="str">
        <f t="shared" si="219"/>
        <v/>
      </c>
      <c r="HD178" s="57" t="str">
        <f t="shared" si="220"/>
        <v/>
      </c>
      <c r="HE178" s="57" t="str">
        <f t="shared" si="221"/>
        <v/>
      </c>
      <c r="HF178" s="57" t="str">
        <f t="shared" si="222"/>
        <v/>
      </c>
      <c r="HG178" s="57" t="str">
        <f t="shared" si="223"/>
        <v/>
      </c>
      <c r="HH178" s="57" t="str">
        <f t="shared" si="224"/>
        <v/>
      </c>
      <c r="HI178" s="57" t="str">
        <f t="shared" si="225"/>
        <v/>
      </c>
      <c r="HJ178" s="57" t="str">
        <f t="shared" si="226"/>
        <v/>
      </c>
    </row>
    <row r="179" spans="1:218" ht="43.2" hidden="1" x14ac:dyDescent="0.3">
      <c r="A179" s="55"/>
      <c r="B179" s="55" t="s">
        <v>2421</v>
      </c>
      <c r="C179" s="55" t="s">
        <v>157</v>
      </c>
      <c r="D179" s="55">
        <v>2021</v>
      </c>
      <c r="E179" s="55" t="s">
        <v>2422</v>
      </c>
      <c r="F179" s="1" t="s">
        <v>2423</v>
      </c>
      <c r="G179" s="55" t="s">
        <v>650</v>
      </c>
      <c r="I179" t="s">
        <v>651</v>
      </c>
      <c r="J179" t="s">
        <v>2424</v>
      </c>
      <c r="L179" t="s">
        <v>2425</v>
      </c>
      <c r="M179">
        <v>44531</v>
      </c>
      <c r="N179">
        <v>45075.825277777774</v>
      </c>
      <c r="O179">
        <v>45075.825277777774</v>
      </c>
      <c r="T179">
        <v>103</v>
      </c>
      <c r="AD179" t="s">
        <v>164</v>
      </c>
      <c r="AH179" t="s">
        <v>2426</v>
      </c>
      <c r="AM179" t="s">
        <v>2427</v>
      </c>
      <c r="AN179" t="s">
        <v>2428</v>
      </c>
      <c r="AO179" t="s">
        <v>2429</v>
      </c>
      <c r="CK179" s="56" t="s">
        <v>201</v>
      </c>
      <c r="CL179" s="55"/>
      <c r="CM179" s="55"/>
      <c r="CP179" s="55" t="s">
        <v>846</v>
      </c>
      <c r="CQ179" s="55"/>
      <c r="CR179" s="55" t="s">
        <v>847</v>
      </c>
      <c r="CS179" s="55" t="s">
        <v>454</v>
      </c>
      <c r="CT179" s="55" t="s">
        <v>173</v>
      </c>
      <c r="CU179"/>
      <c r="CV179"/>
      <c r="CW179"/>
      <c r="CX179"/>
      <c r="CY179" s="55">
        <f>DA179/(DB179-1)</f>
        <v>31.434782608695652</v>
      </c>
      <c r="CZ179" s="55" t="s">
        <v>3098</v>
      </c>
      <c r="DA179" s="55">
        <v>723</v>
      </c>
      <c r="DB179" s="55">
        <v>24</v>
      </c>
      <c r="DC179" s="55">
        <v>24</v>
      </c>
      <c r="DD179" s="55">
        <v>1</v>
      </c>
      <c r="DE179" s="55"/>
      <c r="DF179" s="55" t="s">
        <v>185</v>
      </c>
      <c r="DG179" s="55"/>
      <c r="DH179" s="55"/>
      <c r="DI179" s="55" t="s">
        <v>208</v>
      </c>
      <c r="DJ179" s="55" t="s">
        <v>1915</v>
      </c>
      <c r="DK179" s="55" t="s">
        <v>176</v>
      </c>
      <c r="DL179" s="55">
        <v>22.57</v>
      </c>
      <c r="DM179" s="55"/>
      <c r="DN179" s="55"/>
      <c r="DO179" s="55"/>
      <c r="DP179" s="55"/>
      <c r="DQ179" s="55"/>
      <c r="DR179" s="55">
        <v>3</v>
      </c>
      <c r="DS179" s="55" t="s">
        <v>2420</v>
      </c>
      <c r="DT179" s="55"/>
      <c r="DU179" s="55"/>
      <c r="DV179" s="55"/>
      <c r="DW179" s="55"/>
      <c r="DX179" s="55"/>
      <c r="DY179" s="55"/>
      <c r="DZ179" s="55"/>
      <c r="EA179" s="55"/>
      <c r="EC179" s="55"/>
      <c r="ED179" s="55" t="s">
        <v>3131</v>
      </c>
      <c r="EE179" s="55"/>
      <c r="EF179" s="55">
        <v>4</v>
      </c>
      <c r="EG179" s="55"/>
      <c r="EH179" s="55"/>
      <c r="EI179" s="55"/>
      <c r="EJ179" s="55"/>
      <c r="EK179" s="55"/>
      <c r="EL179" s="55"/>
      <c r="EM179" s="55"/>
      <c r="EN179" s="55" t="s">
        <v>174</v>
      </c>
      <c r="EO179" s="55"/>
      <c r="EP179" s="55"/>
      <c r="EQ179" s="55">
        <f t="shared" si="190"/>
        <v>1</v>
      </c>
      <c r="ER179" t="str">
        <f t="shared" si="191"/>
        <v>Sentinel-1</v>
      </c>
      <c r="ES179" s="56"/>
      <c r="ET179" s="55"/>
      <c r="EU179" s="55"/>
      <c r="EV179" s="55"/>
      <c r="EW179" s="55"/>
      <c r="EX179" s="55"/>
      <c r="EY179" s="55"/>
      <c r="EZ179" s="55"/>
      <c r="FA179" s="55"/>
      <c r="FB179" s="55">
        <v>1</v>
      </c>
      <c r="FC179" s="55"/>
      <c r="FD179" s="55"/>
      <c r="FE179" s="55"/>
      <c r="FF179" s="55"/>
      <c r="FG179" s="55"/>
      <c r="FH179" s="55"/>
      <c r="FI179" s="55"/>
      <c r="FJ179" s="55"/>
      <c r="FK179" s="55"/>
      <c r="FL179" s="55"/>
      <c r="FM179" s="55"/>
      <c r="FN179" s="55"/>
      <c r="FO179" s="55"/>
      <c r="FP179" s="55"/>
      <c r="FQ179" s="55"/>
      <c r="FR179" s="55"/>
      <c r="FS179" s="55"/>
      <c r="FT179" s="55"/>
      <c r="FU179" s="55"/>
      <c r="FV179" s="55"/>
      <c r="FW179" s="55"/>
      <c r="FX179" s="55"/>
      <c r="FY179" s="55"/>
      <c r="FZ179" s="55"/>
      <c r="GA179" s="55"/>
      <c r="GB179" s="57" t="str">
        <f t="shared" si="192"/>
        <v/>
      </c>
      <c r="GC179" s="57" t="str">
        <f t="shared" si="193"/>
        <v/>
      </c>
      <c r="GD179" s="57" t="str">
        <f t="shared" si="194"/>
        <v/>
      </c>
      <c r="GE179" s="57" t="str">
        <f t="shared" si="195"/>
        <v/>
      </c>
      <c r="GF179" s="57" t="str">
        <f t="shared" si="196"/>
        <v/>
      </c>
      <c r="GG179" s="57" t="str">
        <f t="shared" si="197"/>
        <v/>
      </c>
      <c r="GH179" s="57" t="str">
        <f t="shared" si="198"/>
        <v/>
      </c>
      <c r="GI179" s="57" t="str">
        <f t="shared" si="199"/>
        <v/>
      </c>
      <c r="GJ179" s="57" t="str">
        <f t="shared" si="200"/>
        <v/>
      </c>
      <c r="GK179" s="57" t="str">
        <f t="shared" si="201"/>
        <v>Sentinel-1</v>
      </c>
      <c r="GL179" s="57" t="str">
        <f t="shared" si="202"/>
        <v/>
      </c>
      <c r="GM179" s="57" t="str">
        <f t="shared" si="203"/>
        <v/>
      </c>
      <c r="GN179" s="57" t="str">
        <f t="shared" si="204"/>
        <v/>
      </c>
      <c r="GO179" s="57" t="str">
        <f t="shared" si="205"/>
        <v/>
      </c>
      <c r="GP179" s="57" t="str">
        <f t="shared" si="206"/>
        <v/>
      </c>
      <c r="GQ179" s="57" t="str">
        <f t="shared" si="207"/>
        <v/>
      </c>
      <c r="GR179" s="57" t="str">
        <f t="shared" si="208"/>
        <v/>
      </c>
      <c r="GS179" s="57" t="str">
        <f t="shared" si="209"/>
        <v/>
      </c>
      <c r="GT179" s="57" t="str">
        <f t="shared" si="210"/>
        <v/>
      </c>
      <c r="GU179" s="57" t="str">
        <f t="shared" si="211"/>
        <v/>
      </c>
      <c r="GV179" s="57" t="str">
        <f t="shared" si="212"/>
        <v/>
      </c>
      <c r="GW179" s="57" t="str">
        <f t="shared" si="213"/>
        <v/>
      </c>
      <c r="GX179" s="57" t="str">
        <f t="shared" si="214"/>
        <v/>
      </c>
      <c r="GY179" s="57" t="str">
        <f t="shared" si="215"/>
        <v/>
      </c>
      <c r="GZ179" s="57" t="str">
        <f t="shared" si="216"/>
        <v/>
      </c>
      <c r="HA179" s="57" t="str">
        <f t="shared" si="217"/>
        <v/>
      </c>
      <c r="HB179" s="57" t="str">
        <f t="shared" si="218"/>
        <v/>
      </c>
      <c r="HC179" s="57" t="str">
        <f t="shared" si="219"/>
        <v/>
      </c>
      <c r="HD179" s="57" t="str">
        <f t="shared" si="220"/>
        <v/>
      </c>
      <c r="HE179" s="57" t="str">
        <f t="shared" si="221"/>
        <v/>
      </c>
      <c r="HF179" s="57" t="str">
        <f t="shared" si="222"/>
        <v/>
      </c>
      <c r="HG179" s="57" t="str">
        <f t="shared" si="223"/>
        <v/>
      </c>
      <c r="HH179" s="57" t="str">
        <f t="shared" si="224"/>
        <v/>
      </c>
      <c r="HI179" s="57" t="str">
        <f t="shared" si="225"/>
        <v/>
      </c>
      <c r="HJ179" s="57" t="str">
        <f t="shared" si="226"/>
        <v/>
      </c>
    </row>
    <row r="180" spans="1:218" ht="86.4" hidden="1" x14ac:dyDescent="0.3">
      <c r="A180" s="55"/>
      <c r="B180" s="55" t="s">
        <v>2430</v>
      </c>
      <c r="C180" s="55" t="s">
        <v>157</v>
      </c>
      <c r="D180" s="55">
        <v>2022</v>
      </c>
      <c r="E180" s="55" t="s">
        <v>2431</v>
      </c>
      <c r="F180" s="1" t="s">
        <v>2432</v>
      </c>
      <c r="G180" s="55" t="s">
        <v>326</v>
      </c>
      <c r="I180" t="s">
        <v>327</v>
      </c>
      <c r="J180" t="s">
        <v>2433</v>
      </c>
      <c r="L180" t="s">
        <v>2434</v>
      </c>
      <c r="M180">
        <v>44910</v>
      </c>
      <c r="N180">
        <v>45075.825162037036</v>
      </c>
      <c r="O180">
        <v>45075.825162037036</v>
      </c>
      <c r="T180">
        <v>283</v>
      </c>
      <c r="AD180" t="s">
        <v>164</v>
      </c>
      <c r="AH180" t="s">
        <v>2435</v>
      </c>
      <c r="AM180" t="s">
        <v>2436</v>
      </c>
      <c r="AN180" t="s">
        <v>2437</v>
      </c>
      <c r="AO180" t="s">
        <v>2438</v>
      </c>
      <c r="CK180" s="56" t="s">
        <v>201</v>
      </c>
      <c r="CL180" s="55"/>
      <c r="CM180" s="55"/>
      <c r="CP180" s="55" t="s">
        <v>846</v>
      </c>
      <c r="CQ180" s="55" t="s">
        <v>3620</v>
      </c>
      <c r="CR180" s="55" t="s">
        <v>2078</v>
      </c>
      <c r="CS180" s="55" t="s">
        <v>172</v>
      </c>
      <c r="CT180" s="55" t="s">
        <v>173</v>
      </c>
      <c r="CU180" s="1" t="s">
        <v>2079</v>
      </c>
      <c r="CV180" s="1" t="s">
        <v>2367</v>
      </c>
      <c r="CW180" s="1" t="s">
        <v>185</v>
      </c>
      <c r="CY180" s="55">
        <f>AVERAGE(10.3333333333333, 4.42857142857143, 15.5, 15.5, 3.875, 10.3333333333333, 14, 14, 4.66666666666667, 5.6, 5.6, 7, 4.42857142857143, 5.16666666666667, 5.16666666666667, 6.2, 3.1, 3.875, 4.28571428571429, 5, 3.33333333333333, 3.75, 6, 6, 10.3333333333333, 7.75, 5.16666666666667, 5.16666666666667, 5.16666666666667, 7.75, 10, 3, 5, 4.28571428571429, 6, 4.28571428571429, 7.75, 2.58333333333333, 3.44444444444444, 3.1, 3.44444444444444, 10.3333333333333, 6.2, 5.16666666666667, 3.875, 3.1, 3.1, 6.2, 3.44444444444444, 3.44444444444444, 4.42857142857143, 6.2, 7.75, 15.5, 7.75, 10.3333333333333, 3.875, 6.2, 6.2, 7.75, 4.28571428571429, 3.75, 5, 6, 6, 10, 7.75, 10.3333333333333, 15.5, 15.5, 7.75, 10.3333333333333, 7.75, 15.5, 7.75, 15, 3.875, 15.5, 7, 28, 7, 9.33333333333333, 3.5, 3.5, 7.75, 7.75, 7.75, 6.2, 10.3333333333333, 7.75, 4.28571428571429, 15, 6, 6, 7.5, 5, 7.75, 6.2, 5.16666666666667, 3.1, 2.06666666666667, 3.44444444444444, 5, 6, 7.5, 6, 10, 6, 15.5, 3.44444444444444, 4.42857142857143, 3.44444444444444, 3.1, 3.1, 6.2, 10.3333333333333, 5.16666666666667, 3.875, 7.75, 10.3333333333333, 15.5, 15.5, 6.2, 10.3333333333333, 3.875, 3.875, 7.75, 10.3333333333333, 5.16666666666667, 4.42857142857143, 7.75, 15.5, 7.5, 15, 6, 4.28571428571429, 7.5, 7.5, 5.16666666666667, 4.42857142857143, 5.16666666666667, 7.75, 6.2, 7.75)</f>
        <v>7.1862048059964714</v>
      </c>
      <c r="CZ180" s="55"/>
      <c r="DA180" s="55">
        <f>730</f>
        <v>730</v>
      </c>
      <c r="DB180" s="55">
        <f>AVERAGE(64, 70, 78, 82, 74, 87, 57, 88, 88, 88, 77, 63)</f>
        <v>76.333333333333329</v>
      </c>
      <c r="DC180" s="55">
        <f>438+478</f>
        <v>916</v>
      </c>
      <c r="DD180" s="55">
        <v>6</v>
      </c>
      <c r="DE180" s="55"/>
      <c r="DF180" s="55" t="s">
        <v>185</v>
      </c>
      <c r="DG180" s="55">
        <v>1</v>
      </c>
      <c r="DH180" s="55" t="s">
        <v>174</v>
      </c>
      <c r="DI180" s="55" t="s">
        <v>2439</v>
      </c>
      <c r="DJ180" s="55" t="s">
        <v>754</v>
      </c>
      <c r="DK180" s="55" t="s">
        <v>239</v>
      </c>
      <c r="DL180" s="55">
        <v>600</v>
      </c>
      <c r="DM180" s="55" t="s">
        <v>174</v>
      </c>
      <c r="DN180" s="55" t="s">
        <v>174</v>
      </c>
      <c r="DO180" s="55"/>
      <c r="DP180" s="55"/>
      <c r="DQ180" s="55"/>
      <c r="DR180" s="55">
        <v>3</v>
      </c>
      <c r="DS180" s="55" t="s">
        <v>2440</v>
      </c>
      <c r="DT180" s="55" t="s">
        <v>3495</v>
      </c>
      <c r="DU180" s="55" t="s">
        <v>3449</v>
      </c>
      <c r="DV180" s="55" t="s">
        <v>2441</v>
      </c>
      <c r="DW180" s="55"/>
      <c r="DX180" s="55"/>
      <c r="DY180" s="55" t="s">
        <v>3511</v>
      </c>
      <c r="DZ180" s="55"/>
      <c r="EA180" s="1" t="s">
        <v>2442</v>
      </c>
      <c r="EB180" s="1" t="s">
        <v>185</v>
      </c>
      <c r="EC180" s="55" t="s">
        <v>174</v>
      </c>
      <c r="ED180" s="55" t="s">
        <v>3131</v>
      </c>
      <c r="EE180" s="55"/>
      <c r="EF180" s="55">
        <v>4</v>
      </c>
      <c r="EG180" s="55"/>
      <c r="EH180" s="55"/>
      <c r="EI180" s="55" t="s">
        <v>174</v>
      </c>
      <c r="EJ180" s="55"/>
      <c r="EK180" s="55"/>
      <c r="EL180" s="55"/>
      <c r="EM180" s="55"/>
      <c r="EN180" s="55" t="s">
        <v>174</v>
      </c>
      <c r="EO180" s="55"/>
      <c r="EP180" s="55"/>
      <c r="EQ180" s="55">
        <f t="shared" si="190"/>
        <v>2</v>
      </c>
      <c r="ER180" t="str">
        <f t="shared" si="191"/>
        <v>Aerial RGB, MODIS</v>
      </c>
      <c r="ES180" s="56"/>
      <c r="ET180" s="55"/>
      <c r="EU180" s="55"/>
      <c r="EV180" s="55"/>
      <c r="EW180" s="55"/>
      <c r="EX180" s="55"/>
      <c r="EY180" s="55"/>
      <c r="EZ180" s="55">
        <v>1</v>
      </c>
      <c r="FA180" s="55"/>
      <c r="FB180" s="55"/>
      <c r="FC180" s="55">
        <v>1</v>
      </c>
      <c r="FD180" s="55"/>
      <c r="FE180" s="55"/>
      <c r="FF180" s="55"/>
      <c r="FG180" s="55"/>
      <c r="FH180" s="55"/>
      <c r="FI180" s="55"/>
      <c r="FJ180" s="55"/>
      <c r="FK180" s="55"/>
      <c r="FL180" s="55"/>
      <c r="FM180" s="55"/>
      <c r="FN180" s="55"/>
      <c r="FO180" s="55"/>
      <c r="FP180" s="55"/>
      <c r="FQ180" s="55"/>
      <c r="FR180" s="55"/>
      <c r="FS180" s="55"/>
      <c r="FT180" s="55"/>
      <c r="FU180" s="55"/>
      <c r="FV180" s="55"/>
      <c r="FW180" s="55"/>
      <c r="FX180" s="55"/>
      <c r="FY180" s="55"/>
      <c r="FZ180" s="55"/>
      <c r="GA180" s="55"/>
      <c r="GB180" s="57" t="str">
        <f t="shared" si="192"/>
        <v/>
      </c>
      <c r="GC180" s="57" t="str">
        <f t="shared" si="193"/>
        <v/>
      </c>
      <c r="GD180" s="57" t="str">
        <f t="shared" si="194"/>
        <v/>
      </c>
      <c r="GE180" s="57" t="str">
        <f t="shared" si="195"/>
        <v/>
      </c>
      <c r="GF180" s="57" t="str">
        <f t="shared" si="196"/>
        <v/>
      </c>
      <c r="GG180" s="57" t="str">
        <f t="shared" si="197"/>
        <v/>
      </c>
      <c r="GH180" s="57" t="str">
        <f t="shared" si="198"/>
        <v/>
      </c>
      <c r="GI180" s="57" t="str">
        <f t="shared" si="199"/>
        <v>Aerial RGB</v>
      </c>
      <c r="GJ180" s="57" t="str">
        <f t="shared" si="200"/>
        <v/>
      </c>
      <c r="GK180" s="57" t="str">
        <f t="shared" si="201"/>
        <v/>
      </c>
      <c r="GL180" s="57" t="str">
        <f t="shared" si="202"/>
        <v>MODIS</v>
      </c>
      <c r="GM180" s="57" t="str">
        <f t="shared" si="203"/>
        <v/>
      </c>
      <c r="GN180" s="57" t="str">
        <f t="shared" si="204"/>
        <v/>
      </c>
      <c r="GO180" s="57" t="str">
        <f t="shared" si="205"/>
        <v/>
      </c>
      <c r="GP180" s="57" t="str">
        <f t="shared" si="206"/>
        <v/>
      </c>
      <c r="GQ180" s="57" t="str">
        <f t="shared" si="207"/>
        <v/>
      </c>
      <c r="GR180" s="57" t="str">
        <f t="shared" si="208"/>
        <v/>
      </c>
      <c r="GS180" s="57" t="str">
        <f t="shared" si="209"/>
        <v/>
      </c>
      <c r="GT180" s="57" t="str">
        <f t="shared" si="210"/>
        <v/>
      </c>
      <c r="GU180" s="57" t="str">
        <f t="shared" si="211"/>
        <v/>
      </c>
      <c r="GV180" s="57" t="str">
        <f t="shared" si="212"/>
        <v/>
      </c>
      <c r="GW180" s="57" t="str">
        <f t="shared" si="213"/>
        <v/>
      </c>
      <c r="GX180" s="57" t="str">
        <f t="shared" si="214"/>
        <v/>
      </c>
      <c r="GY180" s="57" t="str">
        <f t="shared" si="215"/>
        <v/>
      </c>
      <c r="GZ180" s="57" t="str">
        <f t="shared" si="216"/>
        <v/>
      </c>
      <c r="HA180" s="57" t="str">
        <f t="shared" si="217"/>
        <v/>
      </c>
      <c r="HB180" s="57" t="str">
        <f t="shared" si="218"/>
        <v/>
      </c>
      <c r="HC180" s="57" t="str">
        <f t="shared" si="219"/>
        <v/>
      </c>
      <c r="HD180" s="57" t="str">
        <f t="shared" si="220"/>
        <v/>
      </c>
      <c r="HE180" s="57" t="str">
        <f t="shared" si="221"/>
        <v/>
      </c>
      <c r="HF180" s="57" t="str">
        <f t="shared" si="222"/>
        <v/>
      </c>
      <c r="HG180" s="57" t="str">
        <f t="shared" si="223"/>
        <v/>
      </c>
      <c r="HH180" s="57" t="str">
        <f t="shared" si="224"/>
        <v/>
      </c>
      <c r="HI180" s="57" t="str">
        <f t="shared" si="225"/>
        <v/>
      </c>
      <c r="HJ180" s="57" t="str">
        <f t="shared" si="226"/>
        <v/>
      </c>
    </row>
    <row r="181" spans="1:218" ht="172.8" hidden="1" x14ac:dyDescent="0.3">
      <c r="A181" s="55"/>
      <c r="B181" s="55" t="s">
        <v>2443</v>
      </c>
      <c r="C181" s="55" t="s">
        <v>157</v>
      </c>
      <c r="D181" s="55">
        <v>2023</v>
      </c>
      <c r="E181" s="55" t="s">
        <v>2444</v>
      </c>
      <c r="F181" s="1" t="s">
        <v>2445</v>
      </c>
      <c r="G181" s="55"/>
      <c r="I181" t="s">
        <v>335</v>
      </c>
      <c r="J181" t="s">
        <v>2446</v>
      </c>
      <c r="K181" t="s">
        <v>2447</v>
      </c>
      <c r="L181" t="s">
        <v>2448</v>
      </c>
      <c r="M181">
        <v>2023</v>
      </c>
      <c r="N181">
        <v>45246.819236111114</v>
      </c>
      <c r="O181">
        <v>45246.819236111114</v>
      </c>
      <c r="S181" t="s">
        <v>185</v>
      </c>
      <c r="T181">
        <v>297</v>
      </c>
      <c r="X181" t="s">
        <v>185</v>
      </c>
      <c r="AD181" t="s">
        <v>164</v>
      </c>
      <c r="AK181" t="s">
        <v>186</v>
      </c>
      <c r="AS181" t="s">
        <v>185</v>
      </c>
      <c r="CK181" s="58" t="s">
        <v>201</v>
      </c>
      <c r="CL181" s="55"/>
      <c r="CM181" s="55"/>
      <c r="CP181" s="55" t="s">
        <v>204</v>
      </c>
      <c r="CQ181" s="55" t="s">
        <v>3620</v>
      </c>
      <c r="CR181" s="55" t="s">
        <v>2078</v>
      </c>
      <c r="CS181" s="55" t="s">
        <v>172</v>
      </c>
      <c r="CT181" t="s">
        <v>695</v>
      </c>
      <c r="CU181" s="1" t="s">
        <v>2449</v>
      </c>
      <c r="CV181" s="1" t="s">
        <v>2450</v>
      </c>
      <c r="CW181" s="1" t="s">
        <v>3086</v>
      </c>
      <c r="CY181" s="55">
        <f>AVERAGE(9.11764705882353, 5.10204081632653, 4.62962962962963, 3.6231884057971)</f>
        <v>5.6181264776441981</v>
      </c>
      <c r="CZ181" s="55"/>
      <c r="DA181" s="1" t="s">
        <v>3112</v>
      </c>
      <c r="DB181" s="55">
        <f>AVERAGE(18,50,55,70)</f>
        <v>48.25</v>
      </c>
      <c r="DC181" s="55" t="s">
        <v>185</v>
      </c>
      <c r="DD181" s="55">
        <v>1</v>
      </c>
      <c r="DE181" s="55"/>
      <c r="DF181" s="55">
        <v>6.7514430014430022</v>
      </c>
      <c r="DG181" s="55">
        <v>1</v>
      </c>
      <c r="DH181" s="55" t="s">
        <v>174</v>
      </c>
      <c r="DI181" s="55" t="s">
        <v>2451</v>
      </c>
      <c r="DJ181" s="55" t="s">
        <v>754</v>
      </c>
      <c r="DK181" s="55" t="s">
        <v>239</v>
      </c>
      <c r="DL181" s="55">
        <v>0.21</v>
      </c>
      <c r="DM181" s="55" t="s">
        <v>174</v>
      </c>
      <c r="DN181" s="55" t="s">
        <v>174</v>
      </c>
      <c r="DO181" s="55"/>
      <c r="DP181" s="55"/>
      <c r="DQ181" s="55"/>
      <c r="DR181" s="55">
        <v>3</v>
      </c>
      <c r="DS181" s="55" t="s">
        <v>2452</v>
      </c>
      <c r="DT181" s="55" t="s">
        <v>3495</v>
      </c>
      <c r="DU181" s="55" t="s">
        <v>3449</v>
      </c>
      <c r="DV181" s="55" t="s">
        <v>2441</v>
      </c>
      <c r="DW181" s="55"/>
      <c r="DX181" s="55"/>
      <c r="DY181" s="55" t="s">
        <v>3510</v>
      </c>
      <c r="DZ181" s="55"/>
      <c r="EA181" s="1" t="s">
        <v>2453</v>
      </c>
      <c r="EB181" s="1" t="s">
        <v>3556</v>
      </c>
      <c r="EC181" s="55" t="s">
        <v>174</v>
      </c>
      <c r="ED181" s="55" t="s">
        <v>3235</v>
      </c>
      <c r="EE181" s="55"/>
      <c r="EF181" s="55">
        <v>4</v>
      </c>
      <c r="EG181" s="55"/>
      <c r="EH181" s="55"/>
      <c r="EI181" s="55" t="s">
        <v>174</v>
      </c>
      <c r="EJ181" s="55"/>
      <c r="EK181" s="55"/>
      <c r="EL181" s="55"/>
      <c r="EM181" s="55"/>
      <c r="EN181" s="55" t="s">
        <v>174</v>
      </c>
      <c r="EO181" s="55"/>
      <c r="EP181" s="55"/>
      <c r="EQ181" s="55">
        <f t="shared" si="190"/>
        <v>4</v>
      </c>
      <c r="ER181" t="str">
        <f t="shared" si="191"/>
        <v>Sentinel-2, Landsat-8, MODIS, UAV RGB</v>
      </c>
      <c r="ES181" s="58">
        <v>1</v>
      </c>
      <c r="ET181" s="55"/>
      <c r="EU181" s="55"/>
      <c r="EV181" s="55"/>
      <c r="EW181" s="55">
        <v>1</v>
      </c>
      <c r="EX181" s="55"/>
      <c r="EY181" s="55"/>
      <c r="EZ181" s="55"/>
      <c r="FA181" s="55"/>
      <c r="FB181" s="55"/>
      <c r="FC181" s="55">
        <v>1</v>
      </c>
      <c r="FD181" s="55"/>
      <c r="FE181" s="55"/>
      <c r="FF181" s="55"/>
      <c r="FG181" s="55"/>
      <c r="FH181" s="55"/>
      <c r="FI181" s="55"/>
      <c r="FJ181" s="55"/>
      <c r="FK181" s="55"/>
      <c r="FL181" s="55"/>
      <c r="FM181" s="55">
        <v>1</v>
      </c>
      <c r="FN181" s="55"/>
      <c r="FO181" s="55"/>
      <c r="FP181" s="55"/>
      <c r="FQ181" s="55"/>
      <c r="FR181" s="55"/>
      <c r="FS181" s="55"/>
      <c r="FT181" s="55"/>
      <c r="FU181" s="55"/>
      <c r="FV181" s="55"/>
      <c r="FW181" s="55"/>
      <c r="FX181" s="55"/>
      <c r="FY181" s="55"/>
      <c r="FZ181" s="55"/>
      <c r="GA181" s="55"/>
      <c r="GB181" s="57" t="str">
        <f t="shared" si="192"/>
        <v>Sentinel-2</v>
      </c>
      <c r="GC181" s="57" t="str">
        <f t="shared" si="193"/>
        <v/>
      </c>
      <c r="GD181" s="57" t="str">
        <f t="shared" si="194"/>
        <v/>
      </c>
      <c r="GE181" s="57" t="str">
        <f t="shared" si="195"/>
        <v/>
      </c>
      <c r="GF181" s="57" t="str">
        <f t="shared" si="196"/>
        <v>Landsat-8</v>
      </c>
      <c r="GG181" s="57" t="str">
        <f t="shared" si="197"/>
        <v/>
      </c>
      <c r="GH181" s="57" t="str">
        <f t="shared" si="198"/>
        <v/>
      </c>
      <c r="GI181" s="57" t="str">
        <f t="shared" si="199"/>
        <v/>
      </c>
      <c r="GJ181" s="57" t="str">
        <f t="shared" si="200"/>
        <v/>
      </c>
      <c r="GK181" s="57" t="str">
        <f t="shared" si="201"/>
        <v/>
      </c>
      <c r="GL181" s="57" t="str">
        <f t="shared" si="202"/>
        <v>MODIS</v>
      </c>
      <c r="GM181" s="57" t="str">
        <f t="shared" si="203"/>
        <v/>
      </c>
      <c r="GN181" s="57" t="str">
        <f t="shared" si="204"/>
        <v/>
      </c>
      <c r="GO181" s="57" t="str">
        <f t="shared" si="205"/>
        <v/>
      </c>
      <c r="GP181" s="57" t="str">
        <f t="shared" si="206"/>
        <v/>
      </c>
      <c r="GQ181" s="57" t="str">
        <f t="shared" si="207"/>
        <v/>
      </c>
      <c r="GR181" s="57" t="str">
        <f t="shared" si="208"/>
        <v/>
      </c>
      <c r="GS181" s="57" t="str">
        <f t="shared" si="209"/>
        <v/>
      </c>
      <c r="GT181" s="57" t="str">
        <f t="shared" si="210"/>
        <v/>
      </c>
      <c r="GU181" s="57" t="str">
        <f t="shared" si="211"/>
        <v/>
      </c>
      <c r="GV181" s="57" t="str">
        <f t="shared" si="212"/>
        <v>UAV RGB</v>
      </c>
      <c r="GW181" s="57" t="str">
        <f t="shared" si="213"/>
        <v/>
      </c>
      <c r="GX181" s="57" t="str">
        <f t="shared" si="214"/>
        <v/>
      </c>
      <c r="GY181" s="57" t="str">
        <f t="shared" si="215"/>
        <v/>
      </c>
      <c r="GZ181" s="57" t="str">
        <f t="shared" si="216"/>
        <v/>
      </c>
      <c r="HA181" s="57" t="str">
        <f t="shared" si="217"/>
        <v/>
      </c>
      <c r="HB181" s="57" t="str">
        <f t="shared" si="218"/>
        <v/>
      </c>
      <c r="HC181" s="57" t="str">
        <f t="shared" si="219"/>
        <v/>
      </c>
      <c r="HD181" s="57" t="str">
        <f t="shared" si="220"/>
        <v/>
      </c>
      <c r="HE181" s="57" t="str">
        <f t="shared" si="221"/>
        <v/>
      </c>
      <c r="HF181" s="57" t="str">
        <f t="shared" si="222"/>
        <v/>
      </c>
      <c r="HG181" s="57" t="str">
        <f t="shared" si="223"/>
        <v/>
      </c>
      <c r="HH181" s="57" t="str">
        <f t="shared" si="224"/>
        <v/>
      </c>
      <c r="HI181" s="57" t="str">
        <f t="shared" si="225"/>
        <v/>
      </c>
      <c r="HJ181" s="57" t="str">
        <f t="shared" si="226"/>
        <v/>
      </c>
    </row>
    <row r="182" spans="1:218" ht="43.2" hidden="1" x14ac:dyDescent="0.3">
      <c r="A182" s="55">
        <v>1</v>
      </c>
      <c r="B182" s="55" t="s">
        <v>2474</v>
      </c>
      <c r="C182" s="55" t="s">
        <v>157</v>
      </c>
      <c r="D182" s="55">
        <v>2024</v>
      </c>
      <c r="E182" s="55" t="s">
        <v>2475</v>
      </c>
      <c r="F182" s="1" t="s">
        <v>2476</v>
      </c>
      <c r="G182" s="55" t="s">
        <v>569</v>
      </c>
      <c r="I182" t="s">
        <v>182</v>
      </c>
      <c r="J182" t="s">
        <v>2477</v>
      </c>
      <c r="K182" t="s">
        <v>2478</v>
      </c>
      <c r="L182" t="s">
        <v>2479</v>
      </c>
      <c r="M182">
        <v>45407</v>
      </c>
      <c r="N182">
        <v>45434.755104166667</v>
      </c>
      <c r="O182">
        <v>45436.04891203704</v>
      </c>
      <c r="Q182">
        <v>1517</v>
      </c>
      <c r="S182" t="s">
        <v>185</v>
      </c>
      <c r="T182">
        <v>16</v>
      </c>
      <c r="V182" t="s">
        <v>1148</v>
      </c>
      <c r="X182" t="s">
        <v>185</v>
      </c>
      <c r="AD182" t="s">
        <v>164</v>
      </c>
      <c r="AE182" t="s">
        <v>185</v>
      </c>
      <c r="AG182" t="s">
        <v>196</v>
      </c>
      <c r="AH182" t="s">
        <v>2480</v>
      </c>
      <c r="AK182" t="s">
        <v>2481</v>
      </c>
      <c r="AM182" t="s">
        <v>2482</v>
      </c>
      <c r="AO182" t="s">
        <v>2483</v>
      </c>
      <c r="CK182" s="58"/>
      <c r="CL182" s="55"/>
      <c r="CM182" s="55"/>
      <c r="CP182" s="55" t="s">
        <v>204</v>
      </c>
      <c r="CQ182" s="55" t="s">
        <v>3637</v>
      </c>
      <c r="CR182" s="1" t="s">
        <v>474</v>
      </c>
      <c r="CS182" s="55" t="s">
        <v>172</v>
      </c>
      <c r="CT182" s="55" t="s">
        <v>185</v>
      </c>
      <c r="CU182"/>
      <c r="CV182" t="s">
        <v>174</v>
      </c>
      <c r="CW182"/>
      <c r="CX182"/>
      <c r="CY182" s="55">
        <v>92</v>
      </c>
      <c r="CZ182" s="55"/>
      <c r="DA182" s="55">
        <v>92</v>
      </c>
      <c r="DB182" s="55">
        <v>2</v>
      </c>
      <c r="DC182" s="55" t="s">
        <v>185</v>
      </c>
      <c r="DD182" s="55">
        <v>1</v>
      </c>
      <c r="DE182" s="55"/>
      <c r="DF182" s="55"/>
      <c r="DG182" s="55">
        <v>4</v>
      </c>
      <c r="DH182" s="55" t="s">
        <v>174</v>
      </c>
      <c r="DI182" s="55" t="s">
        <v>208</v>
      </c>
      <c r="DJ182" s="55" t="s">
        <v>2484</v>
      </c>
      <c r="DK182" s="55" t="s">
        <v>176</v>
      </c>
      <c r="DL182" s="55">
        <v>120</v>
      </c>
      <c r="DM182" s="55" t="s">
        <v>174</v>
      </c>
      <c r="DN182" s="55" t="s">
        <v>174</v>
      </c>
      <c r="DO182" s="55"/>
      <c r="DP182" s="55"/>
      <c r="DQ182" s="55"/>
      <c r="DR182" s="55">
        <v>3</v>
      </c>
      <c r="DS182" s="55" t="s">
        <v>177</v>
      </c>
      <c r="DT182" s="55" t="s">
        <v>3498</v>
      </c>
      <c r="DU182" s="55" t="s">
        <v>3500</v>
      </c>
      <c r="DV182" s="55" t="s">
        <v>482</v>
      </c>
      <c r="DW182" s="55"/>
      <c r="DX182" s="55" t="s">
        <v>3413</v>
      </c>
      <c r="DY182" s="1" t="s">
        <v>2485</v>
      </c>
      <c r="DZ182" s="55"/>
      <c r="EA182" s="1" t="s">
        <v>2486</v>
      </c>
      <c r="EB182" s="55" t="s">
        <v>3513</v>
      </c>
      <c r="EC182" s="55" t="s">
        <v>174</v>
      </c>
      <c r="ED182" s="55">
        <v>2020</v>
      </c>
      <c r="EE182" s="55" t="s">
        <v>185</v>
      </c>
      <c r="EF182" s="55">
        <v>4</v>
      </c>
      <c r="EG182" s="55"/>
      <c r="EH182" s="1" t="s">
        <v>3390</v>
      </c>
      <c r="EI182" s="1" t="s">
        <v>2487</v>
      </c>
      <c r="EJ182" s="1" t="s">
        <v>3359</v>
      </c>
      <c r="EK182" s="1" t="s">
        <v>3538</v>
      </c>
      <c r="EL182" s="55"/>
      <c r="EM182" s="1" t="s">
        <v>1376</v>
      </c>
      <c r="EN182" s="1" t="s">
        <v>1376</v>
      </c>
      <c r="EO182" s="1" t="s">
        <v>3601</v>
      </c>
      <c r="EP182" s="55"/>
      <c r="EQ182" s="55">
        <f t="shared" si="190"/>
        <v>4</v>
      </c>
      <c r="ER182" t="str">
        <f t="shared" si="191"/>
        <v>Sentinel-2, MODIS, SRTM, SMAP</v>
      </c>
      <c r="ES182" s="58" t="s">
        <v>1650</v>
      </c>
      <c r="ET182" s="55"/>
      <c r="EU182" s="55"/>
      <c r="EV182" s="55"/>
      <c r="EW182" s="55"/>
      <c r="EX182" s="55"/>
      <c r="EY182" s="55"/>
      <c r="EZ182" s="55"/>
      <c r="FA182" s="55"/>
      <c r="FB182" s="55"/>
      <c r="FC182" s="55">
        <v>1</v>
      </c>
      <c r="FD182" s="55"/>
      <c r="FE182" s="55"/>
      <c r="FF182" s="55"/>
      <c r="FG182" s="55"/>
      <c r="FH182" s="55"/>
      <c r="FI182" s="55"/>
      <c r="FJ182" s="55"/>
      <c r="FK182" s="55"/>
      <c r="FL182" s="55"/>
      <c r="FM182" s="55"/>
      <c r="FN182" s="55"/>
      <c r="FO182" s="55">
        <v>1</v>
      </c>
      <c r="FP182" s="55"/>
      <c r="FQ182" s="55"/>
      <c r="FR182" s="55"/>
      <c r="FS182" s="55"/>
      <c r="FT182" s="55"/>
      <c r="FU182" s="55"/>
      <c r="FV182" s="55"/>
      <c r="FW182" s="55"/>
      <c r="FX182" s="55"/>
      <c r="FY182" s="55">
        <v>1</v>
      </c>
      <c r="FZ182" s="55"/>
      <c r="GA182" s="55"/>
      <c r="GB182" s="57" t="str">
        <f t="shared" si="192"/>
        <v>Sentinel-2</v>
      </c>
      <c r="GC182" s="57" t="str">
        <f t="shared" si="193"/>
        <v/>
      </c>
      <c r="GD182" s="57" t="str">
        <f t="shared" si="194"/>
        <v/>
      </c>
      <c r="GE182" s="57" t="str">
        <f t="shared" si="195"/>
        <v/>
      </c>
      <c r="GF182" s="57" t="str">
        <f t="shared" si="196"/>
        <v/>
      </c>
      <c r="GG182" s="57" t="str">
        <f t="shared" si="197"/>
        <v/>
      </c>
      <c r="GH182" s="57" t="str">
        <f t="shared" si="198"/>
        <v/>
      </c>
      <c r="GI182" s="57" t="str">
        <f t="shared" si="199"/>
        <v/>
      </c>
      <c r="GJ182" s="57" t="str">
        <f t="shared" si="200"/>
        <v/>
      </c>
      <c r="GK182" s="57" t="str">
        <f t="shared" si="201"/>
        <v/>
      </c>
      <c r="GL182" s="57" t="str">
        <f t="shared" si="202"/>
        <v>MODIS</v>
      </c>
      <c r="GM182" s="57" t="str">
        <f t="shared" si="203"/>
        <v/>
      </c>
      <c r="GN182" s="57" t="str">
        <f t="shared" si="204"/>
        <v/>
      </c>
      <c r="GO182" s="57" t="str">
        <f t="shared" si="205"/>
        <v/>
      </c>
      <c r="GP182" s="57" t="str">
        <f t="shared" si="206"/>
        <v/>
      </c>
      <c r="GQ182" s="57" t="str">
        <f t="shared" si="207"/>
        <v/>
      </c>
      <c r="GR182" s="57" t="str">
        <f t="shared" si="208"/>
        <v/>
      </c>
      <c r="GS182" s="57" t="str">
        <f t="shared" si="209"/>
        <v/>
      </c>
      <c r="GT182" s="57" t="str">
        <f t="shared" si="210"/>
        <v/>
      </c>
      <c r="GU182" s="57" t="str">
        <f t="shared" si="211"/>
        <v/>
      </c>
      <c r="GV182" s="57" t="str">
        <f t="shared" si="212"/>
        <v/>
      </c>
      <c r="GW182" s="57" t="str">
        <f t="shared" si="213"/>
        <v/>
      </c>
      <c r="GX182" s="57" t="str">
        <f t="shared" si="214"/>
        <v>SRTM</v>
      </c>
      <c r="GY182" s="57" t="str">
        <f t="shared" si="215"/>
        <v/>
      </c>
      <c r="GZ182" s="57" t="str">
        <f t="shared" si="216"/>
        <v/>
      </c>
      <c r="HA182" s="57" t="str">
        <f t="shared" si="217"/>
        <v/>
      </c>
      <c r="HB182" s="57" t="str">
        <f t="shared" si="218"/>
        <v/>
      </c>
      <c r="HC182" s="57" t="str">
        <f t="shared" si="219"/>
        <v/>
      </c>
      <c r="HD182" s="57" t="str">
        <f t="shared" si="220"/>
        <v/>
      </c>
      <c r="HE182" s="57" t="str">
        <f t="shared" si="221"/>
        <v/>
      </c>
      <c r="HF182" s="57" t="str">
        <f t="shared" si="222"/>
        <v/>
      </c>
      <c r="HG182" s="57" t="str">
        <f t="shared" si="223"/>
        <v/>
      </c>
      <c r="HH182" s="57" t="str">
        <f t="shared" si="224"/>
        <v>SMAP</v>
      </c>
      <c r="HI182" s="57" t="str">
        <f t="shared" si="225"/>
        <v/>
      </c>
      <c r="HJ182" s="57" t="str">
        <f t="shared" si="226"/>
        <v/>
      </c>
    </row>
    <row r="183" spans="1:218" hidden="1" x14ac:dyDescent="0.3">
      <c r="B183" t="s">
        <v>2062</v>
      </c>
      <c r="C183" t="s">
        <v>157</v>
      </c>
      <c r="D183">
        <v>2018</v>
      </c>
      <c r="F183" t="s">
        <v>2063</v>
      </c>
      <c r="K183" t="s">
        <v>2064</v>
      </c>
      <c r="M183">
        <v>2018</v>
      </c>
      <c r="N183">
        <v>45246.81931712963</v>
      </c>
      <c r="O183">
        <v>45246.81931712963</v>
      </c>
      <c r="S183" t="s">
        <v>185</v>
      </c>
      <c r="T183">
        <v>4</v>
      </c>
      <c r="X183" t="s">
        <v>185</v>
      </c>
      <c r="AD183" t="s">
        <v>164</v>
      </c>
      <c r="AK183" t="s">
        <v>2065</v>
      </c>
      <c r="AQ183" t="s">
        <v>2066</v>
      </c>
      <c r="AS183" t="s">
        <v>185</v>
      </c>
      <c r="CL183" t="s">
        <v>3242</v>
      </c>
      <c r="CR183"/>
      <c r="CU183"/>
      <c r="CV183"/>
      <c r="CW183"/>
      <c r="CX183"/>
      <c r="CZ183" s="55"/>
      <c r="DA183" s="55"/>
      <c r="DB183" s="55"/>
      <c r="DC183" s="55"/>
      <c r="DD183" s="55"/>
      <c r="DE183" s="55"/>
      <c r="DM183"/>
      <c r="DY183"/>
      <c r="EA183"/>
      <c r="EB183"/>
      <c r="EH183"/>
      <c r="EI183"/>
      <c r="EJ183"/>
      <c r="EK183"/>
      <c r="EN183"/>
      <c r="EQ183">
        <f t="shared" ref="EQ183" si="227">COUNTA(ES183:GA183)</f>
        <v>0</v>
      </c>
      <c r="ER183" t="str">
        <f t="shared" ref="ER183" si="228">_xlfn.TEXTJOIN(", ",TRUE,GB183:HJ183)</f>
        <v/>
      </c>
      <c r="GB183" s="57" t="str">
        <f t="shared" ref="GB183" si="229">IF(OR(ES183=1, ES183=-1, ES183="-1, 1", ES183="1, -1"),ES$1,"")</f>
        <v/>
      </c>
      <c r="GC183" s="57" t="str">
        <f t="shared" ref="GC183" si="230">IF(OR(ET183=1, ET183=-1, ET183="-1, 1", ET183="1, -1"),ET$1,"")</f>
        <v/>
      </c>
      <c r="GD183" s="57" t="str">
        <f t="shared" ref="GD183" si="231">IF(OR(EU183=1, EU183=-1, EU183="-1, 1", EU183="1, -1"),EU$1,"")</f>
        <v/>
      </c>
      <c r="GE183" s="57" t="str">
        <f t="shared" ref="GE183" si="232">IF(OR(EV183=1, EV183=-1, EV183="-1, 1", EV183="1, -1"),EV$1,"")</f>
        <v/>
      </c>
      <c r="GF183" s="57" t="str">
        <f t="shared" ref="GF183" si="233">IF(OR(EW183=1, EW183=-1, EW183="-1, 1", EW183="1, -1"),EW$1,"")</f>
        <v/>
      </c>
      <c r="GG183" s="57" t="str">
        <f t="shared" ref="GG183" si="234">IF(OR(EX183=1, EX183=-1, EX183="-1, 1", EX183="1, -1"),EX$1,"")</f>
        <v/>
      </c>
      <c r="GH183" s="57" t="str">
        <f t="shared" ref="GH183" si="235">IF(OR(EY183=1, EY183=-1, EY183="-1, 1", EY183="1, -1"),EY$1,"")</f>
        <v/>
      </c>
      <c r="GI183" s="57" t="str">
        <f t="shared" ref="GI183" si="236">IF(OR(EZ183=1, EZ183=-1, EZ183="-1, 1", EZ183="1, -1"),EZ$1,"")</f>
        <v/>
      </c>
      <c r="GJ183" s="57" t="str">
        <f t="shared" ref="GJ183" si="237">IF(OR(FA183=1, FA183=-1, FA183="-1, 1", FA183="1, -1"),FA$1,"")</f>
        <v/>
      </c>
      <c r="GK183" s="57" t="str">
        <f t="shared" ref="GK183" si="238">IF(OR(FB183=1, FB183=-1, FB183="-1, 1", FB183="1, -1"),FB$1,"")</f>
        <v/>
      </c>
      <c r="GL183" s="57" t="str">
        <f t="shared" ref="GL183" si="239">IF(OR(FC183=1, FC183=-1, FC183="-1, 1", FC183="1, -1"),FC$1,"")</f>
        <v/>
      </c>
      <c r="GM183" s="57" t="str">
        <f t="shared" ref="GM183" si="240">IF(OR(FD183=1, FD183=-1, FD183="-1, 1", FD183="1, -1"),FD$1,"")</f>
        <v/>
      </c>
      <c r="GN183" s="57" t="str">
        <f t="shared" ref="GN183" si="241">IF(OR(FE183=1, FE183=-1, FE183="-1, 1", FE183="1, -1"),FE$1,"")</f>
        <v/>
      </c>
      <c r="GO183" s="57" t="str">
        <f t="shared" ref="GO183" si="242">IF(OR(FF183=1, FF183=-1, FF183="-1, 1", FF183="1, -1"),FF$1,"")</f>
        <v/>
      </c>
      <c r="GP183" s="57" t="str">
        <f t="shared" ref="GP183" si="243">IF(OR(FG183=1, FG183=-1, FG183="-1, 1", FG183="1, -1"),FG$1,"")</f>
        <v/>
      </c>
      <c r="GQ183" s="57" t="str">
        <f t="shared" ref="GQ183" si="244">IF(OR(FH183=1, FH183=-1, FH183="-1, 1", FH183="1, -1"),FH$1,"")</f>
        <v/>
      </c>
      <c r="GR183" s="57" t="str">
        <f t="shared" ref="GR183" si="245">IF(OR(FI183=1, FI183=-1, FI183="-1, 1", FI183="1, -1"),FI$1,"")</f>
        <v/>
      </c>
      <c r="GS183" s="57" t="str">
        <f t="shared" ref="GS183" si="246">IF(OR(FJ183=1, FJ183=-1, FJ183="-1, 1", FJ183="1, -1"),FJ$1,"")</f>
        <v/>
      </c>
      <c r="GT183" s="57" t="str">
        <f t="shared" ref="GT183" si="247">IF(OR(FK183=1, FK183=-1, FK183="-1, 1", FK183="1, -1"),FK$1,"")</f>
        <v/>
      </c>
      <c r="GU183" s="57" t="str">
        <f t="shared" ref="GU183" si="248">IF(OR(FL183=1, FL183=-1, FL183="-1, 1", FL183="1, -1"),FL$1,"")</f>
        <v/>
      </c>
      <c r="GV183" s="57" t="str">
        <f t="shared" ref="GV183" si="249">IF(OR(FM183=1, FM183=-1, FM183="-1, 1", FM183="1, -1"),FM$1,"")</f>
        <v/>
      </c>
      <c r="GW183" s="57" t="str">
        <f t="shared" ref="GW183" si="250">IF(OR(FN183=1, FN183=-1, FN183="-1, 1", FN183="1, -1"),FN$1,"")</f>
        <v/>
      </c>
      <c r="GX183" s="57" t="str">
        <f t="shared" ref="GX183" si="251">IF(OR(FO183=1, FO183=-1, FO183="-1, 1", FO183="1, -1"),FO$1,"")</f>
        <v/>
      </c>
      <c r="GY183" s="57" t="str">
        <f t="shared" ref="GY183" si="252">IF(OR(FP183=1, FP183=-1, FP183="-1, 1", FP183="1, -1"),FP$1,"")</f>
        <v/>
      </c>
      <c r="GZ183" s="57" t="str">
        <f t="shared" ref="GZ183" si="253">IF(OR(FQ183=1, FQ183=-1, FQ183="-1, 1", FQ183="1, -1"),FQ$1,"")</f>
        <v/>
      </c>
      <c r="HA183" s="57" t="str">
        <f t="shared" ref="HA183" si="254">IF(OR(FR183=1, FR183=-1, FR183="-1, 1", FR183="1, -1"),FR$1,"")</f>
        <v/>
      </c>
      <c r="HB183" s="57" t="str">
        <f t="shared" ref="HB183" si="255">IF(OR(FS183=1, FS183=-1, FS183="-1, 1", FS183="1, -1"),FS$1,"")</f>
        <v/>
      </c>
      <c r="HC183" s="57" t="str">
        <f t="shared" ref="HC183" si="256">IF(OR(FT183=1, FT183=-1, FT183="-1, 1", FT183="1, -1"),FT$1,"")</f>
        <v/>
      </c>
      <c r="HD183" s="57" t="str">
        <f t="shared" ref="HD183" si="257">IF(OR(FU183=1, FU183=-1, FU183="-1, 1", FU183="1, -1"),FU$1,"")</f>
        <v/>
      </c>
      <c r="HE183" s="57" t="str">
        <f t="shared" ref="HE183" si="258">IF(OR(FV183=1, FV183=-1, FV183="-1, 1", FV183="1, -1"),FV$1,"")</f>
        <v/>
      </c>
      <c r="HF183" s="57" t="str">
        <f t="shared" ref="HF183" si="259">IF(OR(FW183=1, FW183=-1, FW183="-1, 1", FW183="1, -1"),FW$1,"")</f>
        <v/>
      </c>
      <c r="HG183" s="57" t="str">
        <f t="shared" ref="HG183" si="260">IF(OR(FX183=1, FX183=-1, FX183="-1, 1", FX183="1, -1"),FX$1,"")</f>
        <v/>
      </c>
      <c r="HH183" s="57" t="str">
        <f t="shared" ref="HH183" si="261">IF(OR(FY183=1, FY183=-1, FY183="-1, 1", FY183="1, -1"),FY$1,"")</f>
        <v/>
      </c>
      <c r="HI183" s="57" t="str">
        <f t="shared" ref="HI183" si="262">IF(OR(FZ183=1, FZ183=-1, FZ183="-1, 1", FZ183="1, -1"),FZ$1,"")</f>
        <v/>
      </c>
      <c r="HJ183" s="57" t="str">
        <f t="shared" ref="HJ183" si="263">IF(OR(GA183=1, GA183=-1, GA183="-1, 1", GA183="1, -1"),GA$1,"")</f>
        <v/>
      </c>
    </row>
    <row r="184" spans="1:218" x14ac:dyDescent="0.3">
      <c r="DM184"/>
      <c r="EH184"/>
      <c r="EI184"/>
      <c r="EJ184"/>
      <c r="EK184"/>
    </row>
    <row r="185" spans="1:218" x14ac:dyDescent="0.3">
      <c r="DM185"/>
      <c r="EH185"/>
      <c r="EI185"/>
      <c r="EJ185"/>
      <c r="EK185"/>
    </row>
    <row r="186" spans="1:218" x14ac:dyDescent="0.3">
      <c r="DM186"/>
      <c r="EH186"/>
      <c r="EI186"/>
      <c r="EJ186"/>
      <c r="EK186"/>
    </row>
    <row r="187" spans="1:218" x14ac:dyDescent="0.3">
      <c r="DM187"/>
      <c r="EH187"/>
      <c r="EI187"/>
      <c r="EJ187"/>
      <c r="EK187"/>
    </row>
    <row r="188" spans="1:218" x14ac:dyDescent="0.3">
      <c r="DM188"/>
      <c r="EH188"/>
      <c r="EI188"/>
      <c r="EJ188"/>
      <c r="EK188"/>
    </row>
    <row r="189" spans="1:218" x14ac:dyDescent="0.3">
      <c r="DM189"/>
      <c r="EH189"/>
      <c r="EI189"/>
      <c r="EJ189"/>
      <c r="EK189"/>
    </row>
    <row r="190" spans="1:218" x14ac:dyDescent="0.3">
      <c r="DM190"/>
      <c r="EH190"/>
      <c r="EI190"/>
      <c r="EJ190"/>
      <c r="EK190"/>
    </row>
    <row r="191" spans="1:218" x14ac:dyDescent="0.3">
      <c r="DM191"/>
      <c r="EH191"/>
      <c r="EI191"/>
      <c r="EJ191"/>
      <c r="EK191"/>
    </row>
    <row r="192" spans="1:218" x14ac:dyDescent="0.3">
      <c r="DM192"/>
      <c r="EH192"/>
      <c r="EI192"/>
      <c r="EJ192"/>
      <c r="EK192"/>
    </row>
    <row r="193" spans="117:141" x14ac:dyDescent="0.3">
      <c r="DM193"/>
      <c r="EH193"/>
      <c r="EI193"/>
      <c r="EJ193"/>
      <c r="EK193"/>
    </row>
    <row r="194" spans="117:141" x14ac:dyDescent="0.3">
      <c r="DM194"/>
      <c r="EH194"/>
      <c r="EI194"/>
      <c r="EJ194"/>
      <c r="EK194"/>
    </row>
    <row r="195" spans="117:141" x14ac:dyDescent="0.3">
      <c r="DM195"/>
      <c r="EH195"/>
      <c r="EI195"/>
      <c r="EJ195"/>
      <c r="EK195"/>
    </row>
    <row r="196" spans="117:141" x14ac:dyDescent="0.3">
      <c r="DM196"/>
      <c r="EH196"/>
      <c r="EI196"/>
      <c r="EJ196"/>
      <c r="EK196"/>
    </row>
    <row r="197" spans="117:141" x14ac:dyDescent="0.3">
      <c r="DM197"/>
      <c r="EH197"/>
      <c r="EI197"/>
      <c r="EJ197"/>
      <c r="EK197"/>
    </row>
    <row r="198" spans="117:141" x14ac:dyDescent="0.3">
      <c r="DM198"/>
      <c r="EH198"/>
      <c r="EI198"/>
      <c r="EJ198"/>
      <c r="EK198"/>
    </row>
    <row r="199" spans="117:141" x14ac:dyDescent="0.3">
      <c r="DM199"/>
      <c r="EH199"/>
      <c r="EI199"/>
      <c r="EJ199"/>
      <c r="EK199"/>
    </row>
    <row r="200" spans="117:141" x14ac:dyDescent="0.3">
      <c r="DM200"/>
      <c r="EH200"/>
      <c r="EI200"/>
      <c r="EJ200"/>
      <c r="EK200"/>
    </row>
    <row r="201" spans="117:141" x14ac:dyDescent="0.3">
      <c r="DM201"/>
      <c r="EH201"/>
      <c r="EI201"/>
      <c r="EJ201"/>
      <c r="EK201"/>
    </row>
    <row r="202" spans="117:141" x14ac:dyDescent="0.3">
      <c r="DM202"/>
      <c r="EH202"/>
      <c r="EI202"/>
      <c r="EJ202"/>
      <c r="EK202"/>
    </row>
    <row r="203" spans="117:141" x14ac:dyDescent="0.3">
      <c r="DM203"/>
      <c r="EH203"/>
      <c r="EI203"/>
      <c r="EJ203"/>
      <c r="EK203"/>
    </row>
    <row r="204" spans="117:141" x14ac:dyDescent="0.3">
      <c r="DM204"/>
      <c r="EH204"/>
      <c r="EI204"/>
      <c r="EJ204"/>
      <c r="EK204"/>
    </row>
    <row r="205" spans="117:141" x14ac:dyDescent="0.3">
      <c r="DM205"/>
      <c r="EH205"/>
      <c r="EI205"/>
      <c r="EJ205"/>
      <c r="EK205"/>
    </row>
    <row r="206" spans="117:141" x14ac:dyDescent="0.3">
      <c r="DM206"/>
      <c r="EH206"/>
      <c r="EI206"/>
      <c r="EJ206"/>
      <c r="EK206"/>
    </row>
    <row r="207" spans="117:141" x14ac:dyDescent="0.3">
      <c r="DM207"/>
      <c r="EH207"/>
      <c r="EI207"/>
      <c r="EJ207"/>
      <c r="EK207"/>
    </row>
    <row r="208" spans="117:141" x14ac:dyDescent="0.3">
      <c r="DM208"/>
      <c r="EH208"/>
      <c r="EI208"/>
      <c r="EJ208"/>
      <c r="EK208"/>
    </row>
    <row r="209" spans="117:141" x14ac:dyDescent="0.3">
      <c r="DM209"/>
      <c r="EH209"/>
      <c r="EI209"/>
      <c r="EJ209"/>
      <c r="EK209"/>
    </row>
    <row r="210" spans="117:141" x14ac:dyDescent="0.3">
      <c r="DM210"/>
      <c r="EH210"/>
      <c r="EI210"/>
      <c r="EJ210"/>
      <c r="EK210"/>
    </row>
    <row r="211" spans="117:141" x14ac:dyDescent="0.3">
      <c r="DM211"/>
      <c r="EH211"/>
      <c r="EI211"/>
      <c r="EJ211"/>
      <c r="EK211"/>
    </row>
    <row r="212" spans="117:141" x14ac:dyDescent="0.3">
      <c r="DM212"/>
      <c r="EH212"/>
      <c r="EI212"/>
      <c r="EJ212"/>
      <c r="EK212"/>
    </row>
    <row r="213" spans="117:141" x14ac:dyDescent="0.3">
      <c r="DM213"/>
      <c r="EH213"/>
      <c r="EI213"/>
      <c r="EJ213"/>
      <c r="EK213"/>
    </row>
    <row r="214" spans="117:141" x14ac:dyDescent="0.3">
      <c r="DM214"/>
      <c r="EH214"/>
      <c r="EI214"/>
      <c r="EJ214"/>
      <c r="EK214"/>
    </row>
    <row r="215" spans="117:141" x14ac:dyDescent="0.3">
      <c r="DM215"/>
      <c r="EH215"/>
      <c r="EI215"/>
      <c r="EJ215"/>
      <c r="EK215"/>
    </row>
    <row r="216" spans="117:141" x14ac:dyDescent="0.3">
      <c r="DM216"/>
      <c r="EH216"/>
      <c r="EI216"/>
      <c r="EJ216"/>
      <c r="EK216"/>
    </row>
    <row r="217" spans="117:141" x14ac:dyDescent="0.3">
      <c r="DM217"/>
      <c r="EH217"/>
      <c r="EI217"/>
      <c r="EJ217"/>
      <c r="EK217"/>
    </row>
    <row r="218" spans="117:141" x14ac:dyDescent="0.3">
      <c r="DM218"/>
      <c r="EH218"/>
      <c r="EI218"/>
      <c r="EJ218"/>
      <c r="EK218"/>
    </row>
    <row r="219" spans="117:141" x14ac:dyDescent="0.3">
      <c r="DM219"/>
      <c r="EH219"/>
      <c r="EI219"/>
      <c r="EJ219"/>
      <c r="EK219"/>
    </row>
    <row r="220" spans="117:141" x14ac:dyDescent="0.3">
      <c r="DM220"/>
      <c r="EH220"/>
      <c r="EI220"/>
      <c r="EJ220"/>
      <c r="EK220"/>
    </row>
    <row r="221" spans="117:141" x14ac:dyDescent="0.3">
      <c r="DM221"/>
      <c r="EH221"/>
      <c r="EI221"/>
      <c r="EJ221"/>
      <c r="EK221"/>
    </row>
    <row r="222" spans="117:141" x14ac:dyDescent="0.3">
      <c r="DM222"/>
      <c r="EH222"/>
      <c r="EI222"/>
      <c r="EJ222"/>
      <c r="EK222"/>
    </row>
    <row r="223" spans="117:141" x14ac:dyDescent="0.3">
      <c r="DM223"/>
      <c r="EH223"/>
      <c r="EI223"/>
      <c r="EJ223"/>
      <c r="EK223"/>
    </row>
    <row r="224" spans="117:141" x14ac:dyDescent="0.3">
      <c r="DM224"/>
      <c r="EH224"/>
      <c r="EI224"/>
      <c r="EJ224"/>
      <c r="EK224"/>
    </row>
    <row r="225" spans="117:141" x14ac:dyDescent="0.3">
      <c r="DM225"/>
      <c r="EH225"/>
      <c r="EI225"/>
      <c r="EJ225"/>
      <c r="EK225"/>
    </row>
    <row r="226" spans="117:141" x14ac:dyDescent="0.3">
      <c r="DM226"/>
      <c r="EH226"/>
      <c r="EI226"/>
      <c r="EJ226"/>
      <c r="EK226"/>
    </row>
    <row r="227" spans="117:141" x14ac:dyDescent="0.3">
      <c r="DM227"/>
      <c r="EH227"/>
      <c r="EI227"/>
      <c r="EJ227"/>
      <c r="EK227"/>
    </row>
    <row r="228" spans="117:141" x14ac:dyDescent="0.3">
      <c r="DM228"/>
      <c r="EH228"/>
      <c r="EI228"/>
      <c r="EJ228"/>
      <c r="EK228"/>
    </row>
    <row r="229" spans="117:141" x14ac:dyDescent="0.3">
      <c r="DM229"/>
      <c r="EH229"/>
      <c r="EI229"/>
      <c r="EJ229"/>
      <c r="EK229"/>
    </row>
    <row r="230" spans="117:141" x14ac:dyDescent="0.3">
      <c r="DM230"/>
      <c r="EH230"/>
      <c r="EI230"/>
      <c r="EJ230"/>
      <c r="EK230"/>
    </row>
    <row r="231" spans="117:141" x14ac:dyDescent="0.3">
      <c r="DM231"/>
      <c r="EH231"/>
      <c r="EI231"/>
      <c r="EJ231"/>
      <c r="EK231"/>
    </row>
    <row r="232" spans="117:141" x14ac:dyDescent="0.3">
      <c r="DM232"/>
      <c r="EH232"/>
      <c r="EI232"/>
      <c r="EJ232"/>
      <c r="EK232"/>
    </row>
    <row r="233" spans="117:141" x14ac:dyDescent="0.3">
      <c r="DM233"/>
      <c r="EH233"/>
      <c r="EI233"/>
      <c r="EJ233"/>
      <c r="EK233"/>
    </row>
    <row r="234" spans="117:141" x14ac:dyDescent="0.3">
      <c r="DM234"/>
      <c r="EH234"/>
      <c r="EI234"/>
      <c r="EJ234"/>
      <c r="EK234"/>
    </row>
    <row r="235" spans="117:141" x14ac:dyDescent="0.3">
      <c r="DM235"/>
      <c r="EH235"/>
      <c r="EI235"/>
      <c r="EJ235"/>
      <c r="EK235"/>
    </row>
    <row r="236" spans="117:141" x14ac:dyDescent="0.3">
      <c r="DM236"/>
      <c r="EH236"/>
      <c r="EI236"/>
      <c r="EJ236"/>
      <c r="EK236"/>
    </row>
    <row r="237" spans="117:141" x14ac:dyDescent="0.3">
      <c r="DM237"/>
      <c r="EH237"/>
      <c r="EI237"/>
      <c r="EJ237"/>
      <c r="EK237"/>
    </row>
    <row r="238" spans="117:141" x14ac:dyDescent="0.3">
      <c r="DM238"/>
      <c r="EH238"/>
      <c r="EI238"/>
      <c r="EJ238"/>
      <c r="EK238"/>
    </row>
    <row r="239" spans="117:141" x14ac:dyDescent="0.3">
      <c r="DM239"/>
      <c r="EH239"/>
      <c r="EI239"/>
      <c r="EJ239"/>
      <c r="EK239"/>
    </row>
    <row r="240" spans="117:141" x14ac:dyDescent="0.3">
      <c r="DM240"/>
      <c r="EH240"/>
      <c r="EI240"/>
      <c r="EJ240"/>
      <c r="EK240"/>
    </row>
    <row r="241" spans="117:141" x14ac:dyDescent="0.3">
      <c r="DM241"/>
      <c r="EH241"/>
      <c r="EI241"/>
      <c r="EJ241"/>
      <c r="EK241"/>
    </row>
    <row r="242" spans="117:141" x14ac:dyDescent="0.3">
      <c r="DM242"/>
      <c r="EH242"/>
      <c r="EI242"/>
      <c r="EJ242"/>
      <c r="EK242"/>
    </row>
    <row r="243" spans="117:141" x14ac:dyDescent="0.3">
      <c r="DM243"/>
      <c r="EH243"/>
      <c r="EI243"/>
      <c r="EJ243"/>
      <c r="EK243"/>
    </row>
    <row r="244" spans="117:141" x14ac:dyDescent="0.3">
      <c r="DM244"/>
      <c r="EH244"/>
      <c r="EI244"/>
      <c r="EJ244"/>
      <c r="EK244"/>
    </row>
    <row r="245" spans="117:141" x14ac:dyDescent="0.3">
      <c r="DM245"/>
      <c r="EH245"/>
      <c r="EI245"/>
      <c r="EJ245"/>
      <c r="EK245"/>
    </row>
    <row r="246" spans="117:141" x14ac:dyDescent="0.3">
      <c r="DM246"/>
      <c r="EH246"/>
      <c r="EI246"/>
      <c r="EJ246"/>
      <c r="EK246"/>
    </row>
    <row r="247" spans="117:141" x14ac:dyDescent="0.3">
      <c r="DM247"/>
      <c r="EH247"/>
      <c r="EI247"/>
      <c r="EJ247"/>
      <c r="EK247"/>
    </row>
    <row r="248" spans="117:141" x14ac:dyDescent="0.3">
      <c r="DM248"/>
      <c r="EH248"/>
      <c r="EI248"/>
      <c r="EJ248"/>
      <c r="EK248"/>
    </row>
    <row r="249" spans="117:141" x14ac:dyDescent="0.3">
      <c r="DM249"/>
      <c r="EH249"/>
      <c r="EI249"/>
      <c r="EJ249"/>
      <c r="EK249"/>
    </row>
    <row r="250" spans="117:141" x14ac:dyDescent="0.3">
      <c r="DM250"/>
      <c r="EH250"/>
      <c r="EI250"/>
      <c r="EJ250"/>
      <c r="EK250"/>
    </row>
    <row r="251" spans="117:141" x14ac:dyDescent="0.3">
      <c r="DM251"/>
      <c r="EH251"/>
      <c r="EI251"/>
      <c r="EJ251"/>
      <c r="EK251"/>
    </row>
    <row r="252" spans="117:141" x14ac:dyDescent="0.3">
      <c r="DM252"/>
      <c r="EH252"/>
      <c r="EI252"/>
      <c r="EJ252"/>
      <c r="EK252"/>
    </row>
    <row r="253" spans="117:141" x14ac:dyDescent="0.3">
      <c r="DM253"/>
      <c r="EH253"/>
      <c r="EI253"/>
      <c r="EJ253"/>
      <c r="EK253"/>
    </row>
    <row r="254" spans="117:141" x14ac:dyDescent="0.3">
      <c r="DM254"/>
      <c r="EH254"/>
      <c r="EI254"/>
      <c r="EJ254"/>
      <c r="EK254"/>
    </row>
    <row r="255" spans="117:141" x14ac:dyDescent="0.3">
      <c r="DM255"/>
      <c r="EH255"/>
      <c r="EI255"/>
      <c r="EJ255"/>
      <c r="EK255"/>
    </row>
    <row r="256" spans="117:141" x14ac:dyDescent="0.3">
      <c r="DM256"/>
      <c r="EH256"/>
      <c r="EI256"/>
      <c r="EJ256"/>
      <c r="EK256"/>
    </row>
    <row r="257" spans="117:141" x14ac:dyDescent="0.3">
      <c r="DM257"/>
      <c r="EH257"/>
      <c r="EI257"/>
      <c r="EJ257"/>
      <c r="EK257"/>
    </row>
    <row r="258" spans="117:141" x14ac:dyDescent="0.3">
      <c r="DM258"/>
      <c r="EH258"/>
      <c r="EI258"/>
      <c r="EJ258"/>
      <c r="EK258"/>
    </row>
    <row r="259" spans="117:141" x14ac:dyDescent="0.3">
      <c r="DM259"/>
      <c r="EH259"/>
      <c r="EI259"/>
      <c r="EJ259"/>
      <c r="EK259"/>
    </row>
    <row r="260" spans="117:141" x14ac:dyDescent="0.3">
      <c r="DM260"/>
      <c r="EH260"/>
      <c r="EI260"/>
      <c r="EJ260"/>
      <c r="EK260"/>
    </row>
    <row r="261" spans="117:141" x14ac:dyDescent="0.3">
      <c r="DM261"/>
      <c r="EH261"/>
      <c r="EI261"/>
      <c r="EJ261"/>
      <c r="EK261"/>
    </row>
    <row r="262" spans="117:141" x14ac:dyDescent="0.3">
      <c r="DM262"/>
      <c r="EH262"/>
      <c r="EI262"/>
      <c r="EJ262"/>
      <c r="EK262"/>
    </row>
    <row r="263" spans="117:141" x14ac:dyDescent="0.3">
      <c r="DM263"/>
      <c r="EH263"/>
      <c r="EI263"/>
      <c r="EJ263"/>
      <c r="EK263"/>
    </row>
    <row r="264" spans="117:141" x14ac:dyDescent="0.3">
      <c r="DM264"/>
      <c r="EH264"/>
      <c r="EI264"/>
      <c r="EJ264"/>
      <c r="EK264"/>
    </row>
    <row r="265" spans="117:141" x14ac:dyDescent="0.3">
      <c r="DM265"/>
      <c r="EH265"/>
      <c r="EI265"/>
      <c r="EJ265"/>
      <c r="EK265"/>
    </row>
    <row r="266" spans="117:141" x14ac:dyDescent="0.3">
      <c r="DM266"/>
      <c r="EH266"/>
      <c r="EI266"/>
      <c r="EJ266"/>
      <c r="EK266"/>
    </row>
    <row r="267" spans="117:141" x14ac:dyDescent="0.3">
      <c r="DM267"/>
      <c r="EH267"/>
      <c r="EI267"/>
      <c r="EJ267"/>
      <c r="EK267"/>
    </row>
    <row r="268" spans="117:141" x14ac:dyDescent="0.3">
      <c r="DM268"/>
      <c r="EH268"/>
      <c r="EI268"/>
      <c r="EJ268"/>
      <c r="EK268"/>
    </row>
    <row r="269" spans="117:141" x14ac:dyDescent="0.3">
      <c r="DM269"/>
      <c r="EH269"/>
      <c r="EI269"/>
      <c r="EJ269"/>
      <c r="EK269"/>
    </row>
    <row r="270" spans="117:141" x14ac:dyDescent="0.3">
      <c r="DM270"/>
      <c r="EH270"/>
      <c r="EI270"/>
      <c r="EJ270"/>
      <c r="EK270"/>
    </row>
    <row r="271" spans="117:141" x14ac:dyDescent="0.3">
      <c r="DM271"/>
      <c r="EH271"/>
      <c r="EI271"/>
      <c r="EJ271"/>
      <c r="EK271"/>
    </row>
    <row r="272" spans="117:141" x14ac:dyDescent="0.3">
      <c r="DM272"/>
      <c r="EH272"/>
      <c r="EI272"/>
      <c r="EJ272"/>
      <c r="EK272"/>
    </row>
    <row r="273" spans="117:141" x14ac:dyDescent="0.3">
      <c r="DM273"/>
      <c r="EH273"/>
      <c r="EI273"/>
      <c r="EJ273"/>
      <c r="EK273"/>
    </row>
    <row r="274" spans="117:141" x14ac:dyDescent="0.3">
      <c r="DM274"/>
      <c r="EH274"/>
      <c r="EI274"/>
      <c r="EJ274"/>
      <c r="EK274"/>
    </row>
    <row r="275" spans="117:141" x14ac:dyDescent="0.3">
      <c r="DM275"/>
      <c r="EH275"/>
      <c r="EI275"/>
      <c r="EJ275"/>
      <c r="EK275"/>
    </row>
    <row r="276" spans="117:141" x14ac:dyDescent="0.3">
      <c r="DM276"/>
      <c r="EH276"/>
      <c r="EI276"/>
      <c r="EJ276"/>
      <c r="EK276"/>
    </row>
    <row r="277" spans="117:141" x14ac:dyDescent="0.3">
      <c r="DM277"/>
      <c r="EH277"/>
      <c r="EI277"/>
      <c r="EJ277"/>
      <c r="EK277"/>
    </row>
    <row r="278" spans="117:141" x14ac:dyDescent="0.3">
      <c r="DM278"/>
      <c r="EH278"/>
      <c r="EI278"/>
      <c r="EJ278"/>
      <c r="EK278"/>
    </row>
    <row r="279" spans="117:141" x14ac:dyDescent="0.3">
      <c r="DM279"/>
      <c r="EH279"/>
      <c r="EI279"/>
      <c r="EJ279"/>
      <c r="EK279"/>
    </row>
    <row r="280" spans="117:141" x14ac:dyDescent="0.3">
      <c r="DM280"/>
      <c r="EH280"/>
      <c r="EI280"/>
      <c r="EJ280"/>
      <c r="EK280"/>
    </row>
    <row r="281" spans="117:141" x14ac:dyDescent="0.3">
      <c r="DM281"/>
      <c r="EH281"/>
      <c r="EI281"/>
      <c r="EJ281"/>
      <c r="EK281"/>
    </row>
    <row r="282" spans="117:141" x14ac:dyDescent="0.3">
      <c r="DM282"/>
      <c r="EH282"/>
      <c r="EI282"/>
      <c r="EJ282"/>
      <c r="EK282"/>
    </row>
    <row r="283" spans="117:141" x14ac:dyDescent="0.3">
      <c r="DM283"/>
      <c r="EH283"/>
      <c r="EI283"/>
      <c r="EJ283"/>
      <c r="EK283"/>
    </row>
    <row r="284" spans="117:141" x14ac:dyDescent="0.3">
      <c r="DM284"/>
      <c r="EH284"/>
      <c r="EI284"/>
      <c r="EJ284"/>
      <c r="EK284"/>
    </row>
    <row r="285" spans="117:141" x14ac:dyDescent="0.3">
      <c r="DM285"/>
      <c r="EH285"/>
      <c r="EI285"/>
      <c r="EJ285"/>
      <c r="EK285"/>
    </row>
    <row r="286" spans="117:141" x14ac:dyDescent="0.3">
      <c r="DM286"/>
      <c r="EH286"/>
      <c r="EI286"/>
      <c r="EJ286"/>
      <c r="EK286"/>
    </row>
    <row r="287" spans="117:141" x14ac:dyDescent="0.3">
      <c r="DM287"/>
      <c r="EH287"/>
      <c r="EI287"/>
      <c r="EJ287"/>
      <c r="EK287"/>
    </row>
    <row r="288" spans="117:141" x14ac:dyDescent="0.3">
      <c r="DM288"/>
      <c r="EH288"/>
      <c r="EI288"/>
      <c r="EJ288"/>
      <c r="EK288"/>
    </row>
    <row r="289" spans="117:141" x14ac:dyDescent="0.3">
      <c r="DM289"/>
      <c r="EH289"/>
      <c r="EI289"/>
      <c r="EJ289"/>
      <c r="EK289"/>
    </row>
    <row r="290" spans="117:141" x14ac:dyDescent="0.3">
      <c r="DM290"/>
      <c r="EH290"/>
      <c r="EI290"/>
      <c r="EJ290"/>
      <c r="EK290"/>
    </row>
    <row r="291" spans="117:141" x14ac:dyDescent="0.3">
      <c r="DM291"/>
      <c r="EH291"/>
      <c r="EI291"/>
      <c r="EJ291"/>
      <c r="EK291"/>
    </row>
    <row r="292" spans="117:141" x14ac:dyDescent="0.3">
      <c r="DM292"/>
      <c r="EH292"/>
      <c r="EI292"/>
      <c r="EJ292"/>
      <c r="EK292"/>
    </row>
    <row r="293" spans="117:141" x14ac:dyDescent="0.3">
      <c r="DM293"/>
      <c r="EH293"/>
      <c r="EI293"/>
      <c r="EJ293"/>
      <c r="EK293"/>
    </row>
    <row r="294" spans="117:141" x14ac:dyDescent="0.3">
      <c r="DM294"/>
      <c r="EH294"/>
      <c r="EI294"/>
      <c r="EJ294"/>
      <c r="EK294"/>
    </row>
    <row r="295" spans="117:141" x14ac:dyDescent="0.3">
      <c r="DM295"/>
      <c r="EH295"/>
      <c r="EI295"/>
      <c r="EJ295"/>
      <c r="EK295"/>
    </row>
    <row r="296" spans="117:141" x14ac:dyDescent="0.3">
      <c r="DM296"/>
      <c r="EH296"/>
      <c r="EI296"/>
      <c r="EJ296"/>
      <c r="EK296"/>
    </row>
    <row r="297" spans="117:141" x14ac:dyDescent="0.3">
      <c r="DM297"/>
      <c r="EH297"/>
      <c r="EI297"/>
      <c r="EJ297"/>
      <c r="EK297"/>
    </row>
    <row r="298" spans="117:141" x14ac:dyDescent="0.3">
      <c r="DM298"/>
      <c r="EH298"/>
      <c r="EI298"/>
      <c r="EJ298"/>
      <c r="EK298"/>
    </row>
    <row r="299" spans="117:141" x14ac:dyDescent="0.3">
      <c r="DM299"/>
      <c r="EH299"/>
      <c r="EI299"/>
      <c r="EJ299"/>
      <c r="EK299"/>
    </row>
    <row r="300" spans="117:141" x14ac:dyDescent="0.3">
      <c r="DM300"/>
      <c r="EH300"/>
      <c r="EI300"/>
      <c r="EJ300"/>
      <c r="EK300"/>
    </row>
    <row r="301" spans="117:141" x14ac:dyDescent="0.3">
      <c r="DM301"/>
      <c r="EH301"/>
      <c r="EI301"/>
      <c r="EJ301"/>
      <c r="EK301"/>
    </row>
    <row r="302" spans="117:141" x14ac:dyDescent="0.3">
      <c r="DM302"/>
      <c r="EH302"/>
      <c r="EI302"/>
      <c r="EJ302"/>
      <c r="EK302"/>
    </row>
    <row r="303" spans="117:141" x14ac:dyDescent="0.3">
      <c r="DM303"/>
      <c r="EH303"/>
      <c r="EI303"/>
      <c r="EJ303"/>
      <c r="EK303"/>
    </row>
    <row r="304" spans="117:141" x14ac:dyDescent="0.3">
      <c r="DM304"/>
      <c r="EH304"/>
      <c r="EI304"/>
      <c r="EJ304"/>
      <c r="EK304"/>
    </row>
    <row r="305" spans="117:141" x14ac:dyDescent="0.3">
      <c r="DM305"/>
      <c r="EH305"/>
      <c r="EI305"/>
      <c r="EJ305"/>
      <c r="EK305"/>
    </row>
    <row r="306" spans="117:141" x14ac:dyDescent="0.3">
      <c r="DM306"/>
      <c r="EH306"/>
      <c r="EI306"/>
      <c r="EJ306"/>
      <c r="EK306"/>
    </row>
    <row r="307" spans="117:141" x14ac:dyDescent="0.3">
      <c r="DM307"/>
      <c r="EH307"/>
      <c r="EI307"/>
      <c r="EJ307"/>
      <c r="EK307"/>
    </row>
    <row r="308" spans="117:141" x14ac:dyDescent="0.3">
      <c r="DM308"/>
      <c r="EH308"/>
      <c r="EI308"/>
      <c r="EJ308"/>
      <c r="EK308"/>
    </row>
    <row r="309" spans="117:141" x14ac:dyDescent="0.3">
      <c r="DM309"/>
      <c r="EH309"/>
      <c r="EI309"/>
      <c r="EJ309"/>
      <c r="EK309"/>
    </row>
    <row r="310" spans="117:141" x14ac:dyDescent="0.3">
      <c r="DM310"/>
      <c r="EH310"/>
      <c r="EI310"/>
      <c r="EJ310"/>
      <c r="EK310"/>
    </row>
    <row r="311" spans="117:141" x14ac:dyDescent="0.3">
      <c r="DM311"/>
      <c r="EH311"/>
      <c r="EI311"/>
      <c r="EJ311"/>
      <c r="EK311"/>
    </row>
    <row r="312" spans="117:141" x14ac:dyDescent="0.3">
      <c r="DM312"/>
      <c r="EH312"/>
      <c r="EI312"/>
      <c r="EJ312"/>
      <c r="EK312"/>
    </row>
    <row r="313" spans="117:141" x14ac:dyDescent="0.3">
      <c r="DM313"/>
      <c r="EH313"/>
      <c r="EI313"/>
      <c r="EJ313"/>
      <c r="EK313"/>
    </row>
    <row r="314" spans="117:141" x14ac:dyDescent="0.3">
      <c r="DM314"/>
      <c r="EH314"/>
      <c r="EI314"/>
      <c r="EJ314"/>
      <c r="EK314"/>
    </row>
    <row r="315" spans="117:141" x14ac:dyDescent="0.3">
      <c r="DM315"/>
      <c r="EH315"/>
      <c r="EI315"/>
      <c r="EJ315"/>
      <c r="EK315"/>
    </row>
    <row r="316" spans="117:141" x14ac:dyDescent="0.3">
      <c r="DM316"/>
      <c r="EH316"/>
      <c r="EI316"/>
      <c r="EJ316"/>
      <c r="EK316"/>
    </row>
    <row r="317" spans="117:141" x14ac:dyDescent="0.3">
      <c r="DM317"/>
      <c r="EH317"/>
      <c r="EI317"/>
      <c r="EJ317"/>
      <c r="EK317"/>
    </row>
    <row r="318" spans="117:141" x14ac:dyDescent="0.3">
      <c r="DM318"/>
      <c r="EH318"/>
      <c r="EI318"/>
      <c r="EJ318"/>
      <c r="EK318"/>
    </row>
    <row r="319" spans="117:141" x14ac:dyDescent="0.3">
      <c r="DM319"/>
      <c r="EH319"/>
      <c r="EI319"/>
      <c r="EJ319"/>
      <c r="EK319"/>
    </row>
    <row r="320" spans="117:141" x14ac:dyDescent="0.3">
      <c r="DM320"/>
      <c r="EH320"/>
      <c r="EI320"/>
      <c r="EJ320"/>
      <c r="EK320"/>
    </row>
    <row r="321" spans="117:141" x14ac:dyDescent="0.3">
      <c r="DM321"/>
      <c r="EH321"/>
      <c r="EI321"/>
      <c r="EJ321"/>
      <c r="EK321"/>
    </row>
    <row r="322" spans="117:141" x14ac:dyDescent="0.3">
      <c r="DM322"/>
      <c r="EH322"/>
      <c r="EI322"/>
      <c r="EJ322"/>
      <c r="EK322"/>
    </row>
    <row r="323" spans="117:141" x14ac:dyDescent="0.3">
      <c r="DM323"/>
      <c r="EH323"/>
      <c r="EI323"/>
      <c r="EJ323"/>
      <c r="EK323"/>
    </row>
    <row r="324" spans="117:141" x14ac:dyDescent="0.3">
      <c r="DM324"/>
      <c r="EH324"/>
      <c r="EI324"/>
      <c r="EJ324"/>
      <c r="EK324"/>
    </row>
    <row r="325" spans="117:141" x14ac:dyDescent="0.3">
      <c r="DM325"/>
      <c r="EH325"/>
      <c r="EI325"/>
      <c r="EJ325"/>
      <c r="EK325"/>
    </row>
    <row r="326" spans="117:141" x14ac:dyDescent="0.3">
      <c r="DM326"/>
      <c r="EH326"/>
      <c r="EI326"/>
      <c r="EJ326"/>
      <c r="EK326"/>
    </row>
    <row r="327" spans="117:141" x14ac:dyDescent="0.3">
      <c r="DM327"/>
      <c r="EH327"/>
      <c r="EI327"/>
      <c r="EJ327"/>
      <c r="EK327"/>
    </row>
    <row r="328" spans="117:141" x14ac:dyDescent="0.3">
      <c r="DM328"/>
      <c r="EH328"/>
      <c r="EI328"/>
      <c r="EJ328"/>
      <c r="EK328"/>
    </row>
    <row r="329" spans="117:141" x14ac:dyDescent="0.3">
      <c r="DM329"/>
      <c r="EH329"/>
      <c r="EI329"/>
      <c r="EJ329"/>
      <c r="EK329"/>
    </row>
    <row r="330" spans="117:141" x14ac:dyDescent="0.3">
      <c r="DM330"/>
      <c r="EH330"/>
      <c r="EI330"/>
      <c r="EJ330"/>
      <c r="EK330"/>
    </row>
    <row r="331" spans="117:141" x14ac:dyDescent="0.3">
      <c r="DM331"/>
      <c r="EH331"/>
      <c r="EI331"/>
      <c r="EJ331"/>
      <c r="EK331"/>
    </row>
    <row r="332" spans="117:141" x14ac:dyDescent="0.3">
      <c r="DM332"/>
      <c r="EH332"/>
      <c r="EI332"/>
      <c r="EJ332"/>
      <c r="EK332"/>
    </row>
    <row r="333" spans="117:141" x14ac:dyDescent="0.3">
      <c r="DM333"/>
      <c r="EH333"/>
      <c r="EI333"/>
      <c r="EJ333"/>
      <c r="EK333"/>
    </row>
    <row r="334" spans="117:141" x14ac:dyDescent="0.3">
      <c r="DM334"/>
      <c r="EH334"/>
      <c r="EI334"/>
      <c r="EJ334"/>
      <c r="EK334"/>
    </row>
    <row r="335" spans="117:141" x14ac:dyDescent="0.3">
      <c r="DM335"/>
      <c r="EH335"/>
      <c r="EI335"/>
      <c r="EJ335"/>
      <c r="EK335"/>
    </row>
    <row r="336" spans="117:141" x14ac:dyDescent="0.3">
      <c r="DM336"/>
      <c r="EH336"/>
      <c r="EI336"/>
      <c r="EJ336"/>
      <c r="EK336"/>
    </row>
    <row r="337" spans="117:141" x14ac:dyDescent="0.3">
      <c r="DM337"/>
      <c r="EH337"/>
      <c r="EI337"/>
      <c r="EJ337"/>
      <c r="EK337"/>
    </row>
    <row r="338" spans="117:141" x14ac:dyDescent="0.3">
      <c r="DM338"/>
      <c r="EH338"/>
      <c r="EI338"/>
      <c r="EJ338"/>
      <c r="EK338"/>
    </row>
    <row r="339" spans="117:141" x14ac:dyDescent="0.3">
      <c r="DM339"/>
      <c r="EH339"/>
      <c r="EI339"/>
      <c r="EJ339"/>
      <c r="EK339"/>
    </row>
    <row r="340" spans="117:141" x14ac:dyDescent="0.3">
      <c r="DM340"/>
      <c r="EH340"/>
      <c r="EI340"/>
      <c r="EJ340"/>
      <c r="EK340"/>
    </row>
    <row r="341" spans="117:141" x14ac:dyDescent="0.3">
      <c r="DM341"/>
      <c r="EH341"/>
      <c r="EI341"/>
      <c r="EJ341"/>
      <c r="EK341"/>
    </row>
    <row r="342" spans="117:141" x14ac:dyDescent="0.3">
      <c r="DM342"/>
      <c r="EH342"/>
      <c r="EI342"/>
      <c r="EJ342"/>
      <c r="EK342"/>
    </row>
    <row r="343" spans="117:141" x14ac:dyDescent="0.3">
      <c r="DM343"/>
      <c r="EH343"/>
      <c r="EI343"/>
      <c r="EJ343"/>
      <c r="EK343"/>
    </row>
    <row r="344" spans="117:141" x14ac:dyDescent="0.3">
      <c r="DM344"/>
      <c r="EH344"/>
      <c r="EI344"/>
      <c r="EJ344"/>
      <c r="EK344"/>
    </row>
    <row r="345" spans="117:141" x14ac:dyDescent="0.3">
      <c r="DM345"/>
      <c r="EH345"/>
      <c r="EI345"/>
      <c r="EJ345"/>
      <c r="EK345"/>
    </row>
    <row r="346" spans="117:141" x14ac:dyDescent="0.3">
      <c r="DM346"/>
      <c r="EH346"/>
      <c r="EI346"/>
      <c r="EJ346"/>
      <c r="EK346"/>
    </row>
    <row r="347" spans="117:141" x14ac:dyDescent="0.3">
      <c r="DM347"/>
      <c r="EH347"/>
      <c r="EI347"/>
      <c r="EJ347"/>
      <c r="EK347"/>
    </row>
    <row r="348" spans="117:141" x14ac:dyDescent="0.3">
      <c r="DM348"/>
      <c r="EH348"/>
      <c r="EI348"/>
      <c r="EJ348"/>
      <c r="EK348"/>
    </row>
    <row r="349" spans="117:141" x14ac:dyDescent="0.3">
      <c r="DM349"/>
      <c r="EH349"/>
      <c r="EI349"/>
      <c r="EJ349"/>
      <c r="EK349"/>
    </row>
    <row r="350" spans="117:141" x14ac:dyDescent="0.3">
      <c r="DM350"/>
      <c r="EH350"/>
      <c r="EI350"/>
      <c r="EJ350"/>
      <c r="EK350"/>
    </row>
    <row r="351" spans="117:141" x14ac:dyDescent="0.3">
      <c r="DM351"/>
      <c r="EH351"/>
      <c r="EI351"/>
      <c r="EJ351"/>
      <c r="EK351"/>
    </row>
    <row r="352" spans="117:141" x14ac:dyDescent="0.3">
      <c r="DM352"/>
      <c r="EH352"/>
      <c r="EI352"/>
      <c r="EJ352"/>
      <c r="EK352"/>
    </row>
    <row r="353" spans="117:141" x14ac:dyDescent="0.3">
      <c r="DM353"/>
      <c r="EH353"/>
      <c r="EI353"/>
      <c r="EJ353"/>
      <c r="EK353"/>
    </row>
    <row r="354" spans="117:141" x14ac:dyDescent="0.3">
      <c r="DM354"/>
      <c r="EH354"/>
      <c r="EI354"/>
      <c r="EJ354"/>
      <c r="EK354"/>
    </row>
    <row r="355" spans="117:141" x14ac:dyDescent="0.3">
      <c r="DM355"/>
      <c r="EH355"/>
      <c r="EI355"/>
      <c r="EJ355"/>
      <c r="EK355"/>
    </row>
    <row r="356" spans="117:141" x14ac:dyDescent="0.3">
      <c r="DM356"/>
      <c r="EH356"/>
      <c r="EI356"/>
      <c r="EJ356"/>
      <c r="EK356"/>
    </row>
    <row r="357" spans="117:141" x14ac:dyDescent="0.3">
      <c r="DM357"/>
      <c r="EH357"/>
      <c r="EI357"/>
      <c r="EJ357"/>
      <c r="EK357"/>
    </row>
    <row r="358" spans="117:141" x14ac:dyDescent="0.3">
      <c r="DM358"/>
      <c r="EH358"/>
      <c r="EI358"/>
      <c r="EJ358"/>
      <c r="EK358"/>
    </row>
    <row r="359" spans="117:141" x14ac:dyDescent="0.3">
      <c r="DM359"/>
      <c r="EH359"/>
      <c r="EI359"/>
      <c r="EJ359"/>
      <c r="EK359"/>
    </row>
    <row r="360" spans="117:141" x14ac:dyDescent="0.3">
      <c r="DM360"/>
      <c r="EH360"/>
      <c r="EI360"/>
      <c r="EJ360"/>
      <c r="EK360"/>
    </row>
    <row r="361" spans="117:141" x14ac:dyDescent="0.3">
      <c r="DM361"/>
      <c r="EH361"/>
      <c r="EI361"/>
      <c r="EJ361"/>
      <c r="EK361"/>
    </row>
    <row r="362" spans="117:141" x14ac:dyDescent="0.3">
      <c r="DM362"/>
      <c r="EH362"/>
      <c r="EI362"/>
      <c r="EJ362"/>
      <c r="EK362"/>
    </row>
    <row r="363" spans="117:141" x14ac:dyDescent="0.3">
      <c r="DM363"/>
      <c r="EH363"/>
      <c r="EI363"/>
      <c r="EJ363"/>
      <c r="EK363"/>
    </row>
    <row r="364" spans="117:141" x14ac:dyDescent="0.3">
      <c r="DM364"/>
      <c r="EH364"/>
      <c r="EI364"/>
      <c r="EJ364"/>
      <c r="EK364"/>
    </row>
    <row r="365" spans="117:141" x14ac:dyDescent="0.3">
      <c r="DM365"/>
      <c r="EH365"/>
      <c r="EI365"/>
      <c r="EJ365"/>
      <c r="EK365"/>
    </row>
    <row r="366" spans="117:141" x14ac:dyDescent="0.3">
      <c r="DM366"/>
      <c r="EH366"/>
      <c r="EI366"/>
      <c r="EJ366"/>
      <c r="EK366"/>
    </row>
    <row r="367" spans="117:141" x14ac:dyDescent="0.3">
      <c r="DM367"/>
      <c r="EH367"/>
      <c r="EI367"/>
      <c r="EJ367"/>
      <c r="EK367"/>
    </row>
    <row r="368" spans="117:141" x14ac:dyDescent="0.3">
      <c r="DM368"/>
      <c r="EH368"/>
      <c r="EI368"/>
      <c r="EJ368"/>
      <c r="EK368"/>
    </row>
    <row r="369" spans="117:141" x14ac:dyDescent="0.3">
      <c r="DM369"/>
      <c r="EH369"/>
      <c r="EI369"/>
      <c r="EJ369"/>
      <c r="EK369"/>
    </row>
    <row r="370" spans="117:141" x14ac:dyDescent="0.3">
      <c r="DM370"/>
      <c r="EH370"/>
      <c r="EI370"/>
      <c r="EJ370"/>
      <c r="EK370"/>
    </row>
    <row r="371" spans="117:141" x14ac:dyDescent="0.3">
      <c r="DM371"/>
      <c r="EH371"/>
      <c r="EI371"/>
      <c r="EJ371"/>
      <c r="EK371"/>
    </row>
    <row r="372" spans="117:141" x14ac:dyDescent="0.3">
      <c r="DM372"/>
      <c r="EH372"/>
      <c r="EI372"/>
      <c r="EJ372"/>
      <c r="EK372"/>
    </row>
    <row r="373" spans="117:141" x14ac:dyDescent="0.3">
      <c r="DM373"/>
      <c r="EH373"/>
      <c r="EI373"/>
      <c r="EJ373"/>
      <c r="EK373"/>
    </row>
    <row r="374" spans="117:141" x14ac:dyDescent="0.3">
      <c r="DM374"/>
      <c r="EH374"/>
      <c r="EI374"/>
      <c r="EJ374"/>
      <c r="EK374"/>
    </row>
    <row r="375" spans="117:141" x14ac:dyDescent="0.3">
      <c r="DM375"/>
      <c r="EH375"/>
      <c r="EI375"/>
      <c r="EJ375"/>
      <c r="EK375"/>
    </row>
    <row r="376" spans="117:141" x14ac:dyDescent="0.3">
      <c r="DM376"/>
      <c r="EH376"/>
      <c r="EI376"/>
      <c r="EJ376"/>
      <c r="EK376"/>
    </row>
    <row r="377" spans="117:141" x14ac:dyDescent="0.3">
      <c r="DM377"/>
      <c r="EH377"/>
      <c r="EI377"/>
      <c r="EJ377"/>
      <c r="EK377"/>
    </row>
    <row r="378" spans="117:141" x14ac:dyDescent="0.3">
      <c r="DM378"/>
      <c r="EH378"/>
      <c r="EI378"/>
      <c r="EJ378"/>
      <c r="EK378"/>
    </row>
    <row r="379" spans="117:141" x14ac:dyDescent="0.3">
      <c r="DM379"/>
      <c r="EH379"/>
      <c r="EI379"/>
      <c r="EJ379"/>
      <c r="EK379"/>
    </row>
    <row r="380" spans="117:141" x14ac:dyDescent="0.3">
      <c r="DM380"/>
      <c r="EH380"/>
      <c r="EI380"/>
      <c r="EJ380"/>
      <c r="EK380"/>
    </row>
    <row r="381" spans="117:141" x14ac:dyDescent="0.3">
      <c r="DM381"/>
      <c r="EH381"/>
      <c r="EI381"/>
      <c r="EJ381"/>
      <c r="EK381"/>
    </row>
    <row r="382" spans="117:141" x14ac:dyDescent="0.3">
      <c r="DM382"/>
      <c r="EH382"/>
      <c r="EI382"/>
      <c r="EJ382"/>
      <c r="EK382"/>
    </row>
    <row r="383" spans="117:141" x14ac:dyDescent="0.3">
      <c r="DM383"/>
      <c r="EH383"/>
      <c r="EI383"/>
      <c r="EJ383"/>
      <c r="EK383"/>
    </row>
    <row r="384" spans="117:141" x14ac:dyDescent="0.3">
      <c r="DM384"/>
      <c r="EH384"/>
      <c r="EI384"/>
      <c r="EJ384"/>
      <c r="EK384"/>
    </row>
    <row r="385" spans="117:141" x14ac:dyDescent="0.3">
      <c r="DM385"/>
      <c r="EH385"/>
      <c r="EI385"/>
      <c r="EJ385"/>
      <c r="EK385"/>
    </row>
    <row r="386" spans="117:141" x14ac:dyDescent="0.3">
      <c r="DM386"/>
      <c r="EH386"/>
      <c r="EI386"/>
      <c r="EJ386"/>
      <c r="EK386"/>
    </row>
    <row r="387" spans="117:141" x14ac:dyDescent="0.3">
      <c r="DM387"/>
      <c r="EH387"/>
      <c r="EI387"/>
      <c r="EJ387"/>
      <c r="EK387"/>
    </row>
    <row r="388" spans="117:141" x14ac:dyDescent="0.3">
      <c r="DM388"/>
      <c r="EH388"/>
      <c r="EI388"/>
      <c r="EJ388"/>
      <c r="EK388"/>
    </row>
    <row r="389" spans="117:141" x14ac:dyDescent="0.3">
      <c r="DM389"/>
      <c r="EH389"/>
      <c r="EI389"/>
      <c r="EJ389"/>
      <c r="EK389"/>
    </row>
    <row r="390" spans="117:141" x14ac:dyDescent="0.3">
      <c r="DM390"/>
      <c r="EH390"/>
      <c r="EI390"/>
      <c r="EJ390"/>
      <c r="EK390"/>
    </row>
    <row r="391" spans="117:141" x14ac:dyDescent="0.3">
      <c r="DM391"/>
      <c r="EH391"/>
      <c r="EI391"/>
      <c r="EJ391"/>
      <c r="EK391"/>
    </row>
    <row r="392" spans="117:141" x14ac:dyDescent="0.3">
      <c r="DM392"/>
      <c r="EH392"/>
      <c r="EI392"/>
      <c r="EJ392"/>
      <c r="EK392"/>
    </row>
    <row r="393" spans="117:141" x14ac:dyDescent="0.3">
      <c r="DM393"/>
      <c r="EH393"/>
      <c r="EI393"/>
      <c r="EJ393"/>
      <c r="EK393"/>
    </row>
    <row r="394" spans="117:141" x14ac:dyDescent="0.3">
      <c r="DM394"/>
      <c r="EH394"/>
      <c r="EI394"/>
      <c r="EJ394"/>
      <c r="EK394"/>
    </row>
    <row r="395" spans="117:141" x14ac:dyDescent="0.3">
      <c r="DM395"/>
      <c r="EH395"/>
      <c r="EI395"/>
      <c r="EJ395"/>
      <c r="EK395"/>
    </row>
    <row r="396" spans="117:141" x14ac:dyDescent="0.3">
      <c r="DM396"/>
      <c r="EH396"/>
      <c r="EI396"/>
      <c r="EJ396"/>
      <c r="EK396"/>
    </row>
    <row r="397" spans="117:141" x14ac:dyDescent="0.3">
      <c r="DM397"/>
      <c r="EH397"/>
      <c r="EI397"/>
      <c r="EJ397"/>
      <c r="EK397"/>
    </row>
    <row r="398" spans="117:141" x14ac:dyDescent="0.3">
      <c r="DM398"/>
      <c r="EH398"/>
      <c r="EI398"/>
      <c r="EJ398"/>
      <c r="EK398"/>
    </row>
    <row r="399" spans="117:141" x14ac:dyDescent="0.3">
      <c r="DM399"/>
      <c r="EH399"/>
      <c r="EI399"/>
      <c r="EJ399"/>
      <c r="EK399"/>
    </row>
    <row r="400" spans="117:141" x14ac:dyDescent="0.3">
      <c r="DM400"/>
      <c r="EH400"/>
      <c r="EI400"/>
      <c r="EJ400"/>
      <c r="EK400"/>
    </row>
    <row r="401" spans="117:141" x14ac:dyDescent="0.3">
      <c r="DM401"/>
      <c r="EH401"/>
      <c r="EI401"/>
      <c r="EJ401"/>
      <c r="EK401"/>
    </row>
    <row r="402" spans="117:141" x14ac:dyDescent="0.3">
      <c r="DM402"/>
      <c r="EH402"/>
      <c r="EI402"/>
      <c r="EJ402"/>
      <c r="EK402"/>
    </row>
    <row r="403" spans="117:141" x14ac:dyDescent="0.3">
      <c r="DM403"/>
      <c r="EH403"/>
      <c r="EI403"/>
      <c r="EJ403"/>
      <c r="EK403"/>
    </row>
    <row r="404" spans="117:141" x14ac:dyDescent="0.3">
      <c r="DM404"/>
      <c r="EH404"/>
      <c r="EI404"/>
      <c r="EJ404"/>
      <c r="EK404"/>
    </row>
    <row r="405" spans="117:141" x14ac:dyDescent="0.3">
      <c r="DM405"/>
      <c r="EH405"/>
      <c r="EI405"/>
      <c r="EJ405"/>
      <c r="EK405"/>
    </row>
    <row r="406" spans="117:141" x14ac:dyDescent="0.3">
      <c r="DM406"/>
      <c r="EH406"/>
      <c r="EI406"/>
      <c r="EJ406"/>
      <c r="EK406"/>
    </row>
    <row r="407" spans="117:141" x14ac:dyDescent="0.3">
      <c r="DM407"/>
      <c r="EH407"/>
      <c r="EI407"/>
      <c r="EJ407"/>
      <c r="EK407"/>
    </row>
    <row r="408" spans="117:141" x14ac:dyDescent="0.3">
      <c r="DM408"/>
      <c r="EH408"/>
      <c r="EI408"/>
      <c r="EJ408"/>
      <c r="EK408"/>
    </row>
    <row r="409" spans="117:141" x14ac:dyDescent="0.3">
      <c r="DM409"/>
      <c r="EH409"/>
      <c r="EI409"/>
      <c r="EJ409"/>
      <c r="EK409"/>
    </row>
    <row r="410" spans="117:141" x14ac:dyDescent="0.3">
      <c r="DM410"/>
      <c r="EH410"/>
      <c r="EI410"/>
      <c r="EJ410"/>
      <c r="EK410"/>
    </row>
    <row r="411" spans="117:141" x14ac:dyDescent="0.3">
      <c r="DM411"/>
      <c r="EH411"/>
      <c r="EI411"/>
      <c r="EJ411"/>
      <c r="EK411"/>
    </row>
    <row r="412" spans="117:141" x14ac:dyDescent="0.3">
      <c r="DM412"/>
      <c r="EH412"/>
      <c r="EI412"/>
      <c r="EJ412"/>
      <c r="EK412"/>
    </row>
    <row r="413" spans="117:141" x14ac:dyDescent="0.3">
      <c r="DM413"/>
      <c r="EH413"/>
      <c r="EI413"/>
      <c r="EJ413"/>
      <c r="EK413"/>
    </row>
    <row r="414" spans="117:141" x14ac:dyDescent="0.3">
      <c r="DM414"/>
      <c r="EH414"/>
      <c r="EI414"/>
      <c r="EJ414"/>
      <c r="EK414"/>
    </row>
    <row r="415" spans="117:141" x14ac:dyDescent="0.3">
      <c r="DM415"/>
      <c r="EH415"/>
      <c r="EI415"/>
      <c r="EJ415"/>
      <c r="EK415"/>
    </row>
    <row r="416" spans="117:141" x14ac:dyDescent="0.3">
      <c r="DM416"/>
      <c r="EH416"/>
      <c r="EI416"/>
      <c r="EJ416"/>
      <c r="EK416"/>
    </row>
    <row r="417" spans="117:141" x14ac:dyDescent="0.3">
      <c r="DM417"/>
      <c r="EH417"/>
      <c r="EI417"/>
      <c r="EJ417"/>
      <c r="EK417"/>
    </row>
    <row r="418" spans="117:141" x14ac:dyDescent="0.3">
      <c r="DM418"/>
      <c r="EH418"/>
      <c r="EI418"/>
      <c r="EJ418"/>
      <c r="EK418"/>
    </row>
    <row r="419" spans="117:141" x14ac:dyDescent="0.3">
      <c r="DM419"/>
      <c r="EH419"/>
      <c r="EI419"/>
      <c r="EJ419"/>
      <c r="EK419"/>
    </row>
    <row r="420" spans="117:141" x14ac:dyDescent="0.3">
      <c r="DM420"/>
      <c r="EH420"/>
      <c r="EI420"/>
      <c r="EJ420"/>
      <c r="EK420"/>
    </row>
    <row r="421" spans="117:141" x14ac:dyDescent="0.3">
      <c r="DM421"/>
      <c r="EH421"/>
      <c r="EI421"/>
      <c r="EJ421"/>
      <c r="EK421"/>
    </row>
    <row r="422" spans="117:141" x14ac:dyDescent="0.3">
      <c r="DM422"/>
      <c r="EH422"/>
      <c r="EI422"/>
      <c r="EJ422"/>
      <c r="EK422"/>
    </row>
    <row r="423" spans="117:141" x14ac:dyDescent="0.3">
      <c r="DM423"/>
      <c r="EH423"/>
      <c r="EI423"/>
      <c r="EJ423"/>
      <c r="EK423"/>
    </row>
    <row r="424" spans="117:141" x14ac:dyDescent="0.3">
      <c r="DM424"/>
      <c r="EH424"/>
      <c r="EI424"/>
      <c r="EJ424"/>
      <c r="EK424"/>
    </row>
    <row r="425" spans="117:141" x14ac:dyDescent="0.3">
      <c r="DM425"/>
      <c r="EH425"/>
      <c r="EI425"/>
      <c r="EJ425"/>
      <c r="EK425"/>
    </row>
    <row r="426" spans="117:141" x14ac:dyDescent="0.3">
      <c r="DM426"/>
      <c r="EH426"/>
      <c r="EI426"/>
      <c r="EJ426"/>
      <c r="EK426"/>
    </row>
    <row r="427" spans="117:141" x14ac:dyDescent="0.3">
      <c r="DM427"/>
      <c r="EH427"/>
      <c r="EI427"/>
      <c r="EJ427"/>
      <c r="EK427"/>
    </row>
    <row r="428" spans="117:141" x14ac:dyDescent="0.3">
      <c r="DM428"/>
      <c r="EH428"/>
      <c r="EI428"/>
      <c r="EJ428"/>
      <c r="EK428"/>
    </row>
    <row r="429" spans="117:141" x14ac:dyDescent="0.3">
      <c r="DM429"/>
      <c r="EH429"/>
      <c r="EI429"/>
      <c r="EJ429"/>
      <c r="EK429"/>
    </row>
    <row r="430" spans="117:141" x14ac:dyDescent="0.3">
      <c r="DM430"/>
      <c r="EH430"/>
      <c r="EI430"/>
      <c r="EJ430"/>
      <c r="EK430"/>
    </row>
    <row r="431" spans="117:141" x14ac:dyDescent="0.3">
      <c r="DM431"/>
      <c r="EH431"/>
      <c r="EI431"/>
      <c r="EJ431"/>
      <c r="EK431"/>
    </row>
    <row r="432" spans="117:141" x14ac:dyDescent="0.3">
      <c r="DM432"/>
      <c r="EH432"/>
      <c r="EI432"/>
      <c r="EJ432"/>
      <c r="EK432"/>
    </row>
    <row r="433" spans="117:141" x14ac:dyDescent="0.3">
      <c r="DM433"/>
      <c r="EH433"/>
      <c r="EI433"/>
      <c r="EJ433"/>
      <c r="EK433"/>
    </row>
    <row r="434" spans="117:141" x14ac:dyDescent="0.3">
      <c r="DM434"/>
      <c r="EH434"/>
      <c r="EI434"/>
      <c r="EJ434"/>
      <c r="EK434"/>
    </row>
    <row r="435" spans="117:141" x14ac:dyDescent="0.3">
      <c r="DM435"/>
      <c r="EH435"/>
      <c r="EI435"/>
      <c r="EJ435"/>
      <c r="EK435"/>
    </row>
    <row r="436" spans="117:141" x14ac:dyDescent="0.3">
      <c r="DM436"/>
      <c r="EH436"/>
      <c r="EI436"/>
      <c r="EJ436"/>
      <c r="EK436"/>
    </row>
    <row r="437" spans="117:141" x14ac:dyDescent="0.3">
      <c r="DM437"/>
      <c r="EH437"/>
      <c r="EI437"/>
      <c r="EJ437"/>
      <c r="EK437"/>
    </row>
    <row r="438" spans="117:141" x14ac:dyDescent="0.3">
      <c r="DM438"/>
      <c r="EH438"/>
      <c r="EI438"/>
      <c r="EJ438"/>
      <c r="EK438"/>
    </row>
    <row r="439" spans="117:141" x14ac:dyDescent="0.3">
      <c r="DM439"/>
      <c r="EH439"/>
      <c r="EI439"/>
      <c r="EJ439"/>
      <c r="EK439"/>
    </row>
    <row r="440" spans="117:141" x14ac:dyDescent="0.3">
      <c r="DM440"/>
      <c r="EH440"/>
      <c r="EI440"/>
      <c r="EJ440"/>
      <c r="EK440"/>
    </row>
    <row r="441" spans="117:141" x14ac:dyDescent="0.3">
      <c r="DM441"/>
      <c r="EH441"/>
      <c r="EI441"/>
      <c r="EJ441"/>
      <c r="EK441"/>
    </row>
    <row r="442" spans="117:141" x14ac:dyDescent="0.3">
      <c r="DM442"/>
      <c r="EH442"/>
      <c r="EI442"/>
      <c r="EJ442"/>
      <c r="EK442"/>
    </row>
    <row r="443" spans="117:141" x14ac:dyDescent="0.3">
      <c r="DM443"/>
      <c r="EH443"/>
      <c r="EI443"/>
      <c r="EJ443"/>
      <c r="EK443"/>
    </row>
    <row r="444" spans="117:141" x14ac:dyDescent="0.3">
      <c r="DM444"/>
      <c r="EH444"/>
      <c r="EI444"/>
      <c r="EJ444"/>
      <c r="EK444"/>
    </row>
    <row r="445" spans="117:141" x14ac:dyDescent="0.3">
      <c r="DM445"/>
      <c r="EH445"/>
      <c r="EI445"/>
      <c r="EJ445"/>
      <c r="EK445"/>
    </row>
    <row r="446" spans="117:141" x14ac:dyDescent="0.3">
      <c r="DM446"/>
      <c r="EH446"/>
      <c r="EI446"/>
      <c r="EJ446"/>
      <c r="EK446"/>
    </row>
    <row r="447" spans="117:141" x14ac:dyDescent="0.3">
      <c r="DM447"/>
      <c r="EH447"/>
      <c r="EI447"/>
      <c r="EJ447"/>
      <c r="EK447"/>
    </row>
    <row r="448" spans="117:141" x14ac:dyDescent="0.3">
      <c r="DM448"/>
      <c r="EH448"/>
      <c r="EI448"/>
      <c r="EJ448"/>
      <c r="EK448"/>
    </row>
    <row r="449" spans="117:141" x14ac:dyDescent="0.3">
      <c r="DM449"/>
      <c r="EH449"/>
      <c r="EI449"/>
      <c r="EJ449"/>
      <c r="EK449"/>
    </row>
    <row r="450" spans="117:141" x14ac:dyDescent="0.3">
      <c r="DM450"/>
      <c r="EH450"/>
      <c r="EI450"/>
      <c r="EJ450"/>
      <c r="EK450"/>
    </row>
    <row r="451" spans="117:141" x14ac:dyDescent="0.3">
      <c r="DM451"/>
      <c r="EH451"/>
      <c r="EI451"/>
      <c r="EJ451"/>
      <c r="EK451"/>
    </row>
    <row r="452" spans="117:141" x14ac:dyDescent="0.3">
      <c r="DM452"/>
      <c r="EH452"/>
      <c r="EI452"/>
      <c r="EJ452"/>
      <c r="EK452"/>
    </row>
    <row r="453" spans="117:141" x14ac:dyDescent="0.3">
      <c r="DM453"/>
      <c r="EH453"/>
      <c r="EI453"/>
      <c r="EJ453"/>
      <c r="EK453"/>
    </row>
    <row r="454" spans="117:141" x14ac:dyDescent="0.3">
      <c r="DM454"/>
      <c r="EH454"/>
      <c r="EI454"/>
      <c r="EJ454"/>
      <c r="EK454"/>
    </row>
    <row r="455" spans="117:141" x14ac:dyDescent="0.3">
      <c r="DM455"/>
      <c r="EH455"/>
      <c r="EI455"/>
      <c r="EJ455"/>
      <c r="EK455"/>
    </row>
    <row r="456" spans="117:141" x14ac:dyDescent="0.3">
      <c r="DM456"/>
      <c r="EH456"/>
      <c r="EI456"/>
      <c r="EJ456"/>
      <c r="EK456"/>
    </row>
    <row r="457" spans="117:141" x14ac:dyDescent="0.3">
      <c r="DM457"/>
      <c r="EH457"/>
      <c r="EI457"/>
      <c r="EJ457"/>
      <c r="EK457"/>
    </row>
    <row r="458" spans="117:141" x14ac:dyDescent="0.3">
      <c r="DM458"/>
      <c r="EH458"/>
      <c r="EI458"/>
      <c r="EJ458"/>
      <c r="EK458"/>
    </row>
    <row r="459" spans="117:141" x14ac:dyDescent="0.3">
      <c r="DM459"/>
      <c r="EH459"/>
      <c r="EI459"/>
      <c r="EJ459"/>
      <c r="EK459"/>
    </row>
    <row r="460" spans="117:141" x14ac:dyDescent="0.3">
      <c r="DM460"/>
      <c r="EH460"/>
      <c r="EI460"/>
      <c r="EJ460"/>
      <c r="EK460"/>
    </row>
    <row r="461" spans="117:141" x14ac:dyDescent="0.3">
      <c r="DM461"/>
      <c r="EH461"/>
      <c r="EI461"/>
      <c r="EJ461"/>
      <c r="EK461"/>
    </row>
    <row r="462" spans="117:141" x14ac:dyDescent="0.3">
      <c r="DM462"/>
      <c r="EH462"/>
      <c r="EI462"/>
      <c r="EJ462"/>
      <c r="EK462"/>
    </row>
    <row r="463" spans="117:141" x14ac:dyDescent="0.3">
      <c r="DM463"/>
      <c r="EH463"/>
      <c r="EI463"/>
      <c r="EJ463"/>
      <c r="EK463"/>
    </row>
    <row r="464" spans="117:141" x14ac:dyDescent="0.3">
      <c r="DM464"/>
      <c r="EH464"/>
      <c r="EI464"/>
      <c r="EJ464"/>
      <c r="EK464"/>
    </row>
    <row r="465" spans="117:141" x14ac:dyDescent="0.3">
      <c r="DM465"/>
      <c r="EH465"/>
      <c r="EI465"/>
      <c r="EJ465"/>
      <c r="EK465"/>
    </row>
    <row r="466" spans="117:141" x14ac:dyDescent="0.3">
      <c r="DM466"/>
      <c r="EH466"/>
      <c r="EI466"/>
      <c r="EJ466"/>
      <c r="EK466"/>
    </row>
    <row r="467" spans="117:141" x14ac:dyDescent="0.3">
      <c r="DM467"/>
      <c r="EH467"/>
      <c r="EI467"/>
      <c r="EJ467"/>
      <c r="EK467"/>
    </row>
    <row r="468" spans="117:141" x14ac:dyDescent="0.3">
      <c r="DM468"/>
      <c r="EH468"/>
      <c r="EI468"/>
      <c r="EJ468"/>
      <c r="EK468"/>
    </row>
    <row r="469" spans="117:141" x14ac:dyDescent="0.3">
      <c r="DM469"/>
      <c r="EH469"/>
      <c r="EI469"/>
      <c r="EJ469"/>
      <c r="EK469"/>
    </row>
    <row r="470" spans="117:141" x14ac:dyDescent="0.3">
      <c r="DM470"/>
      <c r="EH470"/>
      <c r="EI470"/>
      <c r="EJ470"/>
      <c r="EK470"/>
    </row>
    <row r="471" spans="117:141" x14ac:dyDescent="0.3">
      <c r="DM471"/>
      <c r="EH471"/>
      <c r="EI471"/>
      <c r="EJ471"/>
      <c r="EK471"/>
    </row>
    <row r="472" spans="117:141" x14ac:dyDescent="0.3">
      <c r="DM472"/>
      <c r="EH472"/>
      <c r="EI472"/>
      <c r="EJ472"/>
      <c r="EK472"/>
    </row>
    <row r="473" spans="117:141" x14ac:dyDescent="0.3">
      <c r="DM473"/>
      <c r="EH473"/>
      <c r="EI473"/>
      <c r="EJ473"/>
      <c r="EK473"/>
    </row>
    <row r="474" spans="117:141" x14ac:dyDescent="0.3">
      <c r="DM474"/>
      <c r="EH474"/>
      <c r="EI474"/>
      <c r="EJ474"/>
      <c r="EK474"/>
    </row>
    <row r="475" spans="117:141" x14ac:dyDescent="0.3">
      <c r="DM475"/>
      <c r="EH475"/>
      <c r="EI475"/>
      <c r="EJ475"/>
      <c r="EK475"/>
    </row>
    <row r="476" spans="117:141" x14ac:dyDescent="0.3">
      <c r="DM476"/>
      <c r="EH476"/>
      <c r="EI476"/>
      <c r="EJ476"/>
      <c r="EK476"/>
    </row>
    <row r="477" spans="117:141" x14ac:dyDescent="0.3">
      <c r="DM477"/>
      <c r="EH477"/>
      <c r="EI477"/>
      <c r="EJ477"/>
      <c r="EK477"/>
    </row>
    <row r="478" spans="117:141" x14ac:dyDescent="0.3">
      <c r="DM478"/>
      <c r="EH478"/>
      <c r="EI478"/>
      <c r="EJ478"/>
      <c r="EK478"/>
    </row>
    <row r="479" spans="117:141" x14ac:dyDescent="0.3">
      <c r="DM479"/>
      <c r="EH479"/>
      <c r="EI479"/>
      <c r="EJ479"/>
      <c r="EK479"/>
    </row>
    <row r="480" spans="117:141" x14ac:dyDescent="0.3">
      <c r="DM480"/>
      <c r="EH480"/>
      <c r="EI480"/>
      <c r="EJ480"/>
      <c r="EK480"/>
    </row>
    <row r="481" spans="117:141" x14ac:dyDescent="0.3">
      <c r="DM481"/>
      <c r="EH481"/>
      <c r="EI481"/>
      <c r="EJ481"/>
      <c r="EK481"/>
    </row>
    <row r="482" spans="117:141" x14ac:dyDescent="0.3">
      <c r="DM482"/>
      <c r="EH482"/>
      <c r="EI482"/>
      <c r="EJ482"/>
      <c r="EK482"/>
    </row>
    <row r="483" spans="117:141" x14ac:dyDescent="0.3">
      <c r="DM483"/>
      <c r="EH483"/>
      <c r="EI483"/>
      <c r="EJ483"/>
      <c r="EK483"/>
    </row>
    <row r="484" spans="117:141" x14ac:dyDescent="0.3">
      <c r="DM484"/>
      <c r="EH484"/>
      <c r="EI484"/>
      <c r="EJ484"/>
      <c r="EK484"/>
    </row>
    <row r="485" spans="117:141" x14ac:dyDescent="0.3">
      <c r="DM485"/>
      <c r="EH485"/>
      <c r="EI485"/>
      <c r="EJ485"/>
      <c r="EK485"/>
    </row>
    <row r="486" spans="117:141" x14ac:dyDescent="0.3">
      <c r="DM486"/>
      <c r="EH486"/>
      <c r="EI486"/>
      <c r="EJ486"/>
      <c r="EK486"/>
    </row>
    <row r="487" spans="117:141" x14ac:dyDescent="0.3">
      <c r="DM487"/>
      <c r="EH487"/>
      <c r="EI487"/>
      <c r="EJ487"/>
      <c r="EK487"/>
    </row>
    <row r="488" spans="117:141" x14ac:dyDescent="0.3">
      <c r="DM488"/>
      <c r="EH488"/>
      <c r="EI488"/>
      <c r="EJ488"/>
      <c r="EK488"/>
    </row>
    <row r="489" spans="117:141" x14ac:dyDescent="0.3">
      <c r="DM489"/>
      <c r="EH489"/>
      <c r="EI489"/>
      <c r="EJ489"/>
      <c r="EK489"/>
    </row>
    <row r="490" spans="117:141" x14ac:dyDescent="0.3">
      <c r="DM490"/>
      <c r="EH490"/>
      <c r="EI490"/>
      <c r="EJ490"/>
      <c r="EK490"/>
    </row>
    <row r="491" spans="117:141" x14ac:dyDescent="0.3">
      <c r="DM491"/>
      <c r="EH491"/>
      <c r="EI491"/>
      <c r="EJ491"/>
      <c r="EK491"/>
    </row>
    <row r="492" spans="117:141" x14ac:dyDescent="0.3">
      <c r="DM492"/>
      <c r="EH492"/>
      <c r="EI492"/>
      <c r="EJ492"/>
      <c r="EK492"/>
    </row>
    <row r="493" spans="117:141" x14ac:dyDescent="0.3">
      <c r="DM493"/>
      <c r="EH493"/>
      <c r="EI493"/>
      <c r="EJ493"/>
      <c r="EK493"/>
    </row>
    <row r="494" spans="117:141" x14ac:dyDescent="0.3">
      <c r="DM494"/>
      <c r="EH494"/>
      <c r="EI494"/>
      <c r="EJ494"/>
      <c r="EK494"/>
    </row>
    <row r="495" spans="117:141" x14ac:dyDescent="0.3">
      <c r="DM495"/>
      <c r="EH495"/>
      <c r="EI495"/>
      <c r="EJ495"/>
      <c r="EK495"/>
    </row>
    <row r="496" spans="117:141" x14ac:dyDescent="0.3">
      <c r="DM496"/>
      <c r="EH496"/>
      <c r="EI496"/>
      <c r="EJ496"/>
      <c r="EK496"/>
    </row>
    <row r="497" spans="117:141" x14ac:dyDescent="0.3">
      <c r="DM497"/>
      <c r="EH497"/>
      <c r="EI497"/>
      <c r="EJ497"/>
      <c r="EK497"/>
    </row>
    <row r="498" spans="117:141" x14ac:dyDescent="0.3">
      <c r="DM498"/>
      <c r="EH498"/>
      <c r="EI498"/>
      <c r="EJ498"/>
      <c r="EK498"/>
    </row>
    <row r="499" spans="117:141" x14ac:dyDescent="0.3">
      <c r="DM499"/>
      <c r="EH499"/>
      <c r="EI499"/>
      <c r="EJ499"/>
      <c r="EK499"/>
    </row>
    <row r="500" spans="117:141" x14ac:dyDescent="0.3">
      <c r="DM500"/>
      <c r="EH500"/>
      <c r="EI500"/>
      <c r="EJ500"/>
      <c r="EK500"/>
    </row>
    <row r="501" spans="117:141" x14ac:dyDescent="0.3">
      <c r="DM501"/>
      <c r="EH501"/>
      <c r="EI501"/>
      <c r="EJ501"/>
      <c r="EK501"/>
    </row>
    <row r="502" spans="117:141" x14ac:dyDescent="0.3">
      <c r="DM502"/>
      <c r="EH502"/>
      <c r="EI502"/>
      <c r="EJ502"/>
      <c r="EK502"/>
    </row>
    <row r="503" spans="117:141" x14ac:dyDescent="0.3">
      <c r="DM503"/>
      <c r="EH503"/>
      <c r="EI503"/>
      <c r="EJ503"/>
      <c r="EK503"/>
    </row>
    <row r="504" spans="117:141" x14ac:dyDescent="0.3">
      <c r="DM504"/>
      <c r="EH504"/>
      <c r="EI504"/>
      <c r="EJ504"/>
      <c r="EK504"/>
    </row>
    <row r="505" spans="117:141" x14ac:dyDescent="0.3">
      <c r="DM505"/>
      <c r="EH505"/>
      <c r="EI505"/>
      <c r="EJ505"/>
      <c r="EK505"/>
    </row>
    <row r="506" spans="117:141" x14ac:dyDescent="0.3">
      <c r="DM506"/>
      <c r="EH506"/>
      <c r="EI506"/>
      <c r="EJ506"/>
      <c r="EK506"/>
    </row>
    <row r="507" spans="117:141" x14ac:dyDescent="0.3">
      <c r="DM507"/>
      <c r="EH507"/>
      <c r="EI507"/>
      <c r="EJ507"/>
      <c r="EK507"/>
    </row>
    <row r="508" spans="117:141" x14ac:dyDescent="0.3">
      <c r="DM508"/>
      <c r="EH508"/>
      <c r="EI508"/>
      <c r="EJ508"/>
      <c r="EK508"/>
    </row>
  </sheetData>
  <autoFilter ref="A1:HJ183" xr:uid="{855C6176-106C-4285-A36F-0EFB5D4551B1}">
    <filterColumn colId="88">
      <filters blank="1"/>
    </filterColumn>
    <filterColumn colId="89">
      <filters blank="1"/>
    </filterColumn>
    <filterColumn colId="90">
      <filters blank="1"/>
    </filterColumn>
    <filterColumn colId="95">
      <filters>
        <filter val="Drought"/>
      </filters>
    </filterColumn>
    <filterColumn colId="96">
      <filters>
        <filter val="Principal imaging"/>
      </filters>
    </filterColumn>
    <sortState xmlns:xlrd2="http://schemas.microsoft.com/office/spreadsheetml/2017/richdata2" ref="A4:HJ182">
      <sortCondition ref="E1:E183"/>
    </sortState>
  </autoFilter>
  <conditionalFormatting sqref="A2:CJ183 DA44:DE166 DA168:DE182 DB167:DE167 DB183:DE183 DF80:DR80 DF160:DR160 DF162:DR163 DF87:DT87 DF100:DT100 DF138:DT138 DF146:DT146 CN2:EP3 DF161:EP161 DV160:EP160 DV162:EP163 DF88:EP88 DV87:EP87 DV100:EP100 DF139:EP140 DV138:EP138 DF147:EP159 DV146:EP146 DF164:EP183 DA4:EP8 DF44:EP47 DV80:EP80 DF82:EP82 DF101:EP102 DA10:EP10 DA9:EL9 EN9:EP9 DA13:EP29 DA11:EL12 EN11:EP12 DA31:EP31 DA30:EL30 EN30:EP30 DA33:EP38 DA32:EL32 EN32:EP32 DA40:EP43 DA39:EL39 EN39:EP39 DF49:EP49 DF48:EL48 EN48:EP48 DF51:EP54 DF50:EL50 EN50:EP50 DF56:EP58 DF55:EL55 EN55:EP55 DF60:EP63 DF59:EL59 EN59:EP59 DF65:EP67 DF64:EL64 EN64:EP64 DF70:EP75 DF68:EL69 EN68:EP69 DF77:EP79 DF76:EL76 EN76:EP76 DF81:EL81 EN81:EP81 DF84:EP85 DF83:EL83 EN83:EP83 DF86:EL86 EN86:EP86 DF92:EP93 DF89:EL91 EN89:EP91 DF96:EP99 DF94:EL95 EN94:EP95 DF104:EP114 DF103:EL103 EN103:EP103 DF116:EP128 DF115:EL115 EN115:EP115 DF130:EP137 DF129:EL129 EN129:EP129 DF141:EL141 EN141:EP141 DF142:EP145 CN4:CY183">
    <cfRule type="containsBlanks" dxfId="79" priority="97">
      <formula>LEN(TRIM(A2))=0</formula>
    </cfRule>
  </conditionalFormatting>
  <conditionalFormatting sqref="A2:CJ183 DA44:DE166 DA168:DE182 DB167:DE167 DB183:DE183 DF80:DR80 DF160:DR160 DF162:DR163 DF87:DT87 DF100:DT100 DF138:DT138 DF146:DT146 CN2:EP3 DF161:EP161 DV160:EP160 DV162:EP163 DF88:EP88 DV87:EP87 DV100:EP100 DF139:EP140 DV138:EP138 DF147:EP159 DV146:EP146 DF164:EP183 DA4:EP8 DF44:EP47 DV80:EP80 DF82:EP82 DF101:EP102 DA10:EP10 DA9:EL9 EN9:EP9 DA13:EP29 DA11:EL12 EN11:EP12 DA31:EP31 DA30:EL30 EN30:EP30 DA33:EP38 DA32:EL32 EN32:EP32 DA40:EP43 DA39:EL39 EN39:EP39 DF49:EP49 DF48:EL48 EN48:EP48 DF51:EP54 DF50:EL50 EN50:EP50 DF56:EP58 DF55:EL55 EN55:EP55 DF60:EP63 DF59:EL59 EN59:EP59 DF65:EP67 DF64:EL64 EN64:EP64 DF70:EP75 DF68:EL69 EN68:EP69 DF77:EP79 DF76:EL76 EN76:EP76 DF81:EL81 EN81:EP81 DF84:EP85 DF83:EL83 EN83:EP83 DF86:EL86 EN86:EP86 DF92:EP93 DF89:EL91 EN89:EP91 DF96:EP99 DF94:EL95 EN94:EP95 DF104:EP114 DF103:EL103 EN103:EP103 DF116:EP128 DF115:EL115 EN115:EP115 DF130:EP137 DF129:EL129 EN129:EP129 DF141:EL141 EN141:EP141 DF142:EP145 CN4:CY183">
    <cfRule type="containsBlanks" dxfId="78" priority="96">
      <formula>LEN(TRIM(A2))=0</formula>
    </cfRule>
  </conditionalFormatting>
  <conditionalFormatting sqref="CK2:CM183">
    <cfRule type="notContainsBlanks" dxfId="77" priority="95">
      <formula>LEN(TRIM(CK2))&gt;0</formula>
    </cfRule>
  </conditionalFormatting>
  <conditionalFormatting sqref="CZ4:CZ183">
    <cfRule type="containsBlanks" dxfId="76" priority="84">
      <formula>LEN(TRIM(CZ4))=0</formula>
    </cfRule>
  </conditionalFormatting>
  <conditionalFormatting sqref="CZ4:CZ183">
    <cfRule type="containsBlanks" dxfId="75" priority="83">
      <formula>LEN(TRIM(CZ4))=0</formula>
    </cfRule>
  </conditionalFormatting>
  <conditionalFormatting sqref="DA167">
    <cfRule type="containsBlanks" dxfId="74" priority="82">
      <formula>LEN(TRIM(DA167))=0</formula>
    </cfRule>
  </conditionalFormatting>
  <conditionalFormatting sqref="DA167">
    <cfRule type="containsBlanks" dxfId="73" priority="81">
      <formula>LEN(TRIM(DA167))=0</formula>
    </cfRule>
  </conditionalFormatting>
  <conditionalFormatting sqref="DA183">
    <cfRule type="containsBlanks" dxfId="72" priority="80">
      <formula>LEN(TRIM(DA183))=0</formula>
    </cfRule>
  </conditionalFormatting>
  <conditionalFormatting sqref="DA183">
    <cfRule type="containsBlanks" dxfId="71" priority="79">
      <formula>LEN(TRIM(DA183))=0</formula>
    </cfRule>
  </conditionalFormatting>
  <conditionalFormatting sqref="DS80:DU80">
    <cfRule type="containsBlanks" dxfId="70" priority="78">
      <formula>LEN(TRIM(DS80))=0</formula>
    </cfRule>
  </conditionalFormatting>
  <conditionalFormatting sqref="DS80:DU80">
    <cfRule type="containsBlanks" dxfId="69" priority="77">
      <formula>LEN(TRIM(DS80))=0</formula>
    </cfRule>
  </conditionalFormatting>
  <conditionalFormatting sqref="DS160:DU160">
    <cfRule type="containsBlanks" dxfId="68" priority="76">
      <formula>LEN(TRIM(DS160))=0</formula>
    </cfRule>
  </conditionalFormatting>
  <conditionalFormatting sqref="DS160:DU160">
    <cfRule type="containsBlanks" dxfId="67" priority="75">
      <formula>LEN(TRIM(DS160))=0</formula>
    </cfRule>
  </conditionalFormatting>
  <conditionalFormatting sqref="DU1">
    <cfRule type="containsBlanks" dxfId="66" priority="74">
      <formula>LEN(TRIM(DU1))=0</formula>
    </cfRule>
  </conditionalFormatting>
  <conditionalFormatting sqref="DU1">
    <cfRule type="containsBlanks" dxfId="65" priority="73">
      <formula>LEN(TRIM(DU1))=0</formula>
    </cfRule>
  </conditionalFormatting>
  <conditionalFormatting sqref="DU87">
    <cfRule type="containsBlanks" dxfId="64" priority="72">
      <formula>LEN(TRIM(DU87))=0</formula>
    </cfRule>
  </conditionalFormatting>
  <conditionalFormatting sqref="DU87">
    <cfRule type="containsBlanks" dxfId="63" priority="71">
      <formula>LEN(TRIM(DU87))=0</formula>
    </cfRule>
  </conditionalFormatting>
  <conditionalFormatting sqref="DU100">
    <cfRule type="containsBlanks" dxfId="62" priority="70">
      <formula>LEN(TRIM(DU100))=0</formula>
    </cfRule>
  </conditionalFormatting>
  <conditionalFormatting sqref="DU100">
    <cfRule type="containsBlanks" dxfId="61" priority="69">
      <formula>LEN(TRIM(DU100))=0</formula>
    </cfRule>
  </conditionalFormatting>
  <conditionalFormatting sqref="DU138">
    <cfRule type="containsBlanks" dxfId="60" priority="68">
      <formula>LEN(TRIM(DU138))=0</formula>
    </cfRule>
  </conditionalFormatting>
  <conditionalFormatting sqref="DU138">
    <cfRule type="containsBlanks" dxfId="59" priority="67">
      <formula>LEN(TRIM(DU138))=0</formula>
    </cfRule>
  </conditionalFormatting>
  <conditionalFormatting sqref="DU146">
    <cfRule type="containsBlanks" dxfId="58" priority="66">
      <formula>LEN(TRIM(DU146))=0</formula>
    </cfRule>
  </conditionalFormatting>
  <conditionalFormatting sqref="DU146">
    <cfRule type="containsBlanks" dxfId="57" priority="65">
      <formula>LEN(TRIM(DU146))=0</formula>
    </cfRule>
  </conditionalFormatting>
  <conditionalFormatting sqref="EM9">
    <cfRule type="containsBlanks" dxfId="56" priority="60">
      <formula>LEN(TRIM(EM9))=0</formula>
    </cfRule>
  </conditionalFormatting>
  <conditionalFormatting sqref="EM9">
    <cfRule type="containsBlanks" dxfId="55" priority="59">
      <formula>LEN(TRIM(EM9))=0</formula>
    </cfRule>
  </conditionalFormatting>
  <conditionalFormatting sqref="EM11">
    <cfRule type="containsBlanks" dxfId="54" priority="58">
      <formula>LEN(TRIM(EM11))=0</formula>
    </cfRule>
  </conditionalFormatting>
  <conditionalFormatting sqref="EM11">
    <cfRule type="containsBlanks" dxfId="53" priority="57">
      <formula>LEN(TRIM(EM11))=0</formula>
    </cfRule>
  </conditionalFormatting>
  <conditionalFormatting sqref="EM12">
    <cfRule type="containsBlanks" dxfId="52" priority="56">
      <formula>LEN(TRIM(EM12))=0</formula>
    </cfRule>
  </conditionalFormatting>
  <conditionalFormatting sqref="EM12">
    <cfRule type="containsBlanks" dxfId="51" priority="55">
      <formula>LEN(TRIM(EM12))=0</formula>
    </cfRule>
  </conditionalFormatting>
  <conditionalFormatting sqref="EM30">
    <cfRule type="containsBlanks" dxfId="50" priority="54">
      <formula>LEN(TRIM(EM30))=0</formula>
    </cfRule>
  </conditionalFormatting>
  <conditionalFormatting sqref="EM30">
    <cfRule type="containsBlanks" dxfId="49" priority="53">
      <formula>LEN(TRIM(EM30))=0</formula>
    </cfRule>
  </conditionalFormatting>
  <conditionalFormatting sqref="EM32">
    <cfRule type="containsBlanks" dxfId="48" priority="52">
      <formula>LEN(TRIM(EM32))=0</formula>
    </cfRule>
  </conditionalFormatting>
  <conditionalFormatting sqref="EM32">
    <cfRule type="containsBlanks" dxfId="47" priority="51">
      <formula>LEN(TRIM(EM32))=0</formula>
    </cfRule>
  </conditionalFormatting>
  <conditionalFormatting sqref="EM39">
    <cfRule type="containsBlanks" dxfId="46" priority="50">
      <formula>LEN(TRIM(EM39))=0</formula>
    </cfRule>
  </conditionalFormatting>
  <conditionalFormatting sqref="EM39">
    <cfRule type="containsBlanks" dxfId="45" priority="49">
      <formula>LEN(TRIM(EM39))=0</formula>
    </cfRule>
  </conditionalFormatting>
  <conditionalFormatting sqref="EM48">
    <cfRule type="containsBlanks" dxfId="44" priority="48">
      <formula>LEN(TRIM(EM48))=0</formula>
    </cfRule>
  </conditionalFormatting>
  <conditionalFormatting sqref="EM48">
    <cfRule type="containsBlanks" dxfId="43" priority="47">
      <formula>LEN(TRIM(EM48))=0</formula>
    </cfRule>
  </conditionalFormatting>
  <conditionalFormatting sqref="EM50">
    <cfRule type="containsBlanks" dxfId="42" priority="46">
      <formula>LEN(TRIM(EM50))=0</formula>
    </cfRule>
  </conditionalFormatting>
  <conditionalFormatting sqref="EM50">
    <cfRule type="containsBlanks" dxfId="41" priority="45">
      <formula>LEN(TRIM(EM50))=0</formula>
    </cfRule>
  </conditionalFormatting>
  <conditionalFormatting sqref="EM55">
    <cfRule type="containsBlanks" dxfId="40" priority="44">
      <formula>LEN(TRIM(EM55))=0</formula>
    </cfRule>
  </conditionalFormatting>
  <conditionalFormatting sqref="EM55">
    <cfRule type="containsBlanks" dxfId="39" priority="43">
      <formula>LEN(TRIM(EM55))=0</formula>
    </cfRule>
  </conditionalFormatting>
  <conditionalFormatting sqref="EM59">
    <cfRule type="containsBlanks" dxfId="38" priority="42">
      <formula>LEN(TRIM(EM59))=0</formula>
    </cfRule>
  </conditionalFormatting>
  <conditionalFormatting sqref="EM59">
    <cfRule type="containsBlanks" dxfId="37" priority="41">
      <formula>LEN(TRIM(EM59))=0</formula>
    </cfRule>
  </conditionalFormatting>
  <conditionalFormatting sqref="EM64">
    <cfRule type="containsBlanks" dxfId="36" priority="40">
      <formula>LEN(TRIM(EM64))=0</formula>
    </cfRule>
  </conditionalFormatting>
  <conditionalFormatting sqref="EM64">
    <cfRule type="containsBlanks" dxfId="35" priority="39">
      <formula>LEN(TRIM(EM64))=0</formula>
    </cfRule>
  </conditionalFormatting>
  <conditionalFormatting sqref="EM68">
    <cfRule type="containsBlanks" dxfId="34" priority="38">
      <formula>LEN(TRIM(EM68))=0</formula>
    </cfRule>
  </conditionalFormatting>
  <conditionalFormatting sqref="EM68">
    <cfRule type="containsBlanks" dxfId="33" priority="37">
      <formula>LEN(TRIM(EM68))=0</formula>
    </cfRule>
  </conditionalFormatting>
  <conditionalFormatting sqref="EM69">
    <cfRule type="containsBlanks" dxfId="32" priority="36">
      <formula>LEN(TRIM(EM69))=0</formula>
    </cfRule>
  </conditionalFormatting>
  <conditionalFormatting sqref="EM69">
    <cfRule type="containsBlanks" dxfId="31" priority="35">
      <formula>LEN(TRIM(EM69))=0</formula>
    </cfRule>
  </conditionalFormatting>
  <conditionalFormatting sqref="EM76">
    <cfRule type="containsBlanks" dxfId="30" priority="34">
      <formula>LEN(TRIM(EM76))=0</formula>
    </cfRule>
  </conditionalFormatting>
  <conditionalFormatting sqref="EM76">
    <cfRule type="containsBlanks" dxfId="29" priority="33">
      <formula>LEN(TRIM(EM76))=0</formula>
    </cfRule>
  </conditionalFormatting>
  <conditionalFormatting sqref="EM81">
    <cfRule type="containsBlanks" dxfId="28" priority="32">
      <formula>LEN(TRIM(EM81))=0</formula>
    </cfRule>
  </conditionalFormatting>
  <conditionalFormatting sqref="EM81">
    <cfRule type="containsBlanks" dxfId="27" priority="31">
      <formula>LEN(TRIM(EM81))=0</formula>
    </cfRule>
  </conditionalFormatting>
  <conditionalFormatting sqref="EM83">
    <cfRule type="containsBlanks" dxfId="26" priority="30">
      <formula>LEN(TRIM(EM83))=0</formula>
    </cfRule>
  </conditionalFormatting>
  <conditionalFormatting sqref="EM83">
    <cfRule type="containsBlanks" dxfId="25" priority="29">
      <formula>LEN(TRIM(EM83))=0</formula>
    </cfRule>
  </conditionalFormatting>
  <conditionalFormatting sqref="EM86">
    <cfRule type="containsBlanks" dxfId="24" priority="28">
      <formula>LEN(TRIM(EM86))=0</formula>
    </cfRule>
  </conditionalFormatting>
  <conditionalFormatting sqref="EM86">
    <cfRule type="containsBlanks" dxfId="23" priority="27">
      <formula>LEN(TRIM(EM86))=0</formula>
    </cfRule>
  </conditionalFormatting>
  <conditionalFormatting sqref="EM89">
    <cfRule type="containsBlanks" dxfId="22" priority="26">
      <formula>LEN(TRIM(EM89))=0</formula>
    </cfRule>
  </conditionalFormatting>
  <conditionalFormatting sqref="EM89">
    <cfRule type="containsBlanks" dxfId="21" priority="25">
      <formula>LEN(TRIM(EM89))=0</formula>
    </cfRule>
  </conditionalFormatting>
  <conditionalFormatting sqref="EM90">
    <cfRule type="containsBlanks" dxfId="20" priority="16">
      <formula>LEN(TRIM(EM90))=0</formula>
    </cfRule>
  </conditionalFormatting>
  <conditionalFormatting sqref="EM90">
    <cfRule type="containsBlanks" dxfId="19" priority="15">
      <formula>LEN(TRIM(EM90))=0</formula>
    </cfRule>
  </conditionalFormatting>
  <conditionalFormatting sqref="EM91">
    <cfRule type="containsBlanks" dxfId="18" priority="14">
      <formula>LEN(TRIM(EM91))=0</formula>
    </cfRule>
  </conditionalFormatting>
  <conditionalFormatting sqref="EM91">
    <cfRule type="containsBlanks" dxfId="17" priority="13">
      <formula>LEN(TRIM(EM91))=0</formula>
    </cfRule>
  </conditionalFormatting>
  <conditionalFormatting sqref="EM94">
    <cfRule type="containsBlanks" dxfId="16" priority="12">
      <formula>LEN(TRIM(EM94))=0</formula>
    </cfRule>
  </conditionalFormatting>
  <conditionalFormatting sqref="EM94">
    <cfRule type="containsBlanks" dxfId="15" priority="11">
      <formula>LEN(TRIM(EM94))=0</formula>
    </cfRule>
  </conditionalFormatting>
  <conditionalFormatting sqref="EM95">
    <cfRule type="containsBlanks" dxfId="14" priority="10">
      <formula>LEN(TRIM(EM95))=0</formula>
    </cfRule>
  </conditionalFormatting>
  <conditionalFormatting sqref="EM95">
    <cfRule type="containsBlanks" dxfId="13" priority="9">
      <formula>LEN(TRIM(EM95))=0</formula>
    </cfRule>
  </conditionalFormatting>
  <conditionalFormatting sqref="EM103">
    <cfRule type="containsBlanks" dxfId="12" priority="8">
      <formula>LEN(TRIM(EM103))=0</formula>
    </cfRule>
  </conditionalFormatting>
  <conditionalFormatting sqref="EM103">
    <cfRule type="containsBlanks" dxfId="11" priority="7">
      <formula>LEN(TRIM(EM103))=0</formula>
    </cfRule>
  </conditionalFormatting>
  <conditionalFormatting sqref="EM115">
    <cfRule type="containsBlanks" dxfId="10" priority="6">
      <formula>LEN(TRIM(EM115))=0</formula>
    </cfRule>
  </conditionalFormatting>
  <conditionalFormatting sqref="EM115">
    <cfRule type="containsBlanks" dxfId="9" priority="5">
      <formula>LEN(TRIM(EM115))=0</formula>
    </cfRule>
  </conditionalFormatting>
  <conditionalFormatting sqref="EM129">
    <cfRule type="containsBlanks" dxfId="8" priority="4">
      <formula>LEN(TRIM(EM129))=0</formula>
    </cfRule>
  </conditionalFormatting>
  <conditionalFormatting sqref="EM129">
    <cfRule type="containsBlanks" dxfId="7" priority="3">
      <formula>LEN(TRIM(EM129))=0</formula>
    </cfRule>
  </conditionalFormatting>
  <conditionalFormatting sqref="EM141">
    <cfRule type="containsBlanks" dxfId="6" priority="2">
      <formula>LEN(TRIM(EM141))=0</formula>
    </cfRule>
  </conditionalFormatting>
  <conditionalFormatting sqref="EM141">
    <cfRule type="containsBlanks" dxfId="5" priority="1">
      <formula>LEN(TRIM(EM141))=0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E1CD-20AB-4094-BA16-CF8A459383D4}">
  <dimension ref="A1:I44"/>
  <sheetViews>
    <sheetView topLeftCell="A7" workbookViewId="0">
      <selection activeCell="C14" sqref="C14"/>
    </sheetView>
  </sheetViews>
  <sheetFormatPr defaultRowHeight="14.4" x14ac:dyDescent="0.3"/>
  <cols>
    <col min="1" max="1" width="33.6640625" customWidth="1"/>
    <col min="2" max="2" width="19.88671875" customWidth="1"/>
    <col min="3" max="3" width="23" customWidth="1"/>
    <col min="4" max="4" width="16.44140625" customWidth="1"/>
  </cols>
  <sheetData>
    <row r="1" spans="1:9" x14ac:dyDescent="0.3">
      <c r="A1" s="45" t="s">
        <v>3414</v>
      </c>
      <c r="B1" s="45" t="s">
        <v>31</v>
      </c>
      <c r="C1" s="45" t="s">
        <v>3415</v>
      </c>
      <c r="D1" s="45" t="s">
        <v>3416</v>
      </c>
    </row>
    <row r="2" spans="1:9" x14ac:dyDescent="0.3">
      <c r="A2" t="s">
        <v>3417</v>
      </c>
      <c r="B2" t="s">
        <v>3465</v>
      </c>
      <c r="C2" t="s">
        <v>3449</v>
      </c>
    </row>
    <row r="3" spans="1:9" x14ac:dyDescent="0.3">
      <c r="A3" t="s">
        <v>3418</v>
      </c>
      <c r="B3" t="s">
        <v>3450</v>
      </c>
      <c r="C3" t="s">
        <v>3450</v>
      </c>
    </row>
    <row r="4" spans="1:9" x14ac:dyDescent="0.3">
      <c r="A4" t="s">
        <v>376</v>
      </c>
      <c r="B4" t="s">
        <v>3450</v>
      </c>
      <c r="C4" t="s">
        <v>3450</v>
      </c>
    </row>
    <row r="5" spans="1:9" x14ac:dyDescent="0.3">
      <c r="A5" t="s">
        <v>3419</v>
      </c>
      <c r="B5" t="s">
        <v>3450</v>
      </c>
      <c r="C5" t="s">
        <v>3452</v>
      </c>
      <c r="D5" t="s">
        <v>3453</v>
      </c>
    </row>
    <row r="6" spans="1:9" x14ac:dyDescent="0.3">
      <c r="A6" t="s">
        <v>3041</v>
      </c>
      <c r="B6" t="s">
        <v>3466</v>
      </c>
      <c r="C6" t="s">
        <v>3452</v>
      </c>
    </row>
    <row r="7" spans="1:9" x14ac:dyDescent="0.3">
      <c r="A7" t="s">
        <v>3018</v>
      </c>
      <c r="B7" t="s">
        <v>3466</v>
      </c>
      <c r="C7" t="s">
        <v>3451</v>
      </c>
    </row>
    <row r="8" spans="1:9" x14ac:dyDescent="0.3">
      <c r="A8" t="s">
        <v>3420</v>
      </c>
      <c r="B8" t="s">
        <v>3450</v>
      </c>
      <c r="C8" t="s">
        <v>3450</v>
      </c>
    </row>
    <row r="9" spans="1:9" x14ac:dyDescent="0.3">
      <c r="A9" t="s">
        <v>3421</v>
      </c>
      <c r="B9" t="s">
        <v>3466</v>
      </c>
      <c r="C9" t="s">
        <v>3454</v>
      </c>
    </row>
    <row r="10" spans="1:9" x14ac:dyDescent="0.3">
      <c r="A10" t="s">
        <v>3005</v>
      </c>
      <c r="B10" t="s">
        <v>3465</v>
      </c>
      <c r="C10" t="s">
        <v>3455</v>
      </c>
      <c r="D10" t="s">
        <v>3467</v>
      </c>
      <c r="G10" s="45"/>
      <c r="H10" s="45"/>
      <c r="I10" s="45"/>
    </row>
    <row r="11" spans="1:9" x14ac:dyDescent="0.3">
      <c r="A11" t="s">
        <v>3422</v>
      </c>
      <c r="B11" t="s">
        <v>3465</v>
      </c>
      <c r="C11" t="s">
        <v>3455</v>
      </c>
      <c r="D11" t="s">
        <v>3468</v>
      </c>
    </row>
    <row r="12" spans="1:9" x14ac:dyDescent="0.3">
      <c r="A12" t="s">
        <v>3423</v>
      </c>
    </row>
    <row r="13" spans="1:9" x14ac:dyDescent="0.3">
      <c r="A13" t="s">
        <v>3458</v>
      </c>
      <c r="C13" t="s">
        <v>3455</v>
      </c>
      <c r="D13" t="s">
        <v>3468</v>
      </c>
    </row>
    <row r="14" spans="1:9" x14ac:dyDescent="0.3">
      <c r="A14" t="s">
        <v>3456</v>
      </c>
      <c r="B14" t="s">
        <v>3465</v>
      </c>
      <c r="C14" t="s">
        <v>3457</v>
      </c>
    </row>
    <row r="15" spans="1:9" x14ac:dyDescent="0.3">
      <c r="A15" t="s">
        <v>3469</v>
      </c>
      <c r="B15" t="s">
        <v>3465</v>
      </c>
    </row>
    <row r="16" spans="1:9" x14ac:dyDescent="0.3">
      <c r="A16" t="s">
        <v>3424</v>
      </c>
    </row>
    <row r="17" spans="1:8" x14ac:dyDescent="0.3">
      <c r="A17" t="s">
        <v>3425</v>
      </c>
      <c r="B17" t="s">
        <v>3465</v>
      </c>
      <c r="C17" t="s">
        <v>3452</v>
      </c>
      <c r="D17" t="s">
        <v>3453</v>
      </c>
    </row>
    <row r="18" spans="1:8" x14ac:dyDescent="0.3">
      <c r="A18" t="s">
        <v>3426</v>
      </c>
      <c r="B18" t="s">
        <v>3450</v>
      </c>
      <c r="C18" t="s">
        <v>3450</v>
      </c>
    </row>
    <row r="19" spans="1:8" x14ac:dyDescent="0.3">
      <c r="A19" t="s">
        <v>207</v>
      </c>
      <c r="B19" s="40" t="s">
        <v>174</v>
      </c>
      <c r="C19" s="40" t="s">
        <v>174</v>
      </c>
      <c r="D19" s="40" t="s">
        <v>174</v>
      </c>
    </row>
    <row r="20" spans="1:8" x14ac:dyDescent="0.3">
      <c r="A20" t="s">
        <v>3427</v>
      </c>
    </row>
    <row r="21" spans="1:8" x14ac:dyDescent="0.3">
      <c r="A21" t="s">
        <v>3428</v>
      </c>
      <c r="C21" t="s">
        <v>3460</v>
      </c>
    </row>
    <row r="22" spans="1:8" x14ac:dyDescent="0.3">
      <c r="A22" t="s">
        <v>3429</v>
      </c>
      <c r="B22" t="s">
        <v>3465</v>
      </c>
      <c r="C22" t="s">
        <v>3455</v>
      </c>
    </row>
    <row r="23" spans="1:8" x14ac:dyDescent="0.3">
      <c r="A23" t="s">
        <v>3430</v>
      </c>
      <c r="C23" t="s">
        <v>3418</v>
      </c>
    </row>
    <row r="24" spans="1:8" x14ac:dyDescent="0.3">
      <c r="A24" t="s">
        <v>3462</v>
      </c>
      <c r="B24" t="s">
        <v>3465</v>
      </c>
      <c r="C24" t="s">
        <v>3471</v>
      </c>
    </row>
    <row r="25" spans="1:8" x14ac:dyDescent="0.3">
      <c r="A25" t="s">
        <v>3431</v>
      </c>
      <c r="C25" t="s">
        <v>3450</v>
      </c>
    </row>
    <row r="26" spans="1:8" x14ac:dyDescent="0.3">
      <c r="A26" t="s">
        <v>3432</v>
      </c>
      <c r="C26" t="s">
        <v>3436</v>
      </c>
    </row>
    <row r="27" spans="1:8" x14ac:dyDescent="0.3">
      <c r="A27" t="s">
        <v>3433</v>
      </c>
      <c r="C27" t="s">
        <v>3452</v>
      </c>
      <c r="D27" t="s">
        <v>3453</v>
      </c>
    </row>
    <row r="28" spans="1:8" x14ac:dyDescent="0.3">
      <c r="A28" t="s">
        <v>3434</v>
      </c>
    </row>
    <row r="29" spans="1:8" x14ac:dyDescent="0.3">
      <c r="A29" t="s">
        <v>3435</v>
      </c>
      <c r="H29" s="40"/>
    </row>
    <row r="30" spans="1:8" x14ac:dyDescent="0.3">
      <c r="A30" t="s">
        <v>3436</v>
      </c>
      <c r="C30" t="s">
        <v>3436</v>
      </c>
    </row>
    <row r="31" spans="1:8" x14ac:dyDescent="0.3">
      <c r="A31" t="s">
        <v>3437</v>
      </c>
      <c r="C31" t="s">
        <v>3455</v>
      </c>
      <c r="D31" t="s">
        <v>3463</v>
      </c>
    </row>
    <row r="32" spans="1:8" x14ac:dyDescent="0.3">
      <c r="A32" t="s">
        <v>3438</v>
      </c>
      <c r="C32" t="s">
        <v>3455</v>
      </c>
    </row>
    <row r="33" spans="1:4" x14ac:dyDescent="0.3">
      <c r="A33" t="s">
        <v>3439</v>
      </c>
      <c r="C33" t="s">
        <v>3455</v>
      </c>
      <c r="D33" t="s">
        <v>3463</v>
      </c>
    </row>
    <row r="34" spans="1:4" x14ac:dyDescent="0.3">
      <c r="A34" t="s">
        <v>3440</v>
      </c>
      <c r="C34" t="s">
        <v>3450</v>
      </c>
    </row>
    <row r="35" spans="1:4" x14ac:dyDescent="0.3">
      <c r="A35" t="s">
        <v>3441</v>
      </c>
      <c r="C35" t="s">
        <v>3450</v>
      </c>
      <c r="D35" t="s">
        <v>3464</v>
      </c>
    </row>
    <row r="36" spans="1:4" x14ac:dyDescent="0.3">
      <c r="A36" t="s">
        <v>3442</v>
      </c>
    </row>
    <row r="37" spans="1:4" x14ac:dyDescent="0.3">
      <c r="A37" t="s">
        <v>3443</v>
      </c>
      <c r="B37" t="s">
        <v>3465</v>
      </c>
    </row>
    <row r="38" spans="1:4" x14ac:dyDescent="0.3">
      <c r="A38" t="s">
        <v>3444</v>
      </c>
      <c r="B38" t="s">
        <v>3465</v>
      </c>
      <c r="C38" t="s">
        <v>3455</v>
      </c>
      <c r="D38" t="s">
        <v>3468</v>
      </c>
    </row>
    <row r="39" spans="1:4" x14ac:dyDescent="0.3">
      <c r="A39" t="s">
        <v>3445</v>
      </c>
    </row>
    <row r="40" spans="1:4" x14ac:dyDescent="0.3">
      <c r="A40" t="s">
        <v>3446</v>
      </c>
      <c r="B40" t="s">
        <v>3450</v>
      </c>
    </row>
    <row r="41" spans="1:4" x14ac:dyDescent="0.3">
      <c r="A41" t="s">
        <v>3447</v>
      </c>
    </row>
    <row r="42" spans="1:4" x14ac:dyDescent="0.3">
      <c r="A42" t="s">
        <v>3448</v>
      </c>
    </row>
    <row r="43" spans="1:4" x14ac:dyDescent="0.3">
      <c r="A43" t="s">
        <v>3470</v>
      </c>
      <c r="B43" t="s">
        <v>3450</v>
      </c>
    </row>
    <row r="44" spans="1:4" x14ac:dyDescent="0.3">
      <c r="A44" t="s">
        <v>2897</v>
      </c>
      <c r="B44" t="s">
        <v>3450</v>
      </c>
    </row>
  </sheetData>
  <autoFilter ref="A1:D44" xr:uid="{DBD5E1CD-20AB-4094-BA16-CF8A459383D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D6AC-92A2-42CA-9255-56810A858EFD}">
  <dimension ref="A1:AD38"/>
  <sheetViews>
    <sheetView workbookViewId="0">
      <selection activeCell="G22" sqref="G22"/>
    </sheetView>
  </sheetViews>
  <sheetFormatPr defaultRowHeight="14.4" x14ac:dyDescent="0.3"/>
  <cols>
    <col min="1" max="1" width="13" customWidth="1"/>
    <col min="2" max="2" width="19.44140625" customWidth="1"/>
    <col min="3" max="3" width="25" customWidth="1"/>
    <col min="4" max="4" width="32.33203125" customWidth="1"/>
    <col min="5" max="5" width="22.109375" customWidth="1"/>
    <col min="6" max="6" width="19" customWidth="1"/>
    <col min="7" max="7" width="10.109375" customWidth="1"/>
    <col min="8" max="8" width="12" customWidth="1"/>
    <col min="9" max="9" width="10.5546875" customWidth="1"/>
    <col min="10" max="10" width="11.33203125" customWidth="1"/>
    <col min="11" max="11" width="8.6640625" customWidth="1"/>
    <col min="13" max="14" width="11.6640625" customWidth="1"/>
    <col min="15" max="15" width="11.5546875" customWidth="1"/>
    <col min="16" max="16" width="19.33203125" customWidth="1"/>
    <col min="17" max="17" width="28" customWidth="1"/>
    <col min="18" max="18" width="11.6640625" customWidth="1"/>
    <col min="19" max="19" width="19.6640625" customWidth="1"/>
    <col min="20" max="20" width="18.109375" customWidth="1"/>
    <col min="21" max="21" width="14.109375" customWidth="1"/>
    <col min="22" max="22" width="13" customWidth="1"/>
    <col min="23" max="23" width="9" customWidth="1"/>
    <col min="24" max="24" width="12.44140625" customWidth="1"/>
    <col min="25" max="25" width="13.33203125" customWidth="1"/>
    <col min="26" max="26" width="14.6640625" customWidth="1"/>
    <col min="27" max="27" width="20.88671875" customWidth="1"/>
    <col min="29" max="29" width="12.44140625" customWidth="1"/>
  </cols>
  <sheetData>
    <row r="1" spans="1:30" x14ac:dyDescent="0.3">
      <c r="A1" s="29" t="s">
        <v>2488</v>
      </c>
      <c r="B1" t="s">
        <v>2489</v>
      </c>
      <c r="C1" t="s">
        <v>2490</v>
      </c>
      <c r="D1" t="s">
        <v>2491</v>
      </c>
      <c r="E1" t="s">
        <v>2492</v>
      </c>
      <c r="F1" t="s">
        <v>2493</v>
      </c>
      <c r="G1" t="s">
        <v>2494</v>
      </c>
      <c r="H1" t="s">
        <v>2495</v>
      </c>
      <c r="I1" t="s">
        <v>129</v>
      </c>
      <c r="J1" t="s">
        <v>2496</v>
      </c>
      <c r="K1" t="s">
        <v>131</v>
      </c>
      <c r="L1" t="s">
        <v>132</v>
      </c>
      <c r="M1" t="s">
        <v>2497</v>
      </c>
      <c r="N1" t="s">
        <v>2498</v>
      </c>
      <c r="O1" t="s">
        <v>2499</v>
      </c>
      <c r="P1" t="s">
        <v>2500</v>
      </c>
      <c r="Q1" t="s">
        <v>2501</v>
      </c>
      <c r="R1" t="s">
        <v>138</v>
      </c>
      <c r="S1" t="s">
        <v>2502</v>
      </c>
      <c r="T1" t="s">
        <v>2503</v>
      </c>
      <c r="U1" t="s">
        <v>2504</v>
      </c>
      <c r="V1" t="s">
        <v>2505</v>
      </c>
      <c r="W1" t="s">
        <v>143</v>
      </c>
      <c r="X1" t="s">
        <v>2506</v>
      </c>
      <c r="Y1" t="s">
        <v>2507</v>
      </c>
      <c r="Z1" t="s">
        <v>2508</v>
      </c>
      <c r="AA1" t="s">
        <v>2509</v>
      </c>
      <c r="AB1" t="s">
        <v>148</v>
      </c>
      <c r="AC1" t="s">
        <v>2510</v>
      </c>
      <c r="AD1" t="s">
        <v>2511</v>
      </c>
    </row>
    <row r="3" spans="1:30" x14ac:dyDescent="0.3">
      <c r="A3" t="str">
        <f>_xlfn.TEXTJOIN(", ",TRUE,A1:AE1)</f>
        <v>Sentinel_2, Aerial.laser.scanning, Terrestrial.laser.scanning, WorldView_2, Landsat_8, Aerial.multispectral, Aerial.hyperspectral, Aerial.RGB, Rapideye, Sentinel_1, MODIS, SPOT, Landsat_7, Landsat_5, Landsat_4, Ground_based.RGB, Ground_based.multispectral, CORONA, UAV.laser.scanning, UAV.multispectral, UAV_RGB, ALOS_1, SRTM, FORMSAT_2, PROBA_V, Worldview_1, Point.dendrometer, GEDI, KOMPSAT_3, ALOS_2</v>
      </c>
    </row>
    <row r="10" spans="1:30" x14ac:dyDescent="0.3">
      <c r="D10" s="45" t="s">
        <v>2512</v>
      </c>
      <c r="E10" s="45" t="s">
        <v>2513</v>
      </c>
      <c r="F10" s="45" t="s">
        <v>2514</v>
      </c>
    </row>
    <row r="11" spans="1:30" x14ac:dyDescent="0.3">
      <c r="D11" t="s">
        <v>142</v>
      </c>
      <c r="E11" t="s">
        <v>2515</v>
      </c>
      <c r="F11" t="s">
        <v>2516</v>
      </c>
      <c r="G11" s="40" t="s">
        <v>2517</v>
      </c>
      <c r="H11" t="s">
        <v>2518</v>
      </c>
      <c r="I11" t="str">
        <f>_xlfn.CONCAT($G$11,D11,$G$11,$H$11)</f>
        <v>"ALOS-1",</v>
      </c>
      <c r="J11" t="str">
        <f t="shared" ref="J11:K11" si="0">_xlfn.CONCAT($G$11,E11,$G$11,$H$11)</f>
        <v>"Satellite",</v>
      </c>
      <c r="K11" t="str">
        <f t="shared" si="0"/>
        <v>"Multispectral",</v>
      </c>
      <c r="M11" t="str">
        <f>_xlfn.CONCAT(I11:K11)</f>
        <v>"ALOS-1","Satellite","Multispectral",</v>
      </c>
    </row>
    <row r="12" spans="1:30" x14ac:dyDescent="0.3">
      <c r="D12" t="s">
        <v>154</v>
      </c>
      <c r="E12" t="s">
        <v>2515</v>
      </c>
      <c r="F12" t="s">
        <v>2519</v>
      </c>
      <c r="G12" s="40" t="s">
        <v>2517</v>
      </c>
      <c r="I12" t="str">
        <f t="shared" ref="I12:I38" si="1">_xlfn.CONCAT($G$11,D12,$G$11,$H$11)</f>
        <v>"ALOS-2",</v>
      </c>
      <c r="J12" t="str">
        <f t="shared" ref="J12:J38" si="2">_xlfn.CONCAT($G$11,E12,$G$11,$H$11)</f>
        <v>"Satellite",</v>
      </c>
      <c r="K12" t="str">
        <f t="shared" ref="K12:K38" si="3">_xlfn.CONCAT($G$11,F12,$G$11,$H$11)</f>
        <v>"RADAR",</v>
      </c>
      <c r="M12" t="str">
        <f t="shared" ref="M12:M38" si="4">_xlfn.CONCAT(I12:K12)</f>
        <v>"ALOS-2","Satellite","RADAR",</v>
      </c>
    </row>
    <row r="13" spans="1:30" x14ac:dyDescent="0.3">
      <c r="D13" t="s">
        <v>2520</v>
      </c>
      <c r="E13" t="s">
        <v>2521</v>
      </c>
      <c r="F13" t="s">
        <v>848</v>
      </c>
      <c r="G13" s="40" t="s">
        <v>2517</v>
      </c>
      <c r="I13" t="str">
        <f t="shared" si="1"/>
        <v>"Aerial RGB",</v>
      </c>
      <c r="J13" t="str">
        <f t="shared" si="2"/>
        <v>"Aerial",</v>
      </c>
      <c r="K13" t="str">
        <f t="shared" si="3"/>
        <v>"RGB",</v>
      </c>
      <c r="M13" t="str">
        <f t="shared" si="4"/>
        <v>"Aerial RGB","Aerial","RGB",</v>
      </c>
    </row>
    <row r="14" spans="1:30" x14ac:dyDescent="0.3">
      <c r="D14" t="s">
        <v>2522</v>
      </c>
      <c r="E14" t="s">
        <v>2521</v>
      </c>
      <c r="F14" t="s">
        <v>2523</v>
      </c>
      <c r="G14" s="40" t="s">
        <v>2517</v>
      </c>
      <c r="I14" t="str">
        <f t="shared" si="1"/>
        <v>"Aerial hyperspectral",</v>
      </c>
      <c r="J14" t="str">
        <f t="shared" si="2"/>
        <v>"Aerial",</v>
      </c>
      <c r="K14" t="str">
        <f t="shared" si="3"/>
        <v>"Hyperspectral",</v>
      </c>
      <c r="M14" t="str">
        <f t="shared" si="4"/>
        <v>"Aerial hyperspectral","Aerial","Hyperspectral",</v>
      </c>
    </row>
    <row r="15" spans="1:30" x14ac:dyDescent="0.3">
      <c r="D15" t="s">
        <v>2524</v>
      </c>
      <c r="E15" t="s">
        <v>2521</v>
      </c>
      <c r="F15" t="s">
        <v>1907</v>
      </c>
      <c r="G15" s="40" t="s">
        <v>2517</v>
      </c>
      <c r="I15" t="str">
        <f t="shared" si="1"/>
        <v>"Aerial laser scanning",</v>
      </c>
      <c r="J15" t="str">
        <f t="shared" si="2"/>
        <v>"Aerial",</v>
      </c>
      <c r="K15" t="str">
        <f t="shared" si="3"/>
        <v>"LiDAR",</v>
      </c>
      <c r="M15" t="str">
        <f t="shared" si="4"/>
        <v>"Aerial laser scanning","Aerial","LiDAR",</v>
      </c>
    </row>
    <row r="16" spans="1:30" x14ac:dyDescent="0.3">
      <c r="D16" t="s">
        <v>2525</v>
      </c>
      <c r="E16" t="s">
        <v>2521</v>
      </c>
      <c r="F16" t="s">
        <v>2516</v>
      </c>
      <c r="G16" s="40" t="s">
        <v>2517</v>
      </c>
      <c r="I16" t="str">
        <f t="shared" si="1"/>
        <v>"Aerial multispectral",</v>
      </c>
      <c r="J16" t="str">
        <f t="shared" si="2"/>
        <v>"Aerial",</v>
      </c>
      <c r="K16" t="str">
        <f t="shared" si="3"/>
        <v>"Multispectral",</v>
      </c>
      <c r="M16" t="str">
        <f t="shared" si="4"/>
        <v>"Aerial multispectral","Aerial","Multispectral",</v>
      </c>
    </row>
    <row r="17" spans="4:13" x14ac:dyDescent="0.3">
      <c r="D17" t="s">
        <v>144</v>
      </c>
      <c r="E17" t="s">
        <v>2515</v>
      </c>
      <c r="F17" t="s">
        <v>2516</v>
      </c>
      <c r="G17" s="40" t="s">
        <v>2517</v>
      </c>
      <c r="I17" t="str">
        <f t="shared" si="1"/>
        <v>"FORMSAT-2",</v>
      </c>
      <c r="J17" t="str">
        <f t="shared" si="2"/>
        <v>"Satellite",</v>
      </c>
      <c r="K17" t="str">
        <f t="shared" si="3"/>
        <v>"Multispectral",</v>
      </c>
      <c r="M17" t="str">
        <f t="shared" si="4"/>
        <v>"FORMSAT-2","Satellite","Multispectral",</v>
      </c>
    </row>
    <row r="18" spans="4:13" x14ac:dyDescent="0.3">
      <c r="D18" t="s">
        <v>148</v>
      </c>
      <c r="E18" t="s">
        <v>2515</v>
      </c>
      <c r="F18" t="s">
        <v>1907</v>
      </c>
      <c r="G18" s="40" t="s">
        <v>2517</v>
      </c>
      <c r="I18" t="str">
        <f t="shared" si="1"/>
        <v>"GEDI",</v>
      </c>
      <c r="J18" t="str">
        <f t="shared" si="2"/>
        <v>"Satellite",</v>
      </c>
      <c r="K18" t="str">
        <f t="shared" si="3"/>
        <v>"LiDAR",</v>
      </c>
      <c r="M18" t="str">
        <f t="shared" si="4"/>
        <v>"GEDI","Satellite","LiDAR",</v>
      </c>
    </row>
    <row r="19" spans="4:13" x14ac:dyDescent="0.3">
      <c r="D19" t="s">
        <v>2526</v>
      </c>
      <c r="E19" t="s">
        <v>2527</v>
      </c>
      <c r="F19" t="s">
        <v>848</v>
      </c>
      <c r="G19" s="40" t="s">
        <v>2517</v>
      </c>
      <c r="I19" t="str">
        <f t="shared" si="1"/>
        <v>"Ground-based RGB",</v>
      </c>
      <c r="J19" t="str">
        <f t="shared" si="2"/>
        <v>"Ground-based",</v>
      </c>
      <c r="K19" t="str">
        <f t="shared" si="3"/>
        <v>"RGB",</v>
      </c>
      <c r="M19" t="str">
        <f t="shared" si="4"/>
        <v>"Ground-based RGB","Ground-based","RGB",</v>
      </c>
    </row>
    <row r="20" spans="4:13" x14ac:dyDescent="0.3">
      <c r="D20" t="s">
        <v>2528</v>
      </c>
      <c r="E20" t="s">
        <v>2527</v>
      </c>
      <c r="F20" t="s">
        <v>2516</v>
      </c>
      <c r="G20" s="40" t="s">
        <v>2517</v>
      </c>
      <c r="I20" t="str">
        <f t="shared" si="1"/>
        <v>"Ground-based multispectral",</v>
      </c>
      <c r="J20" t="str">
        <f t="shared" si="2"/>
        <v>"Ground-based",</v>
      </c>
      <c r="K20" t="str">
        <f t="shared" si="3"/>
        <v>"Multispectral",</v>
      </c>
      <c r="M20" t="str">
        <f t="shared" si="4"/>
        <v>"Ground-based multispectral","Ground-based","Multispectral",</v>
      </c>
    </row>
    <row r="21" spans="4:13" x14ac:dyDescent="0.3">
      <c r="D21" t="s">
        <v>149</v>
      </c>
      <c r="E21" t="s">
        <v>2515</v>
      </c>
      <c r="F21" t="s">
        <v>2516</v>
      </c>
      <c r="G21" s="40" t="s">
        <v>2517</v>
      </c>
      <c r="I21" t="str">
        <f t="shared" si="1"/>
        <v>"KOMPSAT-3",</v>
      </c>
      <c r="J21" t="str">
        <f t="shared" si="2"/>
        <v>"Satellite",</v>
      </c>
      <c r="K21" t="str">
        <f t="shared" si="3"/>
        <v>"Multispectral",</v>
      </c>
      <c r="M21" t="str">
        <f t="shared" si="4"/>
        <v>"KOMPSAT-3","Satellite","Multispectral",</v>
      </c>
    </row>
    <row r="22" spans="4:13" x14ac:dyDescent="0.3">
      <c r="D22" t="s">
        <v>135</v>
      </c>
      <c r="E22" t="s">
        <v>2515</v>
      </c>
      <c r="F22" t="s">
        <v>2516</v>
      </c>
      <c r="G22" s="40" t="s">
        <v>2517</v>
      </c>
      <c r="I22" t="str">
        <f t="shared" si="1"/>
        <v>"Landsat-4",</v>
      </c>
      <c r="J22" t="str">
        <f t="shared" si="2"/>
        <v>"Satellite",</v>
      </c>
      <c r="K22" t="str">
        <f t="shared" si="3"/>
        <v>"Multispectral",</v>
      </c>
      <c r="M22" t="str">
        <f t="shared" si="4"/>
        <v>"Landsat-4","Satellite","Multispectral",</v>
      </c>
    </row>
    <row r="23" spans="4:13" x14ac:dyDescent="0.3">
      <c r="D23" t="s">
        <v>134</v>
      </c>
      <c r="E23" t="s">
        <v>2515</v>
      </c>
      <c r="F23" t="s">
        <v>2516</v>
      </c>
      <c r="G23" s="40" t="s">
        <v>2517</v>
      </c>
      <c r="I23" t="str">
        <f t="shared" si="1"/>
        <v>"Landsat-5",</v>
      </c>
      <c r="J23" t="str">
        <f t="shared" si="2"/>
        <v>"Satellite",</v>
      </c>
      <c r="K23" t="str">
        <f t="shared" si="3"/>
        <v>"Multispectral",</v>
      </c>
      <c r="M23" t="str">
        <f t="shared" si="4"/>
        <v>"Landsat-5","Satellite","Multispectral",</v>
      </c>
    </row>
    <row r="24" spans="4:13" x14ac:dyDescent="0.3">
      <c r="D24" t="s">
        <v>133</v>
      </c>
      <c r="E24" t="s">
        <v>2515</v>
      </c>
      <c r="F24" t="s">
        <v>2516</v>
      </c>
      <c r="G24" s="40" t="s">
        <v>2517</v>
      </c>
      <c r="I24" t="str">
        <f t="shared" si="1"/>
        <v>"Landsat-7",</v>
      </c>
      <c r="J24" t="str">
        <f t="shared" si="2"/>
        <v>"Satellite",</v>
      </c>
      <c r="K24" t="str">
        <f t="shared" si="3"/>
        <v>"Multispectral",</v>
      </c>
      <c r="M24" t="str">
        <f t="shared" si="4"/>
        <v>"Landsat-7","Satellite","Multispectral",</v>
      </c>
    </row>
    <row r="25" spans="4:13" x14ac:dyDescent="0.3">
      <c r="D25" t="s">
        <v>125</v>
      </c>
      <c r="E25" t="s">
        <v>2515</v>
      </c>
      <c r="F25" t="s">
        <v>2516</v>
      </c>
      <c r="G25" s="40" t="s">
        <v>2517</v>
      </c>
      <c r="I25" t="str">
        <f t="shared" si="1"/>
        <v>"Landsat-8",</v>
      </c>
      <c r="J25" t="str">
        <f t="shared" si="2"/>
        <v>"Satellite",</v>
      </c>
      <c r="K25" t="str">
        <f t="shared" si="3"/>
        <v>"Multispectral",</v>
      </c>
      <c r="M25" t="str">
        <f t="shared" si="4"/>
        <v>"Landsat-8","Satellite","Multispectral",</v>
      </c>
    </row>
    <row r="26" spans="4:13" x14ac:dyDescent="0.3">
      <c r="D26" t="s">
        <v>131</v>
      </c>
      <c r="E26" t="s">
        <v>2515</v>
      </c>
      <c r="F26" t="s">
        <v>2516</v>
      </c>
      <c r="G26" s="40" t="s">
        <v>2517</v>
      </c>
      <c r="I26" t="str">
        <f t="shared" si="1"/>
        <v>"MODIS",</v>
      </c>
      <c r="J26" t="str">
        <f t="shared" si="2"/>
        <v>"Satellite",</v>
      </c>
      <c r="K26" t="str">
        <f t="shared" si="3"/>
        <v>"Multispectral",</v>
      </c>
      <c r="M26" t="str">
        <f t="shared" si="4"/>
        <v>"MODIS","Satellite","Multispectral",</v>
      </c>
    </row>
    <row r="27" spans="4:13" x14ac:dyDescent="0.3">
      <c r="D27" t="s">
        <v>145</v>
      </c>
      <c r="E27" t="s">
        <v>2515</v>
      </c>
      <c r="F27" t="s">
        <v>2516</v>
      </c>
      <c r="G27" s="40" t="s">
        <v>2517</v>
      </c>
      <c r="I27" t="str">
        <f t="shared" si="1"/>
        <v>"PROBA-V",</v>
      </c>
      <c r="J27" t="str">
        <f t="shared" si="2"/>
        <v>"Satellite",</v>
      </c>
      <c r="K27" t="str">
        <f t="shared" si="3"/>
        <v>"Multispectral",</v>
      </c>
      <c r="M27" t="str">
        <f t="shared" si="4"/>
        <v>"PROBA-V","Satellite","Multispectral",</v>
      </c>
    </row>
    <row r="28" spans="4:13" x14ac:dyDescent="0.3">
      <c r="D28" t="s">
        <v>2529</v>
      </c>
      <c r="E28" t="s">
        <v>2527</v>
      </c>
      <c r="F28" t="s">
        <v>2530</v>
      </c>
      <c r="G28" s="40" t="s">
        <v>2517</v>
      </c>
      <c r="I28" t="str">
        <f t="shared" si="1"/>
        <v>"Point dendrometer",</v>
      </c>
      <c r="J28" t="str">
        <f t="shared" si="2"/>
        <v>"Ground-based",</v>
      </c>
      <c r="K28" t="str">
        <f t="shared" si="3"/>
        <v>"Other",</v>
      </c>
      <c r="M28" t="str">
        <f t="shared" si="4"/>
        <v>"Point dendrometer","Ground-based","Other",</v>
      </c>
    </row>
    <row r="29" spans="4:13" x14ac:dyDescent="0.3">
      <c r="D29" t="s">
        <v>129</v>
      </c>
      <c r="E29" t="s">
        <v>2515</v>
      </c>
      <c r="F29" t="s">
        <v>2516</v>
      </c>
      <c r="G29" s="40" t="s">
        <v>2517</v>
      </c>
      <c r="I29" t="str">
        <f t="shared" si="1"/>
        <v>"Rapideye",</v>
      </c>
      <c r="J29" t="str">
        <f t="shared" si="2"/>
        <v>"Satellite",</v>
      </c>
      <c r="K29" t="str">
        <f t="shared" si="3"/>
        <v>"Multispectral",</v>
      </c>
      <c r="M29" t="str">
        <f t="shared" si="4"/>
        <v>"Rapideye","Satellite","Multispectral",</v>
      </c>
    </row>
    <row r="30" spans="4:13" x14ac:dyDescent="0.3">
      <c r="D30" t="s">
        <v>132</v>
      </c>
      <c r="E30" t="s">
        <v>2515</v>
      </c>
      <c r="F30" t="s">
        <v>2516</v>
      </c>
      <c r="G30" s="40" t="s">
        <v>2517</v>
      </c>
      <c r="I30" t="str">
        <f t="shared" si="1"/>
        <v>"SPOT",</v>
      </c>
      <c r="J30" t="str">
        <f t="shared" si="2"/>
        <v>"Satellite",</v>
      </c>
      <c r="K30" t="str">
        <f t="shared" si="3"/>
        <v>"Multispectral",</v>
      </c>
      <c r="M30" t="str">
        <f t="shared" si="4"/>
        <v>"SPOT","Satellite","Multispectral",</v>
      </c>
    </row>
    <row r="31" spans="4:13" x14ac:dyDescent="0.3">
      <c r="D31" t="s">
        <v>143</v>
      </c>
      <c r="E31" t="s">
        <v>2515</v>
      </c>
      <c r="F31" t="s">
        <v>2519</v>
      </c>
      <c r="G31" s="40" t="s">
        <v>2517</v>
      </c>
      <c r="I31" t="str">
        <f t="shared" si="1"/>
        <v>"SRTM",</v>
      </c>
      <c r="J31" t="str">
        <f t="shared" si="2"/>
        <v>"Satellite",</v>
      </c>
      <c r="K31" t="str">
        <f t="shared" si="3"/>
        <v>"RADAR",</v>
      </c>
      <c r="M31" t="str">
        <f t="shared" si="4"/>
        <v>"SRTM","Satellite","RADAR",</v>
      </c>
    </row>
    <row r="32" spans="4:13" x14ac:dyDescent="0.3">
      <c r="D32" t="s">
        <v>130</v>
      </c>
      <c r="E32" t="s">
        <v>2515</v>
      </c>
      <c r="F32" t="s">
        <v>2519</v>
      </c>
      <c r="G32" s="40" t="s">
        <v>2517</v>
      </c>
      <c r="I32" t="str">
        <f t="shared" si="1"/>
        <v>"Sentinel-1",</v>
      </c>
      <c r="J32" t="str">
        <f t="shared" si="2"/>
        <v>"Satellite",</v>
      </c>
      <c r="K32" t="str">
        <f t="shared" si="3"/>
        <v>"RADAR",</v>
      </c>
      <c r="M32" t="str">
        <f t="shared" si="4"/>
        <v>"Sentinel-1","Satellite","RADAR",</v>
      </c>
    </row>
    <row r="33" spans="4:13" x14ac:dyDescent="0.3">
      <c r="D33" t="s">
        <v>121</v>
      </c>
      <c r="E33" t="s">
        <v>2515</v>
      </c>
      <c r="F33" t="s">
        <v>2516</v>
      </c>
      <c r="G33" s="40" t="s">
        <v>2517</v>
      </c>
      <c r="I33" t="str">
        <f t="shared" si="1"/>
        <v>"Sentinel-2",</v>
      </c>
      <c r="J33" t="str">
        <f t="shared" si="2"/>
        <v>"Satellite",</v>
      </c>
      <c r="K33" t="str">
        <f t="shared" si="3"/>
        <v>"Multispectral",</v>
      </c>
      <c r="M33" t="str">
        <f t="shared" si="4"/>
        <v>"Sentinel-2","Satellite","Multispectral",</v>
      </c>
    </row>
    <row r="34" spans="4:13" x14ac:dyDescent="0.3">
      <c r="D34" t="s">
        <v>2531</v>
      </c>
      <c r="E34" t="s">
        <v>2527</v>
      </c>
      <c r="F34" t="s">
        <v>1907</v>
      </c>
      <c r="G34" s="40" t="s">
        <v>2517</v>
      </c>
      <c r="I34" t="str">
        <f t="shared" si="1"/>
        <v>"Terrestrial laser scanning",</v>
      </c>
      <c r="J34" t="str">
        <f t="shared" si="2"/>
        <v>"Ground-based",</v>
      </c>
      <c r="K34" t="str">
        <f t="shared" si="3"/>
        <v>"LiDAR",</v>
      </c>
      <c r="M34" t="str">
        <f t="shared" si="4"/>
        <v>"Terrestrial laser scanning","Ground-based","LiDAR",</v>
      </c>
    </row>
    <row r="35" spans="4:13" x14ac:dyDescent="0.3">
      <c r="D35" t="s">
        <v>2532</v>
      </c>
      <c r="E35" t="s">
        <v>2533</v>
      </c>
      <c r="F35" t="s">
        <v>2516</v>
      </c>
      <c r="G35" s="40" t="s">
        <v>2517</v>
      </c>
      <c r="I35" t="str">
        <f t="shared" si="1"/>
        <v>"UAV multispectral",</v>
      </c>
      <c r="J35" t="str">
        <f t="shared" si="2"/>
        <v>"UAV",</v>
      </c>
      <c r="K35" t="str">
        <f t="shared" si="3"/>
        <v>"Multispectral",</v>
      </c>
      <c r="M35" t="str">
        <f t="shared" si="4"/>
        <v>"UAV multispectral","UAV","Multispectral",</v>
      </c>
    </row>
    <row r="36" spans="4:13" x14ac:dyDescent="0.3">
      <c r="D36" t="s">
        <v>2534</v>
      </c>
      <c r="E36" t="s">
        <v>2533</v>
      </c>
      <c r="F36" t="s">
        <v>848</v>
      </c>
      <c r="G36" s="40" t="s">
        <v>2517</v>
      </c>
      <c r="I36" t="str">
        <f t="shared" si="1"/>
        <v>"UAV-RGB",</v>
      </c>
      <c r="J36" t="str">
        <f t="shared" si="2"/>
        <v>"UAV",</v>
      </c>
      <c r="K36" t="str">
        <f t="shared" si="3"/>
        <v>"RGB",</v>
      </c>
      <c r="M36" t="str">
        <f t="shared" si="4"/>
        <v>"UAV-RGB","UAV","RGB",</v>
      </c>
    </row>
    <row r="37" spans="4:13" x14ac:dyDescent="0.3">
      <c r="D37" t="s">
        <v>124</v>
      </c>
      <c r="E37" t="s">
        <v>2515</v>
      </c>
      <c r="F37" t="s">
        <v>2516</v>
      </c>
      <c r="G37" s="40" t="s">
        <v>2517</v>
      </c>
      <c r="I37" t="str">
        <f t="shared" si="1"/>
        <v>"WorldView-2",</v>
      </c>
      <c r="J37" t="str">
        <f t="shared" si="2"/>
        <v>"Satellite",</v>
      </c>
      <c r="K37" t="str">
        <f t="shared" si="3"/>
        <v>"Multispectral",</v>
      </c>
      <c r="M37" t="str">
        <f t="shared" si="4"/>
        <v>"WorldView-2","Satellite","Multispectral",</v>
      </c>
    </row>
    <row r="38" spans="4:13" x14ac:dyDescent="0.3">
      <c r="D38" t="s">
        <v>146</v>
      </c>
      <c r="E38" t="s">
        <v>2515</v>
      </c>
      <c r="F38" t="s">
        <v>2516</v>
      </c>
      <c r="G38" s="40" t="s">
        <v>2517</v>
      </c>
      <c r="I38" t="str">
        <f t="shared" si="1"/>
        <v>"Worldview-1",</v>
      </c>
      <c r="J38" t="str">
        <f t="shared" si="2"/>
        <v>"Satellite",</v>
      </c>
      <c r="K38" t="str">
        <f t="shared" si="3"/>
        <v>"Multispectral",</v>
      </c>
      <c r="M38" t="str">
        <f t="shared" si="4"/>
        <v>"Worldview-1","Satellite","Multispectral",</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8688-A839-4EA2-9044-489B5DC27377}">
  <dimension ref="A1:M124"/>
  <sheetViews>
    <sheetView topLeftCell="A46" workbookViewId="0">
      <selection activeCell="C65" sqref="C65"/>
    </sheetView>
  </sheetViews>
  <sheetFormatPr defaultRowHeight="14.4" x14ac:dyDescent="0.3"/>
  <cols>
    <col min="1" max="1" width="20.5546875" customWidth="1"/>
    <col min="2" max="3" width="43.109375" style="1" customWidth="1"/>
    <col min="5" max="5" width="32" customWidth="1"/>
    <col min="6" max="6" width="20.5546875" customWidth="1"/>
    <col min="7" max="8" width="43.109375" style="1" customWidth="1"/>
  </cols>
  <sheetData>
    <row r="1" spans="1:13" x14ac:dyDescent="0.3">
      <c r="A1" s="41" t="s">
        <v>2535</v>
      </c>
      <c r="B1" s="51" t="s">
        <v>2536</v>
      </c>
      <c r="C1" s="51" t="s">
        <v>2537</v>
      </c>
      <c r="D1" t="s">
        <v>2538</v>
      </c>
      <c r="F1" s="41"/>
      <c r="G1" s="51"/>
      <c r="H1" s="51"/>
    </row>
    <row r="2" spans="1:13" x14ac:dyDescent="0.3">
      <c r="A2" s="41" t="s">
        <v>2539</v>
      </c>
      <c r="B2" s="51" t="s">
        <v>2539</v>
      </c>
      <c r="C2" s="51"/>
      <c r="D2" t="s">
        <v>201</v>
      </c>
      <c r="F2" s="41"/>
      <c r="G2" s="51"/>
      <c r="H2" s="51"/>
    </row>
    <row r="3" spans="1:13" s="41" customFormat="1" x14ac:dyDescent="0.3">
      <c r="A3" s="41" t="s">
        <v>2540</v>
      </c>
      <c r="B3" s="51" t="s">
        <v>2541</v>
      </c>
      <c r="C3" s="51"/>
      <c r="D3" t="s">
        <v>201</v>
      </c>
      <c r="G3" s="51"/>
      <c r="H3" s="51"/>
      <c r="I3"/>
      <c r="M3"/>
    </row>
    <row r="4" spans="1:13" s="41" customFormat="1" x14ac:dyDescent="0.3">
      <c r="A4" s="41" t="s">
        <v>2542</v>
      </c>
      <c r="B4" s="51"/>
      <c r="C4" s="51"/>
      <c r="D4" t="s">
        <v>201</v>
      </c>
      <c r="G4" s="51"/>
      <c r="H4" s="51"/>
      <c r="I4"/>
      <c r="M4"/>
    </row>
    <row r="5" spans="1:13" s="41" customFormat="1" x14ac:dyDescent="0.3">
      <c r="A5" s="41" t="s">
        <v>2543</v>
      </c>
      <c r="B5" s="51" t="s">
        <v>2544</v>
      </c>
      <c r="C5" s="51"/>
      <c r="D5" t="s">
        <v>2545</v>
      </c>
      <c r="G5" s="51"/>
      <c r="H5" s="51"/>
      <c r="I5"/>
      <c r="M5"/>
    </row>
    <row r="6" spans="1:13" s="41" customFormat="1" x14ac:dyDescent="0.3">
      <c r="A6" s="41" t="s">
        <v>2546</v>
      </c>
      <c r="B6" s="51" t="s">
        <v>2547</v>
      </c>
      <c r="C6" s="51" t="s">
        <v>2548</v>
      </c>
      <c r="D6" t="s">
        <v>201</v>
      </c>
      <c r="G6" s="51"/>
      <c r="H6" s="51"/>
      <c r="I6"/>
      <c r="M6"/>
    </row>
    <row r="7" spans="1:13" s="41" customFormat="1" x14ac:dyDescent="0.3">
      <c r="A7" s="41" t="s">
        <v>2549</v>
      </c>
      <c r="B7" s="51" t="s">
        <v>2550</v>
      </c>
      <c r="C7" s="51"/>
      <c r="D7" t="s">
        <v>2551</v>
      </c>
      <c r="G7" s="51"/>
      <c r="H7" s="51"/>
      <c r="I7"/>
      <c r="M7"/>
    </row>
    <row r="8" spans="1:13" s="41" customFormat="1" x14ac:dyDescent="0.3">
      <c r="A8" s="41" t="s">
        <v>2552</v>
      </c>
      <c r="B8" s="51" t="s">
        <v>2553</v>
      </c>
      <c r="C8" s="51"/>
      <c r="D8" t="s">
        <v>2551</v>
      </c>
      <c r="G8" s="51"/>
      <c r="H8" s="51"/>
      <c r="I8"/>
      <c r="M8"/>
    </row>
    <row r="9" spans="1:13" s="41" customFormat="1" x14ac:dyDescent="0.3">
      <c r="A9" s="41" t="s">
        <v>2554</v>
      </c>
      <c r="B9" s="51" t="s">
        <v>2555</v>
      </c>
      <c r="C9" s="51" t="s">
        <v>2556</v>
      </c>
      <c r="D9" t="s">
        <v>201</v>
      </c>
      <c r="G9" s="51"/>
      <c r="H9" s="51"/>
      <c r="I9"/>
      <c r="M9"/>
    </row>
    <row r="10" spans="1:13" s="41" customFormat="1" x14ac:dyDescent="0.3">
      <c r="A10" s="41" t="s">
        <v>2557</v>
      </c>
      <c r="B10" s="51" t="s">
        <v>2558</v>
      </c>
      <c r="C10" s="51" t="s">
        <v>2559</v>
      </c>
      <c r="D10" t="s">
        <v>2560</v>
      </c>
      <c r="G10" s="51"/>
      <c r="H10" s="51"/>
      <c r="I10"/>
      <c r="M10"/>
    </row>
    <row r="11" spans="1:13" s="41" customFormat="1" ht="28.8" x14ac:dyDescent="0.3">
      <c r="A11" s="41" t="s">
        <v>2561</v>
      </c>
      <c r="B11" s="51" t="s">
        <v>2562</v>
      </c>
      <c r="C11" s="51"/>
      <c r="D11" t="s">
        <v>201</v>
      </c>
      <c r="G11" s="51"/>
      <c r="H11" s="51"/>
      <c r="I11"/>
      <c r="M11"/>
    </row>
    <row r="12" spans="1:13" s="41" customFormat="1" x14ac:dyDescent="0.3">
      <c r="A12" s="41" t="s">
        <v>2563</v>
      </c>
      <c r="B12" s="51" t="s">
        <v>2564</v>
      </c>
      <c r="C12" s="51" t="s">
        <v>2565</v>
      </c>
      <c r="D12" t="s">
        <v>201</v>
      </c>
      <c r="G12" s="51"/>
      <c r="H12" s="51"/>
      <c r="I12"/>
      <c r="M12"/>
    </row>
    <row r="13" spans="1:13" s="41" customFormat="1" x14ac:dyDescent="0.3">
      <c r="A13" s="41" t="s">
        <v>2566</v>
      </c>
      <c r="B13" s="51" t="s">
        <v>2567</v>
      </c>
      <c r="C13" s="51" t="s">
        <v>2568</v>
      </c>
      <c r="D13" t="s">
        <v>2569</v>
      </c>
      <c r="G13" s="51"/>
      <c r="H13" s="51"/>
      <c r="I13"/>
      <c r="M13"/>
    </row>
    <row r="14" spans="1:13" s="41" customFormat="1" x14ac:dyDescent="0.3">
      <c r="A14" s="41" t="s">
        <v>2570</v>
      </c>
      <c r="B14" s="51" t="s">
        <v>2564</v>
      </c>
      <c r="C14" s="51"/>
      <c r="D14" t="s">
        <v>201</v>
      </c>
      <c r="G14" s="51"/>
      <c r="H14" s="51"/>
      <c r="I14"/>
      <c r="M14"/>
    </row>
    <row r="15" spans="1:13" s="41" customFormat="1" x14ac:dyDescent="0.3">
      <c r="A15" s="41" t="s">
        <v>2571</v>
      </c>
      <c r="B15" s="51" t="s">
        <v>2572</v>
      </c>
      <c r="C15" s="51"/>
      <c r="D15" t="s">
        <v>201</v>
      </c>
      <c r="G15" s="51"/>
      <c r="H15" s="51"/>
      <c r="I15"/>
      <c r="M15"/>
    </row>
    <row r="16" spans="1:13" s="41" customFormat="1" x14ac:dyDescent="0.3">
      <c r="A16" s="41" t="s">
        <v>2573</v>
      </c>
      <c r="B16" s="51" t="s">
        <v>2574</v>
      </c>
      <c r="C16" s="51"/>
      <c r="D16" t="s">
        <v>201</v>
      </c>
      <c r="G16" s="51"/>
      <c r="H16" s="51"/>
      <c r="I16"/>
      <c r="M16"/>
    </row>
    <row r="17" spans="1:13" s="41" customFormat="1" x14ac:dyDescent="0.3">
      <c r="A17" s="41" t="s">
        <v>2575</v>
      </c>
      <c r="B17" s="51" t="s">
        <v>2576</v>
      </c>
      <c r="C17" s="51"/>
      <c r="D17" t="s">
        <v>2577</v>
      </c>
      <c r="M17"/>
    </row>
    <row r="18" spans="1:13" x14ac:dyDescent="0.3">
      <c r="A18" s="41" t="s">
        <v>2578</v>
      </c>
      <c r="B18" s="51" t="s">
        <v>2579</v>
      </c>
      <c r="C18" s="51"/>
      <c r="D18" t="s">
        <v>2580</v>
      </c>
      <c r="E18" s="41"/>
      <c r="F18" s="41"/>
      <c r="G18" s="51"/>
      <c r="H18" s="51"/>
    </row>
    <row r="19" spans="1:13" x14ac:dyDescent="0.3">
      <c r="A19" s="41" t="s">
        <v>1770</v>
      </c>
      <c r="B19" s="51" t="s">
        <v>2581</v>
      </c>
      <c r="C19" s="51" t="s">
        <v>2582</v>
      </c>
      <c r="D19" t="s">
        <v>2583</v>
      </c>
      <c r="E19" s="41"/>
      <c r="F19" s="41"/>
      <c r="G19" s="51"/>
      <c r="H19" s="51"/>
    </row>
    <row r="20" spans="1:13" x14ac:dyDescent="0.3">
      <c r="A20" s="41" t="s">
        <v>2584</v>
      </c>
      <c r="B20" s="51" t="s">
        <v>2585</v>
      </c>
      <c r="C20" s="51" t="s">
        <v>2586</v>
      </c>
      <c r="D20" t="s">
        <v>201</v>
      </c>
      <c r="E20" s="41"/>
      <c r="F20" s="41"/>
      <c r="G20" s="51"/>
      <c r="H20" s="51"/>
    </row>
    <row r="21" spans="1:13" x14ac:dyDescent="0.3">
      <c r="A21" s="41" t="s">
        <v>2587</v>
      </c>
      <c r="B21" s="41" t="s">
        <v>2588</v>
      </c>
      <c r="C21" s="41" t="s">
        <v>2589</v>
      </c>
      <c r="D21" s="41" t="s">
        <v>2590</v>
      </c>
      <c r="F21" s="41"/>
      <c r="G21" s="41"/>
      <c r="H21" s="41"/>
      <c r="I21" s="41"/>
      <c r="J21" s="41"/>
      <c r="K21" s="41"/>
      <c r="L21" s="41"/>
    </row>
    <row r="22" spans="1:13" x14ac:dyDescent="0.3">
      <c r="A22" s="41" t="s">
        <v>2439</v>
      </c>
      <c r="B22" s="51" t="s">
        <v>2591</v>
      </c>
      <c r="C22" s="51" t="s">
        <v>2592</v>
      </c>
      <c r="D22" t="s">
        <v>2593</v>
      </c>
      <c r="F22" s="41"/>
      <c r="G22" s="51"/>
      <c r="H22" s="51"/>
    </row>
    <row r="23" spans="1:13" x14ac:dyDescent="0.3">
      <c r="A23" s="41" t="s">
        <v>1516</v>
      </c>
      <c r="B23" s="51" t="s">
        <v>2594</v>
      </c>
      <c r="C23" s="51"/>
      <c r="D23" t="s">
        <v>201</v>
      </c>
      <c r="F23" s="41"/>
      <c r="G23" s="51"/>
      <c r="H23" s="51"/>
    </row>
    <row r="24" spans="1:13" x14ac:dyDescent="0.3">
      <c r="A24" s="41" t="s">
        <v>2595</v>
      </c>
      <c r="B24" s="51" t="s">
        <v>2596</v>
      </c>
      <c r="C24" s="51"/>
      <c r="D24" t="s">
        <v>201</v>
      </c>
      <c r="F24" s="41"/>
      <c r="G24" s="51"/>
      <c r="H24" s="51"/>
    </row>
    <row r="25" spans="1:13" x14ac:dyDescent="0.3">
      <c r="A25" s="41" t="s">
        <v>1459</v>
      </c>
      <c r="B25" s="51" t="s">
        <v>2597</v>
      </c>
      <c r="C25" s="51"/>
      <c r="D25" t="s">
        <v>201</v>
      </c>
      <c r="F25" s="41"/>
      <c r="G25" s="51"/>
      <c r="H25" s="51"/>
    </row>
    <row r="26" spans="1:13" x14ac:dyDescent="0.3">
      <c r="A26" s="41" t="s">
        <v>2598</v>
      </c>
      <c r="B26" s="51" t="s">
        <v>2599</v>
      </c>
      <c r="C26" s="51" t="s">
        <v>2600</v>
      </c>
      <c r="D26" t="s">
        <v>201</v>
      </c>
      <c r="F26" s="41"/>
      <c r="G26" s="51"/>
      <c r="H26" s="51"/>
    </row>
    <row r="27" spans="1:13" x14ac:dyDescent="0.3">
      <c r="A27" s="41" t="s">
        <v>2601</v>
      </c>
      <c r="B27" s="41" t="s">
        <v>2602</v>
      </c>
      <c r="C27" s="41" t="s">
        <v>2603</v>
      </c>
      <c r="D27" s="41" t="s">
        <v>201</v>
      </c>
      <c r="F27" s="41"/>
      <c r="G27" s="51"/>
      <c r="H27" s="51"/>
    </row>
    <row r="28" spans="1:13" x14ac:dyDescent="0.3">
      <c r="A28" s="41" t="s">
        <v>2604</v>
      </c>
      <c r="B28" s="51" t="s">
        <v>2605</v>
      </c>
      <c r="C28" s="51" t="s">
        <v>2606</v>
      </c>
      <c r="D28" t="s">
        <v>2607</v>
      </c>
      <c r="F28" s="41"/>
      <c r="G28" s="51"/>
      <c r="H28" s="51"/>
    </row>
    <row r="29" spans="1:13" x14ac:dyDescent="0.3">
      <c r="A29" s="41" t="s">
        <v>2608</v>
      </c>
      <c r="B29" s="51" t="s">
        <v>2609</v>
      </c>
      <c r="C29" s="51"/>
      <c r="D29" t="s">
        <v>201</v>
      </c>
      <c r="F29" s="41"/>
      <c r="G29" s="51"/>
      <c r="H29" s="51"/>
    </row>
    <row r="30" spans="1:13" x14ac:dyDescent="0.3">
      <c r="A30" s="41" t="s">
        <v>2610</v>
      </c>
      <c r="B30" s="51" t="s">
        <v>2611</v>
      </c>
      <c r="C30" s="51" t="s">
        <v>2612</v>
      </c>
      <c r="D30" t="s">
        <v>2613</v>
      </c>
      <c r="F30" s="41"/>
      <c r="G30" s="51"/>
      <c r="H30" s="51"/>
    </row>
    <row r="31" spans="1:13" x14ac:dyDescent="0.3">
      <c r="A31" s="41" t="s">
        <v>2614</v>
      </c>
      <c r="B31" s="51"/>
      <c r="C31" s="51"/>
      <c r="D31" t="s">
        <v>201</v>
      </c>
      <c r="F31" s="41"/>
      <c r="G31" s="51"/>
      <c r="H31" s="51"/>
    </row>
    <row r="32" spans="1:13" x14ac:dyDescent="0.3">
      <c r="A32" s="41" t="s">
        <v>2615</v>
      </c>
      <c r="B32" s="51" t="s">
        <v>2616</v>
      </c>
      <c r="C32" s="51" t="s">
        <v>2617</v>
      </c>
      <c r="D32" t="s">
        <v>2618</v>
      </c>
      <c r="F32" s="41"/>
      <c r="G32" s="41"/>
      <c r="H32" s="41"/>
    </row>
    <row r="33" spans="1:8" x14ac:dyDescent="0.3">
      <c r="A33" s="41" t="s">
        <v>2619</v>
      </c>
      <c r="B33" s="51" t="s">
        <v>2620</v>
      </c>
      <c r="C33" s="51" t="s">
        <v>2621</v>
      </c>
      <c r="D33" t="s">
        <v>2622</v>
      </c>
      <c r="F33" s="41"/>
      <c r="G33" s="51"/>
      <c r="H33" s="51"/>
    </row>
    <row r="34" spans="1:8" x14ac:dyDescent="0.3">
      <c r="A34" s="41" t="s">
        <v>2623</v>
      </c>
      <c r="B34" s="51" t="s">
        <v>2624</v>
      </c>
      <c r="C34" s="51"/>
      <c r="D34" t="s">
        <v>2625</v>
      </c>
      <c r="F34" s="41"/>
      <c r="G34" s="51"/>
      <c r="H34" s="51"/>
    </row>
    <row r="35" spans="1:8" x14ac:dyDescent="0.3">
      <c r="A35" s="41" t="s">
        <v>2626</v>
      </c>
      <c r="B35" s="51" t="s">
        <v>2627</v>
      </c>
      <c r="C35" s="51"/>
      <c r="D35" t="s">
        <v>2628</v>
      </c>
      <c r="F35" s="41"/>
      <c r="G35" s="51"/>
      <c r="H35" s="51"/>
    </row>
    <row r="36" spans="1:8" x14ac:dyDescent="0.3">
      <c r="A36" s="41" t="s">
        <v>2629</v>
      </c>
      <c r="B36" s="51" t="s">
        <v>2630</v>
      </c>
      <c r="C36" s="51" t="s">
        <v>2631</v>
      </c>
      <c r="D36" t="s">
        <v>2632</v>
      </c>
      <c r="F36" s="41"/>
      <c r="G36" s="51"/>
      <c r="H36" s="51"/>
    </row>
    <row r="37" spans="1:8" x14ac:dyDescent="0.3">
      <c r="A37" s="41" t="s">
        <v>2633</v>
      </c>
      <c r="B37" s="51" t="s">
        <v>2634</v>
      </c>
      <c r="C37" s="51" t="s">
        <v>2635</v>
      </c>
      <c r="D37" t="s">
        <v>2636</v>
      </c>
      <c r="F37" s="41"/>
      <c r="G37" s="51"/>
      <c r="H37" s="51"/>
    </row>
    <row r="38" spans="1:8" x14ac:dyDescent="0.3">
      <c r="A38" s="41" t="s">
        <v>2637</v>
      </c>
      <c r="B38" s="41" t="s">
        <v>2638</v>
      </c>
      <c r="C38" s="41" t="s">
        <v>2639</v>
      </c>
      <c r="D38" t="s">
        <v>2640</v>
      </c>
      <c r="F38" s="41"/>
      <c r="G38" s="51"/>
      <c r="H38" s="51"/>
    </row>
    <row r="39" spans="1:8" x14ac:dyDescent="0.3">
      <c r="A39" s="41" t="s">
        <v>2641</v>
      </c>
      <c r="B39" s="51" t="s">
        <v>2642</v>
      </c>
      <c r="C39" s="51" t="s">
        <v>2643</v>
      </c>
      <c r="D39" t="s">
        <v>2644</v>
      </c>
      <c r="F39" s="41"/>
      <c r="G39" s="51"/>
      <c r="H39" s="51"/>
    </row>
    <row r="40" spans="1:8" x14ac:dyDescent="0.3">
      <c r="A40" s="41" t="s">
        <v>2645</v>
      </c>
      <c r="B40" s="51" t="s">
        <v>2646</v>
      </c>
      <c r="C40" s="51"/>
      <c r="D40" t="s">
        <v>201</v>
      </c>
      <c r="F40" s="41"/>
      <c r="G40" s="51"/>
      <c r="H40" s="51"/>
    </row>
    <row r="41" spans="1:8" x14ac:dyDescent="0.3">
      <c r="A41" s="41" t="s">
        <v>2647</v>
      </c>
      <c r="B41" s="51" t="s">
        <v>2648</v>
      </c>
      <c r="C41" s="51"/>
      <c r="D41" t="s">
        <v>201</v>
      </c>
      <c r="F41" s="41"/>
      <c r="G41" s="51"/>
      <c r="H41" s="51"/>
    </row>
    <row r="42" spans="1:8" ht="28.8" x14ac:dyDescent="0.3">
      <c r="A42" s="41" t="s">
        <v>2649</v>
      </c>
      <c r="B42" s="51" t="s">
        <v>2650</v>
      </c>
      <c r="C42" s="51" t="s">
        <v>2651</v>
      </c>
      <c r="D42" t="s">
        <v>201</v>
      </c>
      <c r="F42" s="41"/>
      <c r="G42" s="51"/>
      <c r="H42" s="51"/>
    </row>
    <row r="43" spans="1:8" x14ac:dyDescent="0.3">
      <c r="A43" s="41" t="s">
        <v>2652</v>
      </c>
      <c r="B43" s="51" t="s">
        <v>2653</v>
      </c>
      <c r="C43" s="51" t="s">
        <v>2654</v>
      </c>
      <c r="D43" t="s">
        <v>2655</v>
      </c>
      <c r="F43" s="41"/>
      <c r="G43" s="51"/>
      <c r="H43" s="51"/>
    </row>
    <row r="44" spans="1:8" x14ac:dyDescent="0.3">
      <c r="A44" s="41" t="s">
        <v>851</v>
      </c>
      <c r="B44" s="51" t="s">
        <v>2656</v>
      </c>
      <c r="C44" s="51"/>
      <c r="D44" t="s">
        <v>2657</v>
      </c>
      <c r="F44" s="41"/>
      <c r="G44" s="51"/>
      <c r="H44" s="51"/>
    </row>
    <row r="45" spans="1:8" x14ac:dyDescent="0.3">
      <c r="A45" s="41" t="s">
        <v>2658</v>
      </c>
      <c r="B45" s="51"/>
      <c r="C45" s="51"/>
      <c r="D45" t="s">
        <v>2657</v>
      </c>
      <c r="F45" s="41"/>
      <c r="G45" s="51"/>
      <c r="H45" s="51"/>
    </row>
    <row r="46" spans="1:8" x14ac:dyDescent="0.3">
      <c r="A46" s="41" t="s">
        <v>2659</v>
      </c>
      <c r="B46" s="51" t="s">
        <v>2660</v>
      </c>
      <c r="C46" s="51" t="s">
        <v>2661</v>
      </c>
      <c r="D46" t="s">
        <v>2662</v>
      </c>
      <c r="F46" s="41"/>
      <c r="G46" s="51"/>
      <c r="H46" s="51"/>
    </row>
    <row r="47" spans="1:8" x14ac:dyDescent="0.3">
      <c r="A47" s="41" t="s">
        <v>2663</v>
      </c>
      <c r="B47" s="51" t="s">
        <v>2664</v>
      </c>
      <c r="C47" t="s">
        <v>2665</v>
      </c>
      <c r="D47" t="s">
        <v>201</v>
      </c>
      <c r="F47" s="41"/>
      <c r="G47" s="51"/>
      <c r="H47" s="51"/>
    </row>
    <row r="48" spans="1:8" x14ac:dyDescent="0.3">
      <c r="A48" s="41" t="s">
        <v>2666</v>
      </c>
      <c r="B48" s="51" t="s">
        <v>2667</v>
      </c>
      <c r="C48" s="51"/>
      <c r="D48" t="s">
        <v>2668</v>
      </c>
      <c r="F48" s="41"/>
      <c r="G48" s="51"/>
      <c r="H48" s="51"/>
    </row>
    <row r="49" spans="1:8" x14ac:dyDescent="0.3">
      <c r="A49" s="41" t="s">
        <v>2669</v>
      </c>
      <c r="B49" s="51" t="s">
        <v>2670</v>
      </c>
      <c r="C49" s="51"/>
      <c r="D49" t="s">
        <v>2668</v>
      </c>
      <c r="F49" s="41"/>
      <c r="G49" s="51"/>
      <c r="H49" s="51"/>
    </row>
    <row r="50" spans="1:8" x14ac:dyDescent="0.3">
      <c r="A50" s="41" t="s">
        <v>2671</v>
      </c>
      <c r="B50" s="51" t="s">
        <v>2672</v>
      </c>
      <c r="C50" s="51"/>
      <c r="D50" t="s">
        <v>2668</v>
      </c>
      <c r="F50" s="41"/>
      <c r="G50" s="51"/>
      <c r="H50" s="51"/>
    </row>
    <row r="51" spans="1:8" x14ac:dyDescent="0.3">
      <c r="A51" s="41" t="s">
        <v>2673</v>
      </c>
      <c r="B51" s="51" t="s">
        <v>2674</v>
      </c>
      <c r="C51" t="s">
        <v>2675</v>
      </c>
      <c r="D51" t="s">
        <v>201</v>
      </c>
      <c r="F51" s="41"/>
      <c r="G51" s="51"/>
      <c r="H51" s="51"/>
    </row>
    <row r="52" spans="1:8" x14ac:dyDescent="0.3">
      <c r="A52" s="41" t="s">
        <v>2676</v>
      </c>
      <c r="B52" s="51" t="s">
        <v>2677</v>
      </c>
      <c r="C52" s="51" t="s">
        <v>2678</v>
      </c>
      <c r="D52" t="s">
        <v>201</v>
      </c>
      <c r="F52" s="41"/>
      <c r="G52" s="51"/>
      <c r="H52" s="51"/>
    </row>
    <row r="53" spans="1:8" x14ac:dyDescent="0.3">
      <c r="A53" s="41" t="s">
        <v>2679</v>
      </c>
      <c r="B53" s="51" t="s">
        <v>2680</v>
      </c>
      <c r="C53" s="51"/>
      <c r="D53" t="s">
        <v>201</v>
      </c>
      <c r="F53" s="41"/>
      <c r="G53" s="51"/>
      <c r="H53" s="51"/>
    </row>
    <row r="54" spans="1:8" x14ac:dyDescent="0.3">
      <c r="A54" s="41" t="s">
        <v>2681</v>
      </c>
      <c r="B54" s="51" t="s">
        <v>2682</v>
      </c>
      <c r="C54" s="51" t="s">
        <v>2683</v>
      </c>
      <c r="D54" t="s">
        <v>2684</v>
      </c>
      <c r="F54" s="41"/>
      <c r="G54" s="51"/>
      <c r="H54" s="51"/>
    </row>
    <row r="55" spans="1:8" x14ac:dyDescent="0.3">
      <c r="A55" s="41" t="s">
        <v>2681</v>
      </c>
      <c r="B55" s="51" t="s">
        <v>2682</v>
      </c>
      <c r="C55" s="51" t="s">
        <v>2685</v>
      </c>
      <c r="D55" t="s">
        <v>201</v>
      </c>
      <c r="F55" s="41"/>
      <c r="G55" s="51"/>
      <c r="H55" s="51"/>
    </row>
    <row r="56" spans="1:8" x14ac:dyDescent="0.3">
      <c r="A56" s="41" t="s">
        <v>2686</v>
      </c>
      <c r="B56" s="51" t="s">
        <v>2687</v>
      </c>
      <c r="C56" s="51"/>
      <c r="D56" t="s">
        <v>201</v>
      </c>
      <c r="F56" s="41"/>
      <c r="G56" s="51"/>
      <c r="H56" s="51"/>
    </row>
    <row r="57" spans="1:8" x14ac:dyDescent="0.3">
      <c r="A57" s="41" t="s">
        <v>236</v>
      </c>
      <c r="B57" s="51"/>
      <c r="C57" s="51"/>
      <c r="D57" t="s">
        <v>201</v>
      </c>
      <c r="F57" s="41"/>
      <c r="G57" s="51"/>
      <c r="H57" s="51"/>
    </row>
    <row r="58" spans="1:8" x14ac:dyDescent="0.3">
      <c r="A58" s="41" t="s">
        <v>2688</v>
      </c>
      <c r="B58" s="51" t="s">
        <v>2689</v>
      </c>
      <c r="C58" s="41" t="s">
        <v>2565</v>
      </c>
      <c r="D58" t="s">
        <v>201</v>
      </c>
      <c r="F58" s="41"/>
      <c r="G58" s="51"/>
      <c r="H58" s="51"/>
    </row>
    <row r="59" spans="1:8" x14ac:dyDescent="0.3">
      <c r="A59" s="41" t="s">
        <v>2690</v>
      </c>
      <c r="B59" s="51"/>
      <c r="C59" s="41"/>
      <c r="D59" t="s">
        <v>201</v>
      </c>
      <c r="F59" s="41"/>
      <c r="G59" s="51"/>
      <c r="H59" s="51"/>
    </row>
    <row r="60" spans="1:8" x14ac:dyDescent="0.3">
      <c r="A60" s="41" t="s">
        <v>2691</v>
      </c>
      <c r="B60" s="51" t="s">
        <v>2692</v>
      </c>
      <c r="C60" s="51"/>
      <c r="D60" t="s">
        <v>201</v>
      </c>
      <c r="F60" s="41"/>
      <c r="G60" s="51"/>
      <c r="H60" s="51"/>
    </row>
    <row r="61" spans="1:8" x14ac:dyDescent="0.3">
      <c r="A61" s="41" t="s">
        <v>2693</v>
      </c>
      <c r="B61" s="51"/>
      <c r="C61" s="51"/>
      <c r="D61" t="s">
        <v>201</v>
      </c>
      <c r="F61" s="41"/>
      <c r="G61" s="51"/>
      <c r="H61" s="51"/>
    </row>
    <row r="62" spans="1:8" x14ac:dyDescent="0.3">
      <c r="A62" s="41" t="s">
        <v>2694</v>
      </c>
      <c r="B62" s="51" t="s">
        <v>2695</v>
      </c>
      <c r="C62" s="51" t="s">
        <v>2696</v>
      </c>
      <c r="D62" t="s">
        <v>201</v>
      </c>
      <c r="F62" s="41"/>
      <c r="G62" s="51"/>
      <c r="H62" s="51"/>
    </row>
    <row r="63" spans="1:8" x14ac:dyDescent="0.3">
      <c r="A63" s="41" t="s">
        <v>930</v>
      </c>
      <c r="B63" s="51" t="s">
        <v>2697</v>
      </c>
      <c r="C63" s="51" t="s">
        <v>2698</v>
      </c>
      <c r="D63" t="s">
        <v>2699</v>
      </c>
      <c r="F63" s="41"/>
      <c r="G63" s="51"/>
      <c r="H63" s="51"/>
    </row>
    <row r="64" spans="1:8" x14ac:dyDescent="0.3">
      <c r="A64" s="41" t="s">
        <v>2700</v>
      </c>
      <c r="B64" s="51" t="s">
        <v>2701</v>
      </c>
      <c r="C64" s="51"/>
      <c r="D64" t="s">
        <v>201</v>
      </c>
      <c r="F64" s="41"/>
      <c r="G64" s="51"/>
      <c r="H64" s="51"/>
    </row>
    <row r="65" spans="1:9" x14ac:dyDescent="0.3">
      <c r="A65" s="41" t="s">
        <v>2702</v>
      </c>
      <c r="B65" s="51" t="s">
        <v>2703</v>
      </c>
      <c r="C65" s="51" t="s">
        <v>3160</v>
      </c>
      <c r="D65" t="s">
        <v>2704</v>
      </c>
      <c r="F65" s="41"/>
      <c r="G65" s="51"/>
      <c r="H65" s="51"/>
    </row>
    <row r="66" spans="1:9" x14ac:dyDescent="0.3">
      <c r="A66" s="41" t="s">
        <v>2705</v>
      </c>
      <c r="B66" s="51" t="s">
        <v>2706</v>
      </c>
      <c r="C66" s="51" t="s">
        <v>2707</v>
      </c>
      <c r="D66" t="s">
        <v>2708</v>
      </c>
      <c r="F66" s="41"/>
      <c r="G66" s="41"/>
      <c r="H66" s="41"/>
      <c r="I66" s="41"/>
    </row>
    <row r="67" spans="1:9" x14ac:dyDescent="0.3">
      <c r="A67" s="41" t="s">
        <v>2709</v>
      </c>
      <c r="B67" s="51" t="s">
        <v>2710</v>
      </c>
      <c r="C67" s="51" t="s">
        <v>2711</v>
      </c>
      <c r="D67" t="s">
        <v>2712</v>
      </c>
      <c r="F67" s="41"/>
      <c r="G67" s="51"/>
      <c r="H67" s="51"/>
    </row>
    <row r="68" spans="1:9" x14ac:dyDescent="0.3">
      <c r="A68" s="41" t="s">
        <v>2713</v>
      </c>
      <c r="B68" s="51" t="s">
        <v>2714</v>
      </c>
      <c r="C68" s="51" t="s">
        <v>2715</v>
      </c>
      <c r="D68" t="s">
        <v>2712</v>
      </c>
      <c r="F68" s="41"/>
      <c r="G68" s="51"/>
      <c r="H68" s="51"/>
    </row>
    <row r="69" spans="1:9" x14ac:dyDescent="0.3">
      <c r="A69" s="41" t="s">
        <v>2716</v>
      </c>
      <c r="B69" s="51" t="s">
        <v>2717</v>
      </c>
      <c r="C69" s="51" t="s">
        <v>2718</v>
      </c>
      <c r="D69" t="s">
        <v>2712</v>
      </c>
      <c r="F69" s="41"/>
      <c r="G69" s="51"/>
      <c r="H69" s="51"/>
    </row>
    <row r="70" spans="1:9" x14ac:dyDescent="0.3">
      <c r="A70" s="41" t="s">
        <v>237</v>
      </c>
      <c r="B70" s="51" t="s">
        <v>2719</v>
      </c>
      <c r="C70" s="51"/>
      <c r="D70" t="s">
        <v>201</v>
      </c>
      <c r="F70" s="41"/>
      <c r="G70" s="51"/>
      <c r="H70" s="51"/>
    </row>
    <row r="71" spans="1:9" x14ac:dyDescent="0.3">
      <c r="A71" s="41" t="s">
        <v>2720</v>
      </c>
      <c r="B71" s="51" t="s">
        <v>2721</v>
      </c>
      <c r="C71" s="51"/>
      <c r="D71" t="s">
        <v>201</v>
      </c>
      <c r="F71" s="41"/>
      <c r="G71" s="51"/>
      <c r="H71" s="51"/>
    </row>
    <row r="72" spans="1:9" x14ac:dyDescent="0.3">
      <c r="A72" s="41" t="s">
        <v>2722</v>
      </c>
      <c r="B72" s="51" t="s">
        <v>2723</v>
      </c>
      <c r="C72" s="51"/>
      <c r="D72" t="s">
        <v>201</v>
      </c>
      <c r="F72" s="41"/>
      <c r="G72" s="51"/>
      <c r="H72" s="51"/>
    </row>
    <row r="73" spans="1:9" x14ac:dyDescent="0.3">
      <c r="A73" s="41" t="s">
        <v>2724</v>
      </c>
      <c r="B73" s="51" t="s">
        <v>2725</v>
      </c>
      <c r="C73" s="51" t="s">
        <v>2726</v>
      </c>
      <c r="D73" t="s">
        <v>201</v>
      </c>
      <c r="F73" s="41"/>
      <c r="G73" s="51"/>
      <c r="H73" s="51"/>
    </row>
    <row r="74" spans="1:9" x14ac:dyDescent="0.3">
      <c r="A74" s="41" t="s">
        <v>2727</v>
      </c>
      <c r="B74" s="51" t="s">
        <v>2728</v>
      </c>
      <c r="C74" s="51"/>
      <c r="D74" t="s">
        <v>201</v>
      </c>
      <c r="F74" s="41"/>
      <c r="G74" s="51"/>
      <c r="H74" s="51"/>
    </row>
    <row r="75" spans="1:9" x14ac:dyDescent="0.3">
      <c r="A75" s="41" t="s">
        <v>2729</v>
      </c>
      <c r="B75" s="51" t="s">
        <v>2730</v>
      </c>
      <c r="C75" s="51" t="s">
        <v>2731</v>
      </c>
      <c r="D75" t="s">
        <v>2732</v>
      </c>
      <c r="F75" s="41"/>
      <c r="G75" s="51"/>
      <c r="H75" s="51"/>
    </row>
    <row r="76" spans="1:9" x14ac:dyDescent="0.3">
      <c r="A76" s="41" t="s">
        <v>2733</v>
      </c>
      <c r="B76" s="51" t="s">
        <v>2734</v>
      </c>
      <c r="C76" s="51" t="s">
        <v>2643</v>
      </c>
      <c r="D76" t="s">
        <v>201</v>
      </c>
      <c r="F76" s="41"/>
      <c r="G76" s="51"/>
      <c r="H76" s="51"/>
    </row>
    <row r="77" spans="1:9" x14ac:dyDescent="0.3">
      <c r="A77" s="41" t="s">
        <v>2735</v>
      </c>
      <c r="B77" s="51" t="s">
        <v>2736</v>
      </c>
      <c r="C77" s="51"/>
      <c r="D77" t="s">
        <v>2737</v>
      </c>
      <c r="F77" s="41"/>
      <c r="G77" s="51"/>
      <c r="H77" s="51"/>
    </row>
    <row r="78" spans="1:9" x14ac:dyDescent="0.3">
      <c r="A78" s="41" t="s">
        <v>2738</v>
      </c>
      <c r="B78" s="51" t="s">
        <v>2739</v>
      </c>
      <c r="C78" s="51" t="s">
        <v>2740</v>
      </c>
      <c r="D78" t="s">
        <v>2741</v>
      </c>
      <c r="F78" s="41"/>
      <c r="G78" s="41"/>
      <c r="H78" s="41"/>
    </row>
    <row r="79" spans="1:9" x14ac:dyDescent="0.3">
      <c r="A79" s="41" t="s">
        <v>2742</v>
      </c>
      <c r="B79" s="51" t="s">
        <v>2743</v>
      </c>
      <c r="C79" s="51" t="s">
        <v>2744</v>
      </c>
      <c r="D79" t="s">
        <v>201</v>
      </c>
      <c r="F79" s="41"/>
      <c r="G79" s="51"/>
      <c r="H79" s="51"/>
    </row>
    <row r="80" spans="1:9" x14ac:dyDescent="0.3">
      <c r="A80" s="41" t="s">
        <v>2745</v>
      </c>
      <c r="B80" s="41" t="s">
        <v>2746</v>
      </c>
      <c r="C80" s="41" t="s">
        <v>2747</v>
      </c>
      <c r="D80" s="41" t="s">
        <v>201</v>
      </c>
      <c r="F80" s="41"/>
      <c r="G80" s="51"/>
      <c r="H80" s="51"/>
    </row>
    <row r="81" spans="1:8" x14ac:dyDescent="0.3">
      <c r="A81" s="41" t="s">
        <v>2748</v>
      </c>
      <c r="B81" s="51"/>
      <c r="C81" s="51"/>
      <c r="D81" t="s">
        <v>2749</v>
      </c>
      <c r="F81" s="41"/>
      <c r="G81" s="51"/>
      <c r="H81" s="51"/>
    </row>
    <row r="82" spans="1:8" x14ac:dyDescent="0.3">
      <c r="A82" s="41" t="s">
        <v>455</v>
      </c>
      <c r="B82" s="51"/>
      <c r="C82" s="51"/>
      <c r="D82" t="s">
        <v>201</v>
      </c>
      <c r="F82" s="41"/>
      <c r="G82" s="51"/>
      <c r="H82" s="51"/>
    </row>
    <row r="83" spans="1:8" x14ac:dyDescent="0.3">
      <c r="A83" s="41" t="s">
        <v>2750</v>
      </c>
      <c r="B83" s="51" t="s">
        <v>2751</v>
      </c>
      <c r="C83" s="51"/>
      <c r="D83" t="s">
        <v>201</v>
      </c>
      <c r="F83" s="41"/>
      <c r="G83" s="51"/>
      <c r="H83" s="51"/>
    </row>
    <row r="84" spans="1:8" x14ac:dyDescent="0.3">
      <c r="A84" s="41" t="s">
        <v>2752</v>
      </c>
      <c r="B84" s="41"/>
      <c r="C84" s="41"/>
      <c r="D84" t="s">
        <v>201</v>
      </c>
      <c r="F84" s="41"/>
      <c r="G84" s="51"/>
      <c r="H84" s="51"/>
    </row>
    <row r="85" spans="1:8" x14ac:dyDescent="0.3">
      <c r="A85" s="41" t="s">
        <v>2753</v>
      </c>
      <c r="B85" s="51"/>
      <c r="C85" s="51"/>
      <c r="D85" t="s">
        <v>201</v>
      </c>
      <c r="F85" s="41"/>
      <c r="G85" s="51"/>
      <c r="H85" s="51"/>
    </row>
    <row r="86" spans="1:8" x14ac:dyDescent="0.3">
      <c r="A86" s="41" t="s">
        <v>2754</v>
      </c>
      <c r="B86" s="51" t="s">
        <v>2755</v>
      </c>
      <c r="C86" s="51" t="s">
        <v>2756</v>
      </c>
      <c r="D86" t="s">
        <v>2757</v>
      </c>
      <c r="F86" s="41"/>
      <c r="G86" s="51"/>
      <c r="H86" s="51"/>
    </row>
    <row r="87" spans="1:8" x14ac:dyDescent="0.3">
      <c r="A87" s="41" t="s">
        <v>2758</v>
      </c>
      <c r="B87" s="51" t="s">
        <v>2759</v>
      </c>
      <c r="C87" s="51"/>
      <c r="D87" t="s">
        <v>201</v>
      </c>
      <c r="F87" s="41"/>
      <c r="G87" s="51"/>
      <c r="H87" s="51"/>
    </row>
    <row r="88" spans="1:8" x14ac:dyDescent="0.3">
      <c r="A88" s="41" t="s">
        <v>2760</v>
      </c>
      <c r="B88" s="51"/>
      <c r="C88" s="51"/>
      <c r="D88" t="s">
        <v>2657</v>
      </c>
      <c r="F88" s="41"/>
      <c r="G88" s="51"/>
      <c r="H88" s="51"/>
    </row>
    <row r="89" spans="1:8" x14ac:dyDescent="0.3">
      <c r="A89" s="41" t="s">
        <v>2761</v>
      </c>
      <c r="B89" s="51" t="s">
        <v>2762</v>
      </c>
      <c r="C89" s="51"/>
      <c r="D89" t="s">
        <v>2763</v>
      </c>
      <c r="E89" s="52" t="s">
        <v>2764</v>
      </c>
      <c r="F89" s="41"/>
      <c r="G89" s="51"/>
      <c r="H89" s="51"/>
    </row>
    <row r="90" spans="1:8" x14ac:dyDescent="0.3">
      <c r="A90" s="41" t="s">
        <v>2765</v>
      </c>
      <c r="B90" s="51" t="s">
        <v>2766</v>
      </c>
      <c r="C90" s="51" t="s">
        <v>2767</v>
      </c>
      <c r="D90" t="s">
        <v>201</v>
      </c>
      <c r="F90" s="41"/>
      <c r="G90" s="51"/>
      <c r="H90" s="51"/>
    </row>
    <row r="91" spans="1:8" x14ac:dyDescent="0.3">
      <c r="A91" s="41" t="s">
        <v>2768</v>
      </c>
      <c r="B91" s="51" t="s">
        <v>2769</v>
      </c>
      <c r="C91" s="51"/>
      <c r="D91" t="s">
        <v>201</v>
      </c>
    </row>
    <row r="92" spans="1:8" x14ac:dyDescent="0.3">
      <c r="A92" s="41" t="s">
        <v>2770</v>
      </c>
      <c r="B92" s="51" t="s">
        <v>2771</v>
      </c>
      <c r="C92" s="51"/>
      <c r="D92" t="s">
        <v>201</v>
      </c>
    </row>
    <row r="93" spans="1:8" x14ac:dyDescent="0.3">
      <c r="A93" s="41" t="s">
        <v>2772</v>
      </c>
      <c r="B93" s="51" t="s">
        <v>2773</v>
      </c>
      <c r="C93" s="51"/>
      <c r="D93" t="s">
        <v>2774</v>
      </c>
    </row>
    <row r="94" spans="1:8" x14ac:dyDescent="0.3">
      <c r="A94" s="41" t="s">
        <v>695</v>
      </c>
      <c r="B94" s="41" t="s">
        <v>2775</v>
      </c>
      <c r="C94" s="41"/>
      <c r="D94" t="s">
        <v>201</v>
      </c>
    </row>
    <row r="95" spans="1:8" x14ac:dyDescent="0.3">
      <c r="A95" s="41" t="s">
        <v>2776</v>
      </c>
      <c r="B95" s="51" t="s">
        <v>2777</v>
      </c>
      <c r="C95" s="51" t="s">
        <v>2778</v>
      </c>
      <c r="D95" t="s">
        <v>201</v>
      </c>
    </row>
    <row r="96" spans="1:8" x14ac:dyDescent="0.3">
      <c r="A96" s="41" t="s">
        <v>2779</v>
      </c>
      <c r="B96" s="51" t="s">
        <v>2780</v>
      </c>
      <c r="C96" s="51" t="s">
        <v>2781</v>
      </c>
      <c r="D96" t="s">
        <v>2782</v>
      </c>
    </row>
    <row r="97" spans="1:4" x14ac:dyDescent="0.3">
      <c r="A97" s="41" t="s">
        <v>2783</v>
      </c>
      <c r="B97" s="51" t="s">
        <v>2784</v>
      </c>
      <c r="C97" s="51" t="s">
        <v>2651</v>
      </c>
      <c r="D97" t="s">
        <v>2625</v>
      </c>
    </row>
    <row r="98" spans="1:4" x14ac:dyDescent="0.3">
      <c r="A98" s="41" t="s">
        <v>2785</v>
      </c>
      <c r="B98" s="51" t="s">
        <v>2786</v>
      </c>
      <c r="C98" s="51" t="s">
        <v>2787</v>
      </c>
      <c r="D98" t="s">
        <v>2782</v>
      </c>
    </row>
    <row r="99" spans="1:4" x14ac:dyDescent="0.3">
      <c r="A99" s="41" t="s">
        <v>2788</v>
      </c>
      <c r="B99" s="51" t="s">
        <v>2789</v>
      </c>
      <c r="C99" s="51"/>
      <c r="D99" t="s">
        <v>2625</v>
      </c>
    </row>
    <row r="100" spans="1:4" x14ac:dyDescent="0.3">
      <c r="A100" s="41" t="s">
        <v>2790</v>
      </c>
      <c r="B100" s="51" t="s">
        <v>2791</v>
      </c>
      <c r="C100" s="51"/>
      <c r="D100" t="s">
        <v>2792</v>
      </c>
    </row>
    <row r="101" spans="1:4" x14ac:dyDescent="0.3">
      <c r="A101" s="41" t="s">
        <v>2793</v>
      </c>
      <c r="B101" s="51" t="s">
        <v>2794</v>
      </c>
      <c r="C101" s="51"/>
      <c r="D101" t="s">
        <v>2795</v>
      </c>
    </row>
    <row r="102" spans="1:4" x14ac:dyDescent="0.3">
      <c r="A102" s="41" t="s">
        <v>2796</v>
      </c>
      <c r="B102" s="51" t="s">
        <v>2797</v>
      </c>
      <c r="C102" s="51"/>
      <c r="D102" t="s">
        <v>2560</v>
      </c>
    </row>
    <row r="103" spans="1:4" x14ac:dyDescent="0.3">
      <c r="A103" s="41" t="s">
        <v>2798</v>
      </c>
      <c r="B103" s="51" t="s">
        <v>2799</v>
      </c>
      <c r="C103" s="51"/>
      <c r="D103" t="s">
        <v>2795</v>
      </c>
    </row>
    <row r="104" spans="1:4" x14ac:dyDescent="0.3">
      <c r="A104" s="41" t="s">
        <v>2800</v>
      </c>
      <c r="B104" s="51" t="s">
        <v>2801</v>
      </c>
      <c r="C104"/>
      <c r="D104" t="s">
        <v>2795</v>
      </c>
    </row>
    <row r="105" spans="1:4" x14ac:dyDescent="0.3">
      <c r="D105" t="s">
        <v>201</v>
      </c>
    </row>
    <row r="106" spans="1:4" x14ac:dyDescent="0.3">
      <c r="A106" s="41" t="s">
        <v>2802</v>
      </c>
      <c r="B106" s="1" t="s">
        <v>2803</v>
      </c>
      <c r="C106" s="1" t="s">
        <v>2804</v>
      </c>
      <c r="D106" t="s">
        <v>2805</v>
      </c>
    </row>
    <row r="107" spans="1:4" x14ac:dyDescent="0.3">
      <c r="A107" s="41" t="s">
        <v>2806</v>
      </c>
      <c r="B107" s="1" t="s">
        <v>2807</v>
      </c>
      <c r="D107" t="s">
        <v>201</v>
      </c>
    </row>
    <row r="108" spans="1:4" x14ac:dyDescent="0.3">
      <c r="A108" s="41" t="s">
        <v>2808</v>
      </c>
      <c r="B108" s="1" t="s">
        <v>2809</v>
      </c>
      <c r="D108" t="s">
        <v>201</v>
      </c>
    </row>
    <row r="109" spans="1:4" x14ac:dyDescent="0.3">
      <c r="A109" s="41" t="s">
        <v>2810</v>
      </c>
      <c r="B109" s="1" t="s">
        <v>2811</v>
      </c>
      <c r="D109" t="s">
        <v>201</v>
      </c>
    </row>
    <row r="110" spans="1:4" x14ac:dyDescent="0.3">
      <c r="A110" s="41" t="s">
        <v>2812</v>
      </c>
      <c r="B110" s="1" t="s">
        <v>2813</v>
      </c>
      <c r="C110" s="1" t="s">
        <v>2814</v>
      </c>
      <c r="D110" t="s">
        <v>201</v>
      </c>
    </row>
    <row r="111" spans="1:4" x14ac:dyDescent="0.3">
      <c r="A111" s="41" t="s">
        <v>2815</v>
      </c>
      <c r="B111" s="1" t="s">
        <v>2816</v>
      </c>
      <c r="C111" s="1" t="s">
        <v>2817</v>
      </c>
      <c r="D111" t="s">
        <v>2818</v>
      </c>
    </row>
    <row r="112" spans="1:4" x14ac:dyDescent="0.3">
      <c r="A112" s="41" t="s">
        <v>2819</v>
      </c>
      <c r="B112" s="1" t="s">
        <v>2820</v>
      </c>
      <c r="D112" t="s">
        <v>2821</v>
      </c>
    </row>
    <row r="113" spans="1:4" x14ac:dyDescent="0.3">
      <c r="A113" t="s">
        <v>2822</v>
      </c>
      <c r="B113" s="1" t="s">
        <v>2823</v>
      </c>
      <c r="D113" t="s">
        <v>201</v>
      </c>
    </row>
    <row r="114" spans="1:4" x14ac:dyDescent="0.3">
      <c r="A114" t="s">
        <v>2824</v>
      </c>
      <c r="B114" s="1" t="s">
        <v>2825</v>
      </c>
      <c r="D114" t="s">
        <v>2826</v>
      </c>
    </row>
    <row r="115" spans="1:4" x14ac:dyDescent="0.3">
      <c r="A115" t="s">
        <v>2827</v>
      </c>
      <c r="B115" s="1" t="s">
        <v>2828</v>
      </c>
      <c r="C115" s="1" t="s">
        <v>2829</v>
      </c>
      <c r="D115" t="s">
        <v>2830</v>
      </c>
    </row>
    <row r="116" spans="1:4" x14ac:dyDescent="0.3">
      <c r="A116" t="s">
        <v>2831</v>
      </c>
      <c r="B116" s="1" t="s">
        <v>2832</v>
      </c>
      <c r="C116" s="1" t="s">
        <v>2833</v>
      </c>
      <c r="D116" t="s">
        <v>201</v>
      </c>
    </row>
    <row r="117" spans="1:4" x14ac:dyDescent="0.3">
      <c r="D117" t="s">
        <v>201</v>
      </c>
    </row>
    <row r="118" spans="1:4" x14ac:dyDescent="0.3">
      <c r="A118" t="s">
        <v>2834</v>
      </c>
      <c r="B118" s="1" t="s">
        <v>2835</v>
      </c>
      <c r="D118" t="s">
        <v>201</v>
      </c>
    </row>
    <row r="119" spans="1:4" x14ac:dyDescent="0.3">
      <c r="A119" t="s">
        <v>2836</v>
      </c>
      <c r="B119" s="1" t="s">
        <v>2837</v>
      </c>
      <c r="D119" t="s">
        <v>201</v>
      </c>
    </row>
    <row r="120" spans="1:4" x14ac:dyDescent="0.3">
      <c r="A120" t="s">
        <v>2838</v>
      </c>
      <c r="B120" s="1" t="s">
        <v>2839</v>
      </c>
      <c r="D120" t="s">
        <v>201</v>
      </c>
    </row>
    <row r="121" spans="1:4" x14ac:dyDescent="0.3">
      <c r="A121" t="s">
        <v>2840</v>
      </c>
      <c r="B121" s="1" t="s">
        <v>2841</v>
      </c>
      <c r="D121" t="s">
        <v>201</v>
      </c>
    </row>
    <row r="122" spans="1:4" x14ac:dyDescent="0.3">
      <c r="A122" t="s">
        <v>2842</v>
      </c>
      <c r="B122" s="1" t="s">
        <v>2843</v>
      </c>
      <c r="D122" t="s">
        <v>201</v>
      </c>
    </row>
    <row r="123" spans="1:4" x14ac:dyDescent="0.3">
      <c r="A123" t="s">
        <v>2844</v>
      </c>
      <c r="B123" s="1" t="s">
        <v>2845</v>
      </c>
      <c r="D123" t="s">
        <v>201</v>
      </c>
    </row>
    <row r="124" spans="1:4" x14ac:dyDescent="0.3">
      <c r="A124" t="s">
        <v>2846</v>
      </c>
      <c r="B124" s="1" t="s">
        <v>2847</v>
      </c>
      <c r="D124" t="s">
        <v>201</v>
      </c>
    </row>
  </sheetData>
  <autoFilter ref="A1:D91" xr:uid="{839D8688-A839-4EA2-9044-489B5DC27377}">
    <sortState xmlns:xlrd2="http://schemas.microsoft.com/office/spreadsheetml/2017/richdata2" ref="A2:D91">
      <sortCondition ref="A1:A91"/>
    </sortState>
  </autoFilter>
  <hyperlinks>
    <hyperlink ref="E89" r:id="rId1" display="https://andrewsforest.oregonstate.edu/sites/default/files/lter/pubs/pdf/pub1494.pdf" xr:uid="{5C777179-7D82-4F6E-A37C-563ADDD75EF8}"/>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8EEBD-EB98-494F-915E-AF1B935FBD9B}">
  <dimension ref="A1:DB23"/>
  <sheetViews>
    <sheetView topLeftCell="CW1" zoomScale="70" zoomScaleNormal="70" workbookViewId="0">
      <selection activeCell="CW16" sqref="CW16"/>
    </sheetView>
  </sheetViews>
  <sheetFormatPr defaultRowHeight="14.4" x14ac:dyDescent="0.3"/>
  <cols>
    <col min="1" max="2" width="9.109375" hidden="1" customWidth="1"/>
    <col min="3" max="3" width="15.109375" customWidth="1"/>
    <col min="6" max="6" width="16.109375" customWidth="1"/>
    <col min="7" max="87" width="0" hidden="1" customWidth="1"/>
    <col min="88" max="88" width="44" style="26" customWidth="1"/>
    <col min="89" max="89" width="44" style="16" customWidth="1"/>
    <col min="90" max="90" width="34.33203125" style="16" customWidth="1"/>
    <col min="91" max="92" width="32" style="17" customWidth="1"/>
    <col min="93" max="93" width="20.109375" style="17" customWidth="1"/>
    <col min="94" max="94" width="39.88671875" style="25" customWidth="1"/>
    <col min="95" max="95" width="22.6640625" style="21" customWidth="1"/>
    <col min="96" max="96" width="22.33203125" style="21" customWidth="1"/>
    <col min="97" max="97" width="35.6640625" style="21" customWidth="1"/>
    <col min="98" max="98" width="34.88671875" style="21" customWidth="1"/>
    <col min="99" max="99" width="31.44140625" style="21" customWidth="1"/>
    <col min="100" max="100" width="34.6640625" style="21" customWidth="1"/>
    <col min="101" max="102" width="52.5546875" style="27" customWidth="1"/>
    <col min="103" max="103" width="44.88671875" style="23" customWidth="1"/>
    <col min="104" max="105" width="44.88671875" style="24" customWidth="1"/>
    <col min="106" max="106" width="61.109375" customWidth="1"/>
  </cols>
  <sheetData>
    <row r="1" spans="1:106" s="2" customFormat="1" ht="117.75" customHeight="1" x14ac:dyDescent="0.3">
      <c r="CJ1" s="63" t="s">
        <v>2848</v>
      </c>
      <c r="CK1" s="64"/>
      <c r="CL1" s="64"/>
      <c r="CM1" s="65" t="s">
        <v>2849</v>
      </c>
      <c r="CN1" s="65"/>
      <c r="CO1" s="65"/>
      <c r="CP1" s="3" t="s">
        <v>2850</v>
      </c>
      <c r="CQ1" s="66" t="s">
        <v>2851</v>
      </c>
      <c r="CR1" s="66"/>
      <c r="CS1" s="66"/>
      <c r="CT1" s="66"/>
      <c r="CU1" s="66"/>
      <c r="CV1" s="66"/>
      <c r="CW1" s="67" t="s">
        <v>2852</v>
      </c>
      <c r="CX1" s="68"/>
      <c r="CY1" s="69" t="s">
        <v>2853</v>
      </c>
      <c r="CZ1" s="70"/>
      <c r="DA1" s="70"/>
      <c r="DB1" s="2" t="s">
        <v>2854</v>
      </c>
    </row>
    <row r="2" spans="1:106" s="4" customFormat="1" ht="63" customHeight="1" x14ac:dyDescent="0.3">
      <c r="A2" s="4" t="s">
        <v>1</v>
      </c>
      <c r="B2" s="4" t="s">
        <v>2</v>
      </c>
      <c r="C2" s="4" t="s">
        <v>3</v>
      </c>
      <c r="D2" s="4" t="s">
        <v>4</v>
      </c>
      <c r="E2" s="4" t="s">
        <v>5</v>
      </c>
      <c r="F2" s="4" t="s">
        <v>6</v>
      </c>
      <c r="G2" s="4" t="s">
        <v>7</v>
      </c>
      <c r="H2" s="4" t="s">
        <v>8</v>
      </c>
      <c r="I2" s="4" t="s">
        <v>9</v>
      </c>
      <c r="J2" s="4" t="s">
        <v>10</v>
      </c>
      <c r="K2" s="4" t="s">
        <v>11</v>
      </c>
      <c r="L2" s="4" t="s">
        <v>12</v>
      </c>
      <c r="M2" s="4" t="s">
        <v>13</v>
      </c>
      <c r="N2" s="4" t="s">
        <v>14</v>
      </c>
      <c r="O2" s="4" t="s">
        <v>15</v>
      </c>
      <c r="P2" s="4" t="s">
        <v>16</v>
      </c>
      <c r="Q2" s="4" t="s">
        <v>17</v>
      </c>
      <c r="R2" s="4" t="s">
        <v>18</v>
      </c>
      <c r="S2" s="4" t="s">
        <v>19</v>
      </c>
      <c r="T2" s="4" t="s">
        <v>20</v>
      </c>
      <c r="U2" s="4" t="s">
        <v>21</v>
      </c>
      <c r="V2" s="4" t="s">
        <v>22</v>
      </c>
      <c r="W2" s="4" t="s">
        <v>23</v>
      </c>
      <c r="X2" s="4" t="s">
        <v>24</v>
      </c>
      <c r="Y2" s="4" t="s">
        <v>25</v>
      </c>
      <c r="Z2" s="4" t="s">
        <v>26</v>
      </c>
      <c r="AA2" s="4" t="s">
        <v>27</v>
      </c>
      <c r="AB2" s="4" t="s">
        <v>28</v>
      </c>
      <c r="AC2" s="4" t="s">
        <v>29</v>
      </c>
      <c r="AD2" s="4" t="s">
        <v>30</v>
      </c>
      <c r="AE2" s="4" t="s">
        <v>31</v>
      </c>
      <c r="AF2" s="4" t="s">
        <v>32</v>
      </c>
      <c r="AG2" s="4" t="s">
        <v>33</v>
      </c>
      <c r="AH2" s="4" t="s">
        <v>34</v>
      </c>
      <c r="AI2" s="4" t="s">
        <v>35</v>
      </c>
      <c r="AJ2" s="4" t="s">
        <v>36</v>
      </c>
      <c r="AK2" s="4" t="s">
        <v>37</v>
      </c>
      <c r="AL2" s="4" t="s">
        <v>38</v>
      </c>
      <c r="AM2" s="4" t="s">
        <v>39</v>
      </c>
      <c r="AN2" s="4" t="s">
        <v>40</v>
      </c>
      <c r="AO2" s="4" t="s">
        <v>41</v>
      </c>
      <c r="AP2" s="4" t="s">
        <v>42</v>
      </c>
      <c r="AQ2" s="4" t="s">
        <v>43</v>
      </c>
      <c r="AR2" s="4" t="s">
        <v>44</v>
      </c>
      <c r="AS2" s="4" t="s">
        <v>45</v>
      </c>
      <c r="AT2" s="4" t="s">
        <v>46</v>
      </c>
      <c r="AU2" s="4" t="s">
        <v>47</v>
      </c>
      <c r="AV2" s="4" t="s">
        <v>48</v>
      </c>
      <c r="AW2" s="4" t="s">
        <v>49</v>
      </c>
      <c r="AX2" s="4" t="s">
        <v>50</v>
      </c>
      <c r="AY2" s="4" t="s">
        <v>51</v>
      </c>
      <c r="AZ2" s="4" t="s">
        <v>52</v>
      </c>
      <c r="BA2" s="4" t="s">
        <v>53</v>
      </c>
      <c r="BB2" s="4" t="s">
        <v>54</v>
      </c>
      <c r="BC2" s="4" t="s">
        <v>55</v>
      </c>
      <c r="BD2" s="4" t="s">
        <v>56</v>
      </c>
      <c r="BE2" s="4" t="s">
        <v>57</v>
      </c>
      <c r="BF2" s="4" t="s">
        <v>58</v>
      </c>
      <c r="BG2" s="4" t="s">
        <v>59</v>
      </c>
      <c r="BH2" s="4" t="s">
        <v>60</v>
      </c>
      <c r="BI2" s="4" t="s">
        <v>61</v>
      </c>
      <c r="BJ2" s="4" t="s">
        <v>62</v>
      </c>
      <c r="BK2" s="4" t="s">
        <v>63</v>
      </c>
      <c r="BL2" s="4" t="s">
        <v>64</v>
      </c>
      <c r="BM2" s="4" t="s">
        <v>65</v>
      </c>
      <c r="BN2" s="4" t="s">
        <v>66</v>
      </c>
      <c r="BO2" s="4" t="s">
        <v>67</v>
      </c>
      <c r="BP2" s="4" t="s">
        <v>68</v>
      </c>
      <c r="BQ2" s="4" t="s">
        <v>69</v>
      </c>
      <c r="BR2" s="4" t="s">
        <v>70</v>
      </c>
      <c r="BS2" s="4" t="s">
        <v>71</v>
      </c>
      <c r="BT2" s="4" t="s">
        <v>72</v>
      </c>
      <c r="BU2" s="4" t="s">
        <v>73</v>
      </c>
      <c r="BV2" s="4" t="s">
        <v>74</v>
      </c>
      <c r="BW2" s="4" t="s">
        <v>75</v>
      </c>
      <c r="BX2" s="4" t="s">
        <v>76</v>
      </c>
      <c r="BY2" s="4" t="s">
        <v>77</v>
      </c>
      <c r="BZ2" s="4" t="s">
        <v>78</v>
      </c>
      <c r="CA2" s="4" t="s">
        <v>79</v>
      </c>
      <c r="CB2" s="4" t="s">
        <v>80</v>
      </c>
      <c r="CC2" s="4" t="s">
        <v>81</v>
      </c>
      <c r="CD2" s="4" t="s">
        <v>82</v>
      </c>
      <c r="CE2" s="4" t="s">
        <v>83</v>
      </c>
      <c r="CF2" s="4" t="s">
        <v>84</v>
      </c>
      <c r="CG2" s="4" t="s">
        <v>85</v>
      </c>
      <c r="CH2" s="4" t="s">
        <v>86</v>
      </c>
      <c r="CI2" s="4" t="s">
        <v>87</v>
      </c>
      <c r="CJ2" s="5" t="s">
        <v>2855</v>
      </c>
      <c r="CK2" s="6" t="s">
        <v>2856</v>
      </c>
      <c r="CL2" s="6" t="s">
        <v>2857</v>
      </c>
      <c r="CM2" s="7" t="s">
        <v>2858</v>
      </c>
      <c r="CN2" s="7" t="s">
        <v>2859</v>
      </c>
      <c r="CO2" s="8" t="s">
        <v>2860</v>
      </c>
      <c r="CP2" s="9" t="s">
        <v>2861</v>
      </c>
      <c r="CQ2" s="10" t="s">
        <v>2862</v>
      </c>
      <c r="CR2" s="10" t="s">
        <v>2863</v>
      </c>
      <c r="CS2" s="10" t="s">
        <v>2864</v>
      </c>
      <c r="CT2" s="11" t="s">
        <v>2865</v>
      </c>
      <c r="CU2" s="11" t="s">
        <v>2866</v>
      </c>
      <c r="CV2" s="10" t="s">
        <v>2867</v>
      </c>
      <c r="CW2" s="12" t="s">
        <v>2868</v>
      </c>
      <c r="CX2" s="12" t="s">
        <v>2869</v>
      </c>
      <c r="CY2" s="13" t="s">
        <v>2870</v>
      </c>
      <c r="CZ2" s="14" t="s">
        <v>2871</v>
      </c>
      <c r="DA2" s="14" t="s">
        <v>2872</v>
      </c>
      <c r="DB2" s="4" t="s">
        <v>2873</v>
      </c>
    </row>
    <row r="3" spans="1:106" ht="57.6" x14ac:dyDescent="0.3">
      <c r="B3" s="1"/>
      <c r="CJ3" s="15" t="s">
        <v>2874</v>
      </c>
      <c r="CK3" s="39" t="s">
        <v>2875</v>
      </c>
      <c r="CO3" s="18" t="s">
        <v>2876</v>
      </c>
      <c r="CP3" s="19" t="s">
        <v>2877</v>
      </c>
      <c r="CQ3" s="20" t="s">
        <v>2878</v>
      </c>
      <c r="CS3" s="20" t="s">
        <v>2879</v>
      </c>
      <c r="CT3" s="20"/>
      <c r="CU3" s="20"/>
      <c r="CV3" s="20" t="s">
        <v>2880</v>
      </c>
      <c r="CW3" s="22" t="s">
        <v>2881</v>
      </c>
      <c r="CX3" s="22" t="s">
        <v>2882</v>
      </c>
    </row>
    <row r="4" spans="1:106" ht="57.6" x14ac:dyDescent="0.3">
      <c r="CJ4" s="15" t="s">
        <v>2883</v>
      </c>
      <c r="CK4" s="39" t="s">
        <v>527</v>
      </c>
      <c r="CO4" s="17" t="s">
        <v>2884</v>
      </c>
      <c r="CP4" s="19" t="s">
        <v>2885</v>
      </c>
      <c r="CQ4" s="20" t="s">
        <v>2886</v>
      </c>
      <c r="CS4" s="20" t="s">
        <v>2887</v>
      </c>
      <c r="CT4" s="20"/>
      <c r="CU4" s="20"/>
      <c r="CV4" s="20" t="s">
        <v>2888</v>
      </c>
      <c r="CW4" s="22" t="s">
        <v>2889</v>
      </c>
      <c r="CX4" s="22" t="s">
        <v>2890</v>
      </c>
    </row>
    <row r="5" spans="1:106" ht="43.2" x14ac:dyDescent="0.3">
      <c r="B5" s="1"/>
      <c r="CJ5" s="15" t="s">
        <v>2891</v>
      </c>
      <c r="CK5" s="39" t="s">
        <v>2892</v>
      </c>
      <c r="CO5" s="17" t="s">
        <v>2893</v>
      </c>
      <c r="CQ5" s="20" t="s">
        <v>2894</v>
      </c>
      <c r="CS5" s="20" t="s">
        <v>2895</v>
      </c>
      <c r="CT5" s="20"/>
      <c r="CU5" s="20"/>
      <c r="CV5" s="20" t="s">
        <v>2896</v>
      </c>
      <c r="CW5" s="22" t="s">
        <v>2897</v>
      </c>
      <c r="CX5" s="22" t="s">
        <v>2898</v>
      </c>
    </row>
    <row r="6" spans="1:106" ht="57.6" x14ac:dyDescent="0.3">
      <c r="B6" s="1"/>
      <c r="CK6" s="16" t="s">
        <v>2899</v>
      </c>
      <c r="CO6" s="17" t="s">
        <v>2900</v>
      </c>
      <c r="CS6" s="20"/>
      <c r="CT6" s="20"/>
      <c r="CU6" s="20"/>
      <c r="CV6" s="20" t="s">
        <v>2901</v>
      </c>
      <c r="CW6" s="22" t="s">
        <v>2902</v>
      </c>
      <c r="CX6" s="22" t="s">
        <v>2903</v>
      </c>
    </row>
    <row r="7" spans="1:106" ht="43.2" x14ac:dyDescent="0.3">
      <c r="CK7" s="16" t="s">
        <v>2904</v>
      </c>
      <c r="CO7" s="17" t="s">
        <v>2905</v>
      </c>
      <c r="CV7" s="20" t="s">
        <v>2906</v>
      </c>
      <c r="CW7" s="22" t="s">
        <v>2907</v>
      </c>
      <c r="CX7" s="22" t="s">
        <v>2908</v>
      </c>
    </row>
    <row r="8" spans="1:106" ht="28.8" x14ac:dyDescent="0.3">
      <c r="CK8" s="16" t="s">
        <v>2909</v>
      </c>
      <c r="CO8" s="17" t="s">
        <v>2910</v>
      </c>
      <c r="CV8" s="20" t="s">
        <v>2911</v>
      </c>
      <c r="CW8" s="22" t="s">
        <v>2912</v>
      </c>
      <c r="CX8" s="22" t="s">
        <v>2913</v>
      </c>
    </row>
    <row r="9" spans="1:106" ht="28.8" x14ac:dyDescent="0.3">
      <c r="CO9" s="17" t="s">
        <v>2914</v>
      </c>
      <c r="CV9" s="20" t="s">
        <v>2915</v>
      </c>
      <c r="CW9" s="27" t="s">
        <v>2916</v>
      </c>
      <c r="CX9" s="22" t="s">
        <v>2917</v>
      </c>
    </row>
    <row r="10" spans="1:106" ht="28.8" x14ac:dyDescent="0.3">
      <c r="CO10" s="17" t="s">
        <v>2918</v>
      </c>
      <c r="CV10" s="20" t="s">
        <v>2919</v>
      </c>
      <c r="CW10" s="27" t="s">
        <v>2920</v>
      </c>
    </row>
    <row r="11" spans="1:106" ht="28.8" x14ac:dyDescent="0.3">
      <c r="CO11" s="17" t="s">
        <v>2921</v>
      </c>
      <c r="CV11" s="20" t="s">
        <v>2922</v>
      </c>
      <c r="CW11" s="22" t="s">
        <v>2923</v>
      </c>
      <c r="CX11" s="22" t="s">
        <v>2924</v>
      </c>
    </row>
    <row r="12" spans="1:106" ht="28.8" x14ac:dyDescent="0.3">
      <c r="B12" s="1"/>
      <c r="CV12" s="20" t="s">
        <v>2925</v>
      </c>
      <c r="CW12" s="22" t="s">
        <v>2926</v>
      </c>
      <c r="CX12" s="22" t="s">
        <v>2927</v>
      </c>
    </row>
    <row r="13" spans="1:106" ht="28.8" x14ac:dyDescent="0.3">
      <c r="B13" s="1"/>
      <c r="CV13" s="20" t="s">
        <v>2928</v>
      </c>
      <c r="CW13" s="22" t="s">
        <v>2929</v>
      </c>
      <c r="CX13" s="22" t="s">
        <v>2930</v>
      </c>
    </row>
    <row r="14" spans="1:106" ht="28.8" x14ac:dyDescent="0.3">
      <c r="B14" s="1"/>
      <c r="CV14" s="20" t="s">
        <v>2931</v>
      </c>
      <c r="CW14" s="22" t="s">
        <v>2932</v>
      </c>
      <c r="CX14" s="22" t="s">
        <v>2933</v>
      </c>
    </row>
    <row r="15" spans="1:106" ht="43.2" x14ac:dyDescent="0.3">
      <c r="B15" s="1"/>
      <c r="CV15" s="20" t="s">
        <v>2934</v>
      </c>
      <c r="CW15" s="22" t="s">
        <v>2935</v>
      </c>
      <c r="CX15" s="22" t="s">
        <v>2936</v>
      </c>
    </row>
    <row r="16" spans="1:106" ht="28.8" x14ac:dyDescent="0.3">
      <c r="B16" s="1"/>
      <c r="CV16" s="20" t="s">
        <v>2937</v>
      </c>
      <c r="CW16" s="22" t="s">
        <v>2938</v>
      </c>
      <c r="CX16" s="22" t="s">
        <v>2939</v>
      </c>
    </row>
    <row r="17" spans="2:102" ht="43.2" x14ac:dyDescent="0.3">
      <c r="B17" s="1"/>
      <c r="CV17" s="20" t="s">
        <v>2940</v>
      </c>
      <c r="CW17" s="22" t="s">
        <v>2941</v>
      </c>
      <c r="CX17" s="22" t="s">
        <v>2942</v>
      </c>
    </row>
    <row r="18" spans="2:102" ht="28.8" x14ac:dyDescent="0.3">
      <c r="B18" s="1"/>
      <c r="CW18" s="22" t="s">
        <v>2943</v>
      </c>
      <c r="CX18" s="22" t="s">
        <v>2944</v>
      </c>
    </row>
    <row r="19" spans="2:102" ht="28.8" x14ac:dyDescent="0.3">
      <c r="CW19" s="22" t="s">
        <v>2945</v>
      </c>
      <c r="CX19" s="22" t="s">
        <v>2946</v>
      </c>
    </row>
    <row r="20" spans="2:102" ht="28.8" x14ac:dyDescent="0.3">
      <c r="CW20" s="22" t="s">
        <v>2947</v>
      </c>
      <c r="CX20" s="22" t="s">
        <v>2948</v>
      </c>
    </row>
    <row r="21" spans="2:102" ht="28.8" x14ac:dyDescent="0.3">
      <c r="CW21" s="22" t="s">
        <v>2949</v>
      </c>
      <c r="CX21" s="22" t="s">
        <v>2950</v>
      </c>
    </row>
    <row r="22" spans="2:102" ht="28.8" x14ac:dyDescent="0.3">
      <c r="CW22" s="22" t="s">
        <v>2951</v>
      </c>
      <c r="CX22" s="22" t="s">
        <v>2952</v>
      </c>
    </row>
    <row r="23" spans="2:102" ht="28.8" x14ac:dyDescent="0.3">
      <c r="CW23" s="22" t="s">
        <v>2953</v>
      </c>
      <c r="CX23" s="22" t="s">
        <v>2954</v>
      </c>
    </row>
  </sheetData>
  <mergeCells count="5">
    <mergeCell ref="CJ1:CL1"/>
    <mergeCell ref="CM1:CO1"/>
    <mergeCell ref="CQ1:CV1"/>
    <mergeCell ref="CW1:CX1"/>
    <mergeCell ref="CY1:DA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F38F2-1114-411A-9B20-BD77467D88FE}">
  <dimension ref="A1:H16387"/>
  <sheetViews>
    <sheetView workbookViewId="0">
      <selection activeCell="D24" sqref="D24"/>
    </sheetView>
  </sheetViews>
  <sheetFormatPr defaultRowHeight="14.4" x14ac:dyDescent="0.3"/>
  <cols>
    <col min="1" max="1" width="20" customWidth="1"/>
    <col min="2" max="2" width="23.6640625" customWidth="1"/>
    <col min="3" max="3" width="27.33203125" customWidth="1"/>
    <col min="4" max="4" width="34.5546875" customWidth="1"/>
    <col min="7" max="7" width="33.6640625" customWidth="1"/>
    <col min="8" max="8" width="18.88671875" customWidth="1"/>
  </cols>
  <sheetData>
    <row r="1" spans="1:8" x14ac:dyDescent="0.3">
      <c r="A1" s="45" t="s">
        <v>2955</v>
      </c>
      <c r="B1" s="45" t="s">
        <v>2956</v>
      </c>
      <c r="C1" s="45" t="s">
        <v>2957</v>
      </c>
      <c r="D1" s="46" t="s">
        <v>2958</v>
      </c>
      <c r="G1" s="45" t="s">
        <v>2959</v>
      </c>
    </row>
    <row r="2" spans="1:8" x14ac:dyDescent="0.3">
      <c r="A2" t="s">
        <v>2960</v>
      </c>
      <c r="B2" s="16" t="s">
        <v>2875</v>
      </c>
      <c r="C2" t="s">
        <v>207</v>
      </c>
      <c r="D2" s="1"/>
      <c r="G2" t="s">
        <v>2960</v>
      </c>
      <c r="H2" t="s">
        <v>2875</v>
      </c>
    </row>
    <row r="3" spans="1:8" x14ac:dyDescent="0.3">
      <c r="A3" t="s">
        <v>2960</v>
      </c>
      <c r="B3" s="16" t="s">
        <v>2875</v>
      </c>
      <c r="C3" t="s">
        <v>474</v>
      </c>
      <c r="D3" s="1"/>
      <c r="G3" t="s">
        <v>2960</v>
      </c>
      <c r="H3" t="s">
        <v>2961</v>
      </c>
    </row>
    <row r="4" spans="1:8" x14ac:dyDescent="0.3">
      <c r="A4" t="s">
        <v>2960</v>
      </c>
      <c r="B4" s="16" t="s">
        <v>2875</v>
      </c>
      <c r="C4" t="s">
        <v>2962</v>
      </c>
      <c r="D4" s="1"/>
    </row>
    <row r="5" spans="1:8" x14ac:dyDescent="0.3">
      <c r="A5" t="s">
        <v>2960</v>
      </c>
      <c r="B5" s="16" t="s">
        <v>2875</v>
      </c>
      <c r="C5" t="s">
        <v>2963</v>
      </c>
      <c r="D5" s="1"/>
    </row>
    <row r="6" spans="1:8" x14ac:dyDescent="0.3">
      <c r="A6" t="s">
        <v>2960</v>
      </c>
      <c r="B6" s="16" t="s">
        <v>2875</v>
      </c>
      <c r="C6" t="s">
        <v>1699</v>
      </c>
      <c r="D6" s="1"/>
    </row>
    <row r="7" spans="1:8" x14ac:dyDescent="0.3">
      <c r="B7" s="47" t="s">
        <v>2964</v>
      </c>
      <c r="C7" t="s">
        <v>2965</v>
      </c>
      <c r="D7" s="1"/>
    </row>
    <row r="8" spans="1:8" x14ac:dyDescent="0.3">
      <c r="B8" s="47" t="s">
        <v>2964</v>
      </c>
      <c r="C8" t="s">
        <v>276</v>
      </c>
      <c r="D8" s="1"/>
    </row>
    <row r="9" spans="1:8" x14ac:dyDescent="0.3">
      <c r="B9" s="24" t="s">
        <v>2904</v>
      </c>
      <c r="C9" t="s">
        <v>372</v>
      </c>
      <c r="D9" s="1"/>
    </row>
    <row r="10" spans="1:8" x14ac:dyDescent="0.3">
      <c r="B10" s="24" t="s">
        <v>2904</v>
      </c>
      <c r="C10" t="s">
        <v>439</v>
      </c>
      <c r="D10" s="1"/>
    </row>
    <row r="11" spans="1:8" x14ac:dyDescent="0.3">
      <c r="B11" s="24" t="s">
        <v>2904</v>
      </c>
      <c r="C11" t="s">
        <v>576</v>
      </c>
      <c r="D11" s="1"/>
    </row>
    <row r="12" spans="1:8" x14ac:dyDescent="0.3">
      <c r="B12" s="24" t="s">
        <v>2904</v>
      </c>
      <c r="C12" t="s">
        <v>2966</v>
      </c>
      <c r="D12" s="1"/>
    </row>
    <row r="13" spans="1:8" x14ac:dyDescent="0.3">
      <c r="B13" s="24" t="s">
        <v>2904</v>
      </c>
      <c r="C13" t="s">
        <v>2967</v>
      </c>
      <c r="D13" s="1"/>
    </row>
    <row r="14" spans="1:8" x14ac:dyDescent="0.3">
      <c r="B14" s="24" t="s">
        <v>2904</v>
      </c>
      <c r="C14" t="s">
        <v>1156</v>
      </c>
      <c r="D14" s="1"/>
    </row>
    <row r="15" spans="1:8" x14ac:dyDescent="0.3">
      <c r="B15" s="21" t="s">
        <v>2968</v>
      </c>
      <c r="C15" t="s">
        <v>2969</v>
      </c>
      <c r="D15" s="1"/>
    </row>
    <row r="16" spans="1:8" x14ac:dyDescent="0.3">
      <c r="B16" s="21" t="s">
        <v>2968</v>
      </c>
      <c r="C16" t="s">
        <v>2970</v>
      </c>
      <c r="D16" s="1"/>
    </row>
    <row r="17" spans="1:4" x14ac:dyDescent="0.3">
      <c r="B17" s="21" t="s">
        <v>2968</v>
      </c>
      <c r="C17" t="s">
        <v>2971</v>
      </c>
      <c r="D17" s="1"/>
    </row>
    <row r="18" spans="1:4" x14ac:dyDescent="0.3">
      <c r="B18" s="48" t="s">
        <v>2972</v>
      </c>
      <c r="C18" t="s">
        <v>2973</v>
      </c>
      <c r="D18" s="1"/>
    </row>
    <row r="19" spans="1:4" x14ac:dyDescent="0.3">
      <c r="A19" t="s">
        <v>2960</v>
      </c>
      <c r="B19" s="49" t="s">
        <v>2961</v>
      </c>
      <c r="C19" t="s">
        <v>2961</v>
      </c>
      <c r="D19" s="1" t="s">
        <v>2974</v>
      </c>
    </row>
    <row r="20" spans="1:4" x14ac:dyDescent="0.3">
      <c r="D20" s="1"/>
    </row>
    <row r="21" spans="1:4" x14ac:dyDescent="0.3">
      <c r="D21" s="1"/>
    </row>
    <row r="22" spans="1:4" x14ac:dyDescent="0.3">
      <c r="D22" s="1"/>
    </row>
    <row r="23" spans="1:4" x14ac:dyDescent="0.3">
      <c r="D23" s="1"/>
    </row>
    <row r="24" spans="1:4" x14ac:dyDescent="0.3">
      <c r="C24" s="45" t="s">
        <v>2975</v>
      </c>
      <c r="D24" s="46" t="s">
        <v>2958</v>
      </c>
    </row>
    <row r="25" spans="1:4" x14ac:dyDescent="0.3">
      <c r="C25" t="s">
        <v>2969</v>
      </c>
      <c r="D25" s="1"/>
    </row>
    <row r="26" spans="1:4" ht="74.25" customHeight="1" x14ac:dyDescent="0.3">
      <c r="C26" t="s">
        <v>2961</v>
      </c>
      <c r="D26" s="1" t="s">
        <v>2976</v>
      </c>
    </row>
    <row r="27" spans="1:4" ht="77.25" customHeight="1" x14ac:dyDescent="0.3">
      <c r="C27" t="s">
        <v>2875</v>
      </c>
      <c r="D27" s="1" t="s">
        <v>2977</v>
      </c>
    </row>
    <row r="28" spans="1:4" x14ac:dyDescent="0.3">
      <c r="C28" t="s">
        <v>2904</v>
      </c>
      <c r="D28" s="1"/>
    </row>
    <row r="29" spans="1:4" x14ac:dyDescent="0.3">
      <c r="B29" s="1"/>
      <c r="C29" s="42"/>
    </row>
    <row r="30" spans="1:4" x14ac:dyDescent="0.3">
      <c r="B30" s="1"/>
      <c r="C30" s="42"/>
    </row>
    <row r="31" spans="1:4" x14ac:dyDescent="0.3">
      <c r="B31" s="1"/>
      <c r="C31" s="42"/>
    </row>
    <row r="32" spans="1:4" x14ac:dyDescent="0.3">
      <c r="A32" t="s">
        <v>2960</v>
      </c>
      <c r="B32" s="1" t="s">
        <v>2978</v>
      </c>
      <c r="C32" s="42"/>
    </row>
    <row r="33" spans="2:3" x14ac:dyDescent="0.3">
      <c r="B33" s="1"/>
      <c r="C33" s="42"/>
    </row>
    <row r="34" spans="2:3" x14ac:dyDescent="0.3">
      <c r="B34" s="1"/>
      <c r="C34" s="42"/>
    </row>
    <row r="35" spans="2:3" x14ac:dyDescent="0.3">
      <c r="B35" s="1"/>
      <c r="C35" s="42"/>
    </row>
    <row r="36" spans="2:3" x14ac:dyDescent="0.3">
      <c r="B36" s="1"/>
      <c r="C36" s="42"/>
    </row>
    <row r="37" spans="2:3" x14ac:dyDescent="0.3">
      <c r="B37" s="1"/>
      <c r="C37" s="42"/>
    </row>
    <row r="38" spans="2:3" x14ac:dyDescent="0.3">
      <c r="B38" s="1"/>
      <c r="C38" s="42"/>
    </row>
    <row r="39" spans="2:3" x14ac:dyDescent="0.3">
      <c r="B39" s="1"/>
      <c r="C39" s="42"/>
    </row>
    <row r="40" spans="2:3" x14ac:dyDescent="0.3">
      <c r="B40" s="1"/>
      <c r="C40" s="42"/>
    </row>
    <row r="41" spans="2:3" x14ac:dyDescent="0.3">
      <c r="B41" s="1"/>
      <c r="C41" s="42"/>
    </row>
    <row r="42" spans="2:3" x14ac:dyDescent="0.3">
      <c r="B42" s="1"/>
      <c r="C42" s="42"/>
    </row>
    <row r="43" spans="2:3" x14ac:dyDescent="0.3">
      <c r="B43" s="1"/>
      <c r="C43" s="42"/>
    </row>
    <row r="44" spans="2:3" x14ac:dyDescent="0.3">
      <c r="B44" s="1"/>
      <c r="C44" s="42"/>
    </row>
    <row r="45" spans="2:3" x14ac:dyDescent="0.3">
      <c r="B45" s="1"/>
      <c r="C45" s="42"/>
    </row>
    <row r="46" spans="2:3" x14ac:dyDescent="0.3">
      <c r="B46" s="1"/>
      <c r="C46" s="42"/>
    </row>
    <row r="47" spans="2:3" x14ac:dyDescent="0.3">
      <c r="B47" s="1"/>
      <c r="C47" s="42"/>
    </row>
    <row r="48" spans="2:3" x14ac:dyDescent="0.3">
      <c r="B48" s="1"/>
      <c r="C48" s="42"/>
    </row>
    <row r="49" spans="2:3" x14ac:dyDescent="0.3">
      <c r="B49" s="1"/>
      <c r="C49" s="42"/>
    </row>
    <row r="50" spans="2:3" x14ac:dyDescent="0.3">
      <c r="B50" s="1"/>
      <c r="C50" s="42"/>
    </row>
    <row r="51" spans="2:3" x14ac:dyDescent="0.3">
      <c r="B51" s="1"/>
      <c r="C51" s="42"/>
    </row>
    <row r="52" spans="2:3" x14ac:dyDescent="0.3">
      <c r="B52" s="1"/>
      <c r="C52" s="42"/>
    </row>
    <row r="53" spans="2:3" x14ac:dyDescent="0.3">
      <c r="B53" s="1"/>
      <c r="C53" s="42"/>
    </row>
    <row r="54" spans="2:3" x14ac:dyDescent="0.3">
      <c r="B54" s="1"/>
      <c r="C54" s="42"/>
    </row>
    <row r="55" spans="2:3" x14ac:dyDescent="0.3">
      <c r="B55" s="1"/>
      <c r="C55" s="42"/>
    </row>
    <row r="56" spans="2:3" x14ac:dyDescent="0.3">
      <c r="B56" s="1"/>
      <c r="C56" s="42"/>
    </row>
    <row r="57" spans="2:3" x14ac:dyDescent="0.3">
      <c r="B57" s="1"/>
      <c r="C57" s="42"/>
    </row>
    <row r="58" spans="2:3" x14ac:dyDescent="0.3">
      <c r="B58" s="1"/>
      <c r="C58" s="42"/>
    </row>
    <row r="59" spans="2:3" x14ac:dyDescent="0.3">
      <c r="B59" s="1"/>
      <c r="C59" s="42"/>
    </row>
    <row r="60" spans="2:3" x14ac:dyDescent="0.3">
      <c r="B60" s="1"/>
      <c r="C60" s="42"/>
    </row>
    <row r="61" spans="2:3" x14ac:dyDescent="0.3">
      <c r="B61" s="1"/>
      <c r="C61" s="42"/>
    </row>
    <row r="62" spans="2:3" x14ac:dyDescent="0.3">
      <c r="B62" s="1"/>
      <c r="C62" s="42"/>
    </row>
    <row r="63" spans="2:3" x14ac:dyDescent="0.3">
      <c r="B63" s="1"/>
      <c r="C63" s="42"/>
    </row>
    <row r="64" spans="2:3" x14ac:dyDescent="0.3">
      <c r="B64" s="1"/>
      <c r="C64" s="42"/>
    </row>
    <row r="65" spans="2:3" x14ac:dyDescent="0.3">
      <c r="B65" s="1"/>
      <c r="C65" s="42"/>
    </row>
    <row r="66" spans="2:3" x14ac:dyDescent="0.3">
      <c r="B66" s="1"/>
      <c r="C66" s="42"/>
    </row>
    <row r="67" spans="2:3" x14ac:dyDescent="0.3">
      <c r="B67" s="1"/>
      <c r="C67" s="42"/>
    </row>
    <row r="68" spans="2:3" x14ac:dyDescent="0.3">
      <c r="B68" s="1"/>
      <c r="C68" s="42"/>
    </row>
    <row r="69" spans="2:3" x14ac:dyDescent="0.3">
      <c r="B69" s="1"/>
      <c r="C69" s="42"/>
    </row>
    <row r="70" spans="2:3" x14ac:dyDescent="0.3">
      <c r="B70" s="1"/>
      <c r="C70" s="42"/>
    </row>
    <row r="71" spans="2:3" x14ac:dyDescent="0.3">
      <c r="B71" s="1"/>
      <c r="C71" s="42"/>
    </row>
    <row r="72" spans="2:3" x14ac:dyDescent="0.3">
      <c r="B72" s="1"/>
      <c r="C72" s="42"/>
    </row>
    <row r="73" spans="2:3" x14ac:dyDescent="0.3">
      <c r="B73" s="1"/>
      <c r="C73" s="42"/>
    </row>
    <row r="74" spans="2:3" x14ac:dyDescent="0.3">
      <c r="B74" s="1"/>
      <c r="C74" s="42"/>
    </row>
    <row r="75" spans="2:3" x14ac:dyDescent="0.3">
      <c r="B75" s="1"/>
      <c r="C75" s="42"/>
    </row>
    <row r="76" spans="2:3" x14ac:dyDescent="0.3">
      <c r="B76" s="1"/>
      <c r="C76" s="42"/>
    </row>
    <row r="77" spans="2:3" x14ac:dyDescent="0.3">
      <c r="B77" s="1"/>
      <c r="C77" s="42"/>
    </row>
    <row r="78" spans="2:3" x14ac:dyDescent="0.3">
      <c r="B78" s="1"/>
      <c r="C78" s="42"/>
    </row>
    <row r="79" spans="2:3" x14ac:dyDescent="0.3">
      <c r="B79" s="1"/>
      <c r="C79" s="42"/>
    </row>
    <row r="80" spans="2:3" x14ac:dyDescent="0.3">
      <c r="B80" s="1"/>
      <c r="C80" s="42"/>
    </row>
    <row r="81" spans="2:3" x14ac:dyDescent="0.3">
      <c r="B81" s="1"/>
      <c r="C81" s="42"/>
    </row>
    <row r="82" spans="2:3" x14ac:dyDescent="0.3">
      <c r="B82" s="1"/>
      <c r="C82" s="42"/>
    </row>
    <row r="83" spans="2:3" x14ac:dyDescent="0.3">
      <c r="B83" s="1"/>
      <c r="C83" s="42"/>
    </row>
    <row r="84" spans="2:3" x14ac:dyDescent="0.3">
      <c r="B84" s="1"/>
      <c r="C84" s="42"/>
    </row>
    <row r="85" spans="2:3" x14ac:dyDescent="0.3">
      <c r="B85" s="1"/>
      <c r="C85" s="42"/>
    </row>
    <row r="86" spans="2:3" x14ac:dyDescent="0.3">
      <c r="B86" s="1"/>
      <c r="C86" s="42"/>
    </row>
    <row r="87" spans="2:3" x14ac:dyDescent="0.3">
      <c r="B87" s="1"/>
      <c r="C87" s="42"/>
    </row>
    <row r="88" spans="2:3" x14ac:dyDescent="0.3">
      <c r="B88" s="1"/>
      <c r="C88" s="43"/>
    </row>
    <row r="89" spans="2:3" x14ac:dyDescent="0.3">
      <c r="B89" s="1"/>
      <c r="C89" s="1"/>
    </row>
    <row r="90" spans="2:3" x14ac:dyDescent="0.3">
      <c r="B90" s="1"/>
      <c r="C90" s="1"/>
    </row>
    <row r="91" spans="2:3" x14ac:dyDescent="0.3">
      <c r="B91" s="1"/>
      <c r="C91" s="1"/>
    </row>
    <row r="92" spans="2:3" x14ac:dyDescent="0.3">
      <c r="B92" s="1"/>
      <c r="C92" s="1"/>
    </row>
    <row r="93" spans="2:3" x14ac:dyDescent="0.3">
      <c r="B93" s="1"/>
      <c r="C93" s="32"/>
    </row>
    <row r="94" spans="2:3" x14ac:dyDescent="0.3">
      <c r="B94" s="1"/>
      <c r="C94" s="1"/>
    </row>
    <row r="95" spans="2:3" x14ac:dyDescent="0.3">
      <c r="B95" s="1"/>
      <c r="C95" s="1"/>
    </row>
    <row r="96" spans="2:3" x14ac:dyDescent="0.3">
      <c r="B96" s="1"/>
      <c r="C96" s="1"/>
    </row>
    <row r="97" spans="2:3" x14ac:dyDescent="0.3">
      <c r="B97" s="1"/>
      <c r="C97" s="44"/>
    </row>
    <row r="98" spans="2:3" x14ac:dyDescent="0.3">
      <c r="B98" s="1"/>
      <c r="C98" s="1"/>
    </row>
    <row r="99" spans="2:3" x14ac:dyDescent="0.3">
      <c r="B99" s="1"/>
      <c r="C99" s="30"/>
    </row>
    <row r="100" spans="2:3" x14ac:dyDescent="0.3">
      <c r="B100" s="1"/>
      <c r="C100" s="1"/>
    </row>
    <row r="101" spans="2:3" x14ac:dyDescent="0.3">
      <c r="B101" s="1"/>
      <c r="C101" s="1"/>
    </row>
    <row r="102" spans="2:3" x14ac:dyDescent="0.3">
      <c r="B102" s="1"/>
      <c r="C102" s="1"/>
    </row>
    <row r="103" spans="2:3" x14ac:dyDescent="0.3">
      <c r="B103" s="1"/>
      <c r="C103" s="44"/>
    </row>
    <row r="104" spans="2:3" x14ac:dyDescent="0.3">
      <c r="B104" s="1"/>
      <c r="C104" s="44"/>
    </row>
    <row r="105" spans="2:3" x14ac:dyDescent="0.3">
      <c r="B105" s="1"/>
      <c r="C105" s="1"/>
    </row>
    <row r="106" spans="2:3" x14ac:dyDescent="0.3">
      <c r="B106" s="1"/>
      <c r="C106" s="1"/>
    </row>
    <row r="107" spans="2:3" x14ac:dyDescent="0.3">
      <c r="B107" s="1"/>
      <c r="C107" s="1"/>
    </row>
    <row r="108" spans="2:3" x14ac:dyDescent="0.3">
      <c r="B108" s="1"/>
      <c r="C108" s="1"/>
    </row>
    <row r="109" spans="2:3" x14ac:dyDescent="0.3">
      <c r="B109" s="1"/>
      <c r="C109" s="1"/>
    </row>
    <row r="110" spans="2:3" x14ac:dyDescent="0.3">
      <c r="B110" s="1"/>
      <c r="C110" s="1"/>
    </row>
    <row r="111" spans="2:3" x14ac:dyDescent="0.3">
      <c r="B111" s="1"/>
      <c r="C111" s="1"/>
    </row>
    <row r="112" spans="2:3" x14ac:dyDescent="0.3">
      <c r="B112" s="1"/>
      <c r="C112" s="1"/>
    </row>
    <row r="113" spans="2:3" x14ac:dyDescent="0.3">
      <c r="B113" s="1"/>
      <c r="C113" s="1"/>
    </row>
    <row r="114" spans="2:3" x14ac:dyDescent="0.3">
      <c r="B114" s="1"/>
      <c r="C114" s="1"/>
    </row>
    <row r="115" spans="2:3" x14ac:dyDescent="0.3">
      <c r="B115" s="1"/>
      <c r="C115" s="1"/>
    </row>
    <row r="116" spans="2:3" x14ac:dyDescent="0.3">
      <c r="B116" s="1"/>
      <c r="C116" s="1"/>
    </row>
    <row r="117" spans="2:3" x14ac:dyDescent="0.3">
      <c r="B117" s="1"/>
      <c r="C117" s="44"/>
    </row>
    <row r="118" spans="2:3" x14ac:dyDescent="0.3">
      <c r="B118" s="1"/>
      <c r="C118" s="1"/>
    </row>
    <row r="119" spans="2:3" x14ac:dyDescent="0.3">
      <c r="B119" s="1"/>
      <c r="C119" s="1"/>
    </row>
    <row r="120" spans="2:3" x14ac:dyDescent="0.3">
      <c r="B120" s="1"/>
      <c r="C120" s="44"/>
    </row>
    <row r="121" spans="2:3" x14ac:dyDescent="0.3">
      <c r="B121" s="1"/>
      <c r="C121" s="1"/>
    </row>
    <row r="122" spans="2:3" x14ac:dyDescent="0.3">
      <c r="B122" s="1"/>
      <c r="C122" s="44"/>
    </row>
    <row r="123" spans="2:3" x14ac:dyDescent="0.3">
      <c r="B123" s="1"/>
      <c r="C123" s="1"/>
    </row>
    <row r="124" spans="2:3" x14ac:dyDescent="0.3">
      <c r="B124" s="1"/>
      <c r="C124" s="1"/>
    </row>
    <row r="125" spans="2:3" x14ac:dyDescent="0.3">
      <c r="B125" s="1"/>
      <c r="C125" s="1"/>
    </row>
    <row r="126" spans="2:3" x14ac:dyDescent="0.3">
      <c r="B126" s="1"/>
      <c r="C126" s="1"/>
    </row>
    <row r="127" spans="2:3" x14ac:dyDescent="0.3">
      <c r="B127" s="1"/>
      <c r="C127" s="1"/>
    </row>
    <row r="128" spans="2:3" x14ac:dyDescent="0.3">
      <c r="B128" s="1"/>
      <c r="C128" s="1"/>
    </row>
    <row r="129" spans="2:3" x14ac:dyDescent="0.3">
      <c r="B129" s="1"/>
      <c r="C129" s="1"/>
    </row>
    <row r="130" spans="2:3" x14ac:dyDescent="0.3">
      <c r="B130" s="1"/>
      <c r="C130" s="1"/>
    </row>
    <row r="131" spans="2:3" x14ac:dyDescent="0.3">
      <c r="B131" s="1"/>
      <c r="C131" s="28"/>
    </row>
    <row r="132" spans="2:3" x14ac:dyDescent="0.3">
      <c r="B132" s="1"/>
      <c r="C132" s="1"/>
    </row>
    <row r="133" spans="2:3" x14ac:dyDescent="0.3">
      <c r="B133" s="1"/>
      <c r="C133" s="1"/>
    </row>
    <row r="134" spans="2:3" x14ac:dyDescent="0.3">
      <c r="B134" s="1"/>
      <c r="C134" s="1"/>
    </row>
    <row r="135" spans="2:3" x14ac:dyDescent="0.3">
      <c r="B135" s="1"/>
      <c r="C135" s="1"/>
    </row>
    <row r="136" spans="2:3" x14ac:dyDescent="0.3">
      <c r="B136" s="1"/>
      <c r="C136" s="1"/>
    </row>
    <row r="137" spans="2:3" x14ac:dyDescent="0.3">
      <c r="B137" s="1"/>
      <c r="C137" s="1"/>
    </row>
    <row r="138" spans="2:3" x14ac:dyDescent="0.3">
      <c r="B138" s="1"/>
      <c r="C138" s="1"/>
    </row>
    <row r="139" spans="2:3" x14ac:dyDescent="0.3">
      <c r="B139" s="1"/>
      <c r="C139" s="1"/>
    </row>
    <row r="140" spans="2:3" x14ac:dyDescent="0.3">
      <c r="B140" s="1"/>
      <c r="C140" s="1"/>
    </row>
    <row r="141" spans="2:3" x14ac:dyDescent="0.3">
      <c r="B141" s="1"/>
      <c r="C141" s="1"/>
    </row>
    <row r="142" spans="2:3" x14ac:dyDescent="0.3">
      <c r="B142" s="1"/>
      <c r="C142" s="1"/>
    </row>
    <row r="143" spans="2:3" x14ac:dyDescent="0.3">
      <c r="B143" s="1"/>
      <c r="C143" s="1"/>
    </row>
    <row r="144" spans="2:3" x14ac:dyDescent="0.3">
      <c r="B144" s="1"/>
      <c r="C144" s="1"/>
    </row>
    <row r="145" spans="2:3" x14ac:dyDescent="0.3">
      <c r="B145" s="1"/>
      <c r="C145" s="1"/>
    </row>
    <row r="146" spans="2:3" x14ac:dyDescent="0.3">
      <c r="B146" s="1"/>
      <c r="C146" s="1"/>
    </row>
    <row r="147" spans="2:3" x14ac:dyDescent="0.3">
      <c r="B147" s="1"/>
      <c r="C147" s="1"/>
    </row>
    <row r="148" spans="2:3" x14ac:dyDescent="0.3">
      <c r="B148" s="1"/>
      <c r="C148" s="1"/>
    </row>
    <row r="149" spans="2:3" x14ac:dyDescent="0.3">
      <c r="B149" s="1"/>
      <c r="C149" s="1"/>
    </row>
    <row r="150" spans="2:3" x14ac:dyDescent="0.3">
      <c r="B150" s="1"/>
      <c r="C150" s="1"/>
    </row>
    <row r="151" spans="2:3" x14ac:dyDescent="0.3">
      <c r="B151" s="1"/>
      <c r="C151" s="1"/>
    </row>
    <row r="152" spans="2:3" x14ac:dyDescent="0.3">
      <c r="B152" s="1"/>
      <c r="C152" s="1"/>
    </row>
    <row r="153" spans="2:3" x14ac:dyDescent="0.3">
      <c r="B153" s="1"/>
      <c r="C153" s="1"/>
    </row>
    <row r="154" spans="2:3" x14ac:dyDescent="0.3">
      <c r="B154" s="1"/>
      <c r="C154" s="1"/>
    </row>
    <row r="155" spans="2:3" x14ac:dyDescent="0.3">
      <c r="B155" s="1"/>
      <c r="C155" s="1"/>
    </row>
    <row r="156" spans="2:3" x14ac:dyDescent="0.3">
      <c r="B156" s="1"/>
      <c r="C156" s="1"/>
    </row>
    <row r="157" spans="2:3" x14ac:dyDescent="0.3">
      <c r="B157" s="1"/>
      <c r="C157" s="1"/>
    </row>
    <row r="158" spans="2:3" x14ac:dyDescent="0.3">
      <c r="B158" s="1"/>
      <c r="C158" s="1"/>
    </row>
    <row r="159" spans="2:3" x14ac:dyDescent="0.3">
      <c r="B159" s="1"/>
      <c r="C159" s="1"/>
    </row>
    <row r="160" spans="2:3" x14ac:dyDescent="0.3">
      <c r="B160" s="1"/>
      <c r="C160" s="1"/>
    </row>
    <row r="161" spans="2:3" x14ac:dyDescent="0.3">
      <c r="B161" s="1"/>
      <c r="C161" s="1"/>
    </row>
    <row r="162" spans="2:3" x14ac:dyDescent="0.3">
      <c r="B162" s="1"/>
      <c r="C162" s="1"/>
    </row>
    <row r="163" spans="2:3" x14ac:dyDescent="0.3">
      <c r="B163" s="1"/>
      <c r="C163" s="1"/>
    </row>
    <row r="164" spans="2:3" x14ac:dyDescent="0.3">
      <c r="B164" s="1"/>
      <c r="C164" s="1"/>
    </row>
    <row r="165" spans="2:3" x14ac:dyDescent="0.3">
      <c r="B165" s="1"/>
      <c r="C165" s="1"/>
    </row>
    <row r="166" spans="2:3" x14ac:dyDescent="0.3">
      <c r="B166" s="1"/>
      <c r="C166" s="1"/>
    </row>
    <row r="167" spans="2:3" x14ac:dyDescent="0.3">
      <c r="B167" s="1"/>
      <c r="C167" s="1"/>
    </row>
    <row r="168" spans="2:3" x14ac:dyDescent="0.3">
      <c r="B168" s="1"/>
      <c r="C168" s="1"/>
    </row>
    <row r="169" spans="2:3" x14ac:dyDescent="0.3">
      <c r="B169" s="1"/>
      <c r="C169" s="1"/>
    </row>
    <row r="170" spans="2:3" x14ac:dyDescent="0.3">
      <c r="B170" s="1"/>
      <c r="C170" s="1"/>
    </row>
    <row r="171" spans="2:3" x14ac:dyDescent="0.3">
      <c r="B171" s="1"/>
      <c r="C171" s="1"/>
    </row>
    <row r="172" spans="2:3" x14ac:dyDescent="0.3">
      <c r="B172" s="1"/>
      <c r="C172" s="1"/>
    </row>
    <row r="173" spans="2:3" x14ac:dyDescent="0.3">
      <c r="B173" s="1"/>
      <c r="C173" s="1"/>
    </row>
    <row r="174" spans="2:3" x14ac:dyDescent="0.3">
      <c r="B174" s="1"/>
      <c r="C174" s="1"/>
    </row>
    <row r="175" spans="2:3" x14ac:dyDescent="0.3">
      <c r="B175" s="1"/>
      <c r="C175" s="1"/>
    </row>
    <row r="176" spans="2:3" x14ac:dyDescent="0.3">
      <c r="B176" s="1"/>
      <c r="C176" s="1"/>
    </row>
    <row r="177" spans="2:3" x14ac:dyDescent="0.3">
      <c r="B177" s="1"/>
      <c r="C177" s="1"/>
    </row>
    <row r="178" spans="2:3" x14ac:dyDescent="0.3">
      <c r="B178" s="1"/>
      <c r="C178" s="1"/>
    </row>
    <row r="179" spans="2:3" x14ac:dyDescent="0.3">
      <c r="B179" s="1"/>
      <c r="C179" s="1"/>
    </row>
    <row r="180" spans="2:3" x14ac:dyDescent="0.3">
      <c r="B180" s="1"/>
      <c r="C180" s="1"/>
    </row>
    <row r="181" spans="2:3" x14ac:dyDescent="0.3">
      <c r="B181" s="1"/>
      <c r="C181" s="1"/>
    </row>
    <row r="182" spans="2:3" x14ac:dyDescent="0.3">
      <c r="B182" s="1"/>
      <c r="C182" s="1"/>
    </row>
    <row r="183" spans="2:3" x14ac:dyDescent="0.3">
      <c r="B183" s="1"/>
      <c r="C183" s="1"/>
    </row>
    <row r="184" spans="2:3" x14ac:dyDescent="0.3">
      <c r="B184" s="1"/>
      <c r="C184" s="1"/>
    </row>
    <row r="185" spans="2:3" x14ac:dyDescent="0.3">
      <c r="B185" s="1"/>
      <c r="C185" s="1"/>
    </row>
    <row r="186" spans="2:3" x14ac:dyDescent="0.3">
      <c r="B186" s="1"/>
      <c r="C186" s="1"/>
    </row>
    <row r="187" spans="2:3" x14ac:dyDescent="0.3">
      <c r="B187" s="1"/>
      <c r="C187" s="1"/>
    </row>
    <row r="188" spans="2:3" x14ac:dyDescent="0.3">
      <c r="B188" s="1"/>
      <c r="C188" s="1"/>
    </row>
    <row r="189" spans="2:3" x14ac:dyDescent="0.3">
      <c r="B189" s="1"/>
      <c r="C189" s="1"/>
    </row>
    <row r="190" spans="2:3" x14ac:dyDescent="0.3">
      <c r="B190" s="1"/>
      <c r="C190" s="1"/>
    </row>
    <row r="191" spans="2:3" x14ac:dyDescent="0.3">
      <c r="B191" s="1"/>
      <c r="C191" s="1"/>
    </row>
    <row r="192" spans="2:3" x14ac:dyDescent="0.3">
      <c r="B192" s="1"/>
      <c r="C192" s="1"/>
    </row>
    <row r="193" spans="2:3" x14ac:dyDescent="0.3">
      <c r="B193" s="1"/>
      <c r="C193" s="1"/>
    </row>
    <row r="194" spans="2:3" x14ac:dyDescent="0.3">
      <c r="B194" s="1"/>
      <c r="C194" s="1"/>
    </row>
    <row r="195" spans="2:3" x14ac:dyDescent="0.3">
      <c r="B195" s="1"/>
      <c r="C195" s="1"/>
    </row>
    <row r="196" spans="2:3" x14ac:dyDescent="0.3">
      <c r="B196" s="1"/>
      <c r="C196" s="1"/>
    </row>
    <row r="197" spans="2:3" x14ac:dyDescent="0.3">
      <c r="B197" s="1"/>
      <c r="C197" s="1"/>
    </row>
    <row r="198" spans="2:3" x14ac:dyDescent="0.3">
      <c r="B198" s="1"/>
      <c r="C198" s="1"/>
    </row>
    <row r="199" spans="2:3" x14ac:dyDescent="0.3">
      <c r="B199" s="1"/>
      <c r="C199" s="1"/>
    </row>
    <row r="200" spans="2:3" x14ac:dyDescent="0.3">
      <c r="B200" s="1"/>
      <c r="C200" s="1"/>
    </row>
    <row r="201" spans="2:3" x14ac:dyDescent="0.3">
      <c r="B201" s="1"/>
      <c r="C201" s="1"/>
    </row>
    <row r="202" spans="2:3" x14ac:dyDescent="0.3">
      <c r="B202" s="1"/>
      <c r="C202" s="1"/>
    </row>
    <row r="203" spans="2:3" x14ac:dyDescent="0.3">
      <c r="B203" s="1"/>
      <c r="C203" s="1"/>
    </row>
    <row r="204" spans="2:3" x14ac:dyDescent="0.3">
      <c r="B204" s="1"/>
      <c r="C204" s="1"/>
    </row>
    <row r="205" spans="2:3" x14ac:dyDescent="0.3">
      <c r="B205" s="1"/>
      <c r="C205" s="1"/>
    </row>
    <row r="206" spans="2:3" x14ac:dyDescent="0.3">
      <c r="B206" s="1"/>
      <c r="C206" s="1"/>
    </row>
    <row r="207" spans="2:3" x14ac:dyDescent="0.3">
      <c r="B207" s="1"/>
      <c r="C207" s="1"/>
    </row>
    <row r="208" spans="2:3" x14ac:dyDescent="0.3">
      <c r="B208" s="1"/>
      <c r="C208" s="1"/>
    </row>
    <row r="209" spans="2:3" x14ac:dyDescent="0.3">
      <c r="B209" s="1"/>
      <c r="C209" s="1"/>
    </row>
    <row r="210" spans="2:3" x14ac:dyDescent="0.3">
      <c r="B210" s="1"/>
      <c r="C210" s="1"/>
    </row>
    <row r="211" spans="2:3" x14ac:dyDescent="0.3">
      <c r="B211" s="1"/>
      <c r="C211" s="1"/>
    </row>
    <row r="212" spans="2:3" x14ac:dyDescent="0.3">
      <c r="B212" s="1"/>
      <c r="C212" s="1"/>
    </row>
    <row r="213" spans="2:3" x14ac:dyDescent="0.3">
      <c r="B213" s="1"/>
      <c r="C213" s="1"/>
    </row>
    <row r="214" spans="2:3" x14ac:dyDescent="0.3">
      <c r="B214" s="1"/>
      <c r="C214" s="1"/>
    </row>
    <row r="215" spans="2:3" x14ac:dyDescent="0.3">
      <c r="B215" s="1"/>
      <c r="C215" s="1"/>
    </row>
    <row r="216" spans="2:3" x14ac:dyDescent="0.3">
      <c r="B216" s="1"/>
      <c r="C216" s="1"/>
    </row>
    <row r="217" spans="2:3" x14ac:dyDescent="0.3">
      <c r="B217" s="1"/>
      <c r="C217" s="1"/>
    </row>
    <row r="218" spans="2:3" x14ac:dyDescent="0.3">
      <c r="B218" s="1"/>
      <c r="C218" s="1"/>
    </row>
    <row r="219" spans="2:3" x14ac:dyDescent="0.3">
      <c r="B219" s="1"/>
      <c r="C219" s="1"/>
    </row>
    <row r="220" spans="2:3" x14ac:dyDescent="0.3">
      <c r="B220" s="1"/>
      <c r="C220" s="1"/>
    </row>
    <row r="221" spans="2:3" x14ac:dyDescent="0.3">
      <c r="B221" s="1"/>
      <c r="C221" s="1"/>
    </row>
    <row r="222" spans="2:3" x14ac:dyDescent="0.3">
      <c r="B222" s="1"/>
      <c r="C222" s="1"/>
    </row>
    <row r="223" spans="2:3" x14ac:dyDescent="0.3">
      <c r="B223" s="1"/>
      <c r="C223" s="1"/>
    </row>
    <row r="224" spans="2:3" x14ac:dyDescent="0.3">
      <c r="B224" s="1"/>
      <c r="C224" s="1"/>
    </row>
    <row r="225" spans="2:3" x14ac:dyDescent="0.3">
      <c r="B225" s="1"/>
      <c r="C225" s="1"/>
    </row>
    <row r="226" spans="2:3" x14ac:dyDescent="0.3">
      <c r="B226" s="1"/>
      <c r="C226" s="1"/>
    </row>
    <row r="227" spans="2:3" x14ac:dyDescent="0.3">
      <c r="B227" s="1"/>
      <c r="C227" s="1"/>
    </row>
    <row r="228" spans="2:3" x14ac:dyDescent="0.3">
      <c r="B228" s="1"/>
      <c r="C228" s="1"/>
    </row>
    <row r="229" spans="2:3" x14ac:dyDescent="0.3">
      <c r="B229" s="1"/>
      <c r="C229" s="1"/>
    </row>
    <row r="230" spans="2:3" x14ac:dyDescent="0.3">
      <c r="B230" s="1"/>
      <c r="C230" s="1"/>
    </row>
    <row r="231" spans="2:3" x14ac:dyDescent="0.3">
      <c r="B231" s="1"/>
      <c r="C231" s="1"/>
    </row>
    <row r="232" spans="2:3" x14ac:dyDescent="0.3">
      <c r="B232" s="1"/>
      <c r="C232" s="1"/>
    </row>
    <row r="233" spans="2:3" x14ac:dyDescent="0.3">
      <c r="B233" s="1"/>
      <c r="C233" s="1"/>
    </row>
    <row r="234" spans="2:3" x14ac:dyDescent="0.3">
      <c r="B234" s="1"/>
      <c r="C234" s="1"/>
    </row>
    <row r="235" spans="2:3" x14ac:dyDescent="0.3">
      <c r="B235" s="1"/>
      <c r="C235" s="1"/>
    </row>
    <row r="236" spans="2:3" x14ac:dyDescent="0.3">
      <c r="B236" s="1"/>
      <c r="C236" s="1"/>
    </row>
    <row r="237" spans="2:3" x14ac:dyDescent="0.3">
      <c r="B237" s="1"/>
      <c r="C237" s="1"/>
    </row>
    <row r="238" spans="2:3" x14ac:dyDescent="0.3">
      <c r="B238" s="1"/>
      <c r="C238" s="1"/>
    </row>
    <row r="239" spans="2:3" x14ac:dyDescent="0.3">
      <c r="B239" s="1"/>
      <c r="C239" s="1"/>
    </row>
    <row r="240" spans="2:3" x14ac:dyDescent="0.3">
      <c r="B240" s="1"/>
      <c r="C240" s="1"/>
    </row>
    <row r="241" spans="2:3" x14ac:dyDescent="0.3">
      <c r="B241" s="1"/>
      <c r="C241" s="1"/>
    </row>
    <row r="242" spans="2:3" x14ac:dyDescent="0.3">
      <c r="B242" s="1"/>
      <c r="C242" s="1"/>
    </row>
    <row r="243" spans="2:3" x14ac:dyDescent="0.3">
      <c r="B243" s="1"/>
      <c r="C243" s="1"/>
    </row>
    <row r="244" spans="2:3" x14ac:dyDescent="0.3">
      <c r="B244" s="1"/>
      <c r="C244" s="1"/>
    </row>
    <row r="245" spans="2:3" x14ac:dyDescent="0.3">
      <c r="B245" s="1"/>
      <c r="C245" s="1"/>
    </row>
    <row r="246" spans="2:3" x14ac:dyDescent="0.3">
      <c r="B246" s="1"/>
      <c r="C246" s="1"/>
    </row>
    <row r="247" spans="2:3" x14ac:dyDescent="0.3">
      <c r="B247" s="1"/>
      <c r="C247" s="1"/>
    </row>
    <row r="248" spans="2:3" x14ac:dyDescent="0.3">
      <c r="B248" s="1"/>
      <c r="C248" s="1"/>
    </row>
    <row r="249" spans="2:3" x14ac:dyDescent="0.3">
      <c r="B249" s="1"/>
      <c r="C249" s="1"/>
    </row>
    <row r="250" spans="2:3" x14ac:dyDescent="0.3">
      <c r="B250" s="1"/>
      <c r="C250" s="1"/>
    </row>
    <row r="251" spans="2:3" x14ac:dyDescent="0.3">
      <c r="B251" s="1"/>
      <c r="C251" s="1"/>
    </row>
    <row r="252" spans="2:3" x14ac:dyDescent="0.3">
      <c r="B252" s="1"/>
      <c r="C252" s="1"/>
    </row>
    <row r="253" spans="2:3" x14ac:dyDescent="0.3">
      <c r="B253" s="1"/>
      <c r="C253" s="1"/>
    </row>
    <row r="254" spans="2:3" x14ac:dyDescent="0.3">
      <c r="B254" s="1"/>
      <c r="C254" s="1"/>
    </row>
    <row r="255" spans="2:3" x14ac:dyDescent="0.3">
      <c r="B255" s="1"/>
      <c r="C255" s="1"/>
    </row>
    <row r="256" spans="2:3" x14ac:dyDescent="0.3">
      <c r="B256" s="1"/>
      <c r="C256" s="1"/>
    </row>
    <row r="257" spans="2:3" x14ac:dyDescent="0.3">
      <c r="B257" s="1"/>
      <c r="C257" s="1"/>
    </row>
    <row r="258" spans="2:3" x14ac:dyDescent="0.3">
      <c r="B258" s="1"/>
      <c r="C258" s="1"/>
    </row>
    <row r="259" spans="2:3" x14ac:dyDescent="0.3">
      <c r="B259" s="1"/>
      <c r="C259" s="1"/>
    </row>
    <row r="260" spans="2:3" x14ac:dyDescent="0.3">
      <c r="B260" s="1"/>
      <c r="C260" s="1"/>
    </row>
    <row r="261" spans="2:3" x14ac:dyDescent="0.3">
      <c r="B261" s="1"/>
      <c r="C261" s="1"/>
    </row>
    <row r="262" spans="2:3" x14ac:dyDescent="0.3">
      <c r="B262" s="1"/>
      <c r="C262" s="1"/>
    </row>
    <row r="263" spans="2:3" x14ac:dyDescent="0.3">
      <c r="B263" s="1"/>
      <c r="C263" s="1"/>
    </row>
    <row r="264" spans="2:3" x14ac:dyDescent="0.3">
      <c r="B264" s="1"/>
      <c r="C264" s="1"/>
    </row>
    <row r="265" spans="2:3" x14ac:dyDescent="0.3">
      <c r="B265" s="1"/>
      <c r="C265" s="1"/>
    </row>
    <row r="266" spans="2:3" x14ac:dyDescent="0.3">
      <c r="B266" s="1"/>
      <c r="C266" s="1"/>
    </row>
    <row r="267" spans="2:3" x14ac:dyDescent="0.3">
      <c r="B267" s="1"/>
      <c r="C267" s="1"/>
    </row>
    <row r="268" spans="2:3" x14ac:dyDescent="0.3">
      <c r="B268" s="1"/>
      <c r="C268" s="1"/>
    </row>
    <row r="269" spans="2:3" x14ac:dyDescent="0.3">
      <c r="B269" s="1"/>
      <c r="C269" s="1"/>
    </row>
    <row r="270" spans="2:3" x14ac:dyDescent="0.3">
      <c r="B270" s="1"/>
      <c r="C270" s="1"/>
    </row>
    <row r="271" spans="2:3" x14ac:dyDescent="0.3">
      <c r="B271" s="1"/>
      <c r="C271" s="1"/>
    </row>
    <row r="272" spans="2:3" x14ac:dyDescent="0.3">
      <c r="B272" s="1"/>
      <c r="C272" s="1"/>
    </row>
    <row r="273" spans="2:3" x14ac:dyDescent="0.3">
      <c r="B273" s="1"/>
      <c r="C273" s="1"/>
    </row>
    <row r="274" spans="2:3" x14ac:dyDescent="0.3">
      <c r="B274" s="1"/>
      <c r="C274" s="1"/>
    </row>
    <row r="275" spans="2:3" x14ac:dyDescent="0.3">
      <c r="B275" s="1"/>
      <c r="C275" s="1"/>
    </row>
    <row r="276" spans="2:3" x14ac:dyDescent="0.3">
      <c r="B276" s="1"/>
      <c r="C276" s="1"/>
    </row>
    <row r="277" spans="2:3" x14ac:dyDescent="0.3">
      <c r="B277" s="1"/>
      <c r="C277" s="1"/>
    </row>
    <row r="278" spans="2:3" x14ac:dyDescent="0.3">
      <c r="B278" s="1"/>
      <c r="C278" s="1"/>
    </row>
    <row r="279" spans="2:3" x14ac:dyDescent="0.3">
      <c r="B279" s="1"/>
      <c r="C279" s="1"/>
    </row>
    <row r="280" spans="2:3" x14ac:dyDescent="0.3">
      <c r="B280" s="1"/>
      <c r="C280" s="1"/>
    </row>
    <row r="281" spans="2:3" x14ac:dyDescent="0.3">
      <c r="B281" s="1"/>
      <c r="C281" s="1"/>
    </row>
    <row r="282" spans="2:3" x14ac:dyDescent="0.3">
      <c r="B282" s="1"/>
      <c r="C282" s="1"/>
    </row>
    <row r="283" spans="2:3" x14ac:dyDescent="0.3">
      <c r="B283" s="1"/>
      <c r="C283" s="1"/>
    </row>
    <row r="284" spans="2:3" x14ac:dyDescent="0.3">
      <c r="B284" s="1"/>
      <c r="C284" s="1"/>
    </row>
    <row r="285" spans="2:3" x14ac:dyDescent="0.3">
      <c r="B285" s="1"/>
      <c r="C285" s="1"/>
    </row>
    <row r="286" spans="2:3" x14ac:dyDescent="0.3">
      <c r="B286" s="1"/>
      <c r="C286" s="1"/>
    </row>
    <row r="287" spans="2:3" x14ac:dyDescent="0.3">
      <c r="B287" s="1"/>
      <c r="C287" s="1"/>
    </row>
    <row r="288" spans="2:3" x14ac:dyDescent="0.3">
      <c r="B288" s="1"/>
      <c r="C288" s="1"/>
    </row>
    <row r="289" spans="2:3" x14ac:dyDescent="0.3">
      <c r="B289" s="1"/>
      <c r="C289" s="1"/>
    </row>
    <row r="290" spans="2:3" x14ac:dyDescent="0.3">
      <c r="B290" s="1"/>
      <c r="C290" s="1"/>
    </row>
    <row r="291" spans="2:3" x14ac:dyDescent="0.3">
      <c r="B291" s="1"/>
      <c r="C291" s="1"/>
    </row>
    <row r="292" spans="2:3" x14ac:dyDescent="0.3">
      <c r="B292" s="1"/>
      <c r="C292" s="1"/>
    </row>
    <row r="293" spans="2:3" x14ac:dyDescent="0.3">
      <c r="B293" s="1"/>
      <c r="C293" s="1"/>
    </row>
    <row r="294" spans="2:3" x14ac:dyDescent="0.3">
      <c r="B294" s="1"/>
      <c r="C294" s="1"/>
    </row>
    <row r="295" spans="2:3" x14ac:dyDescent="0.3">
      <c r="B295" s="1"/>
      <c r="C295" s="1"/>
    </row>
    <row r="296" spans="2:3" x14ac:dyDescent="0.3">
      <c r="B296" s="1"/>
      <c r="C296" s="1"/>
    </row>
    <row r="297" spans="2:3" x14ac:dyDescent="0.3">
      <c r="B297" s="1"/>
      <c r="C297" s="1"/>
    </row>
    <row r="298" spans="2:3" x14ac:dyDescent="0.3">
      <c r="B298" s="1"/>
      <c r="C298" s="1"/>
    </row>
    <row r="299" spans="2:3" x14ac:dyDescent="0.3">
      <c r="B299" s="1"/>
      <c r="C299" s="1"/>
    </row>
    <row r="300" spans="2:3" x14ac:dyDescent="0.3">
      <c r="B300" s="1"/>
      <c r="C300" s="1"/>
    </row>
    <row r="301" spans="2:3" x14ac:dyDescent="0.3">
      <c r="B301" s="1"/>
      <c r="C301" s="1"/>
    </row>
    <row r="302" spans="2:3" x14ac:dyDescent="0.3">
      <c r="B302" s="1"/>
      <c r="C302" s="1"/>
    </row>
    <row r="303" spans="2:3" x14ac:dyDescent="0.3">
      <c r="B303" s="1"/>
      <c r="C303" s="1"/>
    </row>
    <row r="304" spans="2:3" x14ac:dyDescent="0.3">
      <c r="B304" s="1"/>
      <c r="C304" s="1"/>
    </row>
    <row r="305" spans="2:3" x14ac:dyDescent="0.3">
      <c r="B305" s="1"/>
      <c r="C305" s="1"/>
    </row>
    <row r="306" spans="2:3" x14ac:dyDescent="0.3">
      <c r="B306" s="1"/>
      <c r="C306" s="1"/>
    </row>
    <row r="307" spans="2:3" x14ac:dyDescent="0.3">
      <c r="B307" s="1"/>
      <c r="C307" s="1"/>
    </row>
    <row r="308" spans="2:3" x14ac:dyDescent="0.3">
      <c r="B308" s="1"/>
      <c r="C308" s="1"/>
    </row>
    <row r="309" spans="2:3" x14ac:dyDescent="0.3">
      <c r="B309" s="1"/>
      <c r="C309" s="1"/>
    </row>
    <row r="310" spans="2:3" x14ac:dyDescent="0.3">
      <c r="B310" s="1"/>
      <c r="C310" s="1"/>
    </row>
    <row r="311" spans="2:3" x14ac:dyDescent="0.3">
      <c r="B311" s="1"/>
      <c r="C311" s="1"/>
    </row>
    <row r="312" spans="2:3" x14ac:dyDescent="0.3">
      <c r="B312" s="1"/>
      <c r="C312" s="1"/>
    </row>
    <row r="313" spans="2:3" x14ac:dyDescent="0.3">
      <c r="B313" s="1"/>
      <c r="C313" s="1"/>
    </row>
    <row r="314" spans="2:3" x14ac:dyDescent="0.3">
      <c r="B314" s="1"/>
      <c r="C314" s="1"/>
    </row>
    <row r="315" spans="2:3" x14ac:dyDescent="0.3">
      <c r="B315" s="1"/>
      <c r="C315" s="1"/>
    </row>
    <row r="316" spans="2:3" x14ac:dyDescent="0.3">
      <c r="B316" s="1"/>
      <c r="C316" s="1"/>
    </row>
    <row r="317" spans="2:3" x14ac:dyDescent="0.3">
      <c r="B317" s="1"/>
      <c r="C317" s="1"/>
    </row>
    <row r="318" spans="2:3" x14ac:dyDescent="0.3">
      <c r="B318" s="1"/>
      <c r="C318" s="1"/>
    </row>
    <row r="319" spans="2:3" x14ac:dyDescent="0.3">
      <c r="B319" s="1"/>
      <c r="C319" s="1"/>
    </row>
    <row r="320" spans="2:3" x14ac:dyDescent="0.3">
      <c r="B320" s="1"/>
      <c r="C320" s="1"/>
    </row>
    <row r="321" spans="2:3" x14ac:dyDescent="0.3">
      <c r="B321" s="1"/>
      <c r="C321" s="1"/>
    </row>
    <row r="322" spans="2:3" x14ac:dyDescent="0.3">
      <c r="B322" s="1"/>
      <c r="C322" s="1"/>
    </row>
    <row r="323" spans="2:3" x14ac:dyDescent="0.3">
      <c r="B323" s="1"/>
      <c r="C323" s="1"/>
    </row>
    <row r="324" spans="2:3" x14ac:dyDescent="0.3">
      <c r="B324" s="1"/>
      <c r="C324" s="1"/>
    </row>
    <row r="325" spans="2:3" x14ac:dyDescent="0.3">
      <c r="B325" s="1"/>
      <c r="C325" s="1"/>
    </row>
    <row r="326" spans="2:3" x14ac:dyDescent="0.3">
      <c r="B326" s="1"/>
      <c r="C326" s="1"/>
    </row>
    <row r="327" spans="2:3" x14ac:dyDescent="0.3">
      <c r="B327" s="1"/>
      <c r="C327" s="1"/>
    </row>
    <row r="328" spans="2:3" x14ac:dyDescent="0.3">
      <c r="B328" s="1"/>
      <c r="C328" s="1"/>
    </row>
    <row r="329" spans="2:3" x14ac:dyDescent="0.3">
      <c r="B329" s="1"/>
      <c r="C329" s="1"/>
    </row>
    <row r="330" spans="2:3" x14ac:dyDescent="0.3">
      <c r="B330" s="1"/>
      <c r="C330" s="1"/>
    </row>
    <row r="331" spans="2:3" x14ac:dyDescent="0.3">
      <c r="B331" s="1"/>
      <c r="C331" s="1"/>
    </row>
    <row r="332" spans="2:3" x14ac:dyDescent="0.3">
      <c r="B332" s="1"/>
      <c r="C332" s="1"/>
    </row>
    <row r="333" spans="2:3" x14ac:dyDescent="0.3">
      <c r="B333" s="1"/>
      <c r="C333" s="1"/>
    </row>
    <row r="334" spans="2:3" x14ac:dyDescent="0.3">
      <c r="B334" s="1"/>
      <c r="C334" s="1"/>
    </row>
    <row r="335" spans="2:3" x14ac:dyDescent="0.3">
      <c r="B335" s="1"/>
      <c r="C335" s="1"/>
    </row>
    <row r="336" spans="2:3" x14ac:dyDescent="0.3">
      <c r="B336" s="1"/>
      <c r="C336" s="1"/>
    </row>
    <row r="337" spans="2:3" x14ac:dyDescent="0.3">
      <c r="B337" s="1"/>
      <c r="C337" s="1"/>
    </row>
    <row r="338" spans="2:3" x14ac:dyDescent="0.3">
      <c r="B338" s="1"/>
      <c r="C338" s="1"/>
    </row>
    <row r="339" spans="2:3" x14ac:dyDescent="0.3">
      <c r="B339" s="1"/>
      <c r="C339" s="1"/>
    </row>
    <row r="340" spans="2:3" x14ac:dyDescent="0.3">
      <c r="B340" s="1"/>
      <c r="C340" s="1"/>
    </row>
    <row r="341" spans="2:3" x14ac:dyDescent="0.3">
      <c r="B341" s="1"/>
      <c r="C341" s="1"/>
    </row>
    <row r="342" spans="2:3" x14ac:dyDescent="0.3">
      <c r="B342" s="1"/>
      <c r="C342" s="1"/>
    </row>
    <row r="343" spans="2:3" x14ac:dyDescent="0.3">
      <c r="B343" s="1"/>
      <c r="C343" s="1"/>
    </row>
    <row r="344" spans="2:3" x14ac:dyDescent="0.3">
      <c r="B344" s="1"/>
      <c r="C344" s="1"/>
    </row>
    <row r="345" spans="2:3" x14ac:dyDescent="0.3">
      <c r="B345" s="1"/>
      <c r="C345" s="1"/>
    </row>
    <row r="346" spans="2:3" x14ac:dyDescent="0.3">
      <c r="B346" s="1"/>
      <c r="C346" s="1"/>
    </row>
    <row r="347" spans="2:3" x14ac:dyDescent="0.3">
      <c r="B347" s="1"/>
      <c r="C347" s="1"/>
    </row>
    <row r="348" spans="2:3" x14ac:dyDescent="0.3">
      <c r="B348" s="1"/>
      <c r="C348" s="1"/>
    </row>
    <row r="349" spans="2:3" x14ac:dyDescent="0.3">
      <c r="B349" s="1"/>
      <c r="C349" s="1"/>
    </row>
    <row r="350" spans="2:3" x14ac:dyDescent="0.3">
      <c r="B350" s="1"/>
      <c r="C350" s="1"/>
    </row>
    <row r="351" spans="2:3" x14ac:dyDescent="0.3">
      <c r="B351" s="1"/>
      <c r="C351" s="1"/>
    </row>
    <row r="352" spans="2:3" x14ac:dyDescent="0.3">
      <c r="B352" s="1"/>
      <c r="C352" s="1"/>
    </row>
    <row r="353" spans="2:3" x14ac:dyDescent="0.3">
      <c r="B353" s="1"/>
      <c r="C353" s="1"/>
    </row>
    <row r="354" spans="2:3" x14ac:dyDescent="0.3">
      <c r="B354" s="1"/>
      <c r="C354" s="1"/>
    </row>
    <row r="355" spans="2:3" x14ac:dyDescent="0.3">
      <c r="B355" s="1"/>
      <c r="C355" s="1"/>
    </row>
    <row r="356" spans="2:3" x14ac:dyDescent="0.3">
      <c r="B356" s="1"/>
      <c r="C356" s="1"/>
    </row>
    <row r="357" spans="2:3" x14ac:dyDescent="0.3">
      <c r="B357" s="1"/>
      <c r="C357" s="1"/>
    </row>
    <row r="358" spans="2:3" x14ac:dyDescent="0.3">
      <c r="B358" s="1"/>
      <c r="C358" s="1"/>
    </row>
    <row r="359" spans="2:3" x14ac:dyDescent="0.3">
      <c r="B359" s="1"/>
      <c r="C359" s="1"/>
    </row>
    <row r="360" spans="2:3" x14ac:dyDescent="0.3">
      <c r="B360" s="1"/>
      <c r="C360" s="1"/>
    </row>
    <row r="361" spans="2:3" x14ac:dyDescent="0.3">
      <c r="B361" s="1"/>
      <c r="C361" s="1"/>
    </row>
    <row r="362" spans="2:3" x14ac:dyDescent="0.3">
      <c r="B362" s="1"/>
      <c r="C362" s="1"/>
    </row>
    <row r="363" spans="2:3" x14ac:dyDescent="0.3">
      <c r="B363" s="1"/>
      <c r="C363" s="1"/>
    </row>
    <row r="364" spans="2:3" x14ac:dyDescent="0.3">
      <c r="B364" s="1"/>
      <c r="C364" s="1"/>
    </row>
    <row r="365" spans="2:3" x14ac:dyDescent="0.3">
      <c r="B365" s="1"/>
      <c r="C365" s="1"/>
    </row>
    <row r="366" spans="2:3" x14ac:dyDescent="0.3">
      <c r="B366" s="1"/>
      <c r="C366" s="1"/>
    </row>
    <row r="367" spans="2:3" x14ac:dyDescent="0.3">
      <c r="B367" s="1"/>
      <c r="C367" s="1"/>
    </row>
    <row r="368" spans="2:3" x14ac:dyDescent="0.3">
      <c r="B368" s="1"/>
      <c r="C368" s="1"/>
    </row>
    <row r="369" spans="2:3" x14ac:dyDescent="0.3">
      <c r="B369" s="1"/>
      <c r="C369" s="1"/>
    </row>
    <row r="370" spans="2:3" x14ac:dyDescent="0.3">
      <c r="B370" s="1"/>
      <c r="C370" s="1"/>
    </row>
    <row r="371" spans="2:3" x14ac:dyDescent="0.3">
      <c r="B371" s="1"/>
      <c r="C371" s="1"/>
    </row>
    <row r="372" spans="2:3" x14ac:dyDescent="0.3">
      <c r="B372" s="1"/>
      <c r="C372" s="1"/>
    </row>
    <row r="373" spans="2:3" x14ac:dyDescent="0.3">
      <c r="B373" s="1"/>
      <c r="C373" s="1"/>
    </row>
    <row r="374" spans="2:3" x14ac:dyDescent="0.3">
      <c r="B374" s="1"/>
      <c r="C374" s="1"/>
    </row>
    <row r="375" spans="2:3" x14ac:dyDescent="0.3">
      <c r="B375" s="1"/>
      <c r="C375" s="1"/>
    </row>
    <row r="376" spans="2:3" x14ac:dyDescent="0.3">
      <c r="B376" s="1"/>
      <c r="C376" s="1"/>
    </row>
    <row r="377" spans="2:3" x14ac:dyDescent="0.3">
      <c r="B377" s="1"/>
      <c r="C377" s="1"/>
    </row>
    <row r="378" spans="2:3" x14ac:dyDescent="0.3">
      <c r="B378" s="1"/>
      <c r="C378" s="1"/>
    </row>
    <row r="379" spans="2:3" x14ac:dyDescent="0.3">
      <c r="B379" s="1"/>
      <c r="C379" s="1"/>
    </row>
    <row r="380" spans="2:3" x14ac:dyDescent="0.3">
      <c r="B380" s="1"/>
      <c r="C380" s="1"/>
    </row>
    <row r="381" spans="2:3" x14ac:dyDescent="0.3">
      <c r="B381" s="1"/>
      <c r="C381" s="1"/>
    </row>
    <row r="382" spans="2:3" x14ac:dyDescent="0.3">
      <c r="B382" s="1"/>
      <c r="C382" s="1"/>
    </row>
    <row r="383" spans="2:3" x14ac:dyDescent="0.3">
      <c r="B383" s="1"/>
      <c r="C383" s="1"/>
    </row>
    <row r="384" spans="2:3" x14ac:dyDescent="0.3">
      <c r="B384" s="1"/>
      <c r="C384" s="1"/>
    </row>
    <row r="385" spans="2:3" x14ac:dyDescent="0.3">
      <c r="B385" s="1"/>
      <c r="C385" s="1"/>
    </row>
    <row r="386" spans="2:3" x14ac:dyDescent="0.3">
      <c r="B386" s="1"/>
      <c r="C386" s="1"/>
    </row>
    <row r="387" spans="2:3" x14ac:dyDescent="0.3">
      <c r="B387" s="1"/>
      <c r="C387" s="1"/>
    </row>
    <row r="388" spans="2:3" x14ac:dyDescent="0.3">
      <c r="B388" s="1"/>
      <c r="C388" s="1"/>
    </row>
    <row r="389" spans="2:3" x14ac:dyDescent="0.3">
      <c r="B389" s="1"/>
      <c r="C389" s="1"/>
    </row>
    <row r="390" spans="2:3" x14ac:dyDescent="0.3">
      <c r="B390" s="1"/>
      <c r="C390" s="1"/>
    </row>
    <row r="391" spans="2:3" x14ac:dyDescent="0.3">
      <c r="B391" s="1"/>
      <c r="C391" s="1"/>
    </row>
    <row r="392" spans="2:3" x14ac:dyDescent="0.3">
      <c r="B392" s="1"/>
      <c r="C392" s="1"/>
    </row>
    <row r="393" spans="2:3" x14ac:dyDescent="0.3">
      <c r="B393" s="1"/>
      <c r="C393" s="1"/>
    </row>
    <row r="394" spans="2:3" x14ac:dyDescent="0.3">
      <c r="B394" s="1"/>
      <c r="C394" s="1"/>
    </row>
    <row r="395" spans="2:3" x14ac:dyDescent="0.3">
      <c r="B395" s="1"/>
      <c r="C395" s="1"/>
    </row>
    <row r="396" spans="2:3" x14ac:dyDescent="0.3">
      <c r="B396" s="1"/>
      <c r="C396" s="1"/>
    </row>
    <row r="397" spans="2:3" x14ac:dyDescent="0.3">
      <c r="B397" s="1"/>
      <c r="C397" s="1"/>
    </row>
    <row r="398" spans="2:3" x14ac:dyDescent="0.3">
      <c r="B398" s="1"/>
      <c r="C398" s="1"/>
    </row>
    <row r="399" spans="2:3" x14ac:dyDescent="0.3">
      <c r="B399" s="1"/>
      <c r="C399" s="1"/>
    </row>
    <row r="400" spans="2:3" x14ac:dyDescent="0.3">
      <c r="B400" s="1"/>
      <c r="C400" s="1"/>
    </row>
    <row r="401" spans="2:3" x14ac:dyDescent="0.3">
      <c r="B401" s="1"/>
      <c r="C401" s="1"/>
    </row>
    <row r="402" spans="2:3" x14ac:dyDescent="0.3">
      <c r="B402" s="1"/>
      <c r="C402" s="1"/>
    </row>
    <row r="403" spans="2:3" x14ac:dyDescent="0.3">
      <c r="B403" s="1"/>
      <c r="C403" s="1"/>
    </row>
    <row r="404" spans="2:3" x14ac:dyDescent="0.3">
      <c r="B404" s="1"/>
      <c r="C404" s="1"/>
    </row>
    <row r="405" spans="2:3" x14ac:dyDescent="0.3">
      <c r="B405" s="1"/>
      <c r="C405" s="1"/>
    </row>
    <row r="406" spans="2:3" x14ac:dyDescent="0.3">
      <c r="B406" s="1"/>
      <c r="C406" s="1"/>
    </row>
    <row r="407" spans="2:3" x14ac:dyDescent="0.3">
      <c r="B407" s="1"/>
      <c r="C407" s="1"/>
    </row>
    <row r="408" spans="2:3" x14ac:dyDescent="0.3">
      <c r="B408" s="1"/>
      <c r="C408" s="1"/>
    </row>
    <row r="409" spans="2:3" x14ac:dyDescent="0.3">
      <c r="B409" s="1"/>
      <c r="C409" s="1"/>
    </row>
    <row r="410" spans="2:3" x14ac:dyDescent="0.3">
      <c r="B410" s="1"/>
      <c r="C410" s="1"/>
    </row>
    <row r="411" spans="2:3" x14ac:dyDescent="0.3">
      <c r="B411" s="1"/>
      <c r="C411" s="1"/>
    </row>
    <row r="412" spans="2:3" x14ac:dyDescent="0.3">
      <c r="B412" s="1"/>
      <c r="C412" s="1"/>
    </row>
    <row r="413" spans="2:3" x14ac:dyDescent="0.3">
      <c r="B413" s="1"/>
      <c r="C413" s="1"/>
    </row>
    <row r="414" spans="2:3" x14ac:dyDescent="0.3">
      <c r="B414" s="1"/>
      <c r="C414" s="1"/>
    </row>
    <row r="415" spans="2:3" x14ac:dyDescent="0.3">
      <c r="B415" s="1"/>
      <c r="C415" s="1"/>
    </row>
    <row r="416" spans="2:3" x14ac:dyDescent="0.3">
      <c r="B416" s="1"/>
      <c r="C416" s="1"/>
    </row>
    <row r="417" spans="2:3" x14ac:dyDescent="0.3">
      <c r="B417" s="1"/>
      <c r="C417" s="1"/>
    </row>
    <row r="418" spans="2:3" x14ac:dyDescent="0.3">
      <c r="B418" s="1"/>
      <c r="C418" s="1"/>
    </row>
    <row r="419" spans="2:3" x14ac:dyDescent="0.3">
      <c r="B419" s="1"/>
      <c r="C419" s="1"/>
    </row>
    <row r="420" spans="2:3" x14ac:dyDescent="0.3">
      <c r="B420" s="1"/>
      <c r="C420" s="1"/>
    </row>
    <row r="421" spans="2:3" x14ac:dyDescent="0.3">
      <c r="B421" s="1"/>
      <c r="C421" s="1"/>
    </row>
    <row r="422" spans="2:3" x14ac:dyDescent="0.3">
      <c r="B422" s="1"/>
      <c r="C422" s="1"/>
    </row>
    <row r="423" spans="2:3" x14ac:dyDescent="0.3">
      <c r="B423" s="1"/>
      <c r="C423" s="1"/>
    </row>
    <row r="424" spans="2:3" x14ac:dyDescent="0.3">
      <c r="B424" s="1"/>
      <c r="C424" s="1"/>
    </row>
    <row r="425" spans="2:3" x14ac:dyDescent="0.3">
      <c r="B425" s="1"/>
      <c r="C425" s="1"/>
    </row>
    <row r="426" spans="2:3" x14ac:dyDescent="0.3">
      <c r="B426" s="1"/>
      <c r="C426" s="1"/>
    </row>
    <row r="427" spans="2:3" x14ac:dyDescent="0.3">
      <c r="B427" s="1"/>
      <c r="C427" s="1"/>
    </row>
    <row r="428" spans="2:3" x14ac:dyDescent="0.3">
      <c r="B428" s="1"/>
      <c r="C428" s="1"/>
    </row>
    <row r="429" spans="2:3" x14ac:dyDescent="0.3">
      <c r="B429" s="1"/>
      <c r="C429" s="1"/>
    </row>
    <row r="430" spans="2:3" x14ac:dyDescent="0.3">
      <c r="B430" s="1"/>
      <c r="C430" s="1"/>
    </row>
    <row r="431" spans="2:3" x14ac:dyDescent="0.3">
      <c r="B431" s="1"/>
      <c r="C431" s="1"/>
    </row>
    <row r="432" spans="2:3" x14ac:dyDescent="0.3">
      <c r="B432" s="1"/>
      <c r="C432" s="1"/>
    </row>
    <row r="433" spans="2:3" x14ac:dyDescent="0.3">
      <c r="B433" s="1"/>
      <c r="C433" s="1"/>
    </row>
    <row r="434" spans="2:3" x14ac:dyDescent="0.3">
      <c r="B434" s="1"/>
      <c r="C434" s="1"/>
    </row>
    <row r="435" spans="2:3" x14ac:dyDescent="0.3">
      <c r="B435" s="1"/>
      <c r="C435" s="1"/>
    </row>
    <row r="436" spans="2:3" x14ac:dyDescent="0.3">
      <c r="B436" s="1"/>
      <c r="C436" s="1"/>
    </row>
    <row r="437" spans="2:3" x14ac:dyDescent="0.3">
      <c r="B437" s="1"/>
      <c r="C437" s="1"/>
    </row>
    <row r="438" spans="2:3" x14ac:dyDescent="0.3">
      <c r="B438" s="1"/>
      <c r="C438" s="1"/>
    </row>
    <row r="439" spans="2:3" x14ac:dyDescent="0.3">
      <c r="B439" s="1"/>
      <c r="C439" s="1"/>
    </row>
    <row r="440" spans="2:3" x14ac:dyDescent="0.3">
      <c r="B440" s="1"/>
      <c r="C440" s="1"/>
    </row>
    <row r="441" spans="2:3" x14ac:dyDescent="0.3">
      <c r="B441" s="1"/>
      <c r="C441" s="1"/>
    </row>
    <row r="442" spans="2:3" x14ac:dyDescent="0.3">
      <c r="B442" s="1"/>
      <c r="C442" s="1"/>
    </row>
    <row r="443" spans="2:3" x14ac:dyDescent="0.3">
      <c r="B443" s="1"/>
      <c r="C443" s="1"/>
    </row>
    <row r="444" spans="2:3" x14ac:dyDescent="0.3">
      <c r="B444" s="1"/>
      <c r="C444" s="1"/>
    </row>
    <row r="445" spans="2:3" x14ac:dyDescent="0.3">
      <c r="B445" s="1"/>
      <c r="C445" s="1"/>
    </row>
    <row r="446" spans="2:3" x14ac:dyDescent="0.3">
      <c r="B446" s="1"/>
      <c r="C446" s="1"/>
    </row>
    <row r="447" spans="2:3" x14ac:dyDescent="0.3">
      <c r="B447" s="1"/>
      <c r="C447" s="1"/>
    </row>
    <row r="448" spans="2:3" x14ac:dyDescent="0.3">
      <c r="B448" s="1"/>
      <c r="C448" s="1"/>
    </row>
    <row r="449" spans="2:3" x14ac:dyDescent="0.3">
      <c r="B449" s="1"/>
      <c r="C449" s="1"/>
    </row>
    <row r="450" spans="2:3" x14ac:dyDescent="0.3">
      <c r="B450" s="1"/>
      <c r="C450" s="1"/>
    </row>
    <row r="451" spans="2:3" x14ac:dyDescent="0.3">
      <c r="B451" s="1"/>
      <c r="C451" s="1"/>
    </row>
    <row r="452" spans="2:3" x14ac:dyDescent="0.3">
      <c r="B452" s="1"/>
      <c r="C452" s="1"/>
    </row>
    <row r="453" spans="2:3" x14ac:dyDescent="0.3">
      <c r="B453" s="1"/>
      <c r="C453" s="1"/>
    </row>
    <row r="454" spans="2:3" x14ac:dyDescent="0.3">
      <c r="B454" s="1"/>
      <c r="C454" s="1"/>
    </row>
    <row r="455" spans="2:3" x14ac:dyDescent="0.3">
      <c r="B455" s="1"/>
      <c r="C455" s="1"/>
    </row>
    <row r="456" spans="2:3" x14ac:dyDescent="0.3">
      <c r="B456" s="1"/>
      <c r="C456" s="1"/>
    </row>
    <row r="457" spans="2:3" x14ac:dyDescent="0.3">
      <c r="B457" s="1"/>
      <c r="C457" s="1"/>
    </row>
    <row r="458" spans="2:3" x14ac:dyDescent="0.3">
      <c r="B458" s="1"/>
      <c r="C458" s="1"/>
    </row>
    <row r="459" spans="2:3" x14ac:dyDescent="0.3">
      <c r="B459" s="1"/>
      <c r="C459" s="1"/>
    </row>
    <row r="460" spans="2:3" x14ac:dyDescent="0.3">
      <c r="B460" s="1"/>
      <c r="C460" s="1"/>
    </row>
    <row r="461" spans="2:3" x14ac:dyDescent="0.3">
      <c r="B461" s="1"/>
      <c r="C461" s="1"/>
    </row>
    <row r="462" spans="2:3" x14ac:dyDescent="0.3">
      <c r="B462" s="1"/>
      <c r="C462" s="1"/>
    </row>
    <row r="463" spans="2:3" x14ac:dyDescent="0.3">
      <c r="B463" s="1"/>
      <c r="C463" s="1"/>
    </row>
    <row r="464" spans="2:3" x14ac:dyDescent="0.3">
      <c r="B464" s="1"/>
      <c r="C464" s="1"/>
    </row>
    <row r="465" spans="2:3" x14ac:dyDescent="0.3">
      <c r="B465" s="1"/>
      <c r="C465" s="1"/>
    </row>
    <row r="466" spans="2:3" x14ac:dyDescent="0.3">
      <c r="B466" s="1"/>
      <c r="C466" s="1"/>
    </row>
    <row r="467" spans="2:3" x14ac:dyDescent="0.3">
      <c r="B467" s="1"/>
      <c r="C467" s="1"/>
    </row>
    <row r="468" spans="2:3" x14ac:dyDescent="0.3">
      <c r="B468" s="1"/>
      <c r="C468" s="1"/>
    </row>
    <row r="469" spans="2:3" x14ac:dyDescent="0.3">
      <c r="B469" s="1"/>
      <c r="C469" s="1"/>
    </row>
    <row r="470" spans="2:3" x14ac:dyDescent="0.3">
      <c r="B470" s="1"/>
      <c r="C470" s="1"/>
    </row>
    <row r="471" spans="2:3" x14ac:dyDescent="0.3">
      <c r="B471" s="1"/>
      <c r="C471" s="1"/>
    </row>
    <row r="472" spans="2:3" x14ac:dyDescent="0.3">
      <c r="B472" s="1"/>
      <c r="C472" s="1"/>
    </row>
    <row r="473" spans="2:3" x14ac:dyDescent="0.3">
      <c r="B473" s="1"/>
      <c r="C473" s="1"/>
    </row>
    <row r="474" spans="2:3" x14ac:dyDescent="0.3">
      <c r="B474" s="1"/>
      <c r="C474" s="1"/>
    </row>
    <row r="475" spans="2:3" x14ac:dyDescent="0.3">
      <c r="B475" s="1"/>
      <c r="C475" s="1"/>
    </row>
    <row r="476" spans="2:3" x14ac:dyDescent="0.3">
      <c r="B476" s="1"/>
      <c r="C476" s="1"/>
    </row>
    <row r="477" spans="2:3" x14ac:dyDescent="0.3">
      <c r="B477" s="1"/>
      <c r="C477" s="1"/>
    </row>
    <row r="478" spans="2:3" x14ac:dyDescent="0.3">
      <c r="B478" s="1"/>
      <c r="C478" s="1"/>
    </row>
    <row r="479" spans="2:3" x14ac:dyDescent="0.3">
      <c r="B479" s="1"/>
      <c r="C479" s="1"/>
    </row>
    <row r="480" spans="2:3" x14ac:dyDescent="0.3">
      <c r="B480" s="1"/>
      <c r="C480" s="1"/>
    </row>
    <row r="481" spans="2:3" x14ac:dyDescent="0.3">
      <c r="B481" s="1"/>
      <c r="C481" s="1"/>
    </row>
    <row r="482" spans="2:3" x14ac:dyDescent="0.3">
      <c r="B482" s="1"/>
      <c r="C482" s="1"/>
    </row>
    <row r="483" spans="2:3" x14ac:dyDescent="0.3">
      <c r="B483" s="1"/>
      <c r="C483" s="1"/>
    </row>
    <row r="484" spans="2:3" x14ac:dyDescent="0.3">
      <c r="B484" s="1"/>
      <c r="C484" s="1"/>
    </row>
    <row r="485" spans="2:3" x14ac:dyDescent="0.3">
      <c r="B485" s="1"/>
      <c r="C485" s="1"/>
    </row>
    <row r="486" spans="2:3" x14ac:dyDescent="0.3">
      <c r="B486" s="1"/>
      <c r="C486" s="1"/>
    </row>
    <row r="487" spans="2:3" x14ac:dyDescent="0.3">
      <c r="B487" s="1"/>
      <c r="C487" s="1"/>
    </row>
    <row r="488" spans="2:3" x14ac:dyDescent="0.3">
      <c r="B488" s="1"/>
      <c r="C488" s="1"/>
    </row>
    <row r="489" spans="2:3" x14ac:dyDescent="0.3">
      <c r="B489" s="1"/>
      <c r="C489" s="1"/>
    </row>
    <row r="490" spans="2:3" x14ac:dyDescent="0.3">
      <c r="B490" s="1"/>
      <c r="C490" s="1"/>
    </row>
    <row r="491" spans="2:3" x14ac:dyDescent="0.3">
      <c r="B491" s="1"/>
      <c r="C491" s="1"/>
    </row>
    <row r="492" spans="2:3" x14ac:dyDescent="0.3">
      <c r="B492" s="1"/>
      <c r="C492" s="1"/>
    </row>
    <row r="493" spans="2:3" x14ac:dyDescent="0.3">
      <c r="B493" s="1"/>
      <c r="C493" s="1"/>
    </row>
    <row r="494" spans="2:3" x14ac:dyDescent="0.3">
      <c r="B494" s="1"/>
      <c r="C494" s="1"/>
    </row>
    <row r="495" spans="2:3" x14ac:dyDescent="0.3">
      <c r="B495" s="1"/>
      <c r="C495" s="1"/>
    </row>
    <row r="496" spans="2:3" x14ac:dyDescent="0.3">
      <c r="B496" s="1"/>
      <c r="C496" s="1"/>
    </row>
    <row r="497" spans="2:3" x14ac:dyDescent="0.3">
      <c r="B497" s="1"/>
      <c r="C497" s="1"/>
    </row>
    <row r="498" spans="2:3" x14ac:dyDescent="0.3">
      <c r="B498" s="1"/>
      <c r="C498" s="1"/>
    </row>
    <row r="499" spans="2:3" x14ac:dyDescent="0.3">
      <c r="B499" s="1"/>
      <c r="C499" s="1"/>
    </row>
    <row r="500" spans="2:3" x14ac:dyDescent="0.3">
      <c r="B500" s="1"/>
      <c r="C500" s="1"/>
    </row>
    <row r="501" spans="2:3" x14ac:dyDescent="0.3">
      <c r="B501" s="1"/>
      <c r="C501" s="1"/>
    </row>
    <row r="502" spans="2:3" x14ac:dyDescent="0.3">
      <c r="B502" s="1"/>
      <c r="C502" s="1"/>
    </row>
    <row r="503" spans="2:3" x14ac:dyDescent="0.3">
      <c r="B503" s="1"/>
      <c r="C503" s="1"/>
    </row>
    <row r="504" spans="2:3" x14ac:dyDescent="0.3">
      <c r="B504" s="1"/>
      <c r="C504" s="1"/>
    </row>
    <row r="505" spans="2:3" x14ac:dyDescent="0.3">
      <c r="B505" s="1"/>
      <c r="C505" s="1"/>
    </row>
    <row r="506" spans="2:3" x14ac:dyDescent="0.3">
      <c r="B506" s="1"/>
      <c r="C506" s="1"/>
    </row>
    <row r="507" spans="2:3" x14ac:dyDescent="0.3">
      <c r="B507" s="1"/>
      <c r="C507" s="1"/>
    </row>
    <row r="508" spans="2:3" x14ac:dyDescent="0.3">
      <c r="B508" s="1"/>
      <c r="C508" s="1"/>
    </row>
    <row r="509" spans="2:3" x14ac:dyDescent="0.3">
      <c r="B509" s="1"/>
      <c r="C509" s="1"/>
    </row>
    <row r="510" spans="2:3" x14ac:dyDescent="0.3">
      <c r="B510" s="1"/>
      <c r="C510" s="1"/>
    </row>
    <row r="511" spans="2:3" x14ac:dyDescent="0.3">
      <c r="B511" s="1"/>
      <c r="C511" s="1"/>
    </row>
    <row r="512" spans="2:3" x14ac:dyDescent="0.3">
      <c r="B512" s="1"/>
      <c r="C512" s="1"/>
    </row>
    <row r="513" spans="2:3" x14ac:dyDescent="0.3">
      <c r="B513" s="1"/>
      <c r="C513" s="1"/>
    </row>
    <row r="514" spans="2:3" x14ac:dyDescent="0.3">
      <c r="B514" s="1"/>
      <c r="C514" s="1"/>
    </row>
    <row r="515" spans="2:3" x14ac:dyDescent="0.3">
      <c r="B515" s="1"/>
      <c r="C515" s="1"/>
    </row>
    <row r="516" spans="2:3" x14ac:dyDescent="0.3">
      <c r="B516" s="1"/>
      <c r="C516" s="1"/>
    </row>
    <row r="517" spans="2:3" x14ac:dyDescent="0.3">
      <c r="B517" s="1"/>
      <c r="C517" s="1"/>
    </row>
    <row r="518" spans="2:3" x14ac:dyDescent="0.3">
      <c r="B518" s="1"/>
      <c r="C518" s="1"/>
    </row>
    <row r="519" spans="2:3" x14ac:dyDescent="0.3">
      <c r="B519" s="1"/>
      <c r="C519" s="1"/>
    </row>
    <row r="520" spans="2:3" x14ac:dyDescent="0.3">
      <c r="B520" s="1"/>
      <c r="C520" s="1"/>
    </row>
    <row r="521" spans="2:3" x14ac:dyDescent="0.3">
      <c r="B521" s="1"/>
      <c r="C521" s="1"/>
    </row>
    <row r="522" spans="2:3" x14ac:dyDescent="0.3">
      <c r="B522" s="1"/>
      <c r="C522" s="1"/>
    </row>
    <row r="523" spans="2:3" x14ac:dyDescent="0.3">
      <c r="B523" s="1"/>
      <c r="C523" s="1"/>
    </row>
    <row r="524" spans="2:3" x14ac:dyDescent="0.3">
      <c r="B524" s="1"/>
      <c r="C524" s="1"/>
    </row>
    <row r="525" spans="2:3" x14ac:dyDescent="0.3">
      <c r="B525" s="1"/>
      <c r="C525" s="1"/>
    </row>
    <row r="526" spans="2:3" x14ac:dyDescent="0.3">
      <c r="B526" s="1"/>
      <c r="C526" s="1"/>
    </row>
    <row r="527" spans="2:3" x14ac:dyDescent="0.3">
      <c r="B527" s="1"/>
      <c r="C527" s="1"/>
    </row>
    <row r="528" spans="2:3" x14ac:dyDescent="0.3">
      <c r="B528" s="1"/>
      <c r="C528" s="1"/>
    </row>
    <row r="529" spans="2:3" x14ac:dyDescent="0.3">
      <c r="B529" s="1"/>
      <c r="C529" s="1"/>
    </row>
    <row r="530" spans="2:3" x14ac:dyDescent="0.3">
      <c r="B530" s="1"/>
      <c r="C530" s="1"/>
    </row>
    <row r="531" spans="2:3" x14ac:dyDescent="0.3">
      <c r="B531" s="1"/>
      <c r="C531" s="1"/>
    </row>
    <row r="532" spans="2:3" x14ac:dyDescent="0.3">
      <c r="B532" s="1"/>
      <c r="C532" s="1"/>
    </row>
    <row r="533" spans="2:3" x14ac:dyDescent="0.3">
      <c r="B533" s="1"/>
      <c r="C533" s="1"/>
    </row>
    <row r="534" spans="2:3" x14ac:dyDescent="0.3">
      <c r="B534" s="1"/>
      <c r="C534" s="1"/>
    </row>
    <row r="535" spans="2:3" x14ac:dyDescent="0.3">
      <c r="B535" s="1"/>
      <c r="C535" s="1"/>
    </row>
    <row r="536" spans="2:3" x14ac:dyDescent="0.3">
      <c r="B536" s="1"/>
      <c r="C536" s="1"/>
    </row>
    <row r="537" spans="2:3" x14ac:dyDescent="0.3">
      <c r="B537" s="1"/>
      <c r="C537" s="1"/>
    </row>
    <row r="538" spans="2:3" x14ac:dyDescent="0.3">
      <c r="B538" s="1"/>
      <c r="C538" s="1"/>
    </row>
    <row r="539" spans="2:3" x14ac:dyDescent="0.3">
      <c r="B539" s="1"/>
      <c r="C539" s="1"/>
    </row>
    <row r="540" spans="2:3" x14ac:dyDescent="0.3">
      <c r="B540" s="1"/>
      <c r="C540" s="1"/>
    </row>
    <row r="541" spans="2:3" x14ac:dyDescent="0.3">
      <c r="B541" s="1"/>
      <c r="C541" s="1"/>
    </row>
    <row r="542" spans="2:3" x14ac:dyDescent="0.3">
      <c r="B542" s="1"/>
      <c r="C542" s="1"/>
    </row>
    <row r="543" spans="2:3" x14ac:dyDescent="0.3">
      <c r="B543" s="1"/>
      <c r="C543" s="1"/>
    </row>
    <row r="544" spans="2:3" x14ac:dyDescent="0.3">
      <c r="B544" s="1"/>
      <c r="C544" s="1"/>
    </row>
    <row r="545" spans="2:3" x14ac:dyDescent="0.3">
      <c r="B545" s="1"/>
      <c r="C545" s="1"/>
    </row>
    <row r="546" spans="2:3" x14ac:dyDescent="0.3">
      <c r="B546" s="1"/>
      <c r="C546" s="1"/>
    </row>
    <row r="547" spans="2:3" x14ac:dyDescent="0.3">
      <c r="B547" s="1"/>
      <c r="C547" s="1"/>
    </row>
    <row r="548" spans="2:3" x14ac:dyDescent="0.3">
      <c r="B548" s="1"/>
      <c r="C548" s="1"/>
    </row>
    <row r="549" spans="2:3" x14ac:dyDescent="0.3">
      <c r="B549" s="1"/>
      <c r="C549" s="1"/>
    </row>
    <row r="550" spans="2:3" x14ac:dyDescent="0.3">
      <c r="B550" s="1"/>
      <c r="C550" s="1"/>
    </row>
    <row r="551" spans="2:3" x14ac:dyDescent="0.3">
      <c r="B551" s="1"/>
      <c r="C551" s="1"/>
    </row>
    <row r="552" spans="2:3" x14ac:dyDescent="0.3">
      <c r="B552" s="1"/>
      <c r="C552" s="1"/>
    </row>
    <row r="553" spans="2:3" x14ac:dyDescent="0.3">
      <c r="B553" s="1"/>
      <c r="C553" s="1"/>
    </row>
    <row r="554" spans="2:3" x14ac:dyDescent="0.3">
      <c r="B554" s="1"/>
      <c r="C554" s="1"/>
    </row>
    <row r="555" spans="2:3" x14ac:dyDescent="0.3">
      <c r="B555" s="1"/>
      <c r="C555" s="1"/>
    </row>
    <row r="556" spans="2:3" x14ac:dyDescent="0.3">
      <c r="B556" s="1"/>
      <c r="C556" s="1"/>
    </row>
    <row r="557" spans="2:3" x14ac:dyDescent="0.3">
      <c r="B557" s="1"/>
      <c r="C557" s="1"/>
    </row>
    <row r="558" spans="2:3" x14ac:dyDescent="0.3">
      <c r="B558" s="1"/>
      <c r="C558" s="1"/>
    </row>
    <row r="559" spans="2:3" x14ac:dyDescent="0.3">
      <c r="B559" s="1"/>
      <c r="C559" s="1"/>
    </row>
    <row r="560" spans="2:3" x14ac:dyDescent="0.3">
      <c r="B560" s="1"/>
      <c r="C560" s="1"/>
    </row>
    <row r="561" spans="2:3" x14ac:dyDescent="0.3">
      <c r="B561" s="1"/>
      <c r="C561" s="1"/>
    </row>
    <row r="562" spans="2:3" x14ac:dyDescent="0.3">
      <c r="B562" s="1"/>
      <c r="C562" s="1"/>
    </row>
    <row r="563" spans="2:3" x14ac:dyDescent="0.3">
      <c r="B563" s="1"/>
      <c r="C563" s="1"/>
    </row>
    <row r="564" spans="2:3" x14ac:dyDescent="0.3">
      <c r="B564" s="1"/>
      <c r="C564" s="1"/>
    </row>
    <row r="565" spans="2:3" x14ac:dyDescent="0.3">
      <c r="B565" s="1"/>
      <c r="C565" s="1"/>
    </row>
    <row r="566" spans="2:3" x14ac:dyDescent="0.3">
      <c r="B566" s="1"/>
      <c r="C566" s="1"/>
    </row>
    <row r="567" spans="2:3" x14ac:dyDescent="0.3">
      <c r="B567" s="1"/>
      <c r="C567" s="1"/>
    </row>
    <row r="568" spans="2:3" x14ac:dyDescent="0.3">
      <c r="B568" s="1"/>
      <c r="C568" s="1"/>
    </row>
    <row r="569" spans="2:3" x14ac:dyDescent="0.3">
      <c r="B569" s="1"/>
      <c r="C569" s="1"/>
    </row>
    <row r="570" spans="2:3" x14ac:dyDescent="0.3">
      <c r="B570" s="1"/>
      <c r="C570" s="1"/>
    </row>
    <row r="571" spans="2:3" x14ac:dyDescent="0.3">
      <c r="B571" s="1"/>
      <c r="C571" s="1"/>
    </row>
    <row r="572" spans="2:3" x14ac:dyDescent="0.3">
      <c r="B572" s="1"/>
      <c r="C572" s="1"/>
    </row>
    <row r="573" spans="2:3" x14ac:dyDescent="0.3">
      <c r="B573" s="1"/>
      <c r="C573" s="1"/>
    </row>
    <row r="574" spans="2:3" x14ac:dyDescent="0.3">
      <c r="B574" s="1"/>
      <c r="C574" s="1"/>
    </row>
    <row r="575" spans="2:3" x14ac:dyDescent="0.3">
      <c r="B575" s="1"/>
      <c r="C575" s="1"/>
    </row>
    <row r="576" spans="2:3" x14ac:dyDescent="0.3">
      <c r="B576" s="1"/>
      <c r="C576" s="1"/>
    </row>
    <row r="577" spans="2:3" x14ac:dyDescent="0.3">
      <c r="B577" s="1"/>
      <c r="C577" s="1"/>
    </row>
    <row r="578" spans="2:3" x14ac:dyDescent="0.3">
      <c r="B578" s="1"/>
      <c r="C578" s="1"/>
    </row>
    <row r="579" spans="2:3" x14ac:dyDescent="0.3">
      <c r="B579" s="1"/>
      <c r="C579" s="1"/>
    </row>
    <row r="580" spans="2:3" x14ac:dyDescent="0.3">
      <c r="B580" s="1"/>
      <c r="C580" s="1"/>
    </row>
    <row r="581" spans="2:3" x14ac:dyDescent="0.3">
      <c r="B581" s="1"/>
      <c r="C581" s="1"/>
    </row>
    <row r="582" spans="2:3" x14ac:dyDescent="0.3">
      <c r="B582" s="1"/>
      <c r="C582" s="1"/>
    </row>
    <row r="583" spans="2:3" x14ac:dyDescent="0.3">
      <c r="B583" s="1"/>
      <c r="C583" s="1"/>
    </row>
    <row r="584" spans="2:3" x14ac:dyDescent="0.3">
      <c r="B584" s="1"/>
      <c r="C584" s="1"/>
    </row>
    <row r="585" spans="2:3" x14ac:dyDescent="0.3">
      <c r="B585" s="1"/>
      <c r="C585" s="1"/>
    </row>
    <row r="586" spans="2:3" x14ac:dyDescent="0.3">
      <c r="B586" s="1"/>
      <c r="C586" s="1"/>
    </row>
    <row r="587" spans="2:3" x14ac:dyDescent="0.3">
      <c r="B587" s="1"/>
      <c r="C587" s="1"/>
    </row>
    <row r="588" spans="2:3" x14ac:dyDescent="0.3">
      <c r="B588" s="1"/>
      <c r="C588" s="1"/>
    </row>
    <row r="589" spans="2:3" x14ac:dyDescent="0.3">
      <c r="B589" s="1"/>
      <c r="C589" s="1"/>
    </row>
    <row r="590" spans="2:3" x14ac:dyDescent="0.3">
      <c r="B590" s="1"/>
      <c r="C590" s="1"/>
    </row>
    <row r="591" spans="2:3" x14ac:dyDescent="0.3">
      <c r="B591" s="1"/>
      <c r="C591" s="1"/>
    </row>
    <row r="592" spans="2:3" x14ac:dyDescent="0.3">
      <c r="B592" s="1"/>
      <c r="C592" s="1"/>
    </row>
    <row r="593" spans="2:3" x14ac:dyDescent="0.3">
      <c r="B593" s="1"/>
      <c r="C593" s="1"/>
    </row>
    <row r="594" spans="2:3" x14ac:dyDescent="0.3">
      <c r="B594" s="1"/>
      <c r="C594" s="1"/>
    </row>
    <row r="595" spans="2:3" x14ac:dyDescent="0.3">
      <c r="B595" s="1"/>
      <c r="C595" s="1"/>
    </row>
    <row r="596" spans="2:3" x14ac:dyDescent="0.3">
      <c r="B596" s="1"/>
      <c r="C596" s="1"/>
    </row>
    <row r="597" spans="2:3" x14ac:dyDescent="0.3">
      <c r="B597" s="1"/>
      <c r="C597" s="1"/>
    </row>
    <row r="598" spans="2:3" x14ac:dyDescent="0.3">
      <c r="B598" s="1"/>
      <c r="C598" s="1"/>
    </row>
    <row r="599" spans="2:3" x14ac:dyDescent="0.3">
      <c r="B599" s="1"/>
      <c r="C599" s="1"/>
    </row>
    <row r="600" spans="2:3" x14ac:dyDescent="0.3">
      <c r="B600" s="1"/>
      <c r="C600" s="1"/>
    </row>
    <row r="601" spans="2:3" x14ac:dyDescent="0.3">
      <c r="B601" s="1"/>
      <c r="C601" s="1"/>
    </row>
    <row r="602" spans="2:3" x14ac:dyDescent="0.3">
      <c r="B602" s="1"/>
      <c r="C602" s="1"/>
    </row>
    <row r="603" spans="2:3" x14ac:dyDescent="0.3">
      <c r="B603" s="1"/>
      <c r="C603" s="1"/>
    </row>
    <row r="604" spans="2:3" x14ac:dyDescent="0.3">
      <c r="B604" s="1"/>
      <c r="C604" s="1"/>
    </row>
    <row r="605" spans="2:3" x14ac:dyDescent="0.3">
      <c r="B605" s="1"/>
      <c r="C605" s="1"/>
    </row>
    <row r="606" spans="2:3" x14ac:dyDescent="0.3">
      <c r="B606" s="1"/>
      <c r="C606" s="1"/>
    </row>
    <row r="607" spans="2:3" x14ac:dyDescent="0.3">
      <c r="B607" s="1"/>
      <c r="C607" s="1"/>
    </row>
    <row r="608" spans="2:3" x14ac:dyDescent="0.3">
      <c r="B608" s="1"/>
      <c r="C608" s="1"/>
    </row>
    <row r="609" spans="2:3" x14ac:dyDescent="0.3">
      <c r="B609" s="1"/>
      <c r="C609" s="1"/>
    </row>
    <row r="610" spans="2:3" x14ac:dyDescent="0.3">
      <c r="B610" s="1"/>
      <c r="C610" s="1"/>
    </row>
    <row r="611" spans="2:3" x14ac:dyDescent="0.3">
      <c r="B611" s="1"/>
      <c r="C611" s="1"/>
    </row>
    <row r="612" spans="2:3" x14ac:dyDescent="0.3">
      <c r="B612" s="1"/>
      <c r="C612" s="1"/>
    </row>
    <row r="613" spans="2:3" x14ac:dyDescent="0.3">
      <c r="B613" s="1"/>
      <c r="C613" s="1"/>
    </row>
    <row r="614" spans="2:3" x14ac:dyDescent="0.3">
      <c r="B614" s="1"/>
      <c r="C614" s="1"/>
    </row>
    <row r="615" spans="2:3" x14ac:dyDescent="0.3">
      <c r="B615" s="1"/>
      <c r="C615" s="1"/>
    </row>
    <row r="616" spans="2:3" x14ac:dyDescent="0.3">
      <c r="B616" s="1"/>
      <c r="C616" s="1"/>
    </row>
    <row r="617" spans="2:3" x14ac:dyDescent="0.3">
      <c r="B617" s="1"/>
      <c r="C617" s="1"/>
    </row>
    <row r="618" spans="2:3" x14ac:dyDescent="0.3">
      <c r="B618" s="1"/>
      <c r="C618" s="1"/>
    </row>
    <row r="619" spans="2:3" x14ac:dyDescent="0.3">
      <c r="B619" s="1"/>
      <c r="C619" s="1"/>
    </row>
    <row r="620" spans="2:3" x14ac:dyDescent="0.3">
      <c r="B620" s="1"/>
      <c r="C620" s="1"/>
    </row>
    <row r="621" spans="2:3" x14ac:dyDescent="0.3">
      <c r="B621" s="1"/>
      <c r="C621" s="1"/>
    </row>
    <row r="622" spans="2:3" x14ac:dyDescent="0.3">
      <c r="B622" s="1"/>
      <c r="C622" s="1"/>
    </row>
    <row r="623" spans="2:3" x14ac:dyDescent="0.3">
      <c r="B623" s="1"/>
      <c r="C623" s="1"/>
    </row>
    <row r="624" spans="2:3" x14ac:dyDescent="0.3">
      <c r="B624" s="1"/>
      <c r="C624" s="1"/>
    </row>
    <row r="625" spans="2:3" x14ac:dyDescent="0.3">
      <c r="B625" s="1"/>
      <c r="C625" s="1"/>
    </row>
    <row r="626" spans="2:3" x14ac:dyDescent="0.3">
      <c r="B626" s="1"/>
      <c r="C626" s="1"/>
    </row>
    <row r="627" spans="2:3" x14ac:dyDescent="0.3">
      <c r="B627" s="1"/>
      <c r="C627" s="1"/>
    </row>
    <row r="628" spans="2:3" x14ac:dyDescent="0.3">
      <c r="B628" s="1"/>
      <c r="C628" s="1"/>
    </row>
    <row r="629" spans="2:3" x14ac:dyDescent="0.3">
      <c r="B629" s="1"/>
      <c r="C629" s="1"/>
    </row>
    <row r="630" spans="2:3" x14ac:dyDescent="0.3">
      <c r="B630" s="1"/>
      <c r="C630" s="1"/>
    </row>
    <row r="631" spans="2:3" x14ac:dyDescent="0.3">
      <c r="B631" s="1"/>
      <c r="C631" s="1"/>
    </row>
    <row r="632" spans="2:3" x14ac:dyDescent="0.3">
      <c r="B632" s="1"/>
      <c r="C632" s="1"/>
    </row>
    <row r="633" spans="2:3" x14ac:dyDescent="0.3">
      <c r="B633" s="1"/>
      <c r="C633" s="1"/>
    </row>
    <row r="634" spans="2:3" x14ac:dyDescent="0.3">
      <c r="B634" s="1"/>
      <c r="C634" s="1"/>
    </row>
    <row r="635" spans="2:3" x14ac:dyDescent="0.3">
      <c r="B635" s="1"/>
      <c r="C635" s="1"/>
    </row>
    <row r="636" spans="2:3" x14ac:dyDescent="0.3">
      <c r="B636" s="1"/>
      <c r="C636" s="1"/>
    </row>
    <row r="637" spans="2:3" x14ac:dyDescent="0.3">
      <c r="B637" s="1"/>
      <c r="C637" s="1"/>
    </row>
    <row r="638" spans="2:3" x14ac:dyDescent="0.3">
      <c r="B638" s="1"/>
      <c r="C638" s="1"/>
    </row>
    <row r="639" spans="2:3" x14ac:dyDescent="0.3">
      <c r="B639" s="1"/>
      <c r="C639" s="1"/>
    </row>
    <row r="640" spans="2:3" x14ac:dyDescent="0.3">
      <c r="B640" s="1"/>
      <c r="C640" s="1"/>
    </row>
    <row r="641" spans="2:3" x14ac:dyDescent="0.3">
      <c r="B641" s="1"/>
      <c r="C641" s="1"/>
    </row>
    <row r="642" spans="2:3" x14ac:dyDescent="0.3">
      <c r="B642" s="1"/>
      <c r="C642" s="1"/>
    </row>
    <row r="643" spans="2:3" x14ac:dyDescent="0.3">
      <c r="B643" s="1"/>
      <c r="C643" s="1"/>
    </row>
    <row r="644" spans="2:3" x14ac:dyDescent="0.3">
      <c r="B644" s="1"/>
      <c r="C644" s="1"/>
    </row>
    <row r="645" spans="2:3" x14ac:dyDescent="0.3">
      <c r="B645" s="1"/>
      <c r="C645" s="1"/>
    </row>
    <row r="646" spans="2:3" x14ac:dyDescent="0.3">
      <c r="B646" s="1"/>
      <c r="C646" s="1"/>
    </row>
    <row r="647" spans="2:3" x14ac:dyDescent="0.3">
      <c r="B647" s="1"/>
      <c r="C647" s="1"/>
    </row>
    <row r="648" spans="2:3" x14ac:dyDescent="0.3">
      <c r="B648" s="1"/>
      <c r="C648" s="1"/>
    </row>
    <row r="649" spans="2:3" x14ac:dyDescent="0.3">
      <c r="B649" s="1"/>
      <c r="C649" s="1"/>
    </row>
    <row r="650" spans="2:3" x14ac:dyDescent="0.3">
      <c r="B650" s="1"/>
      <c r="C650" s="1"/>
    </row>
    <row r="651" spans="2:3" x14ac:dyDescent="0.3">
      <c r="B651" s="1"/>
      <c r="C651" s="1"/>
    </row>
    <row r="652" spans="2:3" x14ac:dyDescent="0.3">
      <c r="B652" s="1"/>
      <c r="C652" s="1"/>
    </row>
    <row r="653" spans="2:3" x14ac:dyDescent="0.3">
      <c r="B653" s="1"/>
      <c r="C653" s="1"/>
    </row>
    <row r="654" spans="2:3" x14ac:dyDescent="0.3">
      <c r="B654" s="1"/>
      <c r="C654" s="1"/>
    </row>
    <row r="655" spans="2:3" x14ac:dyDescent="0.3">
      <c r="B655" s="1"/>
      <c r="C655" s="1"/>
    </row>
    <row r="656" spans="2:3" x14ac:dyDescent="0.3">
      <c r="B656" s="1"/>
      <c r="C656" s="1"/>
    </row>
    <row r="657" spans="2:3" x14ac:dyDescent="0.3">
      <c r="B657" s="1"/>
      <c r="C657" s="1"/>
    </row>
    <row r="658" spans="2:3" x14ac:dyDescent="0.3">
      <c r="B658" s="1"/>
      <c r="C658" s="1"/>
    </row>
    <row r="659" spans="2:3" x14ac:dyDescent="0.3">
      <c r="B659" s="1"/>
      <c r="C659" s="1"/>
    </row>
    <row r="660" spans="2:3" x14ac:dyDescent="0.3">
      <c r="B660" s="1"/>
      <c r="C660" s="1"/>
    </row>
    <row r="661" spans="2:3" x14ac:dyDescent="0.3">
      <c r="B661" s="1"/>
      <c r="C661" s="1"/>
    </row>
    <row r="662" spans="2:3" x14ac:dyDescent="0.3">
      <c r="B662" s="1"/>
      <c r="C662" s="1"/>
    </row>
    <row r="663" spans="2:3" x14ac:dyDescent="0.3">
      <c r="B663" s="1"/>
      <c r="C663" s="1"/>
    </row>
    <row r="664" spans="2:3" x14ac:dyDescent="0.3">
      <c r="B664" s="1"/>
      <c r="C664" s="1"/>
    </row>
    <row r="665" spans="2:3" x14ac:dyDescent="0.3">
      <c r="B665" s="1"/>
      <c r="C665" s="1"/>
    </row>
    <row r="666" spans="2:3" x14ac:dyDescent="0.3">
      <c r="B666" s="1"/>
      <c r="C666" s="1"/>
    </row>
    <row r="667" spans="2:3" x14ac:dyDescent="0.3">
      <c r="B667" s="1"/>
      <c r="C667" s="1"/>
    </row>
    <row r="668" spans="2:3" x14ac:dyDescent="0.3">
      <c r="B668" s="1"/>
      <c r="C668" s="1"/>
    </row>
    <row r="669" spans="2:3" x14ac:dyDescent="0.3">
      <c r="B669" s="1"/>
      <c r="C669" s="1"/>
    </row>
    <row r="670" spans="2:3" x14ac:dyDescent="0.3">
      <c r="B670" s="1"/>
      <c r="C670" s="1"/>
    </row>
    <row r="671" spans="2:3" x14ac:dyDescent="0.3">
      <c r="B671" s="1"/>
      <c r="C671" s="1"/>
    </row>
    <row r="672" spans="2:3" x14ac:dyDescent="0.3">
      <c r="B672" s="1"/>
      <c r="C672" s="1"/>
    </row>
    <row r="673" spans="2:3" x14ac:dyDescent="0.3">
      <c r="B673" s="1"/>
      <c r="C673" s="1"/>
    </row>
    <row r="674" spans="2:3" x14ac:dyDescent="0.3">
      <c r="B674" s="1"/>
      <c r="C674" s="1"/>
    </row>
    <row r="675" spans="2:3" x14ac:dyDescent="0.3">
      <c r="B675" s="1"/>
      <c r="C675" s="1"/>
    </row>
    <row r="676" spans="2:3" x14ac:dyDescent="0.3">
      <c r="B676" s="1"/>
      <c r="C676" s="1"/>
    </row>
    <row r="677" spans="2:3" x14ac:dyDescent="0.3">
      <c r="B677" s="1"/>
      <c r="C677" s="1"/>
    </row>
    <row r="678" spans="2:3" x14ac:dyDescent="0.3">
      <c r="B678" s="1"/>
      <c r="C678" s="1"/>
    </row>
    <row r="679" spans="2:3" x14ac:dyDescent="0.3">
      <c r="B679" s="1"/>
      <c r="C679" s="1"/>
    </row>
    <row r="680" spans="2:3" x14ac:dyDescent="0.3">
      <c r="B680" s="1"/>
      <c r="C680" s="1"/>
    </row>
    <row r="681" spans="2:3" x14ac:dyDescent="0.3">
      <c r="B681" s="1"/>
      <c r="C681" s="1"/>
    </row>
    <row r="682" spans="2:3" x14ac:dyDescent="0.3">
      <c r="B682" s="1"/>
      <c r="C682" s="1"/>
    </row>
    <row r="683" spans="2:3" x14ac:dyDescent="0.3">
      <c r="B683" s="1"/>
      <c r="C683" s="1"/>
    </row>
    <row r="684" spans="2:3" x14ac:dyDescent="0.3">
      <c r="B684" s="1"/>
      <c r="C684" s="1"/>
    </row>
    <row r="685" spans="2:3" x14ac:dyDescent="0.3">
      <c r="B685" s="1"/>
      <c r="C685" s="1"/>
    </row>
    <row r="686" spans="2:3" x14ac:dyDescent="0.3">
      <c r="B686" s="1"/>
      <c r="C686" s="1"/>
    </row>
    <row r="687" spans="2:3" x14ac:dyDescent="0.3">
      <c r="B687" s="1"/>
      <c r="C687" s="1"/>
    </row>
    <row r="688" spans="2:3" x14ac:dyDescent="0.3">
      <c r="B688" s="1"/>
      <c r="C688" s="1"/>
    </row>
    <row r="689" spans="2:3" x14ac:dyDescent="0.3">
      <c r="B689" s="1"/>
      <c r="C689" s="1"/>
    </row>
    <row r="690" spans="2:3" x14ac:dyDescent="0.3">
      <c r="B690" s="1"/>
      <c r="C690" s="1"/>
    </row>
    <row r="691" spans="2:3" x14ac:dyDescent="0.3">
      <c r="B691" s="1"/>
      <c r="C691" s="1"/>
    </row>
    <row r="692" spans="2:3" x14ac:dyDescent="0.3">
      <c r="B692" s="1"/>
      <c r="C692" s="1"/>
    </row>
    <row r="693" spans="2:3" x14ac:dyDescent="0.3">
      <c r="B693" s="1"/>
      <c r="C693" s="1"/>
    </row>
    <row r="694" spans="2:3" x14ac:dyDescent="0.3">
      <c r="B694" s="1"/>
      <c r="C694" s="1"/>
    </row>
    <row r="695" spans="2:3" x14ac:dyDescent="0.3">
      <c r="B695" s="1"/>
      <c r="C695" s="1"/>
    </row>
    <row r="696" spans="2:3" x14ac:dyDescent="0.3">
      <c r="B696" s="1"/>
      <c r="C696" s="1"/>
    </row>
    <row r="697" spans="2:3" x14ac:dyDescent="0.3">
      <c r="B697" s="1"/>
      <c r="C697" s="1"/>
    </row>
    <row r="698" spans="2:3" x14ac:dyDescent="0.3">
      <c r="B698" s="1"/>
      <c r="C698" s="1"/>
    </row>
    <row r="699" spans="2:3" x14ac:dyDescent="0.3">
      <c r="B699" s="1"/>
      <c r="C699" s="1"/>
    </row>
    <row r="700" spans="2:3" x14ac:dyDescent="0.3">
      <c r="B700" s="1"/>
      <c r="C700" s="1"/>
    </row>
    <row r="701" spans="2:3" x14ac:dyDescent="0.3">
      <c r="B701" s="1"/>
      <c r="C701" s="1"/>
    </row>
    <row r="702" spans="2:3" x14ac:dyDescent="0.3">
      <c r="B702" s="1"/>
      <c r="C702" s="1"/>
    </row>
    <row r="703" spans="2:3" x14ac:dyDescent="0.3">
      <c r="B703" s="1"/>
      <c r="C703" s="1"/>
    </row>
    <row r="704" spans="2:3" x14ac:dyDescent="0.3">
      <c r="B704" s="1"/>
      <c r="C704" s="1"/>
    </row>
    <row r="705" spans="2:3" x14ac:dyDescent="0.3">
      <c r="B705" s="1"/>
      <c r="C705" s="1"/>
    </row>
    <row r="706" spans="2:3" x14ac:dyDescent="0.3">
      <c r="B706" s="1"/>
      <c r="C706" s="1"/>
    </row>
    <row r="707" spans="2:3" x14ac:dyDescent="0.3">
      <c r="B707" s="1"/>
      <c r="C707" s="1"/>
    </row>
    <row r="708" spans="2:3" x14ac:dyDescent="0.3">
      <c r="B708" s="1"/>
      <c r="C708" s="1"/>
    </row>
    <row r="709" spans="2:3" x14ac:dyDescent="0.3">
      <c r="B709" s="1"/>
      <c r="C709" s="1"/>
    </row>
    <row r="710" spans="2:3" x14ac:dyDescent="0.3">
      <c r="B710" s="1"/>
      <c r="C710" s="1"/>
    </row>
    <row r="711" spans="2:3" x14ac:dyDescent="0.3">
      <c r="B711" s="1"/>
      <c r="C711" s="1"/>
    </row>
    <row r="712" spans="2:3" x14ac:dyDescent="0.3">
      <c r="B712" s="1"/>
      <c r="C712" s="1"/>
    </row>
    <row r="713" spans="2:3" x14ac:dyDescent="0.3">
      <c r="B713" s="1"/>
      <c r="C713" s="1"/>
    </row>
    <row r="714" spans="2:3" x14ac:dyDescent="0.3">
      <c r="B714" s="1"/>
      <c r="C714" s="1"/>
    </row>
    <row r="715" spans="2:3" x14ac:dyDescent="0.3">
      <c r="B715" s="1"/>
      <c r="C715" s="1"/>
    </row>
    <row r="716" spans="2:3" x14ac:dyDescent="0.3">
      <c r="B716" s="1"/>
      <c r="C716" s="1"/>
    </row>
    <row r="717" spans="2:3" x14ac:dyDescent="0.3">
      <c r="B717" s="1"/>
      <c r="C717" s="1"/>
    </row>
    <row r="718" spans="2:3" x14ac:dyDescent="0.3">
      <c r="B718" s="1"/>
      <c r="C718" s="1"/>
    </row>
    <row r="719" spans="2:3" x14ac:dyDescent="0.3">
      <c r="B719" s="1"/>
      <c r="C719" s="1"/>
    </row>
    <row r="720" spans="2:3" x14ac:dyDescent="0.3">
      <c r="B720" s="1"/>
      <c r="C720" s="1"/>
    </row>
    <row r="721" spans="2:3" x14ac:dyDescent="0.3">
      <c r="B721" s="1"/>
      <c r="C721" s="1"/>
    </row>
    <row r="722" spans="2:3" x14ac:dyDescent="0.3">
      <c r="B722" s="1"/>
      <c r="C722" s="1"/>
    </row>
    <row r="723" spans="2:3" x14ac:dyDescent="0.3">
      <c r="B723" s="1"/>
      <c r="C723" s="1"/>
    </row>
    <row r="724" spans="2:3" x14ac:dyDescent="0.3">
      <c r="B724" s="1"/>
      <c r="C724" s="1"/>
    </row>
    <row r="725" spans="2:3" x14ac:dyDescent="0.3">
      <c r="B725" s="1"/>
      <c r="C725" s="1"/>
    </row>
    <row r="726" spans="2:3" x14ac:dyDescent="0.3">
      <c r="B726" s="1"/>
      <c r="C726" s="1"/>
    </row>
    <row r="727" spans="2:3" x14ac:dyDescent="0.3">
      <c r="B727" s="1"/>
      <c r="C727" s="1"/>
    </row>
    <row r="728" spans="2:3" x14ac:dyDescent="0.3">
      <c r="B728" s="1"/>
      <c r="C728" s="1"/>
    </row>
    <row r="729" spans="2:3" x14ac:dyDescent="0.3">
      <c r="B729" s="1"/>
      <c r="C729" s="1"/>
    </row>
    <row r="730" spans="2:3" x14ac:dyDescent="0.3">
      <c r="B730" s="1"/>
      <c r="C730" s="1"/>
    </row>
    <row r="731" spans="2:3" x14ac:dyDescent="0.3">
      <c r="B731" s="1"/>
      <c r="C731" s="1"/>
    </row>
    <row r="732" spans="2:3" x14ac:dyDescent="0.3">
      <c r="B732" s="1"/>
      <c r="C732" s="1"/>
    </row>
    <row r="733" spans="2:3" x14ac:dyDescent="0.3">
      <c r="B733" s="1"/>
      <c r="C733" s="1"/>
    </row>
    <row r="734" spans="2:3" x14ac:dyDescent="0.3">
      <c r="B734" s="1"/>
      <c r="C734" s="1"/>
    </row>
    <row r="735" spans="2:3" x14ac:dyDescent="0.3">
      <c r="B735" s="1"/>
      <c r="C735" s="1"/>
    </row>
    <row r="736" spans="2:3" x14ac:dyDescent="0.3">
      <c r="B736" s="1"/>
      <c r="C736" s="1"/>
    </row>
    <row r="737" spans="2:3" x14ac:dyDescent="0.3">
      <c r="B737" s="1"/>
      <c r="C737" s="1"/>
    </row>
    <row r="738" spans="2:3" x14ac:dyDescent="0.3">
      <c r="B738" s="1"/>
      <c r="C738" s="1"/>
    </row>
    <row r="739" spans="2:3" x14ac:dyDescent="0.3">
      <c r="B739" s="1"/>
      <c r="C739" s="1"/>
    </row>
    <row r="740" spans="2:3" x14ac:dyDescent="0.3">
      <c r="B740" s="1"/>
      <c r="C740" s="1"/>
    </row>
    <row r="741" spans="2:3" x14ac:dyDescent="0.3">
      <c r="B741" s="1"/>
      <c r="C741" s="1"/>
    </row>
    <row r="742" spans="2:3" x14ac:dyDescent="0.3">
      <c r="B742" s="1"/>
      <c r="C742" s="1"/>
    </row>
    <row r="743" spans="2:3" x14ac:dyDescent="0.3">
      <c r="B743" s="1"/>
      <c r="C743" s="1"/>
    </row>
    <row r="744" spans="2:3" x14ac:dyDescent="0.3">
      <c r="B744" s="1"/>
      <c r="C744" s="1"/>
    </row>
    <row r="745" spans="2:3" x14ac:dyDescent="0.3">
      <c r="B745" s="1"/>
      <c r="C745" s="1"/>
    </row>
    <row r="746" spans="2:3" x14ac:dyDescent="0.3">
      <c r="B746" s="1"/>
      <c r="C746" s="1"/>
    </row>
    <row r="747" spans="2:3" x14ac:dyDescent="0.3">
      <c r="B747" s="1"/>
      <c r="C747" s="1"/>
    </row>
    <row r="748" spans="2:3" x14ac:dyDescent="0.3">
      <c r="B748" s="1"/>
      <c r="C748" s="1"/>
    </row>
    <row r="749" spans="2:3" x14ac:dyDescent="0.3">
      <c r="B749" s="1"/>
      <c r="C749" s="1"/>
    </row>
    <row r="750" spans="2:3" x14ac:dyDescent="0.3">
      <c r="B750" s="1"/>
      <c r="C750" s="1"/>
    </row>
    <row r="751" spans="2:3" x14ac:dyDescent="0.3">
      <c r="B751" s="1"/>
      <c r="C751" s="1"/>
    </row>
    <row r="752" spans="2:3" x14ac:dyDescent="0.3">
      <c r="B752" s="1"/>
      <c r="C752" s="1"/>
    </row>
    <row r="753" spans="2:3" x14ac:dyDescent="0.3">
      <c r="B753" s="1"/>
      <c r="C753" s="1"/>
    </row>
    <row r="754" spans="2:3" x14ac:dyDescent="0.3">
      <c r="B754" s="1"/>
      <c r="C754" s="1"/>
    </row>
    <row r="755" spans="2:3" x14ac:dyDescent="0.3">
      <c r="B755" s="1"/>
      <c r="C755" s="1"/>
    </row>
    <row r="756" spans="2:3" x14ac:dyDescent="0.3">
      <c r="B756" s="1"/>
      <c r="C756" s="1"/>
    </row>
    <row r="757" spans="2:3" x14ac:dyDescent="0.3">
      <c r="B757" s="1"/>
      <c r="C757" s="1"/>
    </row>
    <row r="758" spans="2:3" x14ac:dyDescent="0.3">
      <c r="B758" s="1"/>
      <c r="C758" s="1"/>
    </row>
    <row r="759" spans="2:3" x14ac:dyDescent="0.3">
      <c r="B759" s="1"/>
      <c r="C759" s="1"/>
    </row>
    <row r="760" spans="2:3" x14ac:dyDescent="0.3">
      <c r="B760" s="1"/>
      <c r="C760" s="1"/>
    </row>
    <row r="761" spans="2:3" x14ac:dyDescent="0.3">
      <c r="B761" s="1"/>
      <c r="C761" s="1"/>
    </row>
    <row r="762" spans="2:3" x14ac:dyDescent="0.3">
      <c r="B762" s="1"/>
      <c r="C762" s="1"/>
    </row>
    <row r="763" spans="2:3" x14ac:dyDescent="0.3">
      <c r="B763" s="1"/>
      <c r="C763" s="1"/>
    </row>
    <row r="764" spans="2:3" x14ac:dyDescent="0.3">
      <c r="B764" s="1"/>
      <c r="C764" s="1"/>
    </row>
    <row r="765" spans="2:3" x14ac:dyDescent="0.3">
      <c r="B765" s="1"/>
      <c r="C765" s="1"/>
    </row>
    <row r="766" spans="2:3" x14ac:dyDescent="0.3">
      <c r="B766" s="1"/>
      <c r="C766" s="1"/>
    </row>
    <row r="767" spans="2:3" x14ac:dyDescent="0.3">
      <c r="B767" s="1"/>
      <c r="C767" s="1"/>
    </row>
    <row r="768" spans="2:3" x14ac:dyDescent="0.3">
      <c r="B768" s="1"/>
      <c r="C768" s="1"/>
    </row>
    <row r="769" spans="2:3" x14ac:dyDescent="0.3">
      <c r="B769" s="1"/>
      <c r="C769" s="1"/>
    </row>
    <row r="770" spans="2:3" x14ac:dyDescent="0.3">
      <c r="B770" s="1"/>
      <c r="C770" s="1"/>
    </row>
    <row r="771" spans="2:3" x14ac:dyDescent="0.3">
      <c r="B771" s="1"/>
      <c r="C771" s="1"/>
    </row>
    <row r="772" spans="2:3" x14ac:dyDescent="0.3">
      <c r="B772" s="1"/>
      <c r="C772" s="1"/>
    </row>
    <row r="773" spans="2:3" x14ac:dyDescent="0.3">
      <c r="B773" s="1"/>
      <c r="C773" s="1"/>
    </row>
    <row r="774" spans="2:3" x14ac:dyDescent="0.3">
      <c r="B774" s="1"/>
      <c r="C774" s="1"/>
    </row>
    <row r="775" spans="2:3" x14ac:dyDescent="0.3">
      <c r="B775" s="1"/>
      <c r="C775" s="1"/>
    </row>
    <row r="776" spans="2:3" x14ac:dyDescent="0.3">
      <c r="B776" s="1"/>
      <c r="C776" s="1"/>
    </row>
    <row r="777" spans="2:3" x14ac:dyDescent="0.3">
      <c r="B777" s="1"/>
      <c r="C777" s="1"/>
    </row>
    <row r="778" spans="2:3" x14ac:dyDescent="0.3">
      <c r="B778" s="1"/>
      <c r="C778" s="1"/>
    </row>
    <row r="779" spans="2:3" x14ac:dyDescent="0.3">
      <c r="B779" s="1"/>
      <c r="C779" s="1"/>
    </row>
    <row r="780" spans="2:3" x14ac:dyDescent="0.3">
      <c r="B780" s="1"/>
      <c r="C780" s="1"/>
    </row>
    <row r="781" spans="2:3" x14ac:dyDescent="0.3">
      <c r="B781" s="1"/>
      <c r="C781" s="1"/>
    </row>
    <row r="782" spans="2:3" x14ac:dyDescent="0.3">
      <c r="B782" s="1"/>
      <c r="C782" s="1"/>
    </row>
    <row r="783" spans="2:3" x14ac:dyDescent="0.3">
      <c r="B783" s="1"/>
      <c r="C783" s="1"/>
    </row>
    <row r="784" spans="2:3" x14ac:dyDescent="0.3">
      <c r="B784" s="1"/>
      <c r="C784" s="1"/>
    </row>
    <row r="785" spans="2:3" x14ac:dyDescent="0.3">
      <c r="B785" s="1"/>
      <c r="C785" s="1"/>
    </row>
    <row r="786" spans="2:3" x14ac:dyDescent="0.3">
      <c r="B786" s="1"/>
      <c r="C786" s="1"/>
    </row>
    <row r="787" spans="2:3" x14ac:dyDescent="0.3">
      <c r="B787" s="1"/>
      <c r="C787" s="1"/>
    </row>
    <row r="788" spans="2:3" x14ac:dyDescent="0.3">
      <c r="B788" s="1"/>
      <c r="C788" s="1"/>
    </row>
    <row r="789" spans="2:3" x14ac:dyDescent="0.3">
      <c r="B789" s="1"/>
      <c r="C789" s="1"/>
    </row>
    <row r="790" spans="2:3" x14ac:dyDescent="0.3">
      <c r="B790" s="1"/>
      <c r="C790" s="1"/>
    </row>
    <row r="791" spans="2:3" x14ac:dyDescent="0.3">
      <c r="B791" s="1"/>
      <c r="C791" s="1"/>
    </row>
    <row r="792" spans="2:3" x14ac:dyDescent="0.3">
      <c r="B792" s="1"/>
      <c r="C792" s="1"/>
    </row>
    <row r="793" spans="2:3" x14ac:dyDescent="0.3">
      <c r="B793" s="1"/>
      <c r="C793" s="1"/>
    </row>
    <row r="794" spans="2:3" x14ac:dyDescent="0.3">
      <c r="B794" s="1"/>
      <c r="C794" s="1"/>
    </row>
    <row r="795" spans="2:3" x14ac:dyDescent="0.3">
      <c r="B795" s="1"/>
      <c r="C795" s="1"/>
    </row>
    <row r="796" spans="2:3" x14ac:dyDescent="0.3">
      <c r="B796" s="1"/>
      <c r="C796" s="1"/>
    </row>
    <row r="797" spans="2:3" x14ac:dyDescent="0.3">
      <c r="B797" s="1"/>
      <c r="C797" s="1"/>
    </row>
    <row r="798" spans="2:3" x14ac:dyDescent="0.3">
      <c r="B798" s="1"/>
      <c r="C798" s="1"/>
    </row>
    <row r="799" spans="2:3" x14ac:dyDescent="0.3">
      <c r="B799" s="1"/>
      <c r="C799" s="1"/>
    </row>
    <row r="800" spans="2:3" x14ac:dyDescent="0.3">
      <c r="B800" s="1"/>
      <c r="C800" s="1"/>
    </row>
    <row r="801" spans="2:3" x14ac:dyDescent="0.3">
      <c r="B801" s="1"/>
      <c r="C801" s="1"/>
    </row>
    <row r="802" spans="2:3" x14ac:dyDescent="0.3">
      <c r="B802" s="1"/>
      <c r="C802" s="1"/>
    </row>
    <row r="803" spans="2:3" x14ac:dyDescent="0.3">
      <c r="B803" s="1"/>
      <c r="C803" s="1"/>
    </row>
    <row r="804" spans="2:3" x14ac:dyDescent="0.3">
      <c r="B804" s="1"/>
      <c r="C804" s="1"/>
    </row>
    <row r="805" spans="2:3" x14ac:dyDescent="0.3">
      <c r="B805" s="1"/>
      <c r="C805" s="1"/>
    </row>
    <row r="806" spans="2:3" x14ac:dyDescent="0.3">
      <c r="B806" s="1"/>
      <c r="C806" s="1"/>
    </row>
    <row r="807" spans="2:3" x14ac:dyDescent="0.3">
      <c r="B807" s="1"/>
      <c r="C807" s="1"/>
    </row>
    <row r="808" spans="2:3" x14ac:dyDescent="0.3">
      <c r="B808" s="1"/>
      <c r="C808" s="1"/>
    </row>
    <row r="809" spans="2:3" x14ac:dyDescent="0.3">
      <c r="B809" s="1"/>
      <c r="C809" s="1"/>
    </row>
    <row r="810" spans="2:3" x14ac:dyDescent="0.3">
      <c r="B810" s="1"/>
      <c r="C810" s="1"/>
    </row>
    <row r="811" spans="2:3" x14ac:dyDescent="0.3">
      <c r="B811" s="1"/>
      <c r="C811" s="1"/>
    </row>
    <row r="812" spans="2:3" x14ac:dyDescent="0.3">
      <c r="B812" s="1"/>
      <c r="C812" s="1"/>
    </row>
    <row r="813" spans="2:3" x14ac:dyDescent="0.3">
      <c r="B813" s="1"/>
      <c r="C813" s="1"/>
    </row>
    <row r="814" spans="2:3" x14ac:dyDescent="0.3">
      <c r="B814" s="1"/>
      <c r="C814" s="1"/>
    </row>
    <row r="815" spans="2:3" x14ac:dyDescent="0.3">
      <c r="B815" s="1"/>
      <c r="C815" s="1"/>
    </row>
    <row r="816" spans="2:3" x14ac:dyDescent="0.3">
      <c r="B816" s="1"/>
      <c r="C816" s="1"/>
    </row>
    <row r="817" spans="2:3" x14ac:dyDescent="0.3">
      <c r="B817" s="1"/>
      <c r="C817" s="1"/>
    </row>
    <row r="818" spans="2:3" x14ac:dyDescent="0.3">
      <c r="B818" s="1"/>
      <c r="C818" s="1"/>
    </row>
    <row r="819" spans="2:3" x14ac:dyDescent="0.3">
      <c r="B819" s="1"/>
      <c r="C819" s="1"/>
    </row>
    <row r="820" spans="2:3" x14ac:dyDescent="0.3">
      <c r="B820" s="1"/>
      <c r="C820" s="1"/>
    </row>
    <row r="821" spans="2:3" x14ac:dyDescent="0.3">
      <c r="B821" s="1"/>
      <c r="C821" s="1"/>
    </row>
    <row r="822" spans="2:3" x14ac:dyDescent="0.3">
      <c r="B822" s="1"/>
      <c r="C822" s="1"/>
    </row>
    <row r="823" spans="2:3" x14ac:dyDescent="0.3">
      <c r="B823" s="1"/>
      <c r="C823" s="1"/>
    </row>
    <row r="824" spans="2:3" x14ac:dyDescent="0.3">
      <c r="B824" s="1"/>
      <c r="C824" s="1"/>
    </row>
    <row r="825" spans="2:3" x14ac:dyDescent="0.3">
      <c r="B825" s="1"/>
      <c r="C825" s="1"/>
    </row>
    <row r="826" spans="2:3" x14ac:dyDescent="0.3">
      <c r="B826" s="1"/>
      <c r="C826" s="1"/>
    </row>
    <row r="827" spans="2:3" x14ac:dyDescent="0.3">
      <c r="B827" s="1"/>
      <c r="C827" s="1"/>
    </row>
    <row r="828" spans="2:3" x14ac:dyDescent="0.3">
      <c r="B828" s="1"/>
      <c r="C828" s="1"/>
    </row>
    <row r="829" spans="2:3" x14ac:dyDescent="0.3">
      <c r="B829" s="1"/>
      <c r="C829" s="1"/>
    </row>
    <row r="830" spans="2:3" x14ac:dyDescent="0.3">
      <c r="B830" s="1"/>
      <c r="C830" s="1"/>
    </row>
    <row r="831" spans="2:3" x14ac:dyDescent="0.3">
      <c r="B831" s="1"/>
      <c r="C831" s="1"/>
    </row>
    <row r="832" spans="2:3" x14ac:dyDescent="0.3">
      <c r="B832" s="1"/>
      <c r="C832" s="1"/>
    </row>
    <row r="833" spans="2:3" x14ac:dyDescent="0.3">
      <c r="B833" s="1"/>
      <c r="C833" s="1"/>
    </row>
    <row r="834" spans="2:3" x14ac:dyDescent="0.3">
      <c r="B834" s="1"/>
      <c r="C834" s="1"/>
    </row>
    <row r="835" spans="2:3" x14ac:dyDescent="0.3">
      <c r="B835" s="1"/>
      <c r="C835" s="1"/>
    </row>
    <row r="836" spans="2:3" x14ac:dyDescent="0.3">
      <c r="B836" s="1"/>
      <c r="C836" s="1"/>
    </row>
    <row r="837" spans="2:3" x14ac:dyDescent="0.3">
      <c r="B837" s="1"/>
      <c r="C837" s="1"/>
    </row>
    <row r="838" spans="2:3" x14ac:dyDescent="0.3">
      <c r="B838" s="1"/>
      <c r="C838" s="1"/>
    </row>
    <row r="839" spans="2:3" x14ac:dyDescent="0.3">
      <c r="B839" s="1"/>
      <c r="C839" s="1"/>
    </row>
    <row r="840" spans="2:3" x14ac:dyDescent="0.3">
      <c r="B840" s="1"/>
      <c r="C840" s="1"/>
    </row>
    <row r="841" spans="2:3" x14ac:dyDescent="0.3">
      <c r="B841" s="1"/>
      <c r="C841" s="1"/>
    </row>
    <row r="842" spans="2:3" x14ac:dyDescent="0.3">
      <c r="B842" s="1"/>
      <c r="C842" s="1"/>
    </row>
    <row r="843" spans="2:3" x14ac:dyDescent="0.3">
      <c r="B843" s="1"/>
      <c r="C843" s="1"/>
    </row>
    <row r="844" spans="2:3" x14ac:dyDescent="0.3">
      <c r="B844" s="1"/>
      <c r="C844" s="1"/>
    </row>
    <row r="845" spans="2:3" x14ac:dyDescent="0.3">
      <c r="B845" s="1"/>
      <c r="C845" s="1"/>
    </row>
    <row r="846" spans="2:3" x14ac:dyDescent="0.3">
      <c r="B846" s="1"/>
      <c r="C846" s="1"/>
    </row>
    <row r="847" spans="2:3" x14ac:dyDescent="0.3">
      <c r="B847" s="1"/>
      <c r="C847" s="1"/>
    </row>
    <row r="848" spans="2:3" x14ac:dyDescent="0.3">
      <c r="B848" s="1"/>
      <c r="C848" s="1"/>
    </row>
    <row r="849" spans="2:3" x14ac:dyDescent="0.3">
      <c r="B849" s="1"/>
      <c r="C849" s="1"/>
    </row>
    <row r="850" spans="2:3" x14ac:dyDescent="0.3">
      <c r="B850" s="1"/>
      <c r="C850" s="1"/>
    </row>
    <row r="851" spans="2:3" x14ac:dyDescent="0.3">
      <c r="B851" s="1"/>
      <c r="C851" s="1"/>
    </row>
    <row r="852" spans="2:3" x14ac:dyDescent="0.3">
      <c r="B852" s="1"/>
      <c r="C852" s="1"/>
    </row>
    <row r="853" spans="2:3" x14ac:dyDescent="0.3">
      <c r="B853" s="1"/>
      <c r="C853" s="1"/>
    </row>
    <row r="854" spans="2:3" x14ac:dyDescent="0.3">
      <c r="B854" s="1"/>
      <c r="C854" s="1"/>
    </row>
    <row r="855" spans="2:3" x14ac:dyDescent="0.3">
      <c r="B855" s="1"/>
      <c r="C855" s="1"/>
    </row>
    <row r="856" spans="2:3" x14ac:dyDescent="0.3">
      <c r="B856" s="1"/>
      <c r="C856" s="1"/>
    </row>
    <row r="857" spans="2:3" x14ac:dyDescent="0.3">
      <c r="B857" s="1"/>
      <c r="C857" s="1"/>
    </row>
    <row r="858" spans="2:3" x14ac:dyDescent="0.3">
      <c r="B858" s="1"/>
      <c r="C858" s="1"/>
    </row>
    <row r="859" spans="2:3" x14ac:dyDescent="0.3">
      <c r="B859" s="1"/>
      <c r="C859" s="1"/>
    </row>
    <row r="860" spans="2:3" x14ac:dyDescent="0.3">
      <c r="B860" s="1"/>
      <c r="C860" s="1"/>
    </row>
    <row r="861" spans="2:3" x14ac:dyDescent="0.3">
      <c r="B861" s="1"/>
      <c r="C861" s="1"/>
    </row>
    <row r="862" spans="2:3" x14ac:dyDescent="0.3">
      <c r="B862" s="1"/>
      <c r="C862" s="1"/>
    </row>
    <row r="863" spans="2:3" x14ac:dyDescent="0.3">
      <c r="B863" s="1"/>
      <c r="C863" s="1"/>
    </row>
    <row r="864" spans="2:3" x14ac:dyDescent="0.3">
      <c r="B864" s="1"/>
      <c r="C864" s="1"/>
    </row>
    <row r="865" spans="2:3" x14ac:dyDescent="0.3">
      <c r="B865" s="1"/>
      <c r="C865" s="1"/>
    </row>
    <row r="866" spans="2:3" x14ac:dyDescent="0.3">
      <c r="B866" s="1"/>
      <c r="C866" s="1"/>
    </row>
    <row r="867" spans="2:3" x14ac:dyDescent="0.3">
      <c r="B867" s="1"/>
      <c r="C867" s="1"/>
    </row>
    <row r="868" spans="2:3" x14ac:dyDescent="0.3">
      <c r="B868" s="1"/>
      <c r="C868" s="1"/>
    </row>
    <row r="869" spans="2:3" x14ac:dyDescent="0.3">
      <c r="B869" s="1"/>
      <c r="C869" s="1"/>
    </row>
    <row r="870" spans="2:3" x14ac:dyDescent="0.3">
      <c r="B870" s="1"/>
      <c r="C870" s="1"/>
    </row>
    <row r="871" spans="2:3" x14ac:dyDescent="0.3">
      <c r="B871" s="1"/>
      <c r="C871" s="1"/>
    </row>
    <row r="872" spans="2:3" x14ac:dyDescent="0.3">
      <c r="B872" s="1"/>
      <c r="C872" s="1"/>
    </row>
    <row r="873" spans="2:3" x14ac:dyDescent="0.3">
      <c r="B873" s="1"/>
      <c r="C873" s="1"/>
    </row>
    <row r="874" spans="2:3" x14ac:dyDescent="0.3">
      <c r="B874" s="1"/>
      <c r="C874" s="1"/>
    </row>
    <row r="875" spans="2:3" x14ac:dyDescent="0.3">
      <c r="B875" s="1"/>
      <c r="C875" s="1"/>
    </row>
    <row r="876" spans="2:3" x14ac:dyDescent="0.3">
      <c r="B876" s="1"/>
      <c r="C876" s="1"/>
    </row>
    <row r="877" spans="2:3" x14ac:dyDescent="0.3">
      <c r="B877" s="1"/>
      <c r="C877" s="1"/>
    </row>
    <row r="878" spans="2:3" x14ac:dyDescent="0.3">
      <c r="B878" s="1"/>
      <c r="C878" s="1"/>
    </row>
    <row r="879" spans="2:3" x14ac:dyDescent="0.3">
      <c r="B879" s="1"/>
      <c r="C879" s="1"/>
    </row>
    <row r="880" spans="2:3" x14ac:dyDescent="0.3">
      <c r="B880" s="1"/>
      <c r="C880" s="1"/>
    </row>
    <row r="881" spans="2:3" x14ac:dyDescent="0.3">
      <c r="B881" s="1"/>
      <c r="C881" s="1"/>
    </row>
    <row r="882" spans="2:3" x14ac:dyDescent="0.3">
      <c r="B882" s="1"/>
      <c r="C882" s="1"/>
    </row>
    <row r="883" spans="2:3" x14ac:dyDescent="0.3">
      <c r="B883" s="1"/>
      <c r="C883" s="1"/>
    </row>
    <row r="884" spans="2:3" x14ac:dyDescent="0.3">
      <c r="B884" s="1"/>
      <c r="C884" s="1"/>
    </row>
    <row r="885" spans="2:3" x14ac:dyDescent="0.3">
      <c r="B885" s="1"/>
      <c r="C885" s="1"/>
    </row>
    <row r="886" spans="2:3" x14ac:dyDescent="0.3">
      <c r="B886" s="1"/>
      <c r="C886" s="1"/>
    </row>
    <row r="887" spans="2:3" x14ac:dyDescent="0.3">
      <c r="B887" s="1"/>
      <c r="C887" s="1"/>
    </row>
    <row r="888" spans="2:3" x14ac:dyDescent="0.3">
      <c r="B888" s="1"/>
      <c r="C888" s="1"/>
    </row>
    <row r="889" spans="2:3" x14ac:dyDescent="0.3">
      <c r="B889" s="1"/>
      <c r="C889" s="1"/>
    </row>
    <row r="890" spans="2:3" x14ac:dyDescent="0.3">
      <c r="B890" s="1"/>
      <c r="C890" s="1"/>
    </row>
    <row r="891" spans="2:3" x14ac:dyDescent="0.3">
      <c r="B891" s="1"/>
      <c r="C891" s="1"/>
    </row>
    <row r="892" spans="2:3" x14ac:dyDescent="0.3">
      <c r="B892" s="1"/>
      <c r="C892" s="1"/>
    </row>
    <row r="893" spans="2:3" x14ac:dyDescent="0.3">
      <c r="B893" s="1"/>
      <c r="C893" s="1"/>
    </row>
    <row r="894" spans="2:3" x14ac:dyDescent="0.3">
      <c r="B894" s="1"/>
      <c r="C894" s="1"/>
    </row>
    <row r="895" spans="2:3" x14ac:dyDescent="0.3">
      <c r="B895" s="1"/>
      <c r="C895" s="1"/>
    </row>
    <row r="896" spans="2:3" x14ac:dyDescent="0.3">
      <c r="B896" s="1"/>
      <c r="C896" s="1"/>
    </row>
    <row r="897" spans="2:3" x14ac:dyDescent="0.3">
      <c r="B897" s="1"/>
      <c r="C897" s="1"/>
    </row>
    <row r="898" spans="2:3" x14ac:dyDescent="0.3">
      <c r="B898" s="1"/>
      <c r="C898" s="1"/>
    </row>
    <row r="899" spans="2:3" x14ac:dyDescent="0.3">
      <c r="B899" s="1"/>
      <c r="C899" s="1"/>
    </row>
    <row r="900" spans="2:3" x14ac:dyDescent="0.3">
      <c r="B900" s="1"/>
      <c r="C900" s="1"/>
    </row>
    <row r="901" spans="2:3" x14ac:dyDescent="0.3">
      <c r="B901" s="1"/>
      <c r="C901" s="1"/>
    </row>
    <row r="902" spans="2:3" x14ac:dyDescent="0.3">
      <c r="B902" s="1"/>
      <c r="C902" s="1"/>
    </row>
    <row r="903" spans="2:3" x14ac:dyDescent="0.3">
      <c r="B903" s="1"/>
      <c r="C903" s="1"/>
    </row>
    <row r="904" spans="2:3" x14ac:dyDescent="0.3">
      <c r="B904" s="1"/>
      <c r="C904" s="1"/>
    </row>
    <row r="905" spans="2:3" x14ac:dyDescent="0.3">
      <c r="B905" s="1"/>
      <c r="C905" s="1"/>
    </row>
    <row r="906" spans="2:3" x14ac:dyDescent="0.3">
      <c r="B906" s="1"/>
      <c r="C906" s="1"/>
    </row>
    <row r="907" spans="2:3" x14ac:dyDescent="0.3">
      <c r="B907" s="1"/>
      <c r="C907" s="1"/>
    </row>
    <row r="908" spans="2:3" x14ac:dyDescent="0.3">
      <c r="B908" s="1"/>
      <c r="C908" s="1"/>
    </row>
    <row r="909" spans="2:3" x14ac:dyDescent="0.3">
      <c r="B909" s="1"/>
      <c r="C909" s="1"/>
    </row>
    <row r="910" spans="2:3" x14ac:dyDescent="0.3">
      <c r="B910" s="1"/>
      <c r="C910" s="1"/>
    </row>
    <row r="911" spans="2:3" x14ac:dyDescent="0.3">
      <c r="B911" s="1"/>
      <c r="C911" s="1"/>
    </row>
    <row r="912" spans="2:3" x14ac:dyDescent="0.3">
      <c r="B912" s="1"/>
      <c r="C912" s="1"/>
    </row>
    <row r="913" spans="2:3" x14ac:dyDescent="0.3">
      <c r="B913" s="1"/>
      <c r="C913" s="1"/>
    </row>
    <row r="914" spans="2:3" x14ac:dyDescent="0.3">
      <c r="B914" s="1"/>
      <c r="C914" s="1"/>
    </row>
    <row r="915" spans="2:3" x14ac:dyDescent="0.3">
      <c r="B915" s="1"/>
      <c r="C915" s="1"/>
    </row>
    <row r="916" spans="2:3" x14ac:dyDescent="0.3">
      <c r="B916" s="1"/>
      <c r="C916" s="1"/>
    </row>
    <row r="917" spans="2:3" x14ac:dyDescent="0.3">
      <c r="B917" s="1"/>
      <c r="C917" s="1"/>
    </row>
    <row r="918" spans="2:3" x14ac:dyDescent="0.3">
      <c r="B918" s="1"/>
      <c r="C918" s="1"/>
    </row>
    <row r="919" spans="2:3" x14ac:dyDescent="0.3">
      <c r="B919" s="1"/>
      <c r="C919" s="1"/>
    </row>
    <row r="920" spans="2:3" x14ac:dyDescent="0.3">
      <c r="B920" s="1"/>
      <c r="C920" s="1"/>
    </row>
    <row r="921" spans="2:3" x14ac:dyDescent="0.3">
      <c r="B921" s="1"/>
      <c r="C921" s="1"/>
    </row>
    <row r="922" spans="2:3" x14ac:dyDescent="0.3">
      <c r="B922" s="1"/>
      <c r="C922" s="1"/>
    </row>
    <row r="923" spans="2:3" x14ac:dyDescent="0.3">
      <c r="B923" s="1"/>
      <c r="C923" s="1"/>
    </row>
    <row r="924" spans="2:3" x14ac:dyDescent="0.3">
      <c r="B924" s="1"/>
      <c r="C924" s="1"/>
    </row>
    <row r="925" spans="2:3" x14ac:dyDescent="0.3">
      <c r="B925" s="1"/>
      <c r="C925" s="1"/>
    </row>
    <row r="926" spans="2:3" x14ac:dyDescent="0.3">
      <c r="B926" s="1"/>
      <c r="C926" s="1"/>
    </row>
    <row r="927" spans="2:3" x14ac:dyDescent="0.3">
      <c r="B927" s="1"/>
      <c r="C927" s="1"/>
    </row>
    <row r="928" spans="2:3" x14ac:dyDescent="0.3">
      <c r="B928" s="1"/>
      <c r="C928" s="1"/>
    </row>
    <row r="929" spans="2:3" x14ac:dyDescent="0.3">
      <c r="B929" s="1"/>
      <c r="C929" s="1"/>
    </row>
    <row r="930" spans="2:3" x14ac:dyDescent="0.3">
      <c r="B930" s="1"/>
      <c r="C930" s="1"/>
    </row>
    <row r="931" spans="2:3" x14ac:dyDescent="0.3">
      <c r="B931" s="1"/>
      <c r="C931" s="1"/>
    </row>
    <row r="932" spans="2:3" x14ac:dyDescent="0.3">
      <c r="B932" s="1"/>
      <c r="C932" s="1"/>
    </row>
    <row r="933" spans="2:3" x14ac:dyDescent="0.3">
      <c r="B933" s="1"/>
      <c r="C933" s="1"/>
    </row>
    <row r="934" spans="2:3" x14ac:dyDescent="0.3">
      <c r="B934" s="1"/>
      <c r="C934" s="1"/>
    </row>
    <row r="935" spans="2:3" x14ac:dyDescent="0.3">
      <c r="B935" s="1"/>
      <c r="C935" s="1"/>
    </row>
    <row r="936" spans="2:3" x14ac:dyDescent="0.3">
      <c r="B936" s="1"/>
      <c r="C936" s="1"/>
    </row>
    <row r="937" spans="2:3" x14ac:dyDescent="0.3">
      <c r="B937" s="1"/>
      <c r="C937" s="1"/>
    </row>
    <row r="938" spans="2:3" x14ac:dyDescent="0.3">
      <c r="B938" s="1"/>
      <c r="C938" s="1"/>
    </row>
    <row r="939" spans="2:3" x14ac:dyDescent="0.3">
      <c r="B939" s="1"/>
      <c r="C939" s="1"/>
    </row>
    <row r="940" spans="2:3" x14ac:dyDescent="0.3">
      <c r="B940" s="1"/>
      <c r="C940" s="1"/>
    </row>
    <row r="941" spans="2:3" x14ac:dyDescent="0.3">
      <c r="B941" s="1"/>
      <c r="C941" s="1"/>
    </row>
    <row r="942" spans="2:3" x14ac:dyDescent="0.3">
      <c r="B942" s="1"/>
      <c r="C942" s="1"/>
    </row>
    <row r="943" spans="2:3" x14ac:dyDescent="0.3">
      <c r="B943" s="1"/>
      <c r="C943" s="1"/>
    </row>
    <row r="944" spans="2:3" x14ac:dyDescent="0.3">
      <c r="B944" s="1"/>
      <c r="C944" s="1"/>
    </row>
    <row r="945" spans="2:3" x14ac:dyDescent="0.3">
      <c r="B945" s="1"/>
      <c r="C945" s="1"/>
    </row>
    <row r="946" spans="2:3" x14ac:dyDescent="0.3">
      <c r="B946" s="1"/>
      <c r="C946" s="1"/>
    </row>
    <row r="947" spans="2:3" x14ac:dyDescent="0.3">
      <c r="B947" s="1"/>
      <c r="C947" s="1"/>
    </row>
    <row r="948" spans="2:3" x14ac:dyDescent="0.3">
      <c r="B948" s="1"/>
      <c r="C948" s="1"/>
    </row>
    <row r="949" spans="2:3" x14ac:dyDescent="0.3">
      <c r="B949" s="1"/>
      <c r="C949" s="1"/>
    </row>
    <row r="950" spans="2:3" x14ac:dyDescent="0.3">
      <c r="B950" s="1"/>
      <c r="C950" s="1"/>
    </row>
    <row r="951" spans="2:3" x14ac:dyDescent="0.3">
      <c r="B951" s="1"/>
      <c r="C951" s="1"/>
    </row>
    <row r="952" spans="2:3" x14ac:dyDescent="0.3">
      <c r="B952" s="1"/>
      <c r="C952" s="1"/>
    </row>
    <row r="953" spans="2:3" x14ac:dyDescent="0.3">
      <c r="B953" s="1"/>
      <c r="C953" s="1"/>
    </row>
    <row r="954" spans="2:3" x14ac:dyDescent="0.3">
      <c r="B954" s="1"/>
      <c r="C954" s="1"/>
    </row>
    <row r="955" spans="2:3" x14ac:dyDescent="0.3">
      <c r="B955" s="1"/>
      <c r="C955" s="1"/>
    </row>
    <row r="956" spans="2:3" x14ac:dyDescent="0.3">
      <c r="B956" s="1"/>
      <c r="C956" s="1"/>
    </row>
    <row r="957" spans="2:3" x14ac:dyDescent="0.3">
      <c r="B957" s="1"/>
      <c r="C957" s="1"/>
    </row>
    <row r="958" spans="2:3" x14ac:dyDescent="0.3">
      <c r="B958" s="1"/>
      <c r="C958" s="1"/>
    </row>
    <row r="959" spans="2:3" x14ac:dyDescent="0.3">
      <c r="B959" s="1"/>
      <c r="C959" s="1"/>
    </row>
    <row r="960" spans="2:3" x14ac:dyDescent="0.3">
      <c r="B960" s="1"/>
      <c r="C960" s="1"/>
    </row>
    <row r="961" spans="2:3" x14ac:dyDescent="0.3">
      <c r="B961" s="1"/>
      <c r="C961" s="1"/>
    </row>
    <row r="962" spans="2:3" x14ac:dyDescent="0.3">
      <c r="B962" s="1"/>
      <c r="C962" s="1"/>
    </row>
    <row r="963" spans="2:3" x14ac:dyDescent="0.3">
      <c r="B963" s="1"/>
      <c r="C963" s="1"/>
    </row>
    <row r="964" spans="2:3" x14ac:dyDescent="0.3">
      <c r="B964" s="1"/>
      <c r="C964" s="1"/>
    </row>
    <row r="965" spans="2:3" x14ac:dyDescent="0.3">
      <c r="B965" s="1"/>
      <c r="C965" s="1"/>
    </row>
    <row r="966" spans="2:3" x14ac:dyDescent="0.3">
      <c r="B966" s="1"/>
      <c r="C966" s="1"/>
    </row>
    <row r="967" spans="2:3" x14ac:dyDescent="0.3">
      <c r="B967" s="1"/>
      <c r="C967" s="1"/>
    </row>
    <row r="968" spans="2:3" x14ac:dyDescent="0.3">
      <c r="B968" s="1"/>
      <c r="C968" s="1"/>
    </row>
    <row r="969" spans="2:3" x14ac:dyDescent="0.3">
      <c r="B969" s="1"/>
      <c r="C969" s="1"/>
    </row>
    <row r="970" spans="2:3" x14ac:dyDescent="0.3">
      <c r="B970" s="1"/>
      <c r="C970" s="1"/>
    </row>
    <row r="971" spans="2:3" x14ac:dyDescent="0.3">
      <c r="B971" s="1"/>
      <c r="C971" s="1"/>
    </row>
    <row r="972" spans="2:3" x14ac:dyDescent="0.3">
      <c r="B972" s="1"/>
      <c r="C972" s="1"/>
    </row>
    <row r="973" spans="2:3" x14ac:dyDescent="0.3">
      <c r="B973" s="1"/>
      <c r="C973" s="1"/>
    </row>
    <row r="974" spans="2:3" x14ac:dyDescent="0.3">
      <c r="B974" s="1"/>
      <c r="C974" s="1"/>
    </row>
    <row r="975" spans="2:3" x14ac:dyDescent="0.3">
      <c r="B975" s="1"/>
      <c r="C975" s="1"/>
    </row>
    <row r="976" spans="2:3" x14ac:dyDescent="0.3">
      <c r="B976" s="1"/>
      <c r="C976" s="1"/>
    </row>
    <row r="977" spans="2:3" x14ac:dyDescent="0.3">
      <c r="B977" s="1"/>
      <c r="C977" s="1"/>
    </row>
    <row r="978" spans="2:3" x14ac:dyDescent="0.3">
      <c r="B978" s="1"/>
      <c r="C978" s="1"/>
    </row>
    <row r="979" spans="2:3" x14ac:dyDescent="0.3">
      <c r="B979" s="1"/>
      <c r="C979" s="1"/>
    </row>
    <row r="980" spans="2:3" x14ac:dyDescent="0.3">
      <c r="B980" s="1"/>
      <c r="C980" s="1"/>
    </row>
    <row r="981" spans="2:3" x14ac:dyDescent="0.3">
      <c r="B981" s="1"/>
      <c r="C981" s="1"/>
    </row>
    <row r="982" spans="2:3" x14ac:dyDescent="0.3">
      <c r="B982" s="1"/>
      <c r="C982" s="1"/>
    </row>
    <row r="983" spans="2:3" x14ac:dyDescent="0.3">
      <c r="B983" s="1"/>
      <c r="C983" s="1"/>
    </row>
    <row r="984" spans="2:3" x14ac:dyDescent="0.3">
      <c r="B984" s="1"/>
      <c r="C984" s="1"/>
    </row>
    <row r="985" spans="2:3" x14ac:dyDescent="0.3">
      <c r="B985" s="1"/>
      <c r="C985" s="1"/>
    </row>
    <row r="986" spans="2:3" x14ac:dyDescent="0.3">
      <c r="B986" s="1"/>
      <c r="C986" s="1"/>
    </row>
    <row r="987" spans="2:3" x14ac:dyDescent="0.3">
      <c r="B987" s="1"/>
      <c r="C987" s="1"/>
    </row>
    <row r="988" spans="2:3" x14ac:dyDescent="0.3">
      <c r="B988" s="1"/>
      <c r="C988" s="1"/>
    </row>
    <row r="989" spans="2:3" x14ac:dyDescent="0.3">
      <c r="B989" s="1"/>
      <c r="C989" s="1"/>
    </row>
    <row r="990" spans="2:3" x14ac:dyDescent="0.3">
      <c r="B990" s="1"/>
      <c r="C990" s="1"/>
    </row>
    <row r="991" spans="2:3" x14ac:dyDescent="0.3">
      <c r="B991" s="1"/>
      <c r="C991" s="1"/>
    </row>
    <row r="992" spans="2:3" x14ac:dyDescent="0.3">
      <c r="B992" s="1"/>
      <c r="C992" s="1"/>
    </row>
    <row r="993" spans="2:3" x14ac:dyDescent="0.3">
      <c r="B993" s="1"/>
      <c r="C993" s="1"/>
    </row>
    <row r="994" spans="2:3" x14ac:dyDescent="0.3">
      <c r="B994" s="1"/>
      <c r="C994" s="1"/>
    </row>
    <row r="995" spans="2:3" x14ac:dyDescent="0.3">
      <c r="B995" s="1"/>
      <c r="C995" s="1"/>
    </row>
    <row r="996" spans="2:3" x14ac:dyDescent="0.3">
      <c r="B996" s="1"/>
      <c r="C996" s="1"/>
    </row>
    <row r="997" spans="2:3" x14ac:dyDescent="0.3">
      <c r="B997" s="1"/>
      <c r="C997" s="1"/>
    </row>
    <row r="998" spans="2:3" x14ac:dyDescent="0.3">
      <c r="B998" s="1"/>
      <c r="C998" s="1"/>
    </row>
    <row r="999" spans="2:3" x14ac:dyDescent="0.3">
      <c r="B999" s="1"/>
      <c r="C999" s="1"/>
    </row>
    <row r="1000" spans="2:3" x14ac:dyDescent="0.3">
      <c r="B1000" s="1"/>
      <c r="C1000" s="1"/>
    </row>
    <row r="1001" spans="2:3" x14ac:dyDescent="0.3">
      <c r="B1001" s="1"/>
      <c r="C1001" s="1"/>
    </row>
    <row r="1002" spans="2:3" x14ac:dyDescent="0.3">
      <c r="B1002" s="1"/>
      <c r="C1002" s="1"/>
    </row>
    <row r="1003" spans="2:3" x14ac:dyDescent="0.3">
      <c r="B1003" s="1"/>
      <c r="C1003" s="1"/>
    </row>
    <row r="1004" spans="2:3" x14ac:dyDescent="0.3">
      <c r="B1004" s="1"/>
      <c r="C1004" s="1"/>
    </row>
    <row r="1005" spans="2:3" x14ac:dyDescent="0.3">
      <c r="B1005" s="1"/>
      <c r="C1005" s="1"/>
    </row>
    <row r="1006" spans="2:3" x14ac:dyDescent="0.3">
      <c r="B1006" s="1"/>
      <c r="C1006" s="1"/>
    </row>
    <row r="1007" spans="2:3" x14ac:dyDescent="0.3">
      <c r="B1007" s="1"/>
      <c r="C1007" s="1"/>
    </row>
    <row r="1008" spans="2:3" x14ac:dyDescent="0.3">
      <c r="B1008" s="1"/>
      <c r="C1008" s="1"/>
    </row>
    <row r="1009" spans="2:3" x14ac:dyDescent="0.3">
      <c r="B1009" s="1"/>
      <c r="C1009" s="1"/>
    </row>
    <row r="1010" spans="2:3" x14ac:dyDescent="0.3">
      <c r="B1010" s="1"/>
      <c r="C1010" s="1"/>
    </row>
    <row r="1011" spans="2:3" x14ac:dyDescent="0.3">
      <c r="B1011" s="1"/>
      <c r="C1011" s="1"/>
    </row>
    <row r="1012" spans="2:3" x14ac:dyDescent="0.3">
      <c r="B1012" s="1"/>
      <c r="C1012" s="1"/>
    </row>
    <row r="1013" spans="2:3" x14ac:dyDescent="0.3">
      <c r="B1013" s="1"/>
      <c r="C1013" s="1"/>
    </row>
    <row r="1014" spans="2:3" x14ac:dyDescent="0.3">
      <c r="B1014" s="1"/>
      <c r="C1014" s="1"/>
    </row>
    <row r="1015" spans="2:3" x14ac:dyDescent="0.3">
      <c r="B1015" s="1"/>
      <c r="C1015" s="1"/>
    </row>
    <row r="1016" spans="2:3" x14ac:dyDescent="0.3">
      <c r="B1016" s="1"/>
      <c r="C1016" s="1"/>
    </row>
    <row r="1017" spans="2:3" x14ac:dyDescent="0.3">
      <c r="B1017" s="1"/>
      <c r="C1017" s="1"/>
    </row>
    <row r="1018" spans="2:3" x14ac:dyDescent="0.3">
      <c r="B1018" s="1"/>
      <c r="C1018" s="1"/>
    </row>
    <row r="1019" spans="2:3" x14ac:dyDescent="0.3">
      <c r="B1019" s="1"/>
      <c r="C1019" s="1"/>
    </row>
    <row r="1020" spans="2:3" x14ac:dyDescent="0.3">
      <c r="B1020" s="1"/>
      <c r="C1020" s="1"/>
    </row>
    <row r="1021" spans="2:3" x14ac:dyDescent="0.3">
      <c r="B1021" s="1"/>
      <c r="C1021" s="1"/>
    </row>
    <row r="1022" spans="2:3" x14ac:dyDescent="0.3">
      <c r="B1022" s="1"/>
      <c r="C1022" s="1"/>
    </row>
    <row r="1023" spans="2:3" x14ac:dyDescent="0.3">
      <c r="B1023" s="1"/>
      <c r="C1023" s="1"/>
    </row>
    <row r="1024" spans="2:3" x14ac:dyDescent="0.3">
      <c r="B1024" s="1"/>
      <c r="C1024" s="1"/>
    </row>
    <row r="1025" spans="2:3" x14ac:dyDescent="0.3">
      <c r="B1025" s="1"/>
      <c r="C1025" s="1"/>
    </row>
    <row r="1026" spans="2:3" x14ac:dyDescent="0.3">
      <c r="B1026" s="1"/>
      <c r="C1026" s="1"/>
    </row>
    <row r="1027" spans="2:3" x14ac:dyDescent="0.3">
      <c r="B1027" s="1"/>
      <c r="C1027" s="1"/>
    </row>
    <row r="1028" spans="2:3" x14ac:dyDescent="0.3">
      <c r="B1028" s="1"/>
      <c r="C1028" s="1"/>
    </row>
    <row r="1029" spans="2:3" x14ac:dyDescent="0.3">
      <c r="B1029" s="1"/>
      <c r="C1029" s="1"/>
    </row>
    <row r="1030" spans="2:3" x14ac:dyDescent="0.3">
      <c r="B1030" s="1"/>
      <c r="C1030" s="1"/>
    </row>
    <row r="1031" spans="2:3" x14ac:dyDescent="0.3">
      <c r="B1031" s="1"/>
      <c r="C1031" s="1"/>
    </row>
    <row r="1032" spans="2:3" x14ac:dyDescent="0.3">
      <c r="B1032" s="1"/>
      <c r="C1032" s="1"/>
    </row>
    <row r="1033" spans="2:3" x14ac:dyDescent="0.3">
      <c r="B1033" s="1"/>
      <c r="C1033" s="1"/>
    </row>
    <row r="1034" spans="2:3" x14ac:dyDescent="0.3">
      <c r="B1034" s="1"/>
      <c r="C1034" s="1"/>
    </row>
    <row r="1035" spans="2:3" x14ac:dyDescent="0.3">
      <c r="B1035" s="1"/>
      <c r="C1035" s="1"/>
    </row>
    <row r="1036" spans="2:3" x14ac:dyDescent="0.3">
      <c r="B1036" s="1"/>
      <c r="C1036" s="1"/>
    </row>
    <row r="1037" spans="2:3" x14ac:dyDescent="0.3">
      <c r="B1037" s="1"/>
      <c r="C1037" s="1"/>
    </row>
    <row r="1038" spans="2:3" x14ac:dyDescent="0.3">
      <c r="B1038" s="1"/>
      <c r="C1038" s="1"/>
    </row>
    <row r="1039" spans="2:3" x14ac:dyDescent="0.3">
      <c r="B1039" s="1"/>
      <c r="C1039" s="1"/>
    </row>
    <row r="1040" spans="2:3" x14ac:dyDescent="0.3">
      <c r="B1040" s="1"/>
      <c r="C1040" s="1"/>
    </row>
    <row r="1041" spans="2:3" x14ac:dyDescent="0.3">
      <c r="B1041" s="1"/>
      <c r="C1041" s="1"/>
    </row>
    <row r="1042" spans="2:3" x14ac:dyDescent="0.3">
      <c r="B1042" s="1"/>
      <c r="C1042" s="1"/>
    </row>
    <row r="1043" spans="2:3" x14ac:dyDescent="0.3">
      <c r="B1043" s="1"/>
      <c r="C1043" s="1"/>
    </row>
    <row r="1044" spans="2:3" x14ac:dyDescent="0.3">
      <c r="B1044" s="1"/>
      <c r="C1044" s="1"/>
    </row>
    <row r="1045" spans="2:3" x14ac:dyDescent="0.3">
      <c r="B1045" s="1"/>
      <c r="C1045" s="1"/>
    </row>
    <row r="1046" spans="2:3" x14ac:dyDescent="0.3">
      <c r="B1046" s="1"/>
      <c r="C1046" s="1"/>
    </row>
    <row r="1047" spans="2:3" x14ac:dyDescent="0.3">
      <c r="B1047" s="1"/>
      <c r="C1047" s="1"/>
    </row>
    <row r="1048" spans="2:3" x14ac:dyDescent="0.3">
      <c r="B1048" s="1"/>
      <c r="C1048" s="1"/>
    </row>
    <row r="1049" spans="2:3" x14ac:dyDescent="0.3">
      <c r="B1049" s="1"/>
      <c r="C1049" s="1"/>
    </row>
    <row r="1050" spans="2:3" x14ac:dyDescent="0.3">
      <c r="B1050" s="1"/>
      <c r="C1050" s="1"/>
    </row>
    <row r="1051" spans="2:3" x14ac:dyDescent="0.3">
      <c r="B1051" s="1"/>
      <c r="C1051" s="1"/>
    </row>
    <row r="1052" spans="2:3" x14ac:dyDescent="0.3">
      <c r="B1052" s="1"/>
      <c r="C1052" s="1"/>
    </row>
    <row r="1053" spans="2:3" x14ac:dyDescent="0.3">
      <c r="B1053" s="1"/>
      <c r="C1053" s="1"/>
    </row>
    <row r="1054" spans="2:3" x14ac:dyDescent="0.3">
      <c r="B1054" s="1"/>
      <c r="C1054" s="1"/>
    </row>
    <row r="1055" spans="2:3" x14ac:dyDescent="0.3">
      <c r="B1055" s="1"/>
      <c r="C1055" s="1"/>
    </row>
    <row r="1056" spans="2:3" x14ac:dyDescent="0.3">
      <c r="B1056" s="1"/>
      <c r="C1056" s="1"/>
    </row>
    <row r="1057" spans="2:3" x14ac:dyDescent="0.3">
      <c r="B1057" s="1"/>
      <c r="C1057" s="1"/>
    </row>
    <row r="1058" spans="2:3" x14ac:dyDescent="0.3">
      <c r="B1058" s="1"/>
      <c r="C1058" s="1"/>
    </row>
    <row r="1059" spans="2:3" x14ac:dyDescent="0.3">
      <c r="B1059" s="1"/>
      <c r="C1059" s="1"/>
    </row>
    <row r="1060" spans="2:3" x14ac:dyDescent="0.3">
      <c r="B1060" s="1"/>
      <c r="C1060" s="1"/>
    </row>
    <row r="1061" spans="2:3" x14ac:dyDescent="0.3">
      <c r="B1061" s="1"/>
      <c r="C1061" s="1"/>
    </row>
    <row r="1062" spans="2:3" x14ac:dyDescent="0.3">
      <c r="B1062" s="1"/>
      <c r="C1062" s="1"/>
    </row>
    <row r="1063" spans="2:3" x14ac:dyDescent="0.3">
      <c r="B1063" s="1"/>
      <c r="C1063" s="1"/>
    </row>
    <row r="1064" spans="2:3" x14ac:dyDescent="0.3">
      <c r="B1064" s="1"/>
      <c r="C1064" s="1"/>
    </row>
    <row r="1065" spans="2:3" x14ac:dyDescent="0.3">
      <c r="B1065" s="1"/>
      <c r="C1065" s="1"/>
    </row>
    <row r="1066" spans="2:3" x14ac:dyDescent="0.3">
      <c r="B1066" s="1"/>
      <c r="C1066" s="1"/>
    </row>
    <row r="1067" spans="2:3" x14ac:dyDescent="0.3">
      <c r="B1067" s="1"/>
      <c r="C1067" s="1"/>
    </row>
    <row r="1068" spans="2:3" x14ac:dyDescent="0.3">
      <c r="B1068" s="1"/>
      <c r="C1068" s="1"/>
    </row>
    <row r="1069" spans="2:3" x14ac:dyDescent="0.3">
      <c r="B1069" s="1"/>
      <c r="C1069" s="1"/>
    </row>
    <row r="1070" spans="2:3" x14ac:dyDescent="0.3">
      <c r="B1070" s="1"/>
      <c r="C1070" s="1"/>
    </row>
    <row r="1071" spans="2:3" x14ac:dyDescent="0.3">
      <c r="B1071" s="1"/>
      <c r="C1071" s="1"/>
    </row>
    <row r="1072" spans="2:3" x14ac:dyDescent="0.3">
      <c r="B1072" s="1"/>
      <c r="C1072" s="1"/>
    </row>
    <row r="1073" spans="2:3" x14ac:dyDescent="0.3">
      <c r="B1073" s="1"/>
      <c r="C1073" s="1"/>
    </row>
    <row r="1074" spans="2:3" x14ac:dyDescent="0.3">
      <c r="B1074" s="1"/>
      <c r="C1074" s="1"/>
    </row>
    <row r="1075" spans="2:3" x14ac:dyDescent="0.3">
      <c r="B1075" s="1"/>
      <c r="C1075" s="1"/>
    </row>
    <row r="1076" spans="2:3" x14ac:dyDescent="0.3">
      <c r="B1076" s="1"/>
      <c r="C1076" s="1"/>
    </row>
    <row r="1077" spans="2:3" x14ac:dyDescent="0.3">
      <c r="B1077" s="1"/>
      <c r="C1077" s="1"/>
    </row>
    <row r="1078" spans="2:3" x14ac:dyDescent="0.3">
      <c r="B1078" s="1"/>
      <c r="C1078" s="1"/>
    </row>
    <row r="1079" spans="2:3" x14ac:dyDescent="0.3">
      <c r="B1079" s="1"/>
      <c r="C1079" s="1"/>
    </row>
    <row r="1080" spans="2:3" x14ac:dyDescent="0.3">
      <c r="B1080" s="1"/>
      <c r="C1080" s="1"/>
    </row>
    <row r="1081" spans="2:3" x14ac:dyDescent="0.3">
      <c r="B1081" s="1"/>
      <c r="C1081" s="1"/>
    </row>
    <row r="1082" spans="2:3" x14ac:dyDescent="0.3">
      <c r="B1082" s="1"/>
      <c r="C1082" s="1"/>
    </row>
    <row r="1083" spans="2:3" x14ac:dyDescent="0.3">
      <c r="B1083" s="1"/>
      <c r="C1083" s="1"/>
    </row>
    <row r="1084" spans="2:3" x14ac:dyDescent="0.3">
      <c r="B1084" s="1"/>
      <c r="C1084" s="1"/>
    </row>
    <row r="1085" spans="2:3" x14ac:dyDescent="0.3">
      <c r="B1085" s="1"/>
      <c r="C1085" s="1"/>
    </row>
    <row r="1086" spans="2:3" x14ac:dyDescent="0.3">
      <c r="B1086" s="1"/>
      <c r="C1086" s="1"/>
    </row>
    <row r="1087" spans="2:3" x14ac:dyDescent="0.3">
      <c r="B1087" s="1"/>
      <c r="C1087" s="1"/>
    </row>
    <row r="1088" spans="2:3" x14ac:dyDescent="0.3">
      <c r="B1088" s="1"/>
      <c r="C1088" s="1"/>
    </row>
    <row r="1089" spans="2:3" x14ac:dyDescent="0.3">
      <c r="B1089" s="1"/>
      <c r="C1089" s="1"/>
    </row>
    <row r="1090" spans="2:3" x14ac:dyDescent="0.3">
      <c r="B1090" s="1"/>
      <c r="C1090" s="1"/>
    </row>
    <row r="1091" spans="2:3" x14ac:dyDescent="0.3">
      <c r="B1091" s="1"/>
      <c r="C1091" s="1"/>
    </row>
    <row r="1092" spans="2:3" x14ac:dyDescent="0.3">
      <c r="B1092" s="1"/>
      <c r="C1092" s="1"/>
    </row>
    <row r="1093" spans="2:3" x14ac:dyDescent="0.3">
      <c r="B1093" s="1"/>
      <c r="C1093" s="1"/>
    </row>
    <row r="1094" spans="2:3" x14ac:dyDescent="0.3">
      <c r="B1094" s="1"/>
      <c r="C1094" s="1"/>
    </row>
    <row r="1095" spans="2:3" x14ac:dyDescent="0.3">
      <c r="B1095" s="1"/>
      <c r="C1095" s="1"/>
    </row>
    <row r="1096" spans="2:3" x14ac:dyDescent="0.3">
      <c r="B1096" s="1"/>
      <c r="C1096" s="1"/>
    </row>
    <row r="1097" spans="2:3" x14ac:dyDescent="0.3">
      <c r="B1097" s="1"/>
      <c r="C1097" s="1"/>
    </row>
    <row r="1098" spans="2:3" x14ac:dyDescent="0.3">
      <c r="B1098" s="1"/>
      <c r="C1098" s="1"/>
    </row>
    <row r="1099" spans="2:3" x14ac:dyDescent="0.3">
      <c r="B1099" s="1"/>
      <c r="C1099" s="1"/>
    </row>
    <row r="1100" spans="2:3" x14ac:dyDescent="0.3">
      <c r="B1100" s="1"/>
      <c r="C1100" s="1"/>
    </row>
    <row r="1101" spans="2:3" x14ac:dyDescent="0.3">
      <c r="B1101" s="1"/>
      <c r="C1101" s="1"/>
    </row>
    <row r="1102" spans="2:3" x14ac:dyDescent="0.3">
      <c r="B1102" s="1"/>
      <c r="C1102" s="1"/>
    </row>
    <row r="1103" spans="2:3" x14ac:dyDescent="0.3">
      <c r="B1103" s="1"/>
      <c r="C1103" s="1"/>
    </row>
    <row r="1104" spans="2:3" x14ac:dyDescent="0.3">
      <c r="B1104" s="1"/>
      <c r="C1104" s="1"/>
    </row>
    <row r="1105" spans="2:3" x14ac:dyDescent="0.3">
      <c r="B1105" s="1"/>
      <c r="C1105" s="1"/>
    </row>
    <row r="1106" spans="2:3" x14ac:dyDescent="0.3">
      <c r="B1106" s="1"/>
      <c r="C1106" s="1"/>
    </row>
    <row r="1107" spans="2:3" x14ac:dyDescent="0.3">
      <c r="B1107" s="1"/>
      <c r="C1107" s="1"/>
    </row>
    <row r="1108" spans="2:3" x14ac:dyDescent="0.3">
      <c r="B1108" s="1"/>
      <c r="C1108" s="1"/>
    </row>
    <row r="1109" spans="2:3" x14ac:dyDescent="0.3">
      <c r="B1109" s="1"/>
      <c r="C1109" s="1"/>
    </row>
    <row r="1110" spans="2:3" x14ac:dyDescent="0.3">
      <c r="B1110" s="1"/>
      <c r="C1110" s="1"/>
    </row>
    <row r="1111" spans="2:3" x14ac:dyDescent="0.3">
      <c r="B1111" s="1"/>
      <c r="C1111" s="1"/>
    </row>
    <row r="1112" spans="2:3" x14ac:dyDescent="0.3">
      <c r="B1112" s="1"/>
      <c r="C1112" s="1"/>
    </row>
    <row r="1113" spans="2:3" x14ac:dyDescent="0.3">
      <c r="B1113" s="1"/>
      <c r="C1113" s="1"/>
    </row>
    <row r="1114" spans="2:3" x14ac:dyDescent="0.3">
      <c r="B1114" s="1"/>
      <c r="C1114" s="1"/>
    </row>
    <row r="1115" spans="2:3" x14ac:dyDescent="0.3">
      <c r="B1115" s="1"/>
      <c r="C1115" s="1"/>
    </row>
    <row r="1116" spans="2:3" x14ac:dyDescent="0.3">
      <c r="B1116" s="1"/>
      <c r="C1116" s="1"/>
    </row>
    <row r="1117" spans="2:3" x14ac:dyDescent="0.3">
      <c r="B1117" s="1"/>
      <c r="C1117" s="1"/>
    </row>
    <row r="1118" spans="2:3" x14ac:dyDescent="0.3">
      <c r="B1118" s="1"/>
      <c r="C1118" s="1"/>
    </row>
    <row r="1119" spans="2:3" x14ac:dyDescent="0.3">
      <c r="B1119" s="1"/>
      <c r="C1119" s="1"/>
    </row>
    <row r="1120" spans="2:3" x14ac:dyDescent="0.3">
      <c r="B1120" s="1"/>
      <c r="C1120" s="1"/>
    </row>
    <row r="1121" spans="2:3" x14ac:dyDescent="0.3">
      <c r="B1121" s="1"/>
      <c r="C1121" s="1"/>
    </row>
    <row r="1122" spans="2:3" x14ac:dyDescent="0.3">
      <c r="B1122" s="1"/>
      <c r="C1122" s="1"/>
    </row>
    <row r="1123" spans="2:3" x14ac:dyDescent="0.3">
      <c r="B1123" s="1"/>
      <c r="C1123" s="1"/>
    </row>
    <row r="1124" spans="2:3" x14ac:dyDescent="0.3">
      <c r="B1124" s="1"/>
      <c r="C1124" s="1"/>
    </row>
    <row r="1125" spans="2:3" x14ac:dyDescent="0.3">
      <c r="B1125" s="1"/>
      <c r="C1125" s="1"/>
    </row>
    <row r="1126" spans="2:3" x14ac:dyDescent="0.3">
      <c r="B1126" s="1"/>
      <c r="C1126" s="1"/>
    </row>
    <row r="1127" spans="2:3" x14ac:dyDescent="0.3">
      <c r="B1127" s="1"/>
      <c r="C1127" s="1"/>
    </row>
    <row r="1128" spans="2:3" x14ac:dyDescent="0.3">
      <c r="B1128" s="1"/>
      <c r="C1128" s="1"/>
    </row>
    <row r="1129" spans="2:3" x14ac:dyDescent="0.3">
      <c r="B1129" s="1"/>
      <c r="C1129" s="1"/>
    </row>
    <row r="1130" spans="2:3" x14ac:dyDescent="0.3">
      <c r="B1130" s="1"/>
      <c r="C1130" s="1"/>
    </row>
    <row r="1131" spans="2:3" x14ac:dyDescent="0.3">
      <c r="B1131" s="1"/>
      <c r="C1131" s="1"/>
    </row>
    <row r="1132" spans="2:3" x14ac:dyDescent="0.3">
      <c r="B1132" s="1"/>
      <c r="C1132" s="1"/>
    </row>
    <row r="1133" spans="2:3" x14ac:dyDescent="0.3">
      <c r="B1133" s="1"/>
      <c r="C1133" s="1"/>
    </row>
    <row r="1134" spans="2:3" x14ac:dyDescent="0.3">
      <c r="B1134" s="1"/>
      <c r="C1134" s="1"/>
    </row>
    <row r="1135" spans="2:3" x14ac:dyDescent="0.3">
      <c r="B1135" s="1"/>
      <c r="C1135" s="1"/>
    </row>
    <row r="1136" spans="2:3" x14ac:dyDescent="0.3">
      <c r="B1136" s="1"/>
      <c r="C1136" s="1"/>
    </row>
    <row r="1137" spans="2:3" x14ac:dyDescent="0.3">
      <c r="B1137" s="1"/>
      <c r="C1137" s="1"/>
    </row>
    <row r="1138" spans="2:3" x14ac:dyDescent="0.3">
      <c r="B1138" s="1"/>
      <c r="C1138" s="1"/>
    </row>
    <row r="1139" spans="2:3" x14ac:dyDescent="0.3">
      <c r="B1139" s="1"/>
      <c r="C1139" s="1"/>
    </row>
    <row r="1140" spans="2:3" x14ac:dyDescent="0.3">
      <c r="B1140" s="1"/>
      <c r="C1140" s="1"/>
    </row>
    <row r="1141" spans="2:3" x14ac:dyDescent="0.3">
      <c r="B1141" s="1"/>
      <c r="C1141" s="1"/>
    </row>
    <row r="1142" spans="2:3" x14ac:dyDescent="0.3">
      <c r="B1142" s="1"/>
      <c r="C1142" s="1"/>
    </row>
    <row r="1143" spans="2:3" x14ac:dyDescent="0.3">
      <c r="B1143" s="1"/>
      <c r="C1143" s="1"/>
    </row>
    <row r="1144" spans="2:3" x14ac:dyDescent="0.3">
      <c r="B1144" s="1"/>
      <c r="C1144" s="1"/>
    </row>
    <row r="1145" spans="2:3" x14ac:dyDescent="0.3">
      <c r="B1145" s="1"/>
      <c r="C1145" s="1"/>
    </row>
    <row r="1146" spans="2:3" x14ac:dyDescent="0.3">
      <c r="B1146" s="1"/>
      <c r="C1146" s="1"/>
    </row>
    <row r="1147" spans="2:3" x14ac:dyDescent="0.3">
      <c r="B1147" s="1"/>
      <c r="C1147" s="1"/>
    </row>
    <row r="1148" spans="2:3" x14ac:dyDescent="0.3">
      <c r="B1148" s="1"/>
      <c r="C1148" s="1"/>
    </row>
    <row r="1149" spans="2:3" x14ac:dyDescent="0.3">
      <c r="B1149" s="1"/>
      <c r="C1149" s="1"/>
    </row>
    <row r="1150" spans="2:3" x14ac:dyDescent="0.3">
      <c r="B1150" s="1"/>
      <c r="C1150" s="1"/>
    </row>
    <row r="1151" spans="2:3" x14ac:dyDescent="0.3">
      <c r="B1151" s="1"/>
      <c r="C1151" s="1"/>
    </row>
    <row r="1152" spans="2:3" x14ac:dyDescent="0.3">
      <c r="B1152" s="1"/>
      <c r="C1152" s="1"/>
    </row>
    <row r="1153" spans="2:3" x14ac:dyDescent="0.3">
      <c r="B1153" s="1"/>
      <c r="C1153" s="1"/>
    </row>
    <row r="1154" spans="2:3" x14ac:dyDescent="0.3">
      <c r="B1154" s="1"/>
      <c r="C1154" s="1"/>
    </row>
    <row r="1155" spans="2:3" x14ac:dyDescent="0.3">
      <c r="B1155" s="1"/>
      <c r="C1155" s="1"/>
    </row>
    <row r="1156" spans="2:3" x14ac:dyDescent="0.3">
      <c r="B1156" s="1"/>
      <c r="C1156" s="1"/>
    </row>
    <row r="1157" spans="2:3" x14ac:dyDescent="0.3">
      <c r="B1157" s="1"/>
      <c r="C1157" s="1"/>
    </row>
    <row r="1158" spans="2:3" x14ac:dyDescent="0.3">
      <c r="B1158" s="1"/>
      <c r="C1158" s="1"/>
    </row>
    <row r="1159" spans="2:3" x14ac:dyDescent="0.3">
      <c r="B1159" s="1"/>
      <c r="C1159" s="1"/>
    </row>
    <row r="1160" spans="2:3" x14ac:dyDescent="0.3">
      <c r="B1160" s="1"/>
      <c r="C1160" s="1"/>
    </row>
    <row r="1161" spans="2:3" x14ac:dyDescent="0.3">
      <c r="B1161" s="1"/>
      <c r="C1161" s="1"/>
    </row>
    <row r="1162" spans="2:3" x14ac:dyDescent="0.3">
      <c r="B1162" s="1"/>
      <c r="C1162" s="1"/>
    </row>
    <row r="1163" spans="2:3" x14ac:dyDescent="0.3">
      <c r="B1163" s="1"/>
      <c r="C1163" s="1"/>
    </row>
    <row r="1164" spans="2:3" x14ac:dyDescent="0.3">
      <c r="B1164" s="1"/>
      <c r="C1164" s="1"/>
    </row>
    <row r="1165" spans="2:3" x14ac:dyDescent="0.3">
      <c r="B1165" s="1"/>
      <c r="C1165" s="1"/>
    </row>
    <row r="1166" spans="2:3" x14ac:dyDescent="0.3">
      <c r="B1166" s="1"/>
      <c r="C1166" s="1"/>
    </row>
    <row r="1167" spans="2:3" x14ac:dyDescent="0.3">
      <c r="B1167" s="1"/>
      <c r="C1167" s="1"/>
    </row>
    <row r="1168" spans="2:3" x14ac:dyDescent="0.3">
      <c r="B1168" s="1"/>
      <c r="C1168" s="1"/>
    </row>
    <row r="1169" spans="2:3" x14ac:dyDescent="0.3">
      <c r="B1169" s="1"/>
      <c r="C1169" s="1"/>
    </row>
    <row r="1170" spans="2:3" x14ac:dyDescent="0.3">
      <c r="B1170" s="1"/>
      <c r="C1170" s="1"/>
    </row>
    <row r="1171" spans="2:3" x14ac:dyDescent="0.3">
      <c r="B1171" s="1"/>
      <c r="C1171" s="1"/>
    </row>
    <row r="1172" spans="2:3" x14ac:dyDescent="0.3">
      <c r="B1172" s="1"/>
      <c r="C1172" s="1"/>
    </row>
    <row r="1173" spans="2:3" x14ac:dyDescent="0.3">
      <c r="B1173" s="1"/>
      <c r="C1173" s="1"/>
    </row>
    <row r="1174" spans="2:3" x14ac:dyDescent="0.3">
      <c r="B1174" s="1"/>
      <c r="C1174" s="1"/>
    </row>
    <row r="1175" spans="2:3" x14ac:dyDescent="0.3">
      <c r="B1175" s="1"/>
      <c r="C1175" s="1"/>
    </row>
    <row r="1176" spans="2:3" x14ac:dyDescent="0.3">
      <c r="B1176" s="1"/>
      <c r="C1176" s="1"/>
    </row>
    <row r="1177" spans="2:3" x14ac:dyDescent="0.3">
      <c r="B1177" s="1"/>
      <c r="C1177" s="1"/>
    </row>
    <row r="1178" spans="2:3" x14ac:dyDescent="0.3">
      <c r="B1178" s="1"/>
      <c r="C1178" s="1"/>
    </row>
    <row r="1179" spans="2:3" x14ac:dyDescent="0.3">
      <c r="B1179" s="1"/>
      <c r="C1179" s="1"/>
    </row>
    <row r="1180" spans="2:3" x14ac:dyDescent="0.3">
      <c r="B1180" s="1"/>
      <c r="C1180" s="1"/>
    </row>
    <row r="1181" spans="2:3" x14ac:dyDescent="0.3">
      <c r="B1181" s="1"/>
      <c r="C1181" s="1"/>
    </row>
    <row r="1182" spans="2:3" x14ac:dyDescent="0.3">
      <c r="B1182" s="1"/>
      <c r="C1182" s="1"/>
    </row>
    <row r="1183" spans="2:3" x14ac:dyDescent="0.3">
      <c r="B1183" s="1"/>
      <c r="C1183" s="1"/>
    </row>
    <row r="1184" spans="2:3" x14ac:dyDescent="0.3">
      <c r="B1184" s="1"/>
      <c r="C1184" s="1"/>
    </row>
    <row r="1185" spans="2:3" x14ac:dyDescent="0.3">
      <c r="B1185" s="1"/>
      <c r="C1185" s="1"/>
    </row>
    <row r="1186" spans="2:3" x14ac:dyDescent="0.3">
      <c r="B1186" s="1"/>
      <c r="C1186" s="1"/>
    </row>
    <row r="1187" spans="2:3" x14ac:dyDescent="0.3">
      <c r="B1187" s="1"/>
      <c r="C1187" s="1"/>
    </row>
    <row r="1188" spans="2:3" x14ac:dyDescent="0.3">
      <c r="B1188" s="1"/>
      <c r="C1188" s="1"/>
    </row>
    <row r="1189" spans="2:3" x14ac:dyDescent="0.3">
      <c r="B1189" s="1"/>
      <c r="C1189" s="1"/>
    </row>
    <row r="1190" spans="2:3" x14ac:dyDescent="0.3">
      <c r="B1190" s="1"/>
      <c r="C1190" s="1"/>
    </row>
    <row r="1191" spans="2:3" x14ac:dyDescent="0.3">
      <c r="B1191" s="1"/>
      <c r="C1191" s="1"/>
    </row>
    <row r="1192" spans="2:3" x14ac:dyDescent="0.3">
      <c r="B1192" s="1"/>
      <c r="C1192" s="1"/>
    </row>
    <row r="1193" spans="2:3" x14ac:dyDescent="0.3">
      <c r="B1193" s="1"/>
      <c r="C1193" s="1"/>
    </row>
    <row r="1194" spans="2:3" x14ac:dyDescent="0.3">
      <c r="B1194" s="1"/>
      <c r="C1194" s="1"/>
    </row>
    <row r="1195" spans="2:3" x14ac:dyDescent="0.3">
      <c r="B1195" s="1"/>
      <c r="C1195" s="1"/>
    </row>
    <row r="1196" spans="2:3" x14ac:dyDescent="0.3">
      <c r="B1196" s="1"/>
      <c r="C1196" s="1"/>
    </row>
    <row r="1197" spans="2:3" x14ac:dyDescent="0.3">
      <c r="B1197" s="1"/>
      <c r="C1197" s="1"/>
    </row>
    <row r="1198" spans="2:3" x14ac:dyDescent="0.3">
      <c r="B1198" s="1"/>
      <c r="C1198" s="1"/>
    </row>
    <row r="1199" spans="2:3" x14ac:dyDescent="0.3">
      <c r="B1199" s="1"/>
      <c r="C1199" s="1"/>
    </row>
    <row r="1200" spans="2:3" x14ac:dyDescent="0.3">
      <c r="B1200" s="1"/>
      <c r="C1200" s="1"/>
    </row>
    <row r="1201" spans="2:3" x14ac:dyDescent="0.3">
      <c r="B1201" s="1"/>
      <c r="C1201" s="1"/>
    </row>
    <row r="1202" spans="2:3" x14ac:dyDescent="0.3">
      <c r="B1202" s="1"/>
      <c r="C1202" s="1"/>
    </row>
    <row r="1203" spans="2:3" x14ac:dyDescent="0.3">
      <c r="B1203" s="1"/>
      <c r="C1203" s="1"/>
    </row>
    <row r="1204" spans="2:3" x14ac:dyDescent="0.3">
      <c r="B1204" s="1"/>
      <c r="C1204" s="1"/>
    </row>
    <row r="1205" spans="2:3" x14ac:dyDescent="0.3">
      <c r="B1205" s="1"/>
      <c r="C1205" s="1"/>
    </row>
    <row r="1206" spans="2:3" x14ac:dyDescent="0.3">
      <c r="B1206" s="1"/>
      <c r="C1206" s="1"/>
    </row>
    <row r="1207" spans="2:3" x14ac:dyDescent="0.3">
      <c r="B1207" s="1"/>
      <c r="C1207" s="1"/>
    </row>
    <row r="1208" spans="2:3" x14ac:dyDescent="0.3">
      <c r="B1208" s="1"/>
      <c r="C1208" s="1"/>
    </row>
    <row r="1209" spans="2:3" x14ac:dyDescent="0.3">
      <c r="B1209" s="1"/>
      <c r="C1209" s="1"/>
    </row>
    <row r="1210" spans="2:3" x14ac:dyDescent="0.3">
      <c r="B1210" s="1"/>
      <c r="C1210" s="1"/>
    </row>
    <row r="1211" spans="2:3" x14ac:dyDescent="0.3">
      <c r="B1211" s="1"/>
      <c r="C1211" s="1"/>
    </row>
    <row r="1212" spans="2:3" x14ac:dyDescent="0.3">
      <c r="B1212" s="1"/>
      <c r="C1212" s="1"/>
    </row>
    <row r="1213" spans="2:3" x14ac:dyDescent="0.3">
      <c r="B1213" s="1"/>
      <c r="C1213" s="1"/>
    </row>
    <row r="1214" spans="2:3" x14ac:dyDescent="0.3">
      <c r="B1214" s="1"/>
      <c r="C1214" s="1"/>
    </row>
    <row r="1215" spans="2:3" x14ac:dyDescent="0.3">
      <c r="B1215" s="1"/>
      <c r="C1215" s="1"/>
    </row>
    <row r="1216" spans="2:3" x14ac:dyDescent="0.3">
      <c r="B1216" s="1"/>
      <c r="C1216" s="1"/>
    </row>
    <row r="1217" spans="2:3" x14ac:dyDescent="0.3">
      <c r="B1217" s="1"/>
      <c r="C1217" s="1"/>
    </row>
    <row r="1218" spans="2:3" x14ac:dyDescent="0.3">
      <c r="B1218" s="1"/>
      <c r="C1218" s="1"/>
    </row>
    <row r="1219" spans="2:3" x14ac:dyDescent="0.3">
      <c r="B1219" s="1"/>
      <c r="C1219" s="1"/>
    </row>
    <row r="1220" spans="2:3" x14ac:dyDescent="0.3">
      <c r="B1220" s="1"/>
      <c r="C1220" s="1"/>
    </row>
    <row r="1221" spans="2:3" x14ac:dyDescent="0.3">
      <c r="B1221" s="1"/>
      <c r="C1221" s="1"/>
    </row>
    <row r="1222" spans="2:3" x14ac:dyDescent="0.3">
      <c r="B1222" s="1"/>
      <c r="C1222" s="1"/>
    </row>
    <row r="1223" spans="2:3" x14ac:dyDescent="0.3">
      <c r="B1223" s="1"/>
      <c r="C1223" s="1"/>
    </row>
    <row r="1224" spans="2:3" x14ac:dyDescent="0.3">
      <c r="B1224" s="1"/>
      <c r="C1224" s="1"/>
    </row>
    <row r="1225" spans="2:3" x14ac:dyDescent="0.3">
      <c r="B1225" s="1"/>
      <c r="C1225" s="1"/>
    </row>
    <row r="1226" spans="2:3" x14ac:dyDescent="0.3">
      <c r="B1226" s="1"/>
      <c r="C1226" s="1"/>
    </row>
    <row r="1227" spans="2:3" x14ac:dyDescent="0.3">
      <c r="B1227" s="1"/>
      <c r="C1227" s="1"/>
    </row>
    <row r="1228" spans="2:3" x14ac:dyDescent="0.3">
      <c r="B1228" s="1"/>
      <c r="C1228" s="1"/>
    </row>
    <row r="1229" spans="2:3" x14ac:dyDescent="0.3">
      <c r="B1229" s="1"/>
      <c r="C1229" s="1"/>
    </row>
    <row r="1230" spans="2:3" x14ac:dyDescent="0.3">
      <c r="B1230" s="1"/>
      <c r="C1230" s="1"/>
    </row>
    <row r="1231" spans="2:3" x14ac:dyDescent="0.3">
      <c r="B1231" s="1"/>
      <c r="C1231" s="1"/>
    </row>
    <row r="1232" spans="2:3" x14ac:dyDescent="0.3">
      <c r="B1232" s="1"/>
      <c r="C1232" s="1"/>
    </row>
    <row r="1233" spans="2:3" x14ac:dyDescent="0.3">
      <c r="B1233" s="1"/>
      <c r="C1233" s="1"/>
    </row>
    <row r="1234" spans="2:3" x14ac:dyDescent="0.3">
      <c r="B1234" s="1"/>
      <c r="C1234" s="1"/>
    </row>
    <row r="1235" spans="2:3" x14ac:dyDescent="0.3">
      <c r="B1235" s="1"/>
      <c r="C1235" s="1"/>
    </row>
    <row r="1236" spans="2:3" x14ac:dyDescent="0.3">
      <c r="B1236" s="1"/>
      <c r="C1236" s="1"/>
    </row>
    <row r="1237" spans="2:3" x14ac:dyDescent="0.3">
      <c r="B1237" s="1"/>
      <c r="C1237" s="1"/>
    </row>
    <row r="1238" spans="2:3" x14ac:dyDescent="0.3">
      <c r="B1238" s="1"/>
      <c r="C1238" s="1"/>
    </row>
    <row r="1239" spans="2:3" x14ac:dyDescent="0.3">
      <c r="B1239" s="1"/>
      <c r="C1239" s="1"/>
    </row>
    <row r="1240" spans="2:3" x14ac:dyDescent="0.3">
      <c r="B1240" s="1"/>
      <c r="C1240" s="1"/>
    </row>
    <row r="1241" spans="2:3" x14ac:dyDescent="0.3">
      <c r="B1241" s="1"/>
      <c r="C1241" s="1"/>
    </row>
    <row r="1242" spans="2:3" x14ac:dyDescent="0.3">
      <c r="B1242" s="1"/>
      <c r="C1242" s="1"/>
    </row>
    <row r="1243" spans="2:3" x14ac:dyDescent="0.3">
      <c r="B1243" s="1"/>
      <c r="C1243" s="1"/>
    </row>
    <row r="1244" spans="2:3" x14ac:dyDescent="0.3">
      <c r="B1244" s="1"/>
      <c r="C1244" s="1"/>
    </row>
    <row r="1245" spans="2:3" x14ac:dyDescent="0.3">
      <c r="B1245" s="1"/>
      <c r="C1245" s="1"/>
    </row>
    <row r="1246" spans="2:3" x14ac:dyDescent="0.3">
      <c r="B1246" s="1"/>
      <c r="C1246" s="1"/>
    </row>
    <row r="1247" spans="2:3" x14ac:dyDescent="0.3">
      <c r="B1247" s="1"/>
      <c r="C1247" s="1"/>
    </row>
    <row r="1248" spans="2:3" x14ac:dyDescent="0.3">
      <c r="B1248" s="1"/>
      <c r="C1248" s="1"/>
    </row>
    <row r="1249" spans="2:3" x14ac:dyDescent="0.3">
      <c r="B1249" s="1"/>
      <c r="C1249" s="1"/>
    </row>
    <row r="1250" spans="2:3" x14ac:dyDescent="0.3">
      <c r="B1250" s="1"/>
      <c r="C1250" s="1"/>
    </row>
    <row r="1251" spans="2:3" x14ac:dyDescent="0.3">
      <c r="B1251" s="1"/>
      <c r="C1251" s="1"/>
    </row>
    <row r="1252" spans="2:3" x14ac:dyDescent="0.3">
      <c r="B1252" s="1"/>
      <c r="C1252" s="1"/>
    </row>
    <row r="1253" spans="2:3" x14ac:dyDescent="0.3">
      <c r="B1253" s="1"/>
      <c r="C1253" s="1"/>
    </row>
    <row r="1254" spans="2:3" x14ac:dyDescent="0.3">
      <c r="B1254" s="1"/>
      <c r="C1254" s="1"/>
    </row>
    <row r="1255" spans="2:3" x14ac:dyDescent="0.3">
      <c r="B1255" s="1"/>
      <c r="C1255" s="1"/>
    </row>
    <row r="1256" spans="2:3" x14ac:dyDescent="0.3">
      <c r="B1256" s="1"/>
      <c r="C1256" s="1"/>
    </row>
    <row r="1257" spans="2:3" x14ac:dyDescent="0.3">
      <c r="B1257" s="1"/>
      <c r="C1257" s="1"/>
    </row>
    <row r="1258" spans="2:3" x14ac:dyDescent="0.3">
      <c r="B1258" s="1"/>
      <c r="C1258" s="1"/>
    </row>
    <row r="1259" spans="2:3" x14ac:dyDescent="0.3">
      <c r="B1259" s="1"/>
      <c r="C1259" s="1"/>
    </row>
    <row r="1260" spans="2:3" x14ac:dyDescent="0.3">
      <c r="B1260" s="1"/>
      <c r="C1260" s="1"/>
    </row>
    <row r="1261" spans="2:3" x14ac:dyDescent="0.3">
      <c r="B1261" s="1"/>
      <c r="C1261" s="1"/>
    </row>
    <row r="1262" spans="2:3" x14ac:dyDescent="0.3">
      <c r="B1262" s="1"/>
      <c r="C1262" s="1"/>
    </row>
    <row r="1263" spans="2:3" x14ac:dyDescent="0.3">
      <c r="B1263" s="1"/>
      <c r="C1263" s="1"/>
    </row>
    <row r="1264" spans="2:3" x14ac:dyDescent="0.3">
      <c r="B1264" s="1"/>
      <c r="C1264" s="1"/>
    </row>
    <row r="1265" spans="2:3" x14ac:dyDescent="0.3">
      <c r="B1265" s="1"/>
      <c r="C1265" s="1"/>
    </row>
    <row r="1266" spans="2:3" x14ac:dyDescent="0.3">
      <c r="B1266" s="1"/>
      <c r="C1266" s="1"/>
    </row>
    <row r="1267" spans="2:3" x14ac:dyDescent="0.3">
      <c r="B1267" s="1"/>
      <c r="C1267" s="1"/>
    </row>
    <row r="1268" spans="2:3" x14ac:dyDescent="0.3">
      <c r="B1268" s="1"/>
      <c r="C1268" s="1"/>
    </row>
    <row r="1269" spans="2:3" x14ac:dyDescent="0.3">
      <c r="B1269" s="1"/>
      <c r="C1269" s="1"/>
    </row>
    <row r="1270" spans="2:3" x14ac:dyDescent="0.3">
      <c r="B1270" s="1"/>
      <c r="C1270" s="1"/>
    </row>
    <row r="1271" spans="2:3" x14ac:dyDescent="0.3">
      <c r="B1271" s="1"/>
      <c r="C1271" s="1"/>
    </row>
    <row r="1272" spans="2:3" x14ac:dyDescent="0.3">
      <c r="B1272" s="1"/>
      <c r="C1272" s="1"/>
    </row>
    <row r="1273" spans="2:3" x14ac:dyDescent="0.3">
      <c r="B1273" s="1"/>
      <c r="C1273" s="1"/>
    </row>
    <row r="1274" spans="2:3" x14ac:dyDescent="0.3">
      <c r="B1274" s="1"/>
      <c r="C1274" s="1"/>
    </row>
    <row r="1275" spans="2:3" x14ac:dyDescent="0.3">
      <c r="B1275" s="1"/>
      <c r="C1275" s="1"/>
    </row>
    <row r="1276" spans="2:3" x14ac:dyDescent="0.3">
      <c r="B1276" s="1"/>
      <c r="C1276" s="1"/>
    </row>
    <row r="1277" spans="2:3" x14ac:dyDescent="0.3">
      <c r="B1277" s="1"/>
      <c r="C1277" s="1"/>
    </row>
    <row r="1278" spans="2:3" x14ac:dyDescent="0.3">
      <c r="B1278" s="1"/>
      <c r="C1278" s="1"/>
    </row>
    <row r="1279" spans="2:3" x14ac:dyDescent="0.3">
      <c r="B1279" s="1"/>
      <c r="C1279" s="1"/>
    </row>
    <row r="1280" spans="2:3" x14ac:dyDescent="0.3">
      <c r="B1280" s="1"/>
      <c r="C1280" s="1"/>
    </row>
    <row r="1281" spans="2:3" x14ac:dyDescent="0.3">
      <c r="B1281" s="1"/>
      <c r="C1281" s="1"/>
    </row>
    <row r="1282" spans="2:3" x14ac:dyDescent="0.3">
      <c r="B1282" s="1"/>
      <c r="C1282" s="1"/>
    </row>
    <row r="1283" spans="2:3" x14ac:dyDescent="0.3">
      <c r="B1283" s="1"/>
      <c r="C1283" s="1"/>
    </row>
    <row r="1284" spans="2:3" x14ac:dyDescent="0.3">
      <c r="B1284" s="1"/>
      <c r="C1284" s="1"/>
    </row>
    <row r="1285" spans="2:3" x14ac:dyDescent="0.3">
      <c r="B1285" s="1"/>
      <c r="C1285" s="1"/>
    </row>
    <row r="1286" spans="2:3" x14ac:dyDescent="0.3">
      <c r="B1286" s="1"/>
      <c r="C1286" s="1"/>
    </row>
    <row r="1287" spans="2:3" x14ac:dyDescent="0.3">
      <c r="B1287" s="1"/>
      <c r="C1287" s="1"/>
    </row>
    <row r="1288" spans="2:3" x14ac:dyDescent="0.3">
      <c r="B1288" s="1"/>
      <c r="C1288" s="1"/>
    </row>
    <row r="1289" spans="2:3" x14ac:dyDescent="0.3">
      <c r="B1289" s="1"/>
      <c r="C1289" s="1"/>
    </row>
    <row r="1290" spans="2:3" x14ac:dyDescent="0.3">
      <c r="B1290" s="1"/>
      <c r="C1290" s="1"/>
    </row>
    <row r="1291" spans="2:3" x14ac:dyDescent="0.3">
      <c r="B1291" s="1"/>
      <c r="C1291" s="1"/>
    </row>
    <row r="1292" spans="2:3" x14ac:dyDescent="0.3">
      <c r="B1292" s="1"/>
      <c r="C1292" s="1"/>
    </row>
    <row r="1293" spans="2:3" x14ac:dyDescent="0.3">
      <c r="B1293" s="1"/>
      <c r="C1293" s="1"/>
    </row>
    <row r="1294" spans="2:3" x14ac:dyDescent="0.3">
      <c r="B1294" s="1"/>
      <c r="C1294" s="1"/>
    </row>
    <row r="1295" spans="2:3" x14ac:dyDescent="0.3">
      <c r="B1295" s="1"/>
      <c r="C1295" s="1"/>
    </row>
    <row r="1296" spans="2:3" x14ac:dyDescent="0.3">
      <c r="B1296" s="1"/>
      <c r="C1296" s="1"/>
    </row>
    <row r="1297" spans="2:3" x14ac:dyDescent="0.3">
      <c r="B1297" s="1"/>
      <c r="C1297" s="1"/>
    </row>
    <row r="1298" spans="2:3" x14ac:dyDescent="0.3">
      <c r="B1298" s="1"/>
      <c r="C1298" s="1"/>
    </row>
    <row r="1299" spans="2:3" x14ac:dyDescent="0.3">
      <c r="B1299" s="1"/>
      <c r="C1299" s="1"/>
    </row>
    <row r="1300" spans="2:3" x14ac:dyDescent="0.3">
      <c r="B1300" s="1"/>
      <c r="C1300" s="1"/>
    </row>
    <row r="1301" spans="2:3" x14ac:dyDescent="0.3">
      <c r="B1301" s="1"/>
      <c r="C1301" s="1"/>
    </row>
    <row r="1302" spans="2:3" x14ac:dyDescent="0.3">
      <c r="B1302" s="1"/>
      <c r="C1302" s="1"/>
    </row>
    <row r="1303" spans="2:3" x14ac:dyDescent="0.3">
      <c r="B1303" s="1"/>
      <c r="C1303" s="1"/>
    </row>
    <row r="1304" spans="2:3" x14ac:dyDescent="0.3">
      <c r="B1304" s="1"/>
      <c r="C1304" s="1"/>
    </row>
    <row r="1305" spans="2:3" x14ac:dyDescent="0.3">
      <c r="B1305" s="1"/>
      <c r="C1305" s="1"/>
    </row>
    <row r="1306" spans="2:3" x14ac:dyDescent="0.3">
      <c r="B1306" s="1"/>
      <c r="C1306" s="1"/>
    </row>
    <row r="1307" spans="2:3" x14ac:dyDescent="0.3">
      <c r="B1307" s="1"/>
      <c r="C1307" s="1"/>
    </row>
    <row r="1308" spans="2:3" x14ac:dyDescent="0.3">
      <c r="B1308" s="1"/>
      <c r="C1308" s="1"/>
    </row>
    <row r="1309" spans="2:3" x14ac:dyDescent="0.3">
      <c r="B1309" s="1"/>
      <c r="C1309" s="1"/>
    </row>
    <row r="1310" spans="2:3" x14ac:dyDescent="0.3">
      <c r="B1310" s="1"/>
      <c r="C1310" s="1"/>
    </row>
    <row r="1311" spans="2:3" x14ac:dyDescent="0.3">
      <c r="B1311" s="1"/>
      <c r="C1311" s="1"/>
    </row>
    <row r="1312" spans="2:3" x14ac:dyDescent="0.3">
      <c r="B1312" s="1"/>
      <c r="C1312" s="1"/>
    </row>
    <row r="1313" spans="2:3" x14ac:dyDescent="0.3">
      <c r="B1313" s="1"/>
      <c r="C1313" s="1"/>
    </row>
    <row r="1314" spans="2:3" x14ac:dyDescent="0.3">
      <c r="B1314" s="1"/>
      <c r="C1314" s="1"/>
    </row>
    <row r="1315" spans="2:3" x14ac:dyDescent="0.3">
      <c r="B1315" s="1"/>
      <c r="C1315" s="1"/>
    </row>
    <row r="1316" spans="2:3" x14ac:dyDescent="0.3">
      <c r="B1316" s="1"/>
      <c r="C1316" s="1"/>
    </row>
    <row r="1317" spans="2:3" x14ac:dyDescent="0.3">
      <c r="B1317" s="1"/>
      <c r="C1317" s="1"/>
    </row>
    <row r="1318" spans="2:3" x14ac:dyDescent="0.3">
      <c r="B1318" s="1"/>
      <c r="C1318" s="1"/>
    </row>
    <row r="1319" spans="2:3" x14ac:dyDescent="0.3">
      <c r="B1319" s="1"/>
      <c r="C1319" s="1"/>
    </row>
    <row r="1320" spans="2:3" x14ac:dyDescent="0.3">
      <c r="B1320" s="1"/>
      <c r="C1320" s="1"/>
    </row>
    <row r="1321" spans="2:3" x14ac:dyDescent="0.3">
      <c r="B1321" s="1"/>
      <c r="C1321" s="1"/>
    </row>
    <row r="1322" spans="2:3" x14ac:dyDescent="0.3">
      <c r="B1322" s="1"/>
      <c r="C1322" s="1"/>
    </row>
    <row r="1323" spans="2:3" x14ac:dyDescent="0.3">
      <c r="B1323" s="1"/>
      <c r="C1323" s="1"/>
    </row>
    <row r="1324" spans="2:3" x14ac:dyDescent="0.3">
      <c r="B1324" s="1"/>
      <c r="C1324" s="1"/>
    </row>
    <row r="1325" spans="2:3" x14ac:dyDescent="0.3">
      <c r="B1325" s="1"/>
      <c r="C1325" s="1"/>
    </row>
    <row r="1326" spans="2:3" x14ac:dyDescent="0.3">
      <c r="B1326" s="1"/>
      <c r="C1326" s="1"/>
    </row>
    <row r="1327" spans="2:3" x14ac:dyDescent="0.3">
      <c r="B1327" s="1"/>
      <c r="C1327" s="1"/>
    </row>
    <row r="1328" spans="2:3" x14ac:dyDescent="0.3">
      <c r="B1328" s="1"/>
      <c r="C1328" s="1"/>
    </row>
    <row r="1329" spans="2:3" x14ac:dyDescent="0.3">
      <c r="B1329" s="1"/>
      <c r="C1329" s="1"/>
    </row>
    <row r="1330" spans="2:3" x14ac:dyDescent="0.3">
      <c r="B1330" s="1"/>
      <c r="C1330" s="1"/>
    </row>
    <row r="1331" spans="2:3" x14ac:dyDescent="0.3">
      <c r="B1331" s="1"/>
      <c r="C1331" s="1"/>
    </row>
    <row r="1332" spans="2:3" x14ac:dyDescent="0.3">
      <c r="B1332" s="1"/>
      <c r="C1332" s="1"/>
    </row>
    <row r="1333" spans="2:3" x14ac:dyDescent="0.3">
      <c r="B1333" s="1"/>
      <c r="C1333" s="1"/>
    </row>
    <row r="1334" spans="2:3" x14ac:dyDescent="0.3">
      <c r="B1334" s="1"/>
      <c r="C1334" s="1"/>
    </row>
    <row r="1335" spans="2:3" x14ac:dyDescent="0.3">
      <c r="B1335" s="1"/>
      <c r="C1335" s="1"/>
    </row>
    <row r="1336" spans="2:3" x14ac:dyDescent="0.3">
      <c r="B1336" s="1"/>
      <c r="C1336" s="1"/>
    </row>
    <row r="1337" spans="2:3" x14ac:dyDescent="0.3">
      <c r="B1337" s="1"/>
      <c r="C1337" s="1"/>
    </row>
    <row r="1338" spans="2:3" x14ac:dyDescent="0.3">
      <c r="B1338" s="1"/>
      <c r="C1338" s="1"/>
    </row>
    <row r="1339" spans="2:3" x14ac:dyDescent="0.3">
      <c r="B1339" s="1"/>
      <c r="C1339" s="1"/>
    </row>
    <row r="1340" spans="2:3" x14ac:dyDescent="0.3">
      <c r="B1340" s="1"/>
      <c r="C1340" s="1"/>
    </row>
    <row r="1341" spans="2:3" x14ac:dyDescent="0.3">
      <c r="B1341" s="1"/>
      <c r="C1341" s="1"/>
    </row>
    <row r="1342" spans="2:3" x14ac:dyDescent="0.3">
      <c r="B1342" s="1"/>
      <c r="C1342" s="1"/>
    </row>
    <row r="1343" spans="2:3" x14ac:dyDescent="0.3">
      <c r="B1343" s="1"/>
      <c r="C1343" s="1"/>
    </row>
    <row r="1344" spans="2:3" x14ac:dyDescent="0.3">
      <c r="B1344" s="1"/>
      <c r="C1344" s="1"/>
    </row>
    <row r="1345" spans="2:3" x14ac:dyDescent="0.3">
      <c r="B1345" s="1"/>
      <c r="C1345" s="1"/>
    </row>
    <row r="1346" spans="2:3" x14ac:dyDescent="0.3">
      <c r="B1346" s="1"/>
      <c r="C1346" s="1"/>
    </row>
    <row r="1347" spans="2:3" x14ac:dyDescent="0.3">
      <c r="B1347" s="1"/>
      <c r="C1347" s="1"/>
    </row>
    <row r="1348" spans="2:3" x14ac:dyDescent="0.3">
      <c r="B1348" s="1"/>
      <c r="C1348" s="1"/>
    </row>
    <row r="1349" spans="2:3" x14ac:dyDescent="0.3">
      <c r="B1349" s="1"/>
      <c r="C1349" s="1"/>
    </row>
    <row r="1350" spans="2:3" x14ac:dyDescent="0.3">
      <c r="B1350" s="1"/>
      <c r="C1350" s="1"/>
    </row>
    <row r="1351" spans="2:3" x14ac:dyDescent="0.3">
      <c r="B1351" s="1"/>
      <c r="C1351" s="1"/>
    </row>
    <row r="1352" spans="2:3" x14ac:dyDescent="0.3">
      <c r="B1352" s="1"/>
      <c r="C1352" s="1"/>
    </row>
    <row r="1353" spans="2:3" x14ac:dyDescent="0.3">
      <c r="B1353" s="1"/>
      <c r="C1353" s="1"/>
    </row>
    <row r="1354" spans="2:3" x14ac:dyDescent="0.3">
      <c r="B1354" s="1"/>
      <c r="C1354" s="1"/>
    </row>
    <row r="1355" spans="2:3" x14ac:dyDescent="0.3">
      <c r="B1355" s="1"/>
      <c r="C1355" s="1"/>
    </row>
    <row r="1356" spans="2:3" x14ac:dyDescent="0.3">
      <c r="B1356" s="1"/>
      <c r="C1356" s="1"/>
    </row>
    <row r="1357" spans="2:3" x14ac:dyDescent="0.3">
      <c r="B1357" s="1"/>
      <c r="C1357" s="1"/>
    </row>
    <row r="1358" spans="2:3" x14ac:dyDescent="0.3">
      <c r="B1358" s="1"/>
      <c r="C1358" s="1"/>
    </row>
    <row r="1359" spans="2:3" x14ac:dyDescent="0.3">
      <c r="B1359" s="1"/>
      <c r="C1359" s="1"/>
    </row>
    <row r="1360" spans="2:3" x14ac:dyDescent="0.3">
      <c r="B1360" s="1"/>
      <c r="C1360" s="1"/>
    </row>
    <row r="1361" spans="2:3" x14ac:dyDescent="0.3">
      <c r="B1361" s="1"/>
      <c r="C1361" s="1"/>
    </row>
    <row r="1362" spans="2:3" x14ac:dyDescent="0.3">
      <c r="B1362" s="1"/>
      <c r="C1362" s="1"/>
    </row>
    <row r="1363" spans="2:3" x14ac:dyDescent="0.3">
      <c r="B1363" s="1"/>
      <c r="C1363" s="1"/>
    </row>
    <row r="1364" spans="2:3" x14ac:dyDescent="0.3">
      <c r="B1364" s="1"/>
      <c r="C1364" s="1"/>
    </row>
    <row r="1365" spans="2:3" x14ac:dyDescent="0.3">
      <c r="B1365" s="1"/>
      <c r="C1365" s="1"/>
    </row>
    <row r="1366" spans="2:3" x14ac:dyDescent="0.3">
      <c r="B1366" s="1"/>
      <c r="C1366" s="1"/>
    </row>
    <row r="1367" spans="2:3" x14ac:dyDescent="0.3">
      <c r="B1367" s="1"/>
      <c r="C1367" s="1"/>
    </row>
    <row r="1368" spans="2:3" x14ac:dyDescent="0.3">
      <c r="B1368" s="1"/>
      <c r="C1368" s="1"/>
    </row>
    <row r="1369" spans="2:3" x14ac:dyDescent="0.3">
      <c r="B1369" s="1"/>
      <c r="C1369" s="1"/>
    </row>
    <row r="1370" spans="2:3" x14ac:dyDescent="0.3">
      <c r="B1370" s="1"/>
      <c r="C1370" s="1"/>
    </row>
    <row r="1371" spans="2:3" x14ac:dyDescent="0.3">
      <c r="B1371" s="1"/>
      <c r="C1371" s="1"/>
    </row>
    <row r="1372" spans="2:3" x14ac:dyDescent="0.3">
      <c r="B1372" s="1"/>
      <c r="C1372" s="1"/>
    </row>
    <row r="1373" spans="2:3" x14ac:dyDescent="0.3">
      <c r="B1373" s="1"/>
      <c r="C1373" s="1"/>
    </row>
    <row r="1374" spans="2:3" x14ac:dyDescent="0.3">
      <c r="B1374" s="1"/>
      <c r="C1374" s="1"/>
    </row>
    <row r="1375" spans="2:3" x14ac:dyDescent="0.3">
      <c r="B1375" s="1"/>
      <c r="C1375" s="1"/>
    </row>
    <row r="1376" spans="2:3" x14ac:dyDescent="0.3">
      <c r="B1376" s="1"/>
      <c r="C1376" s="1"/>
    </row>
    <row r="1377" spans="2:3" x14ac:dyDescent="0.3">
      <c r="B1377" s="1"/>
      <c r="C1377" s="1"/>
    </row>
    <row r="1378" spans="2:3" x14ac:dyDescent="0.3">
      <c r="B1378" s="1"/>
      <c r="C1378" s="1"/>
    </row>
    <row r="1379" spans="2:3" x14ac:dyDescent="0.3">
      <c r="B1379" s="1"/>
      <c r="C1379" s="1"/>
    </row>
    <row r="1380" spans="2:3" x14ac:dyDescent="0.3">
      <c r="B1380" s="1"/>
      <c r="C1380" s="1"/>
    </row>
    <row r="1381" spans="2:3" x14ac:dyDescent="0.3">
      <c r="B1381" s="1"/>
      <c r="C1381" s="1"/>
    </row>
    <row r="1382" spans="2:3" x14ac:dyDescent="0.3">
      <c r="B1382" s="1"/>
      <c r="C1382" s="1"/>
    </row>
    <row r="1383" spans="2:3" x14ac:dyDescent="0.3">
      <c r="B1383" s="1"/>
      <c r="C1383" s="1"/>
    </row>
    <row r="1384" spans="2:3" x14ac:dyDescent="0.3">
      <c r="B1384" s="1"/>
      <c r="C1384" s="1"/>
    </row>
    <row r="1385" spans="2:3" x14ac:dyDescent="0.3">
      <c r="B1385" s="1"/>
      <c r="C1385" s="1"/>
    </row>
    <row r="1386" spans="2:3" x14ac:dyDescent="0.3">
      <c r="B1386" s="1"/>
      <c r="C1386" s="1"/>
    </row>
    <row r="1387" spans="2:3" x14ac:dyDescent="0.3">
      <c r="B1387" s="1"/>
      <c r="C1387" s="1"/>
    </row>
    <row r="1388" spans="2:3" x14ac:dyDescent="0.3">
      <c r="B1388" s="1"/>
      <c r="C1388" s="1"/>
    </row>
    <row r="1389" spans="2:3" x14ac:dyDescent="0.3">
      <c r="B1389" s="1"/>
      <c r="C1389" s="1"/>
    </row>
    <row r="1390" spans="2:3" x14ac:dyDescent="0.3">
      <c r="B1390" s="1"/>
      <c r="C1390" s="1"/>
    </row>
    <row r="1391" spans="2:3" x14ac:dyDescent="0.3">
      <c r="B1391" s="1"/>
      <c r="C1391" s="1"/>
    </row>
    <row r="1392" spans="2:3" x14ac:dyDescent="0.3">
      <c r="B1392" s="1"/>
      <c r="C1392" s="1"/>
    </row>
    <row r="1393" spans="2:3" x14ac:dyDescent="0.3">
      <c r="B1393" s="1"/>
      <c r="C1393" s="1"/>
    </row>
    <row r="1394" spans="2:3" x14ac:dyDescent="0.3">
      <c r="B1394" s="1"/>
      <c r="C1394" s="1"/>
    </row>
    <row r="1395" spans="2:3" x14ac:dyDescent="0.3">
      <c r="B1395" s="1"/>
      <c r="C1395" s="1"/>
    </row>
    <row r="1396" spans="2:3" x14ac:dyDescent="0.3">
      <c r="B1396" s="1"/>
      <c r="C1396" s="1"/>
    </row>
    <row r="1397" spans="2:3" x14ac:dyDescent="0.3">
      <c r="B1397" s="1"/>
      <c r="C1397" s="1"/>
    </row>
    <row r="1398" spans="2:3" x14ac:dyDescent="0.3">
      <c r="B1398" s="1"/>
      <c r="C1398" s="1"/>
    </row>
    <row r="1399" spans="2:3" x14ac:dyDescent="0.3">
      <c r="B1399" s="1"/>
      <c r="C1399" s="1"/>
    </row>
    <row r="1400" spans="2:3" x14ac:dyDescent="0.3">
      <c r="B1400" s="1"/>
      <c r="C1400" s="1"/>
    </row>
    <row r="1401" spans="2:3" x14ac:dyDescent="0.3">
      <c r="B1401" s="1"/>
      <c r="C1401" s="1"/>
    </row>
    <row r="1402" spans="2:3" x14ac:dyDescent="0.3">
      <c r="B1402" s="1"/>
      <c r="C1402" s="1"/>
    </row>
    <row r="1403" spans="2:3" x14ac:dyDescent="0.3">
      <c r="B1403" s="1"/>
      <c r="C1403" s="1"/>
    </row>
    <row r="1404" spans="2:3" x14ac:dyDescent="0.3">
      <c r="B1404" s="1"/>
      <c r="C1404" s="1"/>
    </row>
    <row r="1405" spans="2:3" x14ac:dyDescent="0.3">
      <c r="B1405" s="1"/>
      <c r="C1405" s="1"/>
    </row>
    <row r="1406" spans="2:3" x14ac:dyDescent="0.3">
      <c r="B1406" s="1"/>
      <c r="C1406" s="1"/>
    </row>
    <row r="1407" spans="2:3" x14ac:dyDescent="0.3">
      <c r="B1407" s="1"/>
      <c r="C1407" s="1"/>
    </row>
    <row r="1408" spans="2:3" x14ac:dyDescent="0.3">
      <c r="B1408" s="1"/>
      <c r="C1408" s="1"/>
    </row>
    <row r="1409" spans="2:3" x14ac:dyDescent="0.3">
      <c r="B1409" s="1"/>
      <c r="C1409" s="1"/>
    </row>
    <row r="1410" spans="2:3" x14ac:dyDescent="0.3">
      <c r="B1410" s="1"/>
      <c r="C1410" s="1"/>
    </row>
    <row r="1411" spans="2:3" x14ac:dyDescent="0.3">
      <c r="B1411" s="1"/>
      <c r="C1411" s="1"/>
    </row>
    <row r="1412" spans="2:3" x14ac:dyDescent="0.3">
      <c r="B1412" s="1"/>
      <c r="C1412" s="1"/>
    </row>
    <row r="1413" spans="2:3" x14ac:dyDescent="0.3">
      <c r="B1413" s="1"/>
      <c r="C1413" s="1"/>
    </row>
    <row r="1414" spans="2:3" x14ac:dyDescent="0.3">
      <c r="B1414" s="1"/>
      <c r="C1414" s="1"/>
    </row>
    <row r="1415" spans="2:3" x14ac:dyDescent="0.3">
      <c r="B1415" s="1"/>
      <c r="C1415" s="1"/>
    </row>
    <row r="1416" spans="2:3" x14ac:dyDescent="0.3">
      <c r="B1416" s="1"/>
      <c r="C1416" s="1"/>
    </row>
    <row r="1417" spans="2:3" x14ac:dyDescent="0.3">
      <c r="B1417" s="1"/>
      <c r="C1417" s="1"/>
    </row>
    <row r="1418" spans="2:3" x14ac:dyDescent="0.3">
      <c r="B1418" s="1"/>
      <c r="C1418" s="1"/>
    </row>
    <row r="1419" spans="2:3" x14ac:dyDescent="0.3">
      <c r="B1419" s="1"/>
      <c r="C1419" s="1"/>
    </row>
    <row r="1420" spans="2:3" x14ac:dyDescent="0.3">
      <c r="B1420" s="1"/>
      <c r="C1420" s="1"/>
    </row>
    <row r="1421" spans="2:3" x14ac:dyDescent="0.3">
      <c r="B1421" s="1"/>
      <c r="C1421" s="1"/>
    </row>
    <row r="1422" spans="2:3" x14ac:dyDescent="0.3">
      <c r="B1422" s="1"/>
      <c r="C1422" s="1"/>
    </row>
    <row r="1423" spans="2:3" x14ac:dyDescent="0.3">
      <c r="B1423" s="1"/>
      <c r="C1423" s="1"/>
    </row>
    <row r="1424" spans="2:3" x14ac:dyDescent="0.3">
      <c r="B1424" s="1"/>
      <c r="C1424" s="1"/>
    </row>
    <row r="1425" spans="2:3" x14ac:dyDescent="0.3">
      <c r="B1425" s="1"/>
      <c r="C1425" s="1"/>
    </row>
    <row r="1426" spans="2:3" x14ac:dyDescent="0.3">
      <c r="B1426" s="1"/>
      <c r="C1426" s="1"/>
    </row>
    <row r="1427" spans="2:3" x14ac:dyDescent="0.3">
      <c r="B1427" s="1"/>
      <c r="C1427" s="1"/>
    </row>
    <row r="1428" spans="2:3" x14ac:dyDescent="0.3">
      <c r="B1428" s="1"/>
      <c r="C1428" s="1"/>
    </row>
    <row r="1429" spans="2:3" x14ac:dyDescent="0.3">
      <c r="B1429" s="1"/>
      <c r="C1429" s="1"/>
    </row>
    <row r="1430" spans="2:3" x14ac:dyDescent="0.3">
      <c r="B1430" s="1"/>
      <c r="C1430" s="1"/>
    </row>
    <row r="1431" spans="2:3" x14ac:dyDescent="0.3">
      <c r="B1431" s="1"/>
      <c r="C1431" s="1"/>
    </row>
    <row r="1432" spans="2:3" x14ac:dyDescent="0.3">
      <c r="B1432" s="1"/>
      <c r="C1432" s="1"/>
    </row>
    <row r="1433" spans="2:3" x14ac:dyDescent="0.3">
      <c r="B1433" s="1"/>
      <c r="C1433" s="1"/>
    </row>
    <row r="1434" spans="2:3" x14ac:dyDescent="0.3">
      <c r="B1434" s="1"/>
      <c r="C1434" s="1"/>
    </row>
    <row r="1435" spans="2:3" x14ac:dyDescent="0.3">
      <c r="B1435" s="1"/>
      <c r="C1435" s="1"/>
    </row>
    <row r="1436" spans="2:3" x14ac:dyDescent="0.3">
      <c r="B1436" s="1"/>
      <c r="C1436" s="1"/>
    </row>
    <row r="1437" spans="2:3" x14ac:dyDescent="0.3">
      <c r="B1437" s="1"/>
      <c r="C1437" s="1"/>
    </row>
    <row r="1438" spans="2:3" x14ac:dyDescent="0.3">
      <c r="B1438" s="1"/>
      <c r="C1438" s="1"/>
    </row>
    <row r="1439" spans="2:3" x14ac:dyDescent="0.3">
      <c r="B1439" s="1"/>
      <c r="C1439" s="1"/>
    </row>
    <row r="1440" spans="2:3" x14ac:dyDescent="0.3">
      <c r="B1440" s="1"/>
      <c r="C1440" s="1"/>
    </row>
    <row r="1441" spans="2:3" x14ac:dyDescent="0.3">
      <c r="B1441" s="1"/>
      <c r="C1441" s="1"/>
    </row>
    <row r="1442" spans="2:3" x14ac:dyDescent="0.3">
      <c r="B1442" s="1"/>
      <c r="C1442" s="1"/>
    </row>
    <row r="1443" spans="2:3" x14ac:dyDescent="0.3">
      <c r="B1443" s="1"/>
      <c r="C1443" s="1"/>
    </row>
    <row r="1444" spans="2:3" x14ac:dyDescent="0.3">
      <c r="B1444" s="1"/>
      <c r="C1444" s="1"/>
    </row>
    <row r="1445" spans="2:3" x14ac:dyDescent="0.3">
      <c r="B1445" s="1"/>
      <c r="C1445" s="1"/>
    </row>
    <row r="1446" spans="2:3" x14ac:dyDescent="0.3">
      <c r="B1446" s="1"/>
      <c r="C1446" s="1"/>
    </row>
    <row r="1447" spans="2:3" x14ac:dyDescent="0.3">
      <c r="B1447" s="1"/>
      <c r="C1447" s="1"/>
    </row>
    <row r="1448" spans="2:3" x14ac:dyDescent="0.3">
      <c r="B1448" s="1"/>
      <c r="C1448" s="1"/>
    </row>
    <row r="1449" spans="2:3" x14ac:dyDescent="0.3">
      <c r="B1449" s="1"/>
      <c r="C1449" s="1"/>
    </row>
    <row r="1450" spans="2:3" x14ac:dyDescent="0.3">
      <c r="B1450" s="1"/>
      <c r="C1450" s="1"/>
    </row>
    <row r="1451" spans="2:3" x14ac:dyDescent="0.3">
      <c r="B1451" s="1"/>
      <c r="C1451" s="1"/>
    </row>
    <row r="1452" spans="2:3" x14ac:dyDescent="0.3">
      <c r="B1452" s="1"/>
      <c r="C1452" s="1"/>
    </row>
    <row r="1453" spans="2:3" x14ac:dyDescent="0.3">
      <c r="B1453" s="1"/>
      <c r="C1453" s="1"/>
    </row>
    <row r="1454" spans="2:3" x14ac:dyDescent="0.3">
      <c r="B1454" s="1"/>
      <c r="C1454" s="1"/>
    </row>
    <row r="1455" spans="2:3" x14ac:dyDescent="0.3">
      <c r="B1455" s="1"/>
      <c r="C1455" s="1"/>
    </row>
    <row r="1456" spans="2:3" x14ac:dyDescent="0.3">
      <c r="B1456" s="1"/>
      <c r="C1456" s="1"/>
    </row>
    <row r="1457" spans="2:3" x14ac:dyDescent="0.3">
      <c r="B1457" s="1"/>
      <c r="C1457" s="1"/>
    </row>
    <row r="1458" spans="2:3" x14ac:dyDescent="0.3">
      <c r="B1458" s="1"/>
      <c r="C1458" s="1"/>
    </row>
    <row r="1459" spans="2:3" x14ac:dyDescent="0.3">
      <c r="B1459" s="1"/>
      <c r="C1459" s="1"/>
    </row>
    <row r="1460" spans="2:3" x14ac:dyDescent="0.3">
      <c r="B1460" s="1"/>
      <c r="C1460" s="1"/>
    </row>
    <row r="1461" spans="2:3" x14ac:dyDescent="0.3">
      <c r="B1461" s="1"/>
      <c r="C1461" s="1"/>
    </row>
    <row r="1462" spans="2:3" x14ac:dyDescent="0.3">
      <c r="B1462" s="1"/>
      <c r="C1462" s="1"/>
    </row>
    <row r="1463" spans="2:3" x14ac:dyDescent="0.3">
      <c r="B1463" s="1"/>
      <c r="C1463" s="1"/>
    </row>
    <row r="1464" spans="2:3" x14ac:dyDescent="0.3">
      <c r="B1464" s="1"/>
      <c r="C1464" s="1"/>
    </row>
    <row r="1465" spans="2:3" x14ac:dyDescent="0.3">
      <c r="B1465" s="1"/>
      <c r="C1465" s="1"/>
    </row>
    <row r="1466" spans="2:3" x14ac:dyDescent="0.3">
      <c r="B1466" s="1"/>
      <c r="C1466" s="1"/>
    </row>
    <row r="1467" spans="2:3" x14ac:dyDescent="0.3">
      <c r="B1467" s="1"/>
      <c r="C1467" s="1"/>
    </row>
    <row r="1468" spans="2:3" x14ac:dyDescent="0.3">
      <c r="B1468" s="1"/>
      <c r="C1468" s="1"/>
    </row>
    <row r="1469" spans="2:3" x14ac:dyDescent="0.3">
      <c r="B1469" s="1"/>
      <c r="C1469" s="1"/>
    </row>
    <row r="1470" spans="2:3" x14ac:dyDescent="0.3">
      <c r="B1470" s="1"/>
      <c r="C1470" s="1"/>
    </row>
    <row r="1471" spans="2:3" x14ac:dyDescent="0.3">
      <c r="B1471" s="1"/>
      <c r="C1471" s="1"/>
    </row>
    <row r="1472" spans="2:3" x14ac:dyDescent="0.3">
      <c r="B1472" s="1"/>
      <c r="C1472" s="1"/>
    </row>
    <row r="1473" spans="2:3" x14ac:dyDescent="0.3">
      <c r="B1473" s="1"/>
      <c r="C1473" s="1"/>
    </row>
    <row r="1474" spans="2:3" x14ac:dyDescent="0.3">
      <c r="B1474" s="1"/>
      <c r="C1474" s="1"/>
    </row>
    <row r="1475" spans="2:3" x14ac:dyDescent="0.3">
      <c r="B1475" s="1"/>
      <c r="C1475" s="1"/>
    </row>
    <row r="1476" spans="2:3" x14ac:dyDescent="0.3">
      <c r="B1476" s="1"/>
      <c r="C1476" s="1"/>
    </row>
    <row r="1477" spans="2:3" x14ac:dyDescent="0.3">
      <c r="B1477" s="1"/>
      <c r="C1477" s="1"/>
    </row>
    <row r="1478" spans="2:3" x14ac:dyDescent="0.3">
      <c r="B1478" s="1"/>
      <c r="C1478" s="1"/>
    </row>
    <row r="1479" spans="2:3" x14ac:dyDescent="0.3">
      <c r="B1479" s="1"/>
      <c r="C1479" s="1"/>
    </row>
    <row r="1480" spans="2:3" x14ac:dyDescent="0.3">
      <c r="B1480" s="1"/>
      <c r="C1480" s="1"/>
    </row>
    <row r="1481" spans="2:3" x14ac:dyDescent="0.3">
      <c r="B1481" s="1"/>
      <c r="C1481" s="1"/>
    </row>
    <row r="1482" spans="2:3" x14ac:dyDescent="0.3">
      <c r="B1482" s="1"/>
      <c r="C1482" s="1"/>
    </row>
    <row r="1483" spans="2:3" x14ac:dyDescent="0.3">
      <c r="B1483" s="1"/>
      <c r="C1483" s="1"/>
    </row>
    <row r="1484" spans="2:3" x14ac:dyDescent="0.3">
      <c r="B1484" s="1"/>
      <c r="C1484" s="1"/>
    </row>
    <row r="1485" spans="2:3" x14ac:dyDescent="0.3">
      <c r="B1485" s="1"/>
      <c r="C1485" s="1"/>
    </row>
    <row r="1486" spans="2:3" x14ac:dyDescent="0.3">
      <c r="B1486" s="1"/>
      <c r="C1486" s="1"/>
    </row>
    <row r="1487" spans="2:3" x14ac:dyDescent="0.3">
      <c r="B1487" s="1"/>
      <c r="C1487" s="1"/>
    </row>
    <row r="1488" spans="2:3" x14ac:dyDescent="0.3">
      <c r="B1488" s="1"/>
      <c r="C1488" s="1"/>
    </row>
    <row r="1489" spans="2:3" x14ac:dyDescent="0.3">
      <c r="B1489" s="1"/>
      <c r="C1489" s="1"/>
    </row>
    <row r="1490" spans="2:3" x14ac:dyDescent="0.3">
      <c r="B1490" s="1"/>
      <c r="C1490" s="1"/>
    </row>
    <row r="1491" spans="2:3" x14ac:dyDescent="0.3">
      <c r="B1491" s="1"/>
      <c r="C1491" s="1"/>
    </row>
    <row r="1492" spans="2:3" x14ac:dyDescent="0.3">
      <c r="B1492" s="1"/>
      <c r="C1492" s="1"/>
    </row>
    <row r="1493" spans="2:3" x14ac:dyDescent="0.3">
      <c r="B1493" s="1"/>
      <c r="C1493" s="1"/>
    </row>
    <row r="1494" spans="2:3" x14ac:dyDescent="0.3">
      <c r="B1494" s="1"/>
      <c r="C1494" s="1"/>
    </row>
    <row r="1495" spans="2:3" x14ac:dyDescent="0.3">
      <c r="B1495" s="1"/>
      <c r="C1495" s="1"/>
    </row>
    <row r="1496" spans="2:3" x14ac:dyDescent="0.3">
      <c r="B1496" s="1"/>
      <c r="C1496" s="1"/>
    </row>
    <row r="1497" spans="2:3" x14ac:dyDescent="0.3">
      <c r="B1497" s="1"/>
      <c r="C1497" s="1"/>
    </row>
    <row r="1498" spans="2:3" x14ac:dyDescent="0.3">
      <c r="B1498" s="1"/>
      <c r="C1498" s="1"/>
    </row>
    <row r="1499" spans="2:3" x14ac:dyDescent="0.3">
      <c r="B1499" s="1"/>
      <c r="C1499" s="1"/>
    </row>
    <row r="1500" spans="2:3" x14ac:dyDescent="0.3">
      <c r="B1500" s="1"/>
      <c r="C1500" s="1"/>
    </row>
    <row r="1501" spans="2:3" x14ac:dyDescent="0.3">
      <c r="B1501" s="1"/>
      <c r="C1501" s="1"/>
    </row>
    <row r="1502" spans="2:3" x14ac:dyDescent="0.3">
      <c r="B1502" s="1"/>
      <c r="C1502" s="1"/>
    </row>
    <row r="1503" spans="2:3" x14ac:dyDescent="0.3">
      <c r="B1503" s="1"/>
      <c r="C1503" s="1"/>
    </row>
    <row r="1504" spans="2:3" x14ac:dyDescent="0.3">
      <c r="B1504" s="1"/>
      <c r="C1504" s="1"/>
    </row>
    <row r="1505" spans="2:3" x14ac:dyDescent="0.3">
      <c r="B1505" s="1"/>
      <c r="C1505" s="1"/>
    </row>
    <row r="1506" spans="2:3" x14ac:dyDescent="0.3">
      <c r="B1506" s="1"/>
      <c r="C1506" s="1"/>
    </row>
    <row r="1507" spans="2:3" x14ac:dyDescent="0.3">
      <c r="B1507" s="1"/>
      <c r="C1507" s="1"/>
    </row>
    <row r="1508" spans="2:3" x14ac:dyDescent="0.3">
      <c r="B1508" s="1"/>
      <c r="C1508" s="1"/>
    </row>
    <row r="1509" spans="2:3" x14ac:dyDescent="0.3">
      <c r="B1509" s="1"/>
      <c r="C1509" s="1"/>
    </row>
    <row r="1510" spans="2:3" x14ac:dyDescent="0.3">
      <c r="B1510" s="1"/>
      <c r="C1510" s="1"/>
    </row>
    <row r="1511" spans="2:3" x14ac:dyDescent="0.3">
      <c r="B1511" s="1"/>
      <c r="C1511" s="1"/>
    </row>
    <row r="1512" spans="2:3" x14ac:dyDescent="0.3">
      <c r="B1512" s="1"/>
      <c r="C1512" s="1"/>
    </row>
    <row r="1513" spans="2:3" x14ac:dyDescent="0.3">
      <c r="B1513" s="1"/>
      <c r="C1513" s="1"/>
    </row>
    <row r="1514" spans="2:3" x14ac:dyDescent="0.3">
      <c r="B1514" s="1"/>
      <c r="C1514" s="1"/>
    </row>
    <row r="1515" spans="2:3" x14ac:dyDescent="0.3">
      <c r="B1515" s="1"/>
      <c r="C1515" s="1"/>
    </row>
    <row r="1516" spans="2:3" x14ac:dyDescent="0.3">
      <c r="B1516" s="1"/>
      <c r="C1516" s="1"/>
    </row>
    <row r="1517" spans="2:3" x14ac:dyDescent="0.3">
      <c r="B1517" s="1"/>
      <c r="C1517" s="1"/>
    </row>
    <row r="1518" spans="2:3" x14ac:dyDescent="0.3">
      <c r="B1518" s="1"/>
      <c r="C1518" s="1"/>
    </row>
    <row r="1519" spans="2:3" x14ac:dyDescent="0.3">
      <c r="B1519" s="1"/>
      <c r="C1519" s="1"/>
    </row>
    <row r="1520" spans="2:3" x14ac:dyDescent="0.3">
      <c r="B1520" s="1"/>
      <c r="C1520" s="1"/>
    </row>
    <row r="1521" spans="2:3" x14ac:dyDescent="0.3">
      <c r="B1521" s="1"/>
      <c r="C1521" s="1"/>
    </row>
    <row r="1522" spans="2:3" x14ac:dyDescent="0.3">
      <c r="B1522" s="1"/>
      <c r="C1522" s="1"/>
    </row>
    <row r="1523" spans="2:3" x14ac:dyDescent="0.3">
      <c r="B1523" s="1"/>
      <c r="C1523" s="1"/>
    </row>
    <row r="1524" spans="2:3" x14ac:dyDescent="0.3">
      <c r="B1524" s="1"/>
      <c r="C1524" s="1"/>
    </row>
    <row r="1525" spans="2:3" x14ac:dyDescent="0.3">
      <c r="B1525" s="1"/>
      <c r="C1525" s="1"/>
    </row>
    <row r="1526" spans="2:3" x14ac:dyDescent="0.3">
      <c r="B1526" s="1"/>
      <c r="C1526" s="1"/>
    </row>
    <row r="1527" spans="2:3" x14ac:dyDescent="0.3">
      <c r="B1527" s="1"/>
      <c r="C1527" s="1"/>
    </row>
    <row r="1528" spans="2:3" x14ac:dyDescent="0.3">
      <c r="B1528" s="1"/>
      <c r="C1528" s="1"/>
    </row>
    <row r="1529" spans="2:3" x14ac:dyDescent="0.3">
      <c r="B1529" s="1"/>
      <c r="C1529" s="1"/>
    </row>
    <row r="1530" spans="2:3" x14ac:dyDescent="0.3">
      <c r="B1530" s="1"/>
      <c r="C1530" s="1"/>
    </row>
    <row r="1531" spans="2:3" x14ac:dyDescent="0.3">
      <c r="B1531" s="1"/>
      <c r="C1531" s="1"/>
    </row>
    <row r="1532" spans="2:3" x14ac:dyDescent="0.3">
      <c r="B1532" s="1"/>
      <c r="C1532" s="1"/>
    </row>
    <row r="1533" spans="2:3" x14ac:dyDescent="0.3">
      <c r="B1533" s="1"/>
      <c r="C1533" s="1"/>
    </row>
    <row r="1534" spans="2:3" x14ac:dyDescent="0.3">
      <c r="B1534" s="1"/>
      <c r="C1534" s="1"/>
    </row>
    <row r="1535" spans="2:3" x14ac:dyDescent="0.3">
      <c r="B1535" s="1"/>
      <c r="C1535" s="1"/>
    </row>
    <row r="1536" spans="2:3" x14ac:dyDescent="0.3">
      <c r="B1536" s="1"/>
      <c r="C1536" s="1"/>
    </row>
    <row r="1537" spans="2:3" x14ac:dyDescent="0.3">
      <c r="B1537" s="1"/>
      <c r="C1537" s="1"/>
    </row>
    <row r="1538" spans="2:3" x14ac:dyDescent="0.3">
      <c r="B1538" s="1"/>
      <c r="C1538" s="1"/>
    </row>
    <row r="1539" spans="2:3" x14ac:dyDescent="0.3">
      <c r="B1539" s="1"/>
      <c r="C1539" s="1"/>
    </row>
    <row r="1540" spans="2:3" x14ac:dyDescent="0.3">
      <c r="B1540" s="1"/>
      <c r="C1540" s="1"/>
    </row>
    <row r="1541" spans="2:3" x14ac:dyDescent="0.3">
      <c r="B1541" s="1"/>
      <c r="C1541" s="1"/>
    </row>
    <row r="1542" spans="2:3" x14ac:dyDescent="0.3">
      <c r="B1542" s="1"/>
      <c r="C1542" s="1"/>
    </row>
    <row r="1543" spans="2:3" x14ac:dyDescent="0.3">
      <c r="B1543" s="1"/>
      <c r="C1543" s="1"/>
    </row>
    <row r="1544" spans="2:3" x14ac:dyDescent="0.3">
      <c r="B1544" s="1"/>
      <c r="C1544" s="1"/>
    </row>
    <row r="1545" spans="2:3" x14ac:dyDescent="0.3">
      <c r="B1545" s="1"/>
      <c r="C1545" s="1"/>
    </row>
    <row r="1546" spans="2:3" x14ac:dyDescent="0.3">
      <c r="B1546" s="1"/>
      <c r="C1546" s="1"/>
    </row>
    <row r="1547" spans="2:3" x14ac:dyDescent="0.3">
      <c r="B1547" s="1"/>
      <c r="C1547" s="1"/>
    </row>
    <row r="1548" spans="2:3" x14ac:dyDescent="0.3">
      <c r="B1548" s="1"/>
      <c r="C1548" s="1"/>
    </row>
    <row r="1549" spans="2:3" x14ac:dyDescent="0.3">
      <c r="B1549" s="1"/>
      <c r="C1549" s="1"/>
    </row>
    <row r="1550" spans="2:3" x14ac:dyDescent="0.3">
      <c r="B1550" s="1"/>
      <c r="C1550" s="1"/>
    </row>
    <row r="1551" spans="2:3" x14ac:dyDescent="0.3">
      <c r="B1551" s="1"/>
      <c r="C1551" s="1"/>
    </row>
    <row r="1552" spans="2:3" x14ac:dyDescent="0.3">
      <c r="B1552" s="1"/>
      <c r="C1552" s="1"/>
    </row>
    <row r="1553" spans="2:3" x14ac:dyDescent="0.3">
      <c r="B1553" s="1"/>
      <c r="C1553" s="1"/>
    </row>
    <row r="1554" spans="2:3" x14ac:dyDescent="0.3">
      <c r="B1554" s="1"/>
      <c r="C1554" s="1"/>
    </row>
    <row r="1555" spans="2:3" x14ac:dyDescent="0.3">
      <c r="B1555" s="1"/>
      <c r="C1555" s="1"/>
    </row>
    <row r="1556" spans="2:3" x14ac:dyDescent="0.3">
      <c r="B1556" s="1"/>
      <c r="C1556" s="1"/>
    </row>
    <row r="1557" spans="2:3" x14ac:dyDescent="0.3">
      <c r="B1557" s="1"/>
      <c r="C1557" s="1"/>
    </row>
    <row r="1558" spans="2:3" x14ac:dyDescent="0.3">
      <c r="B1558" s="1"/>
      <c r="C1558" s="1"/>
    </row>
    <row r="1559" spans="2:3" x14ac:dyDescent="0.3">
      <c r="B1559" s="1"/>
      <c r="C1559" s="1"/>
    </row>
    <row r="1560" spans="2:3" x14ac:dyDescent="0.3">
      <c r="B1560" s="1"/>
      <c r="C1560" s="1"/>
    </row>
    <row r="1561" spans="2:3" x14ac:dyDescent="0.3">
      <c r="B1561" s="1"/>
      <c r="C1561" s="1"/>
    </row>
    <row r="1562" spans="2:3" x14ac:dyDescent="0.3">
      <c r="B1562" s="1"/>
      <c r="C1562" s="1"/>
    </row>
    <row r="1563" spans="2:3" x14ac:dyDescent="0.3">
      <c r="B1563" s="1"/>
      <c r="C1563" s="1"/>
    </row>
    <row r="1564" spans="2:3" x14ac:dyDescent="0.3">
      <c r="B1564" s="1"/>
      <c r="C1564" s="1"/>
    </row>
    <row r="1565" spans="2:3" x14ac:dyDescent="0.3">
      <c r="B1565" s="1"/>
      <c r="C1565" s="1"/>
    </row>
    <row r="1566" spans="2:3" x14ac:dyDescent="0.3">
      <c r="B1566" s="1"/>
      <c r="C1566" s="1"/>
    </row>
    <row r="1567" spans="2:3" x14ac:dyDescent="0.3">
      <c r="B1567" s="1"/>
      <c r="C1567" s="1"/>
    </row>
    <row r="1568" spans="2:3" x14ac:dyDescent="0.3">
      <c r="B1568" s="1"/>
      <c r="C1568" s="1"/>
    </row>
    <row r="1569" spans="2:3" x14ac:dyDescent="0.3">
      <c r="B1569" s="1"/>
      <c r="C1569" s="1"/>
    </row>
    <row r="1570" spans="2:3" x14ac:dyDescent="0.3">
      <c r="B1570" s="1"/>
      <c r="C1570" s="1"/>
    </row>
    <row r="1571" spans="2:3" x14ac:dyDescent="0.3">
      <c r="B1571" s="1"/>
      <c r="C1571" s="1"/>
    </row>
    <row r="1572" spans="2:3" x14ac:dyDescent="0.3">
      <c r="B1572" s="1"/>
      <c r="C1572" s="1"/>
    </row>
    <row r="1573" spans="2:3" x14ac:dyDescent="0.3">
      <c r="B1573" s="1"/>
      <c r="C1573" s="1"/>
    </row>
    <row r="1574" spans="2:3" x14ac:dyDescent="0.3">
      <c r="B1574" s="1"/>
      <c r="C1574" s="1"/>
    </row>
    <row r="1575" spans="2:3" x14ac:dyDescent="0.3">
      <c r="B1575" s="1"/>
      <c r="C1575" s="1"/>
    </row>
    <row r="1576" spans="2:3" x14ac:dyDescent="0.3">
      <c r="B1576" s="1"/>
      <c r="C1576" s="1"/>
    </row>
    <row r="1577" spans="2:3" x14ac:dyDescent="0.3">
      <c r="B1577" s="1"/>
      <c r="C1577" s="1"/>
    </row>
    <row r="1578" spans="2:3" x14ac:dyDescent="0.3">
      <c r="B1578" s="1"/>
      <c r="C1578" s="1"/>
    </row>
    <row r="1579" spans="2:3" x14ac:dyDescent="0.3">
      <c r="B1579" s="1"/>
      <c r="C1579" s="1"/>
    </row>
    <row r="1580" spans="2:3" x14ac:dyDescent="0.3">
      <c r="B1580" s="1"/>
      <c r="C1580" s="1"/>
    </row>
    <row r="1581" spans="2:3" x14ac:dyDescent="0.3">
      <c r="B1581" s="1"/>
      <c r="C1581" s="1"/>
    </row>
    <row r="1582" spans="2:3" x14ac:dyDescent="0.3">
      <c r="B1582" s="1"/>
      <c r="C1582" s="1"/>
    </row>
    <row r="1583" spans="2:3" x14ac:dyDescent="0.3">
      <c r="B1583" s="1"/>
      <c r="C1583" s="1"/>
    </row>
    <row r="1584" spans="2:3" x14ac:dyDescent="0.3">
      <c r="B1584" s="1"/>
      <c r="C1584" s="1"/>
    </row>
    <row r="1585" spans="2:3" x14ac:dyDescent="0.3">
      <c r="B1585" s="1"/>
      <c r="C1585" s="1"/>
    </row>
    <row r="1586" spans="2:3" x14ac:dyDescent="0.3">
      <c r="B1586" s="1"/>
      <c r="C1586" s="1"/>
    </row>
    <row r="1587" spans="2:3" x14ac:dyDescent="0.3">
      <c r="B1587" s="1"/>
      <c r="C1587" s="1"/>
    </row>
    <row r="1588" spans="2:3" x14ac:dyDescent="0.3">
      <c r="B1588" s="1"/>
      <c r="C1588" s="1"/>
    </row>
    <row r="1589" spans="2:3" x14ac:dyDescent="0.3">
      <c r="B1589" s="1"/>
      <c r="C1589" s="1"/>
    </row>
    <row r="1590" spans="2:3" x14ac:dyDescent="0.3">
      <c r="B1590" s="1"/>
      <c r="C1590" s="1"/>
    </row>
    <row r="1591" spans="2:3" x14ac:dyDescent="0.3">
      <c r="B1591" s="1"/>
      <c r="C1591" s="1"/>
    </row>
    <row r="1592" spans="2:3" x14ac:dyDescent="0.3">
      <c r="B1592" s="1"/>
      <c r="C1592" s="1"/>
    </row>
    <row r="1593" spans="2:3" x14ac:dyDescent="0.3">
      <c r="B1593" s="1"/>
      <c r="C1593" s="1"/>
    </row>
    <row r="1594" spans="2:3" x14ac:dyDescent="0.3">
      <c r="B1594" s="1"/>
      <c r="C1594" s="1"/>
    </row>
    <row r="1595" spans="2:3" x14ac:dyDescent="0.3">
      <c r="B1595" s="1"/>
      <c r="C1595" s="1"/>
    </row>
    <row r="1596" spans="2:3" x14ac:dyDescent="0.3">
      <c r="B1596" s="1"/>
      <c r="C1596" s="1"/>
    </row>
    <row r="1597" spans="2:3" x14ac:dyDescent="0.3">
      <c r="B1597" s="1"/>
      <c r="C1597" s="1"/>
    </row>
    <row r="1598" spans="2:3" x14ac:dyDescent="0.3">
      <c r="B1598" s="1"/>
      <c r="C1598" s="1"/>
    </row>
    <row r="1599" spans="2:3" x14ac:dyDescent="0.3">
      <c r="B1599" s="1"/>
      <c r="C1599" s="1"/>
    </row>
    <row r="1600" spans="2:3" x14ac:dyDescent="0.3">
      <c r="B1600" s="1"/>
      <c r="C1600" s="1"/>
    </row>
    <row r="1601" spans="2:3" x14ac:dyDescent="0.3">
      <c r="B1601" s="1"/>
      <c r="C1601" s="1"/>
    </row>
    <row r="1602" spans="2:3" x14ac:dyDescent="0.3">
      <c r="B1602" s="1"/>
      <c r="C1602" s="1"/>
    </row>
    <row r="1603" spans="2:3" x14ac:dyDescent="0.3">
      <c r="B1603" s="1"/>
      <c r="C1603" s="1"/>
    </row>
    <row r="1604" spans="2:3" x14ac:dyDescent="0.3">
      <c r="B1604" s="1"/>
      <c r="C1604" s="1"/>
    </row>
    <row r="1605" spans="2:3" x14ac:dyDescent="0.3">
      <c r="B1605" s="1"/>
      <c r="C1605" s="1"/>
    </row>
    <row r="1606" spans="2:3" x14ac:dyDescent="0.3">
      <c r="B1606" s="1"/>
      <c r="C1606" s="1"/>
    </row>
    <row r="1607" spans="2:3" x14ac:dyDescent="0.3">
      <c r="B1607" s="1"/>
      <c r="C1607" s="1"/>
    </row>
    <row r="1608" spans="2:3" x14ac:dyDescent="0.3">
      <c r="B1608" s="1"/>
      <c r="C1608" s="1"/>
    </row>
    <row r="1609" spans="2:3" x14ac:dyDescent="0.3">
      <c r="B1609" s="1"/>
      <c r="C1609" s="1"/>
    </row>
    <row r="1610" spans="2:3" x14ac:dyDescent="0.3">
      <c r="B1610" s="1"/>
      <c r="C1610" s="1"/>
    </row>
    <row r="1611" spans="2:3" x14ac:dyDescent="0.3">
      <c r="B1611" s="1"/>
      <c r="C1611" s="1"/>
    </row>
    <row r="1612" spans="2:3" x14ac:dyDescent="0.3">
      <c r="B1612" s="1"/>
      <c r="C1612" s="1"/>
    </row>
    <row r="1613" spans="2:3" x14ac:dyDescent="0.3">
      <c r="B1613" s="1"/>
      <c r="C1613" s="1"/>
    </row>
    <row r="1614" spans="2:3" x14ac:dyDescent="0.3">
      <c r="B1614" s="1"/>
      <c r="C1614" s="1"/>
    </row>
    <row r="1615" spans="2:3" x14ac:dyDescent="0.3">
      <c r="B1615" s="1"/>
      <c r="C1615" s="1"/>
    </row>
    <row r="1616" spans="2:3" x14ac:dyDescent="0.3">
      <c r="B1616" s="1"/>
      <c r="C1616" s="1"/>
    </row>
    <row r="1617" spans="2:3" x14ac:dyDescent="0.3">
      <c r="B1617" s="1"/>
      <c r="C1617" s="1"/>
    </row>
    <row r="1618" spans="2:3" x14ac:dyDescent="0.3">
      <c r="B1618" s="1"/>
      <c r="C1618" s="1"/>
    </row>
    <row r="1619" spans="2:3" x14ac:dyDescent="0.3">
      <c r="B1619" s="1"/>
      <c r="C1619" s="1"/>
    </row>
    <row r="1620" spans="2:3" x14ac:dyDescent="0.3">
      <c r="B1620" s="1"/>
      <c r="C1620" s="1"/>
    </row>
    <row r="1621" spans="2:3" x14ac:dyDescent="0.3">
      <c r="B1621" s="1"/>
      <c r="C1621" s="1"/>
    </row>
    <row r="1622" spans="2:3" x14ac:dyDescent="0.3">
      <c r="B1622" s="1"/>
      <c r="C1622" s="1"/>
    </row>
    <row r="1623" spans="2:3" x14ac:dyDescent="0.3">
      <c r="B1623" s="1"/>
      <c r="C1623" s="1"/>
    </row>
    <row r="1624" spans="2:3" x14ac:dyDescent="0.3">
      <c r="B1624" s="1"/>
      <c r="C1624" s="1"/>
    </row>
    <row r="1625" spans="2:3" x14ac:dyDescent="0.3">
      <c r="B1625" s="1"/>
      <c r="C1625" s="1"/>
    </row>
    <row r="1626" spans="2:3" x14ac:dyDescent="0.3">
      <c r="B1626" s="1"/>
      <c r="C1626" s="1"/>
    </row>
    <row r="1627" spans="2:3" x14ac:dyDescent="0.3">
      <c r="B1627" s="1"/>
      <c r="C1627" s="1"/>
    </row>
    <row r="1628" spans="2:3" x14ac:dyDescent="0.3">
      <c r="B1628" s="1"/>
      <c r="C1628" s="1"/>
    </row>
    <row r="1629" spans="2:3" x14ac:dyDescent="0.3">
      <c r="B1629" s="1"/>
      <c r="C1629" s="1"/>
    </row>
    <row r="1630" spans="2:3" x14ac:dyDescent="0.3">
      <c r="B1630" s="1"/>
      <c r="C1630" s="1"/>
    </row>
    <row r="1631" spans="2:3" x14ac:dyDescent="0.3">
      <c r="B1631" s="1"/>
      <c r="C1631" s="1"/>
    </row>
    <row r="1632" spans="2:3" x14ac:dyDescent="0.3">
      <c r="B1632" s="1"/>
      <c r="C1632" s="1"/>
    </row>
    <row r="1633" spans="2:3" x14ac:dyDescent="0.3">
      <c r="B1633" s="1"/>
      <c r="C1633" s="1"/>
    </row>
    <row r="1634" spans="2:3" x14ac:dyDescent="0.3">
      <c r="B1634" s="1"/>
      <c r="C1634" s="1"/>
    </row>
    <row r="1635" spans="2:3" x14ac:dyDescent="0.3">
      <c r="B1635" s="1"/>
      <c r="C1635" s="1"/>
    </row>
    <row r="1636" spans="2:3" x14ac:dyDescent="0.3">
      <c r="B1636" s="1"/>
      <c r="C1636" s="1"/>
    </row>
    <row r="1637" spans="2:3" x14ac:dyDescent="0.3">
      <c r="B1637" s="1"/>
      <c r="C1637" s="1"/>
    </row>
    <row r="1638" spans="2:3" x14ac:dyDescent="0.3">
      <c r="B1638" s="1"/>
      <c r="C1638" s="1"/>
    </row>
    <row r="1639" spans="2:3" x14ac:dyDescent="0.3">
      <c r="B1639" s="1"/>
      <c r="C1639" s="1"/>
    </row>
    <row r="1640" spans="2:3" x14ac:dyDescent="0.3">
      <c r="B1640" s="1"/>
      <c r="C1640" s="1"/>
    </row>
    <row r="1641" spans="2:3" x14ac:dyDescent="0.3">
      <c r="B1641" s="1"/>
      <c r="C1641" s="1"/>
    </row>
    <row r="1642" spans="2:3" x14ac:dyDescent="0.3">
      <c r="B1642" s="1"/>
      <c r="C1642" s="1"/>
    </row>
    <row r="1643" spans="2:3" x14ac:dyDescent="0.3">
      <c r="B1643" s="1"/>
      <c r="C1643" s="1"/>
    </row>
    <row r="1644" spans="2:3" x14ac:dyDescent="0.3">
      <c r="B1644" s="1"/>
      <c r="C1644" s="1"/>
    </row>
    <row r="1645" spans="2:3" x14ac:dyDescent="0.3">
      <c r="B1645" s="1"/>
      <c r="C1645" s="1"/>
    </row>
    <row r="1646" spans="2:3" x14ac:dyDescent="0.3">
      <c r="B1646" s="1"/>
      <c r="C1646" s="1"/>
    </row>
    <row r="1647" spans="2:3" x14ac:dyDescent="0.3">
      <c r="B1647" s="1"/>
      <c r="C1647" s="1"/>
    </row>
    <row r="1648" spans="2:3" x14ac:dyDescent="0.3">
      <c r="B1648" s="1"/>
      <c r="C1648" s="1"/>
    </row>
    <row r="1649" spans="2:3" x14ac:dyDescent="0.3">
      <c r="B1649" s="1"/>
      <c r="C1649" s="1"/>
    </row>
    <row r="1650" spans="2:3" x14ac:dyDescent="0.3">
      <c r="B1650" s="1"/>
      <c r="C1650" s="1"/>
    </row>
    <row r="1651" spans="2:3" x14ac:dyDescent="0.3">
      <c r="B1651" s="1"/>
      <c r="C1651" s="1"/>
    </row>
    <row r="1652" spans="2:3" x14ac:dyDescent="0.3">
      <c r="B1652" s="1"/>
      <c r="C1652" s="1"/>
    </row>
    <row r="1653" spans="2:3" x14ac:dyDescent="0.3">
      <c r="B1653" s="1"/>
      <c r="C1653" s="1"/>
    </row>
    <row r="1654" spans="2:3" x14ac:dyDescent="0.3">
      <c r="B1654" s="1"/>
      <c r="C1654" s="1"/>
    </row>
    <row r="1655" spans="2:3" x14ac:dyDescent="0.3">
      <c r="B1655" s="1"/>
      <c r="C1655" s="1"/>
    </row>
    <row r="1656" spans="2:3" x14ac:dyDescent="0.3">
      <c r="B1656" s="1"/>
      <c r="C1656" s="1"/>
    </row>
    <row r="1657" spans="2:3" x14ac:dyDescent="0.3">
      <c r="B1657" s="1"/>
      <c r="C1657" s="1"/>
    </row>
    <row r="1658" spans="2:3" x14ac:dyDescent="0.3">
      <c r="B1658" s="1"/>
      <c r="C1658" s="1"/>
    </row>
    <row r="1659" spans="2:3" x14ac:dyDescent="0.3">
      <c r="B1659" s="1"/>
      <c r="C1659" s="1"/>
    </row>
    <row r="1660" spans="2:3" x14ac:dyDescent="0.3">
      <c r="B1660" s="1"/>
      <c r="C1660" s="1"/>
    </row>
    <row r="1661" spans="2:3" x14ac:dyDescent="0.3">
      <c r="B1661" s="1"/>
      <c r="C1661" s="1"/>
    </row>
    <row r="1662" spans="2:3" x14ac:dyDescent="0.3">
      <c r="B1662" s="1"/>
      <c r="C1662" s="1"/>
    </row>
    <row r="1663" spans="2:3" x14ac:dyDescent="0.3">
      <c r="B1663" s="1"/>
      <c r="C1663" s="1"/>
    </row>
    <row r="1664" spans="2:3" x14ac:dyDescent="0.3">
      <c r="B1664" s="1"/>
      <c r="C1664" s="1"/>
    </row>
    <row r="1665" spans="2:3" x14ac:dyDescent="0.3">
      <c r="B1665" s="1"/>
      <c r="C1665" s="1"/>
    </row>
    <row r="1666" spans="2:3" x14ac:dyDescent="0.3">
      <c r="B1666" s="1"/>
      <c r="C1666" s="1"/>
    </row>
    <row r="1667" spans="2:3" x14ac:dyDescent="0.3">
      <c r="B1667" s="1"/>
      <c r="C1667" s="1"/>
    </row>
    <row r="1668" spans="2:3" x14ac:dyDescent="0.3">
      <c r="B1668" s="1"/>
      <c r="C1668" s="1"/>
    </row>
    <row r="1669" spans="2:3" x14ac:dyDescent="0.3">
      <c r="B1669" s="1"/>
      <c r="C1669" s="1"/>
    </row>
    <row r="1670" spans="2:3" x14ac:dyDescent="0.3">
      <c r="B1670" s="1"/>
      <c r="C1670" s="1"/>
    </row>
    <row r="1671" spans="2:3" x14ac:dyDescent="0.3">
      <c r="B1671" s="1"/>
      <c r="C1671" s="1"/>
    </row>
    <row r="1672" spans="2:3" x14ac:dyDescent="0.3">
      <c r="B1672" s="1"/>
      <c r="C1672" s="1"/>
    </row>
    <row r="1673" spans="2:3" x14ac:dyDescent="0.3">
      <c r="B1673" s="1"/>
      <c r="C1673" s="1"/>
    </row>
    <row r="1674" spans="2:3" x14ac:dyDescent="0.3">
      <c r="B1674" s="1"/>
      <c r="C1674" s="1"/>
    </row>
    <row r="1675" spans="2:3" x14ac:dyDescent="0.3">
      <c r="B1675" s="1"/>
      <c r="C1675" s="1"/>
    </row>
    <row r="1676" spans="2:3" x14ac:dyDescent="0.3">
      <c r="B1676" s="1"/>
      <c r="C1676" s="1"/>
    </row>
    <row r="1677" spans="2:3" x14ac:dyDescent="0.3">
      <c r="B1677" s="1"/>
      <c r="C1677" s="1"/>
    </row>
    <row r="1678" spans="2:3" x14ac:dyDescent="0.3">
      <c r="B1678" s="1"/>
      <c r="C1678" s="1"/>
    </row>
    <row r="1679" spans="2:3" x14ac:dyDescent="0.3">
      <c r="B1679" s="1"/>
      <c r="C1679" s="1"/>
    </row>
    <row r="1680" spans="2:3" x14ac:dyDescent="0.3">
      <c r="B1680" s="1"/>
      <c r="C1680" s="1"/>
    </row>
    <row r="1681" spans="2:3" x14ac:dyDescent="0.3">
      <c r="B1681" s="1"/>
      <c r="C1681" s="1"/>
    </row>
    <row r="1682" spans="2:3" x14ac:dyDescent="0.3">
      <c r="B1682" s="1"/>
      <c r="C1682" s="1"/>
    </row>
    <row r="1683" spans="2:3" x14ac:dyDescent="0.3">
      <c r="B1683" s="1"/>
      <c r="C1683" s="1"/>
    </row>
    <row r="1684" spans="2:3" x14ac:dyDescent="0.3">
      <c r="B1684" s="1"/>
      <c r="C1684" s="1"/>
    </row>
    <row r="1685" spans="2:3" x14ac:dyDescent="0.3">
      <c r="B1685" s="1"/>
      <c r="C1685" s="1"/>
    </row>
    <row r="1686" spans="2:3" x14ac:dyDescent="0.3">
      <c r="B1686" s="1"/>
      <c r="C1686" s="1"/>
    </row>
    <row r="1687" spans="2:3" x14ac:dyDescent="0.3">
      <c r="B1687" s="1"/>
      <c r="C1687" s="1"/>
    </row>
    <row r="1688" spans="2:3" x14ac:dyDescent="0.3">
      <c r="B1688" s="1"/>
      <c r="C1688" s="1"/>
    </row>
    <row r="1689" spans="2:3" x14ac:dyDescent="0.3">
      <c r="B1689" s="1"/>
      <c r="C1689" s="1"/>
    </row>
    <row r="1690" spans="2:3" x14ac:dyDescent="0.3">
      <c r="B1690" s="1"/>
      <c r="C1690" s="1"/>
    </row>
    <row r="1691" spans="2:3" x14ac:dyDescent="0.3">
      <c r="B1691" s="1"/>
      <c r="C1691" s="1"/>
    </row>
    <row r="1692" spans="2:3" x14ac:dyDescent="0.3">
      <c r="B1692" s="1"/>
      <c r="C1692" s="1"/>
    </row>
    <row r="1693" spans="2:3" x14ac:dyDescent="0.3">
      <c r="B1693" s="1"/>
      <c r="C1693" s="1"/>
    </row>
    <row r="1694" spans="2:3" x14ac:dyDescent="0.3">
      <c r="B1694" s="1"/>
      <c r="C1694" s="1"/>
    </row>
    <row r="1695" spans="2:3" x14ac:dyDescent="0.3">
      <c r="B1695" s="1"/>
      <c r="C1695" s="1"/>
    </row>
    <row r="1696" spans="2:3" x14ac:dyDescent="0.3">
      <c r="B1696" s="1"/>
      <c r="C1696" s="1"/>
    </row>
    <row r="1697" spans="2:3" x14ac:dyDescent="0.3">
      <c r="B1697" s="1"/>
      <c r="C1697" s="1"/>
    </row>
    <row r="1698" spans="2:3" x14ac:dyDescent="0.3">
      <c r="B1698" s="1"/>
      <c r="C1698" s="1"/>
    </row>
    <row r="1699" spans="2:3" x14ac:dyDescent="0.3">
      <c r="B1699" s="1"/>
      <c r="C1699" s="1"/>
    </row>
    <row r="1700" spans="2:3" x14ac:dyDescent="0.3">
      <c r="B1700" s="1"/>
      <c r="C1700" s="1"/>
    </row>
    <row r="1701" spans="2:3" x14ac:dyDescent="0.3">
      <c r="B1701" s="1"/>
      <c r="C1701" s="1"/>
    </row>
    <row r="1702" spans="2:3" x14ac:dyDescent="0.3">
      <c r="B1702" s="1"/>
      <c r="C1702" s="1"/>
    </row>
    <row r="1703" spans="2:3" x14ac:dyDescent="0.3">
      <c r="B1703" s="1"/>
      <c r="C1703" s="1"/>
    </row>
    <row r="1704" spans="2:3" x14ac:dyDescent="0.3">
      <c r="B1704" s="1"/>
      <c r="C1704" s="1"/>
    </row>
    <row r="1705" spans="2:3" x14ac:dyDescent="0.3">
      <c r="B1705" s="1"/>
      <c r="C1705" s="1"/>
    </row>
    <row r="1706" spans="2:3" x14ac:dyDescent="0.3">
      <c r="B1706" s="1"/>
      <c r="C1706" s="1"/>
    </row>
    <row r="1707" spans="2:3" x14ac:dyDescent="0.3">
      <c r="B1707" s="1"/>
      <c r="C1707" s="1"/>
    </row>
    <row r="1708" spans="2:3" x14ac:dyDescent="0.3">
      <c r="B1708" s="1"/>
      <c r="C1708" s="1"/>
    </row>
    <row r="1709" spans="2:3" x14ac:dyDescent="0.3">
      <c r="B1709" s="1"/>
      <c r="C1709" s="1"/>
    </row>
    <row r="1710" spans="2:3" x14ac:dyDescent="0.3">
      <c r="B1710" s="1"/>
      <c r="C1710" s="1"/>
    </row>
    <row r="1711" spans="2:3" x14ac:dyDescent="0.3">
      <c r="B1711" s="1"/>
      <c r="C1711" s="1"/>
    </row>
    <row r="1712" spans="2:3" x14ac:dyDescent="0.3">
      <c r="B1712" s="1"/>
      <c r="C1712" s="1"/>
    </row>
    <row r="1713" spans="2:3" x14ac:dyDescent="0.3">
      <c r="B1713" s="1"/>
      <c r="C1713" s="1"/>
    </row>
    <row r="1714" spans="2:3" x14ac:dyDescent="0.3">
      <c r="B1714" s="1"/>
      <c r="C1714" s="1"/>
    </row>
    <row r="1715" spans="2:3" x14ac:dyDescent="0.3">
      <c r="B1715" s="1"/>
      <c r="C1715" s="1"/>
    </row>
    <row r="1716" spans="2:3" x14ac:dyDescent="0.3">
      <c r="B1716" s="1"/>
      <c r="C1716" s="1"/>
    </row>
    <row r="1717" spans="2:3" x14ac:dyDescent="0.3">
      <c r="B1717" s="1"/>
      <c r="C1717" s="1"/>
    </row>
    <row r="1718" spans="2:3" x14ac:dyDescent="0.3">
      <c r="B1718" s="1"/>
      <c r="C1718" s="1"/>
    </row>
    <row r="1719" spans="2:3" x14ac:dyDescent="0.3">
      <c r="B1719" s="1"/>
      <c r="C1719" s="1"/>
    </row>
    <row r="1720" spans="2:3" x14ac:dyDescent="0.3">
      <c r="B1720" s="1"/>
      <c r="C1720" s="1"/>
    </row>
    <row r="1721" spans="2:3" x14ac:dyDescent="0.3">
      <c r="B1721" s="1"/>
      <c r="C1721" s="1"/>
    </row>
    <row r="1722" spans="2:3" x14ac:dyDescent="0.3">
      <c r="B1722" s="1"/>
      <c r="C1722" s="1"/>
    </row>
    <row r="1723" spans="2:3" x14ac:dyDescent="0.3">
      <c r="B1723" s="1"/>
      <c r="C1723" s="1"/>
    </row>
    <row r="1724" spans="2:3" x14ac:dyDescent="0.3">
      <c r="B1724" s="1"/>
      <c r="C1724" s="1"/>
    </row>
    <row r="1725" spans="2:3" x14ac:dyDescent="0.3">
      <c r="B1725" s="1"/>
      <c r="C1725" s="1"/>
    </row>
    <row r="1726" spans="2:3" x14ac:dyDescent="0.3">
      <c r="B1726" s="1"/>
      <c r="C1726" s="1"/>
    </row>
    <row r="1727" spans="2:3" x14ac:dyDescent="0.3">
      <c r="B1727" s="1"/>
      <c r="C1727" s="1"/>
    </row>
    <row r="1728" spans="2:3" x14ac:dyDescent="0.3">
      <c r="B1728" s="1"/>
      <c r="C1728" s="1"/>
    </row>
    <row r="1729" spans="2:3" x14ac:dyDescent="0.3">
      <c r="B1729" s="1"/>
      <c r="C1729" s="1"/>
    </row>
    <row r="1730" spans="2:3" x14ac:dyDescent="0.3">
      <c r="B1730" s="1"/>
      <c r="C1730" s="1"/>
    </row>
    <row r="1731" spans="2:3" x14ac:dyDescent="0.3">
      <c r="B1731" s="1"/>
      <c r="C1731" s="1"/>
    </row>
    <row r="1732" spans="2:3" x14ac:dyDescent="0.3">
      <c r="B1732" s="1"/>
      <c r="C1732" s="1"/>
    </row>
    <row r="1733" spans="2:3" x14ac:dyDescent="0.3">
      <c r="B1733" s="1"/>
      <c r="C1733" s="1"/>
    </row>
    <row r="1734" spans="2:3" x14ac:dyDescent="0.3">
      <c r="B1734" s="1"/>
      <c r="C1734" s="1"/>
    </row>
    <row r="1735" spans="2:3" x14ac:dyDescent="0.3">
      <c r="B1735" s="1"/>
      <c r="C1735" s="1"/>
    </row>
    <row r="1736" spans="2:3" x14ac:dyDescent="0.3">
      <c r="B1736" s="1"/>
      <c r="C1736" s="1"/>
    </row>
    <row r="1737" spans="2:3" x14ac:dyDescent="0.3">
      <c r="B1737" s="1"/>
      <c r="C1737" s="1"/>
    </row>
    <row r="1738" spans="2:3" x14ac:dyDescent="0.3">
      <c r="B1738" s="1"/>
      <c r="C1738" s="1"/>
    </row>
    <row r="1739" spans="2:3" x14ac:dyDescent="0.3">
      <c r="B1739" s="1"/>
      <c r="C1739" s="1"/>
    </row>
    <row r="1740" spans="2:3" x14ac:dyDescent="0.3">
      <c r="B1740" s="1"/>
      <c r="C1740" s="1"/>
    </row>
    <row r="1741" spans="2:3" x14ac:dyDescent="0.3">
      <c r="B1741" s="1"/>
      <c r="C1741" s="1"/>
    </row>
    <row r="1742" spans="2:3" x14ac:dyDescent="0.3">
      <c r="B1742" s="1"/>
      <c r="C1742" s="1"/>
    </row>
    <row r="1743" spans="2:3" x14ac:dyDescent="0.3">
      <c r="B1743" s="1"/>
      <c r="C1743" s="1"/>
    </row>
    <row r="1744" spans="2:3" x14ac:dyDescent="0.3">
      <c r="B1744" s="1"/>
      <c r="C1744" s="1"/>
    </row>
    <row r="1745" spans="2:3" x14ac:dyDescent="0.3">
      <c r="B1745" s="1"/>
      <c r="C1745" s="1"/>
    </row>
    <row r="1746" spans="2:3" x14ac:dyDescent="0.3">
      <c r="B1746" s="1"/>
      <c r="C1746" s="1"/>
    </row>
    <row r="1747" spans="2:3" x14ac:dyDescent="0.3">
      <c r="B1747" s="1"/>
      <c r="C1747" s="1"/>
    </row>
    <row r="1748" spans="2:3" x14ac:dyDescent="0.3">
      <c r="B1748" s="1"/>
      <c r="C1748" s="1"/>
    </row>
    <row r="1749" spans="2:3" x14ac:dyDescent="0.3">
      <c r="B1749" s="1"/>
      <c r="C1749" s="1"/>
    </row>
    <row r="1750" spans="2:3" x14ac:dyDescent="0.3">
      <c r="B1750" s="1"/>
      <c r="C1750" s="1"/>
    </row>
    <row r="1751" spans="2:3" x14ac:dyDescent="0.3">
      <c r="B1751" s="1"/>
      <c r="C1751" s="1"/>
    </row>
    <row r="1752" spans="2:3" x14ac:dyDescent="0.3">
      <c r="B1752" s="1"/>
      <c r="C1752" s="1"/>
    </row>
    <row r="1753" spans="2:3" x14ac:dyDescent="0.3">
      <c r="B1753" s="1"/>
      <c r="C1753" s="1"/>
    </row>
    <row r="1754" spans="2:3" x14ac:dyDescent="0.3">
      <c r="B1754" s="1"/>
      <c r="C1754" s="1"/>
    </row>
    <row r="1755" spans="2:3" x14ac:dyDescent="0.3">
      <c r="B1755" s="1"/>
      <c r="C1755" s="1"/>
    </row>
    <row r="1756" spans="2:3" x14ac:dyDescent="0.3">
      <c r="B1756" s="1"/>
      <c r="C1756" s="1"/>
    </row>
    <row r="1757" spans="2:3" x14ac:dyDescent="0.3">
      <c r="B1757" s="1"/>
      <c r="C1757" s="1"/>
    </row>
    <row r="1758" spans="2:3" x14ac:dyDescent="0.3">
      <c r="B1758" s="1"/>
      <c r="C1758" s="1"/>
    </row>
    <row r="1759" spans="2:3" x14ac:dyDescent="0.3">
      <c r="B1759" s="1"/>
      <c r="C1759" s="1"/>
    </row>
    <row r="1760" spans="2:3" x14ac:dyDescent="0.3">
      <c r="B1760" s="1"/>
      <c r="C1760" s="1"/>
    </row>
    <row r="1761" spans="2:3" x14ac:dyDescent="0.3">
      <c r="B1761" s="1"/>
      <c r="C1761" s="1"/>
    </row>
    <row r="1762" spans="2:3" x14ac:dyDescent="0.3">
      <c r="B1762" s="1"/>
      <c r="C1762" s="1"/>
    </row>
    <row r="1763" spans="2:3" x14ac:dyDescent="0.3">
      <c r="B1763" s="1"/>
      <c r="C1763" s="1"/>
    </row>
    <row r="1764" spans="2:3" x14ac:dyDescent="0.3">
      <c r="B1764" s="1"/>
      <c r="C1764" s="1"/>
    </row>
    <row r="1765" spans="2:3" x14ac:dyDescent="0.3">
      <c r="B1765" s="1"/>
      <c r="C1765" s="1"/>
    </row>
    <row r="1766" spans="2:3" x14ac:dyDescent="0.3">
      <c r="B1766" s="1"/>
      <c r="C1766" s="1"/>
    </row>
    <row r="1767" spans="2:3" x14ac:dyDescent="0.3">
      <c r="B1767" s="1"/>
      <c r="C1767" s="1"/>
    </row>
    <row r="1768" spans="2:3" x14ac:dyDescent="0.3">
      <c r="B1768" s="1"/>
      <c r="C1768" s="1"/>
    </row>
    <row r="1769" spans="2:3" x14ac:dyDescent="0.3">
      <c r="B1769" s="1"/>
      <c r="C1769" s="1"/>
    </row>
    <row r="1770" spans="2:3" x14ac:dyDescent="0.3">
      <c r="B1770" s="1"/>
      <c r="C1770" s="1"/>
    </row>
    <row r="1771" spans="2:3" x14ac:dyDescent="0.3">
      <c r="B1771" s="1"/>
      <c r="C1771" s="1"/>
    </row>
    <row r="1772" spans="2:3" x14ac:dyDescent="0.3">
      <c r="B1772" s="1"/>
      <c r="C1772" s="1"/>
    </row>
    <row r="1773" spans="2:3" x14ac:dyDescent="0.3">
      <c r="B1773" s="1"/>
      <c r="C1773" s="1"/>
    </row>
    <row r="1774" spans="2:3" x14ac:dyDescent="0.3">
      <c r="B1774" s="1"/>
      <c r="C1774" s="1"/>
    </row>
    <row r="1775" spans="2:3" x14ac:dyDescent="0.3">
      <c r="B1775" s="1"/>
      <c r="C1775" s="1"/>
    </row>
    <row r="1776" spans="2:3" x14ac:dyDescent="0.3">
      <c r="B1776" s="1"/>
      <c r="C1776" s="1"/>
    </row>
    <row r="1777" spans="2:3" x14ac:dyDescent="0.3">
      <c r="B1777" s="1"/>
      <c r="C1777" s="1"/>
    </row>
    <row r="1778" spans="2:3" x14ac:dyDescent="0.3">
      <c r="B1778" s="1"/>
      <c r="C1778" s="1"/>
    </row>
    <row r="1779" spans="2:3" x14ac:dyDescent="0.3">
      <c r="B1779" s="1"/>
      <c r="C1779" s="1"/>
    </row>
    <row r="1780" spans="2:3" x14ac:dyDescent="0.3">
      <c r="B1780" s="1"/>
      <c r="C1780" s="1"/>
    </row>
    <row r="1781" spans="2:3" x14ac:dyDescent="0.3">
      <c r="B1781" s="1"/>
      <c r="C1781" s="1"/>
    </row>
    <row r="1782" spans="2:3" x14ac:dyDescent="0.3">
      <c r="B1782" s="1"/>
      <c r="C1782" s="1"/>
    </row>
    <row r="1783" spans="2:3" x14ac:dyDescent="0.3">
      <c r="B1783" s="1"/>
      <c r="C1783" s="1"/>
    </row>
    <row r="1784" spans="2:3" x14ac:dyDescent="0.3">
      <c r="B1784" s="1"/>
      <c r="C1784" s="1"/>
    </row>
    <row r="1785" spans="2:3" x14ac:dyDescent="0.3">
      <c r="B1785" s="1"/>
      <c r="C1785" s="1"/>
    </row>
    <row r="1786" spans="2:3" x14ac:dyDescent="0.3">
      <c r="B1786" s="1"/>
      <c r="C1786" s="1"/>
    </row>
    <row r="1787" spans="2:3" x14ac:dyDescent="0.3">
      <c r="B1787" s="1"/>
      <c r="C1787" s="1"/>
    </row>
    <row r="1788" spans="2:3" x14ac:dyDescent="0.3">
      <c r="B1788" s="1"/>
      <c r="C1788" s="1"/>
    </row>
    <row r="1789" spans="2:3" x14ac:dyDescent="0.3">
      <c r="B1789" s="1"/>
      <c r="C1789" s="1"/>
    </row>
    <row r="1790" spans="2:3" x14ac:dyDescent="0.3">
      <c r="B1790" s="1"/>
      <c r="C1790" s="1"/>
    </row>
    <row r="1791" spans="2:3" x14ac:dyDescent="0.3">
      <c r="B1791" s="1"/>
      <c r="C1791" s="1"/>
    </row>
    <row r="1792" spans="2:3" x14ac:dyDescent="0.3">
      <c r="B1792" s="1"/>
      <c r="C1792" s="1"/>
    </row>
    <row r="1793" spans="2:3" x14ac:dyDescent="0.3">
      <c r="B1793" s="1"/>
      <c r="C1793" s="1"/>
    </row>
    <row r="1794" spans="2:3" x14ac:dyDescent="0.3">
      <c r="B1794" s="1"/>
      <c r="C1794" s="1"/>
    </row>
    <row r="1795" spans="2:3" x14ac:dyDescent="0.3">
      <c r="B1795" s="1"/>
      <c r="C1795" s="1"/>
    </row>
    <row r="1796" spans="2:3" x14ac:dyDescent="0.3">
      <c r="B1796" s="1"/>
      <c r="C1796" s="1"/>
    </row>
    <row r="1797" spans="2:3" x14ac:dyDescent="0.3">
      <c r="B1797" s="1"/>
      <c r="C1797" s="1"/>
    </row>
    <row r="1798" spans="2:3" x14ac:dyDescent="0.3">
      <c r="B1798" s="1"/>
      <c r="C1798" s="1"/>
    </row>
    <row r="1799" spans="2:3" x14ac:dyDescent="0.3">
      <c r="B1799" s="1"/>
      <c r="C1799" s="1"/>
    </row>
    <row r="1800" spans="2:3" x14ac:dyDescent="0.3">
      <c r="B1800" s="1"/>
      <c r="C1800" s="1"/>
    </row>
    <row r="1801" spans="2:3" x14ac:dyDescent="0.3">
      <c r="B1801" s="1"/>
      <c r="C1801" s="1"/>
    </row>
    <row r="1802" spans="2:3" x14ac:dyDescent="0.3">
      <c r="B1802" s="1"/>
      <c r="C1802" s="1"/>
    </row>
    <row r="1803" spans="2:3" x14ac:dyDescent="0.3">
      <c r="B1803" s="1"/>
      <c r="C1803" s="1"/>
    </row>
    <row r="1804" spans="2:3" x14ac:dyDescent="0.3">
      <c r="B1804" s="1"/>
      <c r="C1804" s="1"/>
    </row>
    <row r="1805" spans="2:3" x14ac:dyDescent="0.3">
      <c r="B1805" s="1"/>
      <c r="C1805" s="1"/>
    </row>
    <row r="1806" spans="2:3" x14ac:dyDescent="0.3">
      <c r="B1806" s="1"/>
      <c r="C1806" s="1"/>
    </row>
    <row r="1807" spans="2:3" x14ac:dyDescent="0.3">
      <c r="B1807" s="1"/>
      <c r="C1807" s="1"/>
    </row>
    <row r="1808" spans="2:3" x14ac:dyDescent="0.3">
      <c r="B1808" s="1"/>
      <c r="C1808" s="1"/>
    </row>
    <row r="1809" spans="2:3" x14ac:dyDescent="0.3">
      <c r="B1809" s="1"/>
      <c r="C1809" s="1"/>
    </row>
    <row r="1810" spans="2:3" x14ac:dyDescent="0.3">
      <c r="B1810" s="1"/>
      <c r="C1810" s="1"/>
    </row>
    <row r="1811" spans="2:3" x14ac:dyDescent="0.3">
      <c r="B1811" s="1"/>
      <c r="C1811" s="1"/>
    </row>
    <row r="1812" spans="2:3" x14ac:dyDescent="0.3">
      <c r="B1812" s="1"/>
      <c r="C1812" s="1"/>
    </row>
    <row r="1813" spans="2:3" x14ac:dyDescent="0.3">
      <c r="B1813" s="1"/>
      <c r="C1813" s="1"/>
    </row>
    <row r="1814" spans="2:3" x14ac:dyDescent="0.3">
      <c r="B1814" s="1"/>
      <c r="C1814" s="1"/>
    </row>
    <row r="1815" spans="2:3" x14ac:dyDescent="0.3">
      <c r="B1815" s="1"/>
      <c r="C1815" s="1"/>
    </row>
    <row r="1816" spans="2:3" x14ac:dyDescent="0.3">
      <c r="B1816" s="1"/>
      <c r="C1816" s="1"/>
    </row>
    <row r="1817" spans="2:3" x14ac:dyDescent="0.3">
      <c r="B1817" s="1"/>
      <c r="C1817" s="1"/>
    </row>
    <row r="1818" spans="2:3" x14ac:dyDescent="0.3">
      <c r="B1818" s="1"/>
      <c r="C1818" s="1"/>
    </row>
    <row r="1819" spans="2:3" x14ac:dyDescent="0.3">
      <c r="B1819" s="1"/>
      <c r="C1819" s="1"/>
    </row>
    <row r="1820" spans="2:3" x14ac:dyDescent="0.3">
      <c r="B1820" s="1"/>
      <c r="C1820" s="1"/>
    </row>
    <row r="1821" spans="2:3" x14ac:dyDescent="0.3">
      <c r="B1821" s="1"/>
      <c r="C1821" s="1"/>
    </row>
    <row r="1822" spans="2:3" x14ac:dyDescent="0.3">
      <c r="B1822" s="1"/>
      <c r="C1822" s="1"/>
    </row>
    <row r="1823" spans="2:3" x14ac:dyDescent="0.3">
      <c r="B1823" s="1"/>
      <c r="C1823" s="1"/>
    </row>
    <row r="1824" spans="2:3" x14ac:dyDescent="0.3">
      <c r="B1824" s="1"/>
      <c r="C1824" s="1"/>
    </row>
    <row r="1825" spans="2:3" x14ac:dyDescent="0.3">
      <c r="B1825" s="1"/>
      <c r="C1825" s="1"/>
    </row>
    <row r="1826" spans="2:3" x14ac:dyDescent="0.3">
      <c r="B1826" s="1"/>
      <c r="C1826" s="1"/>
    </row>
    <row r="1827" spans="2:3" x14ac:dyDescent="0.3">
      <c r="B1827" s="1"/>
      <c r="C1827" s="1"/>
    </row>
    <row r="1828" spans="2:3" x14ac:dyDescent="0.3">
      <c r="B1828" s="1"/>
      <c r="C1828" s="1"/>
    </row>
    <row r="1829" spans="2:3" x14ac:dyDescent="0.3">
      <c r="B1829" s="1"/>
      <c r="C1829" s="1"/>
    </row>
    <row r="1830" spans="2:3" x14ac:dyDescent="0.3">
      <c r="B1830" s="1"/>
      <c r="C1830" s="1"/>
    </row>
    <row r="1831" spans="2:3" x14ac:dyDescent="0.3">
      <c r="B1831" s="1"/>
      <c r="C1831" s="1"/>
    </row>
    <row r="1832" spans="2:3" x14ac:dyDescent="0.3">
      <c r="B1832" s="1"/>
      <c r="C1832" s="1"/>
    </row>
    <row r="1833" spans="2:3" x14ac:dyDescent="0.3">
      <c r="B1833" s="1"/>
      <c r="C1833" s="1"/>
    </row>
    <row r="1834" spans="2:3" x14ac:dyDescent="0.3">
      <c r="B1834" s="1"/>
      <c r="C1834" s="1"/>
    </row>
    <row r="1835" spans="2:3" x14ac:dyDescent="0.3">
      <c r="B1835" s="1"/>
      <c r="C1835" s="1"/>
    </row>
    <row r="1836" spans="2:3" x14ac:dyDescent="0.3">
      <c r="B1836" s="1"/>
      <c r="C1836" s="1"/>
    </row>
    <row r="1837" spans="2:3" x14ac:dyDescent="0.3">
      <c r="B1837" s="1"/>
      <c r="C1837" s="1"/>
    </row>
    <row r="1838" spans="2:3" x14ac:dyDescent="0.3">
      <c r="B1838" s="1"/>
      <c r="C1838" s="1"/>
    </row>
    <row r="1839" spans="2:3" x14ac:dyDescent="0.3">
      <c r="B1839" s="1"/>
      <c r="C1839" s="1"/>
    </row>
    <row r="1840" spans="2:3" x14ac:dyDescent="0.3">
      <c r="B1840" s="1"/>
      <c r="C1840" s="1"/>
    </row>
    <row r="1841" spans="2:3" x14ac:dyDescent="0.3">
      <c r="B1841" s="1"/>
      <c r="C1841" s="1"/>
    </row>
    <row r="1842" spans="2:3" x14ac:dyDescent="0.3">
      <c r="B1842" s="1"/>
      <c r="C1842" s="1"/>
    </row>
    <row r="1843" spans="2:3" x14ac:dyDescent="0.3">
      <c r="B1843" s="1"/>
      <c r="C1843" s="1"/>
    </row>
    <row r="1844" spans="2:3" x14ac:dyDescent="0.3">
      <c r="B1844" s="1"/>
      <c r="C1844" s="1"/>
    </row>
    <row r="1845" spans="2:3" x14ac:dyDescent="0.3">
      <c r="B1845" s="1"/>
      <c r="C1845" s="1"/>
    </row>
    <row r="1846" spans="2:3" x14ac:dyDescent="0.3">
      <c r="B1846" s="1"/>
      <c r="C1846" s="1"/>
    </row>
    <row r="1847" spans="2:3" x14ac:dyDescent="0.3">
      <c r="B1847" s="1"/>
      <c r="C1847" s="1"/>
    </row>
    <row r="1848" spans="2:3" x14ac:dyDescent="0.3">
      <c r="B1848" s="1"/>
      <c r="C1848" s="1"/>
    </row>
    <row r="1849" spans="2:3" x14ac:dyDescent="0.3">
      <c r="B1849" s="1"/>
      <c r="C1849" s="1"/>
    </row>
    <row r="1850" spans="2:3" x14ac:dyDescent="0.3">
      <c r="B1850" s="1"/>
      <c r="C1850" s="1"/>
    </row>
    <row r="1851" spans="2:3" x14ac:dyDescent="0.3">
      <c r="B1851" s="1"/>
      <c r="C1851" s="1"/>
    </row>
    <row r="1852" spans="2:3" x14ac:dyDescent="0.3">
      <c r="B1852" s="1"/>
      <c r="C1852" s="1"/>
    </row>
    <row r="1853" spans="2:3" x14ac:dyDescent="0.3">
      <c r="B1853" s="1"/>
      <c r="C1853" s="1"/>
    </row>
    <row r="1854" spans="2:3" x14ac:dyDescent="0.3">
      <c r="B1854" s="1"/>
      <c r="C1854" s="1"/>
    </row>
    <row r="1855" spans="2:3" x14ac:dyDescent="0.3">
      <c r="B1855" s="1"/>
      <c r="C1855" s="1"/>
    </row>
    <row r="1856" spans="2:3" x14ac:dyDescent="0.3">
      <c r="B1856" s="1"/>
      <c r="C1856" s="1"/>
    </row>
    <row r="1857" spans="2:3" x14ac:dyDescent="0.3">
      <c r="B1857" s="1"/>
      <c r="C1857" s="1"/>
    </row>
    <row r="1858" spans="2:3" x14ac:dyDescent="0.3">
      <c r="B1858" s="1"/>
      <c r="C1858" s="1"/>
    </row>
    <row r="1859" spans="2:3" x14ac:dyDescent="0.3">
      <c r="B1859" s="1"/>
      <c r="C1859" s="1"/>
    </row>
    <row r="1860" spans="2:3" x14ac:dyDescent="0.3">
      <c r="B1860" s="1"/>
      <c r="C1860" s="1"/>
    </row>
    <row r="1861" spans="2:3" x14ac:dyDescent="0.3">
      <c r="B1861" s="1"/>
      <c r="C1861" s="1"/>
    </row>
    <row r="1862" spans="2:3" x14ac:dyDescent="0.3">
      <c r="B1862" s="1"/>
      <c r="C1862" s="1"/>
    </row>
    <row r="1863" spans="2:3" x14ac:dyDescent="0.3">
      <c r="B1863" s="1"/>
      <c r="C1863" s="1"/>
    </row>
    <row r="1864" spans="2:3" x14ac:dyDescent="0.3">
      <c r="B1864" s="1"/>
      <c r="C1864" s="1"/>
    </row>
    <row r="1865" spans="2:3" x14ac:dyDescent="0.3">
      <c r="B1865" s="1"/>
      <c r="C1865" s="1"/>
    </row>
    <row r="1866" spans="2:3" x14ac:dyDescent="0.3">
      <c r="B1866" s="1"/>
      <c r="C1866" s="1"/>
    </row>
    <row r="1867" spans="2:3" x14ac:dyDescent="0.3">
      <c r="B1867" s="1"/>
      <c r="C1867" s="1"/>
    </row>
    <row r="1868" spans="2:3" x14ac:dyDescent="0.3">
      <c r="B1868" s="1"/>
      <c r="C1868" s="1"/>
    </row>
    <row r="1869" spans="2:3" x14ac:dyDescent="0.3">
      <c r="B1869" s="1"/>
      <c r="C1869" s="1"/>
    </row>
    <row r="1870" spans="2:3" x14ac:dyDescent="0.3">
      <c r="B1870" s="1"/>
      <c r="C1870" s="1"/>
    </row>
    <row r="1871" spans="2:3" x14ac:dyDescent="0.3">
      <c r="B1871" s="1"/>
      <c r="C1871" s="1"/>
    </row>
    <row r="1872" spans="2:3" x14ac:dyDescent="0.3">
      <c r="B1872" s="1"/>
      <c r="C1872" s="1"/>
    </row>
    <row r="1873" spans="2:3" x14ac:dyDescent="0.3">
      <c r="B1873" s="1"/>
      <c r="C1873" s="1"/>
    </row>
    <row r="1874" spans="2:3" x14ac:dyDescent="0.3">
      <c r="B1874" s="1"/>
      <c r="C1874" s="1"/>
    </row>
    <row r="1875" spans="2:3" x14ac:dyDescent="0.3">
      <c r="B1875" s="1"/>
      <c r="C1875" s="1"/>
    </row>
    <row r="1876" spans="2:3" x14ac:dyDescent="0.3">
      <c r="B1876" s="1"/>
      <c r="C1876" s="1"/>
    </row>
    <row r="1877" spans="2:3" x14ac:dyDescent="0.3">
      <c r="B1877" s="1"/>
      <c r="C1877" s="1"/>
    </row>
    <row r="1878" spans="2:3" x14ac:dyDescent="0.3">
      <c r="B1878" s="1"/>
      <c r="C1878" s="1"/>
    </row>
    <row r="1879" spans="2:3" x14ac:dyDescent="0.3">
      <c r="B1879" s="1"/>
      <c r="C1879" s="1"/>
    </row>
    <row r="1880" spans="2:3" x14ac:dyDescent="0.3">
      <c r="B1880" s="1"/>
      <c r="C1880" s="1"/>
    </row>
    <row r="1881" spans="2:3" x14ac:dyDescent="0.3">
      <c r="B1881" s="1"/>
      <c r="C1881" s="1"/>
    </row>
    <row r="1882" spans="2:3" x14ac:dyDescent="0.3">
      <c r="B1882" s="1"/>
      <c r="C1882" s="1"/>
    </row>
    <row r="1883" spans="2:3" x14ac:dyDescent="0.3">
      <c r="B1883" s="1"/>
      <c r="C1883" s="1"/>
    </row>
    <row r="1884" spans="2:3" x14ac:dyDescent="0.3">
      <c r="B1884" s="1"/>
      <c r="C1884" s="1"/>
    </row>
    <row r="1885" spans="2:3" x14ac:dyDescent="0.3">
      <c r="B1885" s="1"/>
      <c r="C1885" s="1"/>
    </row>
    <row r="1886" spans="2:3" x14ac:dyDescent="0.3">
      <c r="B1886" s="1"/>
      <c r="C1886" s="1"/>
    </row>
    <row r="1887" spans="2:3" x14ac:dyDescent="0.3">
      <c r="B1887" s="1"/>
      <c r="C1887" s="1"/>
    </row>
    <row r="1888" spans="2:3" x14ac:dyDescent="0.3">
      <c r="B1888" s="1"/>
      <c r="C1888" s="1"/>
    </row>
    <row r="1889" spans="2:3" x14ac:dyDescent="0.3">
      <c r="B1889" s="1"/>
      <c r="C1889" s="1"/>
    </row>
    <row r="1890" spans="2:3" x14ac:dyDescent="0.3">
      <c r="B1890" s="1"/>
      <c r="C1890" s="1"/>
    </row>
    <row r="1891" spans="2:3" x14ac:dyDescent="0.3">
      <c r="B1891" s="1"/>
      <c r="C1891" s="1"/>
    </row>
    <row r="1892" spans="2:3" x14ac:dyDescent="0.3">
      <c r="B1892" s="1"/>
      <c r="C1892" s="1"/>
    </row>
    <row r="1893" spans="2:3" x14ac:dyDescent="0.3">
      <c r="B1893" s="1"/>
      <c r="C1893" s="1"/>
    </row>
    <row r="1894" spans="2:3" x14ac:dyDescent="0.3">
      <c r="B1894" s="1"/>
      <c r="C1894" s="1"/>
    </row>
    <row r="1895" spans="2:3" x14ac:dyDescent="0.3">
      <c r="B1895" s="1"/>
      <c r="C1895" s="1"/>
    </row>
    <row r="1896" spans="2:3" x14ac:dyDescent="0.3">
      <c r="B1896" s="1"/>
      <c r="C1896" s="1"/>
    </row>
    <row r="1897" spans="2:3" x14ac:dyDescent="0.3">
      <c r="B1897" s="1"/>
      <c r="C1897" s="1"/>
    </row>
    <row r="1898" spans="2:3" x14ac:dyDescent="0.3">
      <c r="B1898" s="1"/>
      <c r="C1898" s="1"/>
    </row>
    <row r="1899" spans="2:3" x14ac:dyDescent="0.3">
      <c r="B1899" s="1"/>
      <c r="C1899" s="1"/>
    </row>
    <row r="1900" spans="2:3" x14ac:dyDescent="0.3">
      <c r="B1900" s="1"/>
      <c r="C1900" s="1"/>
    </row>
    <row r="1901" spans="2:3" x14ac:dyDescent="0.3">
      <c r="B1901" s="1"/>
      <c r="C1901" s="1"/>
    </row>
    <row r="1902" spans="2:3" x14ac:dyDescent="0.3">
      <c r="B1902" s="1"/>
      <c r="C1902" s="1"/>
    </row>
    <row r="1903" spans="2:3" x14ac:dyDescent="0.3">
      <c r="B1903" s="1"/>
      <c r="C1903" s="1"/>
    </row>
    <row r="1904" spans="2:3" x14ac:dyDescent="0.3">
      <c r="B1904" s="1"/>
      <c r="C1904" s="1"/>
    </row>
    <row r="1905" spans="2:3" x14ac:dyDescent="0.3">
      <c r="B1905" s="1"/>
      <c r="C1905" s="1"/>
    </row>
    <row r="1906" spans="2:3" x14ac:dyDescent="0.3">
      <c r="B1906" s="1"/>
      <c r="C1906" s="1"/>
    </row>
    <row r="1907" spans="2:3" x14ac:dyDescent="0.3">
      <c r="B1907" s="1"/>
      <c r="C1907" s="1"/>
    </row>
    <row r="1908" spans="2:3" x14ac:dyDescent="0.3">
      <c r="B1908" s="1"/>
      <c r="C1908" s="1"/>
    </row>
    <row r="1909" spans="2:3" x14ac:dyDescent="0.3">
      <c r="B1909" s="1"/>
      <c r="C1909" s="1"/>
    </row>
    <row r="1910" spans="2:3" x14ac:dyDescent="0.3">
      <c r="B1910" s="1"/>
      <c r="C1910" s="1"/>
    </row>
    <row r="1911" spans="2:3" x14ac:dyDescent="0.3">
      <c r="B1911" s="1"/>
      <c r="C1911" s="1"/>
    </row>
    <row r="1912" spans="2:3" x14ac:dyDescent="0.3">
      <c r="B1912" s="1"/>
      <c r="C1912" s="1"/>
    </row>
    <row r="1913" spans="2:3" x14ac:dyDescent="0.3">
      <c r="B1913" s="1"/>
      <c r="C1913" s="1"/>
    </row>
    <row r="1914" spans="2:3" x14ac:dyDescent="0.3">
      <c r="B1914" s="1"/>
      <c r="C1914" s="1"/>
    </row>
    <row r="1915" spans="2:3" x14ac:dyDescent="0.3">
      <c r="B1915" s="1"/>
      <c r="C1915" s="1"/>
    </row>
    <row r="1916" spans="2:3" x14ac:dyDescent="0.3">
      <c r="B1916" s="1"/>
      <c r="C1916" s="1"/>
    </row>
    <row r="1917" spans="2:3" x14ac:dyDescent="0.3">
      <c r="B1917" s="1"/>
      <c r="C1917" s="1"/>
    </row>
    <row r="1918" spans="2:3" x14ac:dyDescent="0.3">
      <c r="B1918" s="1"/>
      <c r="C1918" s="1"/>
    </row>
    <row r="1919" spans="2:3" x14ac:dyDescent="0.3">
      <c r="B1919" s="1"/>
      <c r="C1919" s="1"/>
    </row>
    <row r="1920" spans="2:3" x14ac:dyDescent="0.3">
      <c r="B1920" s="1"/>
      <c r="C1920" s="1"/>
    </row>
    <row r="1921" spans="2:3" x14ac:dyDescent="0.3">
      <c r="B1921" s="1"/>
      <c r="C1921" s="1"/>
    </row>
    <row r="1922" spans="2:3" x14ac:dyDescent="0.3">
      <c r="B1922" s="1"/>
      <c r="C1922" s="1"/>
    </row>
    <row r="1923" spans="2:3" x14ac:dyDescent="0.3">
      <c r="B1923" s="1"/>
      <c r="C1923" s="1"/>
    </row>
    <row r="1924" spans="2:3" x14ac:dyDescent="0.3">
      <c r="B1924" s="1"/>
      <c r="C1924" s="1"/>
    </row>
    <row r="1925" spans="2:3" x14ac:dyDescent="0.3">
      <c r="B1925" s="1"/>
      <c r="C1925" s="1"/>
    </row>
    <row r="1926" spans="2:3" x14ac:dyDescent="0.3">
      <c r="B1926" s="1"/>
      <c r="C1926" s="1"/>
    </row>
    <row r="1927" spans="2:3" x14ac:dyDescent="0.3">
      <c r="B1927" s="1"/>
      <c r="C1927" s="1"/>
    </row>
    <row r="1928" spans="2:3" x14ac:dyDescent="0.3">
      <c r="B1928" s="1"/>
      <c r="C1928" s="1"/>
    </row>
    <row r="1929" spans="2:3" x14ac:dyDescent="0.3">
      <c r="B1929" s="1"/>
      <c r="C1929" s="1"/>
    </row>
    <row r="1930" spans="2:3" x14ac:dyDescent="0.3">
      <c r="B1930" s="1"/>
      <c r="C1930" s="1"/>
    </row>
    <row r="1931" spans="2:3" x14ac:dyDescent="0.3">
      <c r="B1931" s="1"/>
      <c r="C1931" s="1"/>
    </row>
    <row r="1932" spans="2:3" x14ac:dyDescent="0.3">
      <c r="B1932" s="1"/>
      <c r="C1932" s="1"/>
    </row>
    <row r="1933" spans="2:3" x14ac:dyDescent="0.3">
      <c r="B1933" s="1"/>
      <c r="C1933" s="1"/>
    </row>
    <row r="1934" spans="2:3" x14ac:dyDescent="0.3">
      <c r="B1934" s="1"/>
      <c r="C1934" s="1"/>
    </row>
    <row r="1935" spans="2:3" x14ac:dyDescent="0.3">
      <c r="B1935" s="1"/>
      <c r="C1935" s="1"/>
    </row>
    <row r="1936" spans="2:3" x14ac:dyDescent="0.3">
      <c r="B1936" s="1"/>
      <c r="C1936" s="1"/>
    </row>
    <row r="1937" spans="2:3" x14ac:dyDescent="0.3">
      <c r="B1937" s="1"/>
      <c r="C1937" s="1"/>
    </row>
    <row r="1938" spans="2:3" x14ac:dyDescent="0.3">
      <c r="B1938" s="1"/>
      <c r="C1938" s="1"/>
    </row>
    <row r="1939" spans="2:3" x14ac:dyDescent="0.3">
      <c r="B1939" s="1"/>
      <c r="C1939" s="1"/>
    </row>
    <row r="1940" spans="2:3" x14ac:dyDescent="0.3">
      <c r="B1940" s="1"/>
      <c r="C1940" s="1"/>
    </row>
    <row r="1941" spans="2:3" x14ac:dyDescent="0.3">
      <c r="B1941" s="1"/>
      <c r="C1941" s="1"/>
    </row>
    <row r="1942" spans="2:3" x14ac:dyDescent="0.3">
      <c r="B1942" s="1"/>
      <c r="C1942" s="1"/>
    </row>
    <row r="1943" spans="2:3" x14ac:dyDescent="0.3">
      <c r="B1943" s="1"/>
      <c r="C1943" s="1"/>
    </row>
    <row r="1944" spans="2:3" x14ac:dyDescent="0.3">
      <c r="B1944" s="1"/>
      <c r="C1944" s="1"/>
    </row>
    <row r="1945" spans="2:3" x14ac:dyDescent="0.3">
      <c r="B1945" s="1"/>
      <c r="C1945" s="1"/>
    </row>
    <row r="1946" spans="2:3" x14ac:dyDescent="0.3">
      <c r="B1946" s="1"/>
      <c r="C1946" s="1"/>
    </row>
    <row r="1947" spans="2:3" x14ac:dyDescent="0.3">
      <c r="B1947" s="1"/>
      <c r="C1947" s="1"/>
    </row>
    <row r="1948" spans="2:3" x14ac:dyDescent="0.3">
      <c r="B1948" s="1"/>
      <c r="C1948" s="1"/>
    </row>
    <row r="1949" spans="2:3" x14ac:dyDescent="0.3">
      <c r="B1949" s="1"/>
      <c r="C1949" s="1"/>
    </row>
    <row r="1950" spans="2:3" x14ac:dyDescent="0.3">
      <c r="B1950" s="1"/>
      <c r="C1950" s="1"/>
    </row>
    <row r="1951" spans="2:3" x14ac:dyDescent="0.3">
      <c r="B1951" s="1"/>
      <c r="C1951" s="1"/>
    </row>
    <row r="1952" spans="2:3" x14ac:dyDescent="0.3">
      <c r="B1952" s="1"/>
      <c r="C1952" s="1"/>
    </row>
    <row r="1953" spans="2:3" x14ac:dyDescent="0.3">
      <c r="B1953" s="1"/>
      <c r="C1953" s="1"/>
    </row>
    <row r="1954" spans="2:3" x14ac:dyDescent="0.3">
      <c r="B1954" s="1"/>
      <c r="C1954" s="1"/>
    </row>
    <row r="1955" spans="2:3" x14ac:dyDescent="0.3">
      <c r="B1955" s="1"/>
      <c r="C1955" s="1"/>
    </row>
    <row r="1956" spans="2:3" x14ac:dyDescent="0.3">
      <c r="B1956" s="1"/>
      <c r="C1956" s="1"/>
    </row>
    <row r="1957" spans="2:3" x14ac:dyDescent="0.3">
      <c r="B1957" s="1"/>
      <c r="C1957" s="1"/>
    </row>
    <row r="1958" spans="2:3" x14ac:dyDescent="0.3">
      <c r="B1958" s="1"/>
      <c r="C1958" s="1"/>
    </row>
    <row r="1959" spans="2:3" x14ac:dyDescent="0.3">
      <c r="B1959" s="1"/>
      <c r="C1959" s="1"/>
    </row>
    <row r="1960" spans="2:3" x14ac:dyDescent="0.3">
      <c r="B1960" s="1"/>
      <c r="C1960" s="1"/>
    </row>
    <row r="1961" spans="2:3" x14ac:dyDescent="0.3">
      <c r="B1961" s="1"/>
      <c r="C1961" s="1"/>
    </row>
    <row r="1962" spans="2:3" x14ac:dyDescent="0.3">
      <c r="B1962" s="1"/>
      <c r="C1962" s="1"/>
    </row>
    <row r="1963" spans="2:3" x14ac:dyDescent="0.3">
      <c r="B1963" s="1"/>
      <c r="C1963" s="1"/>
    </row>
    <row r="1964" spans="2:3" x14ac:dyDescent="0.3">
      <c r="B1964" s="1"/>
      <c r="C1964" s="1"/>
    </row>
    <row r="1965" spans="2:3" x14ac:dyDescent="0.3">
      <c r="B1965" s="1"/>
      <c r="C1965" s="1"/>
    </row>
    <row r="1966" spans="2:3" x14ac:dyDescent="0.3">
      <c r="B1966" s="1"/>
      <c r="C1966" s="1"/>
    </row>
    <row r="1967" spans="2:3" x14ac:dyDescent="0.3">
      <c r="B1967" s="1"/>
      <c r="C1967" s="1"/>
    </row>
    <row r="1968" spans="2:3" x14ac:dyDescent="0.3">
      <c r="B1968" s="1"/>
      <c r="C1968" s="1"/>
    </row>
    <row r="1969" spans="2:3" x14ac:dyDescent="0.3">
      <c r="B1969" s="1"/>
      <c r="C1969" s="1"/>
    </row>
    <row r="1970" spans="2:3" x14ac:dyDescent="0.3">
      <c r="B1970" s="1"/>
      <c r="C1970" s="1"/>
    </row>
    <row r="1971" spans="2:3" x14ac:dyDescent="0.3">
      <c r="B1971" s="1"/>
      <c r="C1971" s="1"/>
    </row>
    <row r="1972" spans="2:3" x14ac:dyDescent="0.3">
      <c r="B1972" s="1"/>
      <c r="C1972" s="1"/>
    </row>
    <row r="1973" spans="2:3" x14ac:dyDescent="0.3">
      <c r="B1973" s="1"/>
      <c r="C1973" s="1"/>
    </row>
    <row r="1974" spans="2:3" x14ac:dyDescent="0.3">
      <c r="B1974" s="1"/>
      <c r="C1974" s="1"/>
    </row>
    <row r="1975" spans="2:3" x14ac:dyDescent="0.3">
      <c r="B1975" s="1"/>
      <c r="C1975" s="1"/>
    </row>
    <row r="1976" spans="2:3" x14ac:dyDescent="0.3">
      <c r="B1976" s="1"/>
      <c r="C1976" s="1"/>
    </row>
    <row r="1977" spans="2:3" x14ac:dyDescent="0.3">
      <c r="B1977" s="1"/>
      <c r="C1977" s="1"/>
    </row>
    <row r="1978" spans="2:3" x14ac:dyDescent="0.3">
      <c r="B1978" s="1"/>
      <c r="C1978" s="1"/>
    </row>
    <row r="1979" spans="2:3" x14ac:dyDescent="0.3">
      <c r="B1979" s="1"/>
      <c r="C1979" s="1"/>
    </row>
    <row r="1980" spans="2:3" x14ac:dyDescent="0.3">
      <c r="B1980" s="1"/>
      <c r="C1980" s="1"/>
    </row>
    <row r="1981" spans="2:3" x14ac:dyDescent="0.3">
      <c r="B1981" s="1"/>
      <c r="C1981" s="1"/>
    </row>
    <row r="1982" spans="2:3" x14ac:dyDescent="0.3">
      <c r="B1982" s="1"/>
      <c r="C1982" s="1"/>
    </row>
    <row r="1983" spans="2:3" x14ac:dyDescent="0.3">
      <c r="B1983" s="1"/>
      <c r="C1983" s="1"/>
    </row>
    <row r="1984" spans="2:3" x14ac:dyDescent="0.3">
      <c r="B1984" s="1"/>
      <c r="C1984" s="1"/>
    </row>
    <row r="1985" spans="2:3" x14ac:dyDescent="0.3">
      <c r="B1985" s="1"/>
      <c r="C1985" s="1"/>
    </row>
    <row r="1986" spans="2:3" x14ac:dyDescent="0.3">
      <c r="B1986" s="1"/>
      <c r="C1986" s="1"/>
    </row>
    <row r="1987" spans="2:3" x14ac:dyDescent="0.3">
      <c r="B1987" s="1"/>
      <c r="C1987" s="1"/>
    </row>
    <row r="1988" spans="2:3" x14ac:dyDescent="0.3">
      <c r="B1988" s="1"/>
      <c r="C1988" s="1"/>
    </row>
    <row r="1989" spans="2:3" x14ac:dyDescent="0.3">
      <c r="B1989" s="1"/>
      <c r="C1989" s="1"/>
    </row>
    <row r="1990" spans="2:3" x14ac:dyDescent="0.3">
      <c r="B1990" s="1"/>
      <c r="C1990" s="1"/>
    </row>
    <row r="1991" spans="2:3" x14ac:dyDescent="0.3">
      <c r="B1991" s="1"/>
      <c r="C1991" s="1"/>
    </row>
    <row r="1992" spans="2:3" x14ac:dyDescent="0.3">
      <c r="B1992" s="1"/>
      <c r="C1992" s="1"/>
    </row>
    <row r="1993" spans="2:3" x14ac:dyDescent="0.3">
      <c r="B1993" s="1"/>
      <c r="C1993" s="1"/>
    </row>
    <row r="1994" spans="2:3" x14ac:dyDescent="0.3">
      <c r="B1994" s="1"/>
      <c r="C1994" s="1"/>
    </row>
    <row r="1995" spans="2:3" x14ac:dyDescent="0.3">
      <c r="B1995" s="1"/>
      <c r="C1995" s="1"/>
    </row>
    <row r="1996" spans="2:3" x14ac:dyDescent="0.3">
      <c r="B1996" s="1"/>
      <c r="C1996" s="1"/>
    </row>
    <row r="1997" spans="2:3" x14ac:dyDescent="0.3">
      <c r="B1997" s="1"/>
      <c r="C1997" s="1"/>
    </row>
    <row r="1998" spans="2:3" x14ac:dyDescent="0.3">
      <c r="B1998" s="1"/>
      <c r="C1998" s="1"/>
    </row>
    <row r="1999" spans="2:3" x14ac:dyDescent="0.3">
      <c r="B1999" s="1"/>
      <c r="C1999" s="1"/>
    </row>
    <row r="2000" spans="2:3" x14ac:dyDescent="0.3">
      <c r="B2000" s="1"/>
      <c r="C2000" s="1"/>
    </row>
    <row r="2001" spans="2:3" x14ac:dyDescent="0.3">
      <c r="B2001" s="1"/>
      <c r="C2001" s="1"/>
    </row>
    <row r="2002" spans="2:3" x14ac:dyDescent="0.3">
      <c r="B2002" s="1"/>
      <c r="C2002" s="1"/>
    </row>
    <row r="2003" spans="2:3" x14ac:dyDescent="0.3">
      <c r="B2003" s="1"/>
      <c r="C2003" s="1"/>
    </row>
    <row r="2004" spans="2:3" x14ac:dyDescent="0.3">
      <c r="B2004" s="1"/>
      <c r="C2004" s="1"/>
    </row>
    <row r="2005" spans="2:3" x14ac:dyDescent="0.3">
      <c r="B2005" s="1"/>
      <c r="C2005" s="1"/>
    </row>
    <row r="2006" spans="2:3" x14ac:dyDescent="0.3">
      <c r="B2006" s="1"/>
      <c r="C2006" s="1"/>
    </row>
    <row r="2007" spans="2:3" x14ac:dyDescent="0.3">
      <c r="B2007" s="1"/>
      <c r="C2007" s="1"/>
    </row>
    <row r="2008" spans="2:3" x14ac:dyDescent="0.3">
      <c r="B2008" s="1"/>
      <c r="C2008" s="1"/>
    </row>
    <row r="2009" spans="2:3" x14ac:dyDescent="0.3">
      <c r="B2009" s="1"/>
      <c r="C2009" s="1"/>
    </row>
    <row r="2010" spans="2:3" x14ac:dyDescent="0.3">
      <c r="B2010" s="1"/>
      <c r="C2010" s="1"/>
    </row>
    <row r="2011" spans="2:3" x14ac:dyDescent="0.3">
      <c r="B2011" s="1"/>
      <c r="C2011" s="1"/>
    </row>
    <row r="2012" spans="2:3" x14ac:dyDescent="0.3">
      <c r="B2012" s="1"/>
      <c r="C2012" s="1"/>
    </row>
    <row r="2013" spans="2:3" x14ac:dyDescent="0.3">
      <c r="B2013" s="1"/>
      <c r="C2013" s="1"/>
    </row>
    <row r="2014" spans="2:3" x14ac:dyDescent="0.3">
      <c r="B2014" s="1"/>
      <c r="C2014" s="1"/>
    </row>
    <row r="2015" spans="2:3" x14ac:dyDescent="0.3">
      <c r="B2015" s="1"/>
      <c r="C2015" s="1"/>
    </row>
    <row r="2016" spans="2:3" x14ac:dyDescent="0.3">
      <c r="B2016" s="1"/>
      <c r="C2016" s="1"/>
    </row>
    <row r="2017" spans="2:3" x14ac:dyDescent="0.3">
      <c r="B2017" s="1"/>
      <c r="C2017" s="1"/>
    </row>
    <row r="2018" spans="2:3" x14ac:dyDescent="0.3">
      <c r="B2018" s="1"/>
      <c r="C2018" s="1"/>
    </row>
    <row r="2019" spans="2:3" x14ac:dyDescent="0.3">
      <c r="B2019" s="1"/>
      <c r="C2019" s="1"/>
    </row>
    <row r="2020" spans="2:3" x14ac:dyDescent="0.3">
      <c r="B2020" s="1"/>
      <c r="C2020" s="1"/>
    </row>
    <row r="2021" spans="2:3" x14ac:dyDescent="0.3">
      <c r="B2021" s="1"/>
      <c r="C2021" s="1"/>
    </row>
    <row r="2022" spans="2:3" x14ac:dyDescent="0.3">
      <c r="B2022" s="1"/>
      <c r="C2022" s="1"/>
    </row>
    <row r="2023" spans="2:3" x14ac:dyDescent="0.3">
      <c r="B2023" s="1"/>
      <c r="C2023" s="1"/>
    </row>
    <row r="2024" spans="2:3" x14ac:dyDescent="0.3">
      <c r="B2024" s="1"/>
      <c r="C2024" s="1"/>
    </row>
    <row r="2025" spans="2:3" x14ac:dyDescent="0.3">
      <c r="B2025" s="1"/>
      <c r="C2025" s="1"/>
    </row>
    <row r="2026" spans="2:3" x14ac:dyDescent="0.3">
      <c r="B2026" s="1"/>
      <c r="C2026" s="1"/>
    </row>
    <row r="2027" spans="2:3" x14ac:dyDescent="0.3">
      <c r="B2027" s="1"/>
      <c r="C2027" s="1"/>
    </row>
    <row r="2028" spans="2:3" x14ac:dyDescent="0.3">
      <c r="B2028" s="1"/>
      <c r="C2028" s="1"/>
    </row>
    <row r="2029" spans="2:3" x14ac:dyDescent="0.3">
      <c r="B2029" s="1"/>
      <c r="C2029" s="1"/>
    </row>
    <row r="2030" spans="2:3" x14ac:dyDescent="0.3">
      <c r="B2030" s="1"/>
      <c r="C2030" s="1"/>
    </row>
    <row r="2031" spans="2:3" x14ac:dyDescent="0.3">
      <c r="B2031" s="1"/>
      <c r="C2031" s="1"/>
    </row>
    <row r="2032" spans="2:3" x14ac:dyDescent="0.3">
      <c r="B2032" s="1"/>
      <c r="C2032" s="1"/>
    </row>
    <row r="2033" spans="2:3" x14ac:dyDescent="0.3">
      <c r="B2033" s="1"/>
      <c r="C2033" s="1"/>
    </row>
    <row r="2034" spans="2:3" x14ac:dyDescent="0.3">
      <c r="B2034" s="1"/>
      <c r="C2034" s="1"/>
    </row>
    <row r="2035" spans="2:3" x14ac:dyDescent="0.3">
      <c r="B2035" s="1"/>
      <c r="C2035" s="1"/>
    </row>
    <row r="2036" spans="2:3" x14ac:dyDescent="0.3">
      <c r="B2036" s="1"/>
      <c r="C2036" s="1"/>
    </row>
    <row r="2037" spans="2:3" x14ac:dyDescent="0.3">
      <c r="B2037" s="1"/>
      <c r="C2037" s="1"/>
    </row>
    <row r="2038" spans="2:3" x14ac:dyDescent="0.3">
      <c r="B2038" s="1"/>
      <c r="C2038" s="1"/>
    </row>
    <row r="2039" spans="2:3" x14ac:dyDescent="0.3">
      <c r="B2039" s="1"/>
      <c r="C2039" s="1"/>
    </row>
    <row r="2040" spans="2:3" x14ac:dyDescent="0.3">
      <c r="B2040" s="1"/>
      <c r="C2040" s="1"/>
    </row>
    <row r="2041" spans="2:3" x14ac:dyDescent="0.3">
      <c r="B2041" s="1"/>
      <c r="C2041" s="1"/>
    </row>
    <row r="2042" spans="2:3" x14ac:dyDescent="0.3">
      <c r="B2042" s="1"/>
      <c r="C2042" s="1"/>
    </row>
    <row r="2043" spans="2:3" x14ac:dyDescent="0.3">
      <c r="B2043" s="1"/>
      <c r="C2043" s="1"/>
    </row>
    <row r="2044" spans="2:3" x14ac:dyDescent="0.3">
      <c r="B2044" s="1"/>
      <c r="C2044" s="1"/>
    </row>
    <row r="2045" spans="2:3" x14ac:dyDescent="0.3">
      <c r="B2045" s="1"/>
      <c r="C2045" s="1"/>
    </row>
    <row r="2046" spans="2:3" x14ac:dyDescent="0.3">
      <c r="B2046" s="1"/>
      <c r="C2046" s="1"/>
    </row>
    <row r="2047" spans="2:3" x14ac:dyDescent="0.3">
      <c r="B2047" s="1"/>
      <c r="C2047" s="1"/>
    </row>
    <row r="2048" spans="2:3" x14ac:dyDescent="0.3">
      <c r="B2048" s="1"/>
      <c r="C2048" s="1"/>
    </row>
    <row r="2049" spans="2:3" x14ac:dyDescent="0.3">
      <c r="B2049" s="1"/>
      <c r="C2049" s="1"/>
    </row>
    <row r="2050" spans="2:3" x14ac:dyDescent="0.3">
      <c r="B2050" s="1"/>
      <c r="C2050" s="1"/>
    </row>
    <row r="2051" spans="2:3" x14ac:dyDescent="0.3">
      <c r="B2051" s="1"/>
      <c r="C2051" s="1"/>
    </row>
    <row r="2052" spans="2:3" x14ac:dyDescent="0.3">
      <c r="B2052" s="1"/>
      <c r="C2052" s="1"/>
    </row>
    <row r="2053" spans="2:3" x14ac:dyDescent="0.3">
      <c r="B2053" s="1"/>
      <c r="C2053" s="1"/>
    </row>
    <row r="2054" spans="2:3" x14ac:dyDescent="0.3">
      <c r="B2054" s="1"/>
      <c r="C2054" s="1"/>
    </row>
    <row r="2055" spans="2:3" x14ac:dyDescent="0.3">
      <c r="B2055" s="1"/>
      <c r="C2055" s="1"/>
    </row>
    <row r="2056" spans="2:3" x14ac:dyDescent="0.3">
      <c r="B2056" s="1"/>
      <c r="C2056" s="1"/>
    </row>
    <row r="2057" spans="2:3" x14ac:dyDescent="0.3">
      <c r="B2057" s="1"/>
      <c r="C2057" s="1"/>
    </row>
    <row r="2058" spans="2:3" x14ac:dyDescent="0.3">
      <c r="B2058" s="1"/>
      <c r="C2058" s="1"/>
    </row>
    <row r="2059" spans="2:3" x14ac:dyDescent="0.3">
      <c r="B2059" s="1"/>
      <c r="C2059" s="1"/>
    </row>
    <row r="2060" spans="2:3" x14ac:dyDescent="0.3">
      <c r="B2060" s="1"/>
      <c r="C2060" s="1"/>
    </row>
    <row r="2061" spans="2:3" x14ac:dyDescent="0.3">
      <c r="B2061" s="1"/>
      <c r="C2061" s="1"/>
    </row>
    <row r="2062" spans="2:3" x14ac:dyDescent="0.3">
      <c r="B2062" s="1"/>
      <c r="C2062" s="1"/>
    </row>
    <row r="2063" spans="2:3" x14ac:dyDescent="0.3">
      <c r="B2063" s="1"/>
      <c r="C2063" s="1"/>
    </row>
    <row r="2064" spans="2:3" x14ac:dyDescent="0.3">
      <c r="B2064" s="1"/>
      <c r="C2064" s="1"/>
    </row>
    <row r="2065" spans="2:3" x14ac:dyDescent="0.3">
      <c r="B2065" s="1"/>
      <c r="C2065" s="1"/>
    </row>
    <row r="2066" spans="2:3" x14ac:dyDescent="0.3">
      <c r="B2066" s="1"/>
      <c r="C2066" s="1"/>
    </row>
    <row r="2067" spans="2:3" x14ac:dyDescent="0.3">
      <c r="B2067" s="1"/>
      <c r="C2067" s="1"/>
    </row>
    <row r="2068" spans="2:3" x14ac:dyDescent="0.3">
      <c r="B2068" s="1"/>
      <c r="C2068" s="1"/>
    </row>
    <row r="2069" spans="2:3" x14ac:dyDescent="0.3">
      <c r="B2069" s="1"/>
      <c r="C2069" s="1"/>
    </row>
    <row r="2070" spans="2:3" x14ac:dyDescent="0.3">
      <c r="B2070" s="1"/>
      <c r="C2070" s="1"/>
    </row>
    <row r="2071" spans="2:3" x14ac:dyDescent="0.3">
      <c r="B2071" s="1"/>
      <c r="C2071" s="1"/>
    </row>
    <row r="2072" spans="2:3" x14ac:dyDescent="0.3">
      <c r="B2072" s="1"/>
      <c r="C2072" s="1"/>
    </row>
    <row r="2073" spans="2:3" x14ac:dyDescent="0.3">
      <c r="B2073" s="1"/>
      <c r="C2073" s="1"/>
    </row>
    <row r="2074" spans="2:3" x14ac:dyDescent="0.3">
      <c r="B2074" s="1"/>
      <c r="C2074" s="1"/>
    </row>
    <row r="2075" spans="2:3" x14ac:dyDescent="0.3">
      <c r="B2075" s="1"/>
      <c r="C2075" s="1"/>
    </row>
    <row r="2076" spans="2:3" x14ac:dyDescent="0.3">
      <c r="B2076" s="1"/>
      <c r="C2076" s="1"/>
    </row>
    <row r="2077" spans="2:3" x14ac:dyDescent="0.3">
      <c r="B2077" s="1"/>
      <c r="C2077" s="1"/>
    </row>
    <row r="2078" spans="2:3" x14ac:dyDescent="0.3">
      <c r="B2078" s="1"/>
      <c r="C2078" s="1"/>
    </row>
    <row r="2079" spans="2:3" x14ac:dyDescent="0.3">
      <c r="B2079" s="1"/>
      <c r="C2079" s="1"/>
    </row>
    <row r="2080" spans="2:3" x14ac:dyDescent="0.3">
      <c r="B2080" s="1"/>
      <c r="C2080" s="1"/>
    </row>
    <row r="2081" spans="2:3" x14ac:dyDescent="0.3">
      <c r="B2081" s="1"/>
      <c r="C2081" s="1"/>
    </row>
    <row r="2082" spans="2:3" x14ac:dyDescent="0.3">
      <c r="B2082" s="1"/>
      <c r="C2082" s="1"/>
    </row>
    <row r="2083" spans="2:3" x14ac:dyDescent="0.3">
      <c r="B2083" s="1"/>
      <c r="C2083" s="1"/>
    </row>
    <row r="2084" spans="2:3" x14ac:dyDescent="0.3">
      <c r="B2084" s="1"/>
      <c r="C2084" s="1"/>
    </row>
    <row r="2085" spans="2:3" x14ac:dyDescent="0.3">
      <c r="B2085" s="1"/>
      <c r="C2085" s="1"/>
    </row>
    <row r="2086" spans="2:3" x14ac:dyDescent="0.3">
      <c r="B2086" s="1"/>
      <c r="C2086" s="1"/>
    </row>
    <row r="2087" spans="2:3" x14ac:dyDescent="0.3">
      <c r="B2087" s="1"/>
      <c r="C2087" s="1"/>
    </row>
    <row r="2088" spans="2:3" x14ac:dyDescent="0.3">
      <c r="B2088" s="1"/>
      <c r="C2088" s="1"/>
    </row>
    <row r="2089" spans="2:3" x14ac:dyDescent="0.3">
      <c r="B2089" s="1"/>
      <c r="C2089" s="1"/>
    </row>
    <row r="2090" spans="2:3" x14ac:dyDescent="0.3">
      <c r="B2090" s="1"/>
      <c r="C2090" s="1"/>
    </row>
    <row r="2091" spans="2:3" x14ac:dyDescent="0.3">
      <c r="B2091" s="1"/>
      <c r="C2091" s="1"/>
    </row>
    <row r="2092" spans="2:3" x14ac:dyDescent="0.3">
      <c r="B2092" s="1"/>
      <c r="C2092" s="1"/>
    </row>
    <row r="2093" spans="2:3" x14ac:dyDescent="0.3">
      <c r="B2093" s="1"/>
      <c r="C2093" s="1"/>
    </row>
    <row r="2094" spans="2:3" x14ac:dyDescent="0.3">
      <c r="B2094" s="1"/>
      <c r="C2094" s="1"/>
    </row>
    <row r="2095" spans="2:3" x14ac:dyDescent="0.3">
      <c r="B2095" s="1"/>
      <c r="C2095" s="1"/>
    </row>
    <row r="2096" spans="2:3" x14ac:dyDescent="0.3">
      <c r="B2096" s="1"/>
      <c r="C2096" s="1"/>
    </row>
    <row r="2097" spans="2:3" x14ac:dyDescent="0.3">
      <c r="B2097" s="1"/>
      <c r="C2097" s="1"/>
    </row>
    <row r="2098" spans="2:3" x14ac:dyDescent="0.3">
      <c r="B2098" s="1"/>
      <c r="C2098" s="1"/>
    </row>
    <row r="2099" spans="2:3" x14ac:dyDescent="0.3">
      <c r="B2099" s="1"/>
      <c r="C2099" s="1"/>
    </row>
    <row r="2100" spans="2:3" x14ac:dyDescent="0.3">
      <c r="B2100" s="1"/>
      <c r="C2100" s="1"/>
    </row>
    <row r="2101" spans="2:3" x14ac:dyDescent="0.3">
      <c r="B2101" s="1"/>
      <c r="C2101" s="1"/>
    </row>
    <row r="2102" spans="2:3" x14ac:dyDescent="0.3">
      <c r="B2102" s="1"/>
      <c r="C2102" s="1"/>
    </row>
    <row r="2103" spans="2:3" x14ac:dyDescent="0.3">
      <c r="B2103" s="1"/>
      <c r="C2103" s="1"/>
    </row>
    <row r="2104" spans="2:3" x14ac:dyDescent="0.3">
      <c r="B2104" s="1"/>
      <c r="C2104" s="1"/>
    </row>
    <row r="2105" spans="2:3" x14ac:dyDescent="0.3">
      <c r="B2105" s="1"/>
      <c r="C2105" s="1"/>
    </row>
    <row r="2106" spans="2:3" x14ac:dyDescent="0.3">
      <c r="B2106" s="1"/>
      <c r="C2106" s="1"/>
    </row>
    <row r="2107" spans="2:3" x14ac:dyDescent="0.3">
      <c r="B2107" s="1"/>
      <c r="C2107" s="1"/>
    </row>
    <row r="2108" spans="2:3" x14ac:dyDescent="0.3">
      <c r="B2108" s="1"/>
      <c r="C2108" s="1"/>
    </row>
    <row r="2109" spans="2:3" x14ac:dyDescent="0.3">
      <c r="B2109" s="1"/>
      <c r="C2109" s="1"/>
    </row>
    <row r="2110" spans="2:3" x14ac:dyDescent="0.3">
      <c r="B2110" s="1"/>
      <c r="C2110" s="1"/>
    </row>
    <row r="2111" spans="2:3" x14ac:dyDescent="0.3">
      <c r="B2111" s="1"/>
      <c r="C2111" s="1"/>
    </row>
    <row r="2112" spans="2:3" x14ac:dyDescent="0.3">
      <c r="B2112" s="1"/>
      <c r="C2112" s="1"/>
    </row>
    <row r="2113" spans="2:3" x14ac:dyDescent="0.3">
      <c r="B2113" s="1"/>
      <c r="C2113" s="1"/>
    </row>
    <row r="2114" spans="2:3" x14ac:dyDescent="0.3">
      <c r="B2114" s="1"/>
      <c r="C2114" s="1"/>
    </row>
    <row r="2115" spans="2:3" x14ac:dyDescent="0.3">
      <c r="B2115" s="1"/>
      <c r="C2115" s="1"/>
    </row>
    <row r="2116" spans="2:3" x14ac:dyDescent="0.3">
      <c r="B2116" s="1"/>
      <c r="C2116" s="1"/>
    </row>
    <row r="2117" spans="2:3" x14ac:dyDescent="0.3">
      <c r="B2117" s="1"/>
      <c r="C2117" s="1"/>
    </row>
    <row r="2118" spans="2:3" x14ac:dyDescent="0.3">
      <c r="B2118" s="1"/>
      <c r="C2118" s="1"/>
    </row>
    <row r="2119" spans="2:3" x14ac:dyDescent="0.3">
      <c r="B2119" s="1"/>
      <c r="C2119" s="1"/>
    </row>
    <row r="2120" spans="2:3" x14ac:dyDescent="0.3">
      <c r="B2120" s="1"/>
      <c r="C2120" s="1"/>
    </row>
    <row r="2121" spans="2:3" x14ac:dyDescent="0.3">
      <c r="B2121" s="1"/>
      <c r="C2121" s="1"/>
    </row>
    <row r="2122" spans="2:3" x14ac:dyDescent="0.3">
      <c r="B2122" s="1"/>
      <c r="C2122" s="1"/>
    </row>
    <row r="2123" spans="2:3" x14ac:dyDescent="0.3">
      <c r="B2123" s="1"/>
      <c r="C2123" s="1"/>
    </row>
    <row r="2124" spans="2:3" x14ac:dyDescent="0.3">
      <c r="B2124" s="1"/>
      <c r="C2124" s="1"/>
    </row>
    <row r="2125" spans="2:3" x14ac:dyDescent="0.3">
      <c r="B2125" s="1"/>
      <c r="C2125" s="1"/>
    </row>
    <row r="2126" spans="2:3" x14ac:dyDescent="0.3">
      <c r="B2126" s="1"/>
      <c r="C2126" s="1"/>
    </row>
    <row r="2127" spans="2:3" x14ac:dyDescent="0.3">
      <c r="B2127" s="1"/>
      <c r="C2127" s="1"/>
    </row>
    <row r="2128" spans="2:3" x14ac:dyDescent="0.3">
      <c r="B2128" s="1"/>
      <c r="C2128" s="1"/>
    </row>
    <row r="2129" spans="2:3" x14ac:dyDescent="0.3">
      <c r="B2129" s="1"/>
      <c r="C2129" s="1"/>
    </row>
    <row r="2130" spans="2:3" x14ac:dyDescent="0.3">
      <c r="B2130" s="1"/>
      <c r="C2130" s="1"/>
    </row>
    <row r="2131" spans="2:3" x14ac:dyDescent="0.3">
      <c r="B2131" s="1"/>
      <c r="C2131" s="1"/>
    </row>
    <row r="2132" spans="2:3" x14ac:dyDescent="0.3">
      <c r="B2132" s="1"/>
      <c r="C2132" s="1"/>
    </row>
    <row r="2133" spans="2:3" x14ac:dyDescent="0.3">
      <c r="B2133" s="1"/>
      <c r="C2133" s="1"/>
    </row>
    <row r="2134" spans="2:3" x14ac:dyDescent="0.3">
      <c r="B2134" s="1"/>
      <c r="C2134" s="1"/>
    </row>
    <row r="2135" spans="2:3" x14ac:dyDescent="0.3">
      <c r="B2135" s="1"/>
      <c r="C2135" s="1"/>
    </row>
    <row r="2136" spans="2:3" x14ac:dyDescent="0.3">
      <c r="B2136" s="1"/>
      <c r="C2136" s="1"/>
    </row>
    <row r="2137" spans="2:3" x14ac:dyDescent="0.3">
      <c r="B2137" s="1"/>
      <c r="C2137" s="1"/>
    </row>
    <row r="2138" spans="2:3" x14ac:dyDescent="0.3">
      <c r="B2138" s="1"/>
      <c r="C2138" s="1"/>
    </row>
    <row r="2139" spans="2:3" x14ac:dyDescent="0.3">
      <c r="B2139" s="1"/>
      <c r="C2139" s="1"/>
    </row>
    <row r="2140" spans="2:3" x14ac:dyDescent="0.3">
      <c r="B2140" s="1"/>
      <c r="C2140" s="1"/>
    </row>
    <row r="2141" spans="2:3" x14ac:dyDescent="0.3">
      <c r="B2141" s="1"/>
      <c r="C2141" s="1"/>
    </row>
    <row r="2142" spans="2:3" x14ac:dyDescent="0.3">
      <c r="B2142" s="1"/>
      <c r="C2142" s="1"/>
    </row>
    <row r="2143" spans="2:3" x14ac:dyDescent="0.3">
      <c r="B2143" s="1"/>
      <c r="C2143" s="1"/>
    </row>
    <row r="2144" spans="2:3" x14ac:dyDescent="0.3">
      <c r="B2144" s="1"/>
      <c r="C2144" s="1"/>
    </row>
    <row r="2145" spans="2:3" x14ac:dyDescent="0.3">
      <c r="B2145" s="1"/>
      <c r="C2145" s="1"/>
    </row>
    <row r="2146" spans="2:3" x14ac:dyDescent="0.3">
      <c r="B2146" s="1"/>
      <c r="C2146" s="1"/>
    </row>
    <row r="2147" spans="2:3" x14ac:dyDescent="0.3">
      <c r="B2147" s="1"/>
      <c r="C2147" s="1"/>
    </row>
    <row r="2148" spans="2:3" x14ac:dyDescent="0.3">
      <c r="B2148" s="1"/>
      <c r="C2148" s="1"/>
    </row>
    <row r="2149" spans="2:3" x14ac:dyDescent="0.3">
      <c r="B2149" s="1"/>
      <c r="C2149" s="1"/>
    </row>
    <row r="2150" spans="2:3" x14ac:dyDescent="0.3">
      <c r="B2150" s="1"/>
      <c r="C2150" s="1"/>
    </row>
    <row r="2151" spans="2:3" x14ac:dyDescent="0.3">
      <c r="B2151" s="1"/>
      <c r="C2151" s="1"/>
    </row>
    <row r="2152" spans="2:3" x14ac:dyDescent="0.3">
      <c r="B2152" s="1"/>
      <c r="C2152" s="1"/>
    </row>
    <row r="2153" spans="2:3" x14ac:dyDescent="0.3">
      <c r="B2153" s="1"/>
      <c r="C2153" s="1"/>
    </row>
    <row r="2154" spans="2:3" x14ac:dyDescent="0.3">
      <c r="B2154" s="1"/>
      <c r="C2154" s="1"/>
    </row>
    <row r="2155" spans="2:3" x14ac:dyDescent="0.3">
      <c r="B2155" s="1"/>
      <c r="C2155" s="1"/>
    </row>
    <row r="2156" spans="2:3" x14ac:dyDescent="0.3">
      <c r="B2156" s="1"/>
      <c r="C2156" s="1"/>
    </row>
    <row r="2157" spans="2:3" x14ac:dyDescent="0.3">
      <c r="B2157" s="1"/>
      <c r="C2157" s="1"/>
    </row>
    <row r="2158" spans="2:3" x14ac:dyDescent="0.3">
      <c r="B2158" s="1"/>
      <c r="C2158" s="1"/>
    </row>
    <row r="2159" spans="2:3" x14ac:dyDescent="0.3">
      <c r="B2159" s="1"/>
      <c r="C2159" s="1"/>
    </row>
    <row r="2160" spans="2:3" x14ac:dyDescent="0.3">
      <c r="B2160" s="1"/>
      <c r="C2160" s="1"/>
    </row>
    <row r="2161" spans="2:3" x14ac:dyDescent="0.3">
      <c r="B2161" s="1"/>
      <c r="C2161" s="1"/>
    </row>
    <row r="2162" spans="2:3" x14ac:dyDescent="0.3">
      <c r="B2162" s="1"/>
      <c r="C2162" s="1"/>
    </row>
    <row r="2163" spans="2:3" x14ac:dyDescent="0.3">
      <c r="B2163" s="1"/>
      <c r="C2163" s="1"/>
    </row>
    <row r="2164" spans="2:3" x14ac:dyDescent="0.3">
      <c r="B2164" s="1"/>
      <c r="C2164" s="1"/>
    </row>
    <row r="2165" spans="2:3" x14ac:dyDescent="0.3">
      <c r="B2165" s="1"/>
      <c r="C2165" s="1"/>
    </row>
    <row r="2166" spans="2:3" x14ac:dyDescent="0.3">
      <c r="B2166" s="1"/>
      <c r="C2166" s="1"/>
    </row>
    <row r="2167" spans="2:3" x14ac:dyDescent="0.3">
      <c r="B2167" s="1"/>
      <c r="C2167" s="1"/>
    </row>
    <row r="2168" spans="2:3" x14ac:dyDescent="0.3">
      <c r="B2168" s="1"/>
      <c r="C2168" s="1"/>
    </row>
    <row r="2169" spans="2:3" x14ac:dyDescent="0.3">
      <c r="B2169" s="1"/>
      <c r="C2169" s="1"/>
    </row>
    <row r="2170" spans="2:3" x14ac:dyDescent="0.3">
      <c r="B2170" s="1"/>
      <c r="C2170" s="1"/>
    </row>
    <row r="2171" spans="2:3" x14ac:dyDescent="0.3">
      <c r="B2171" s="1"/>
      <c r="C2171" s="1"/>
    </row>
    <row r="2172" spans="2:3" x14ac:dyDescent="0.3">
      <c r="B2172" s="1"/>
      <c r="C2172" s="1"/>
    </row>
    <row r="2173" spans="2:3" x14ac:dyDescent="0.3">
      <c r="B2173" s="1"/>
      <c r="C2173" s="1"/>
    </row>
    <row r="2174" spans="2:3" x14ac:dyDescent="0.3">
      <c r="B2174" s="1"/>
      <c r="C2174" s="1"/>
    </row>
    <row r="2175" spans="2:3" x14ac:dyDescent="0.3">
      <c r="B2175" s="1"/>
      <c r="C2175" s="1"/>
    </row>
    <row r="2176" spans="2:3" x14ac:dyDescent="0.3">
      <c r="B2176" s="1"/>
      <c r="C2176" s="1"/>
    </row>
    <row r="2177" spans="2:3" x14ac:dyDescent="0.3">
      <c r="B2177" s="1"/>
      <c r="C2177" s="1"/>
    </row>
    <row r="2178" spans="2:3" x14ac:dyDescent="0.3">
      <c r="B2178" s="1"/>
      <c r="C2178" s="1"/>
    </row>
    <row r="2179" spans="2:3" x14ac:dyDescent="0.3">
      <c r="B2179" s="1"/>
      <c r="C2179" s="1"/>
    </row>
    <row r="2180" spans="2:3" x14ac:dyDescent="0.3">
      <c r="B2180" s="1"/>
      <c r="C2180" s="1"/>
    </row>
    <row r="2181" spans="2:3" x14ac:dyDescent="0.3">
      <c r="B2181" s="1"/>
      <c r="C2181" s="1"/>
    </row>
    <row r="2182" spans="2:3" x14ac:dyDescent="0.3">
      <c r="B2182" s="1"/>
      <c r="C2182" s="1"/>
    </row>
    <row r="2183" spans="2:3" x14ac:dyDescent="0.3">
      <c r="B2183" s="1"/>
      <c r="C2183" s="1"/>
    </row>
    <row r="2184" spans="2:3" x14ac:dyDescent="0.3">
      <c r="B2184" s="1"/>
      <c r="C2184" s="1"/>
    </row>
    <row r="2185" spans="2:3" x14ac:dyDescent="0.3">
      <c r="B2185" s="1"/>
      <c r="C2185" s="1"/>
    </row>
    <row r="2186" spans="2:3" x14ac:dyDescent="0.3">
      <c r="B2186" s="1"/>
      <c r="C2186" s="1"/>
    </row>
    <row r="2187" spans="2:3" x14ac:dyDescent="0.3">
      <c r="B2187" s="1"/>
      <c r="C2187" s="1"/>
    </row>
    <row r="2188" spans="2:3" x14ac:dyDescent="0.3">
      <c r="B2188" s="1"/>
      <c r="C2188" s="1"/>
    </row>
    <row r="2189" spans="2:3" x14ac:dyDescent="0.3">
      <c r="B2189" s="1"/>
      <c r="C2189" s="1"/>
    </row>
    <row r="2190" spans="2:3" x14ac:dyDescent="0.3">
      <c r="B2190" s="1"/>
      <c r="C2190" s="1"/>
    </row>
    <row r="2191" spans="2:3" x14ac:dyDescent="0.3">
      <c r="B2191" s="1"/>
      <c r="C2191" s="1"/>
    </row>
    <row r="2192" spans="2:3" x14ac:dyDescent="0.3">
      <c r="B2192" s="1"/>
      <c r="C2192" s="1"/>
    </row>
    <row r="2193" spans="2:3" x14ac:dyDescent="0.3">
      <c r="B2193" s="1"/>
      <c r="C2193" s="1"/>
    </row>
    <row r="2194" spans="2:3" x14ac:dyDescent="0.3">
      <c r="B2194" s="1"/>
      <c r="C2194" s="1"/>
    </row>
    <row r="2195" spans="2:3" x14ac:dyDescent="0.3">
      <c r="B2195" s="1"/>
      <c r="C2195" s="1"/>
    </row>
    <row r="2196" spans="2:3" x14ac:dyDescent="0.3">
      <c r="B2196" s="1"/>
      <c r="C2196" s="1"/>
    </row>
    <row r="2197" spans="2:3" x14ac:dyDescent="0.3">
      <c r="B2197" s="1"/>
      <c r="C2197" s="1"/>
    </row>
    <row r="2198" spans="2:3" x14ac:dyDescent="0.3">
      <c r="B2198" s="1"/>
      <c r="C2198" s="1"/>
    </row>
    <row r="2199" spans="2:3" x14ac:dyDescent="0.3">
      <c r="B2199" s="1"/>
      <c r="C2199" s="1"/>
    </row>
    <row r="2200" spans="2:3" x14ac:dyDescent="0.3">
      <c r="B2200" s="1"/>
      <c r="C2200" s="1"/>
    </row>
    <row r="2201" spans="2:3" x14ac:dyDescent="0.3">
      <c r="B2201" s="1"/>
      <c r="C2201" s="1"/>
    </row>
    <row r="2202" spans="2:3" x14ac:dyDescent="0.3">
      <c r="B2202" s="1"/>
      <c r="C2202" s="1"/>
    </row>
    <row r="2203" spans="2:3" x14ac:dyDescent="0.3">
      <c r="B2203" s="1"/>
      <c r="C2203" s="1"/>
    </row>
    <row r="2204" spans="2:3" x14ac:dyDescent="0.3">
      <c r="B2204" s="1"/>
      <c r="C2204" s="1"/>
    </row>
    <row r="2205" spans="2:3" x14ac:dyDescent="0.3">
      <c r="B2205" s="1"/>
      <c r="C2205" s="1"/>
    </row>
    <row r="2206" spans="2:3" x14ac:dyDescent="0.3">
      <c r="B2206" s="1"/>
      <c r="C2206" s="1"/>
    </row>
    <row r="2207" spans="2:3" x14ac:dyDescent="0.3">
      <c r="B2207" s="1"/>
      <c r="C2207" s="1"/>
    </row>
    <row r="2208" spans="2:3" x14ac:dyDescent="0.3">
      <c r="B2208" s="1"/>
      <c r="C2208" s="1"/>
    </row>
    <row r="2209" spans="2:3" x14ac:dyDescent="0.3">
      <c r="B2209" s="1"/>
      <c r="C2209" s="1"/>
    </row>
    <row r="2210" spans="2:3" x14ac:dyDescent="0.3">
      <c r="B2210" s="1"/>
      <c r="C2210" s="1"/>
    </row>
    <row r="2211" spans="2:3" x14ac:dyDescent="0.3">
      <c r="B2211" s="1"/>
      <c r="C2211" s="1"/>
    </row>
    <row r="2212" spans="2:3" x14ac:dyDescent="0.3">
      <c r="B2212" s="1"/>
      <c r="C2212" s="1"/>
    </row>
    <row r="2213" spans="2:3" x14ac:dyDescent="0.3">
      <c r="B2213" s="1"/>
      <c r="C2213" s="1"/>
    </row>
    <row r="2214" spans="2:3" x14ac:dyDescent="0.3">
      <c r="B2214" s="1"/>
      <c r="C2214" s="1"/>
    </row>
    <row r="2215" spans="2:3" x14ac:dyDescent="0.3">
      <c r="B2215" s="1"/>
      <c r="C2215" s="1"/>
    </row>
    <row r="2216" spans="2:3" x14ac:dyDescent="0.3">
      <c r="B2216" s="1"/>
      <c r="C2216" s="1"/>
    </row>
    <row r="2217" spans="2:3" x14ac:dyDescent="0.3">
      <c r="B2217" s="1"/>
      <c r="C2217" s="1"/>
    </row>
    <row r="2218" spans="2:3" x14ac:dyDescent="0.3">
      <c r="B2218" s="1"/>
      <c r="C2218" s="1"/>
    </row>
    <row r="2219" spans="2:3" x14ac:dyDescent="0.3">
      <c r="B2219" s="1"/>
      <c r="C2219" s="1"/>
    </row>
    <row r="2220" spans="2:3" x14ac:dyDescent="0.3">
      <c r="B2220" s="1"/>
      <c r="C2220" s="1"/>
    </row>
    <row r="2221" spans="2:3" x14ac:dyDescent="0.3">
      <c r="B2221" s="1"/>
      <c r="C2221" s="1"/>
    </row>
    <row r="2222" spans="2:3" x14ac:dyDescent="0.3">
      <c r="B2222" s="1"/>
      <c r="C2222" s="1"/>
    </row>
    <row r="2223" spans="2:3" x14ac:dyDescent="0.3">
      <c r="B2223" s="1"/>
      <c r="C2223" s="1"/>
    </row>
    <row r="2224" spans="2:3" x14ac:dyDescent="0.3">
      <c r="B2224" s="1"/>
      <c r="C2224" s="1"/>
    </row>
    <row r="2225" spans="2:3" x14ac:dyDescent="0.3">
      <c r="B2225" s="1"/>
      <c r="C2225" s="1"/>
    </row>
    <row r="2226" spans="2:3" x14ac:dyDescent="0.3">
      <c r="B2226" s="1"/>
      <c r="C2226" s="1"/>
    </row>
    <row r="2227" spans="2:3" x14ac:dyDescent="0.3">
      <c r="B2227" s="1"/>
      <c r="C2227" s="1"/>
    </row>
    <row r="2228" spans="2:3" x14ac:dyDescent="0.3">
      <c r="B2228" s="1"/>
      <c r="C2228" s="1"/>
    </row>
    <row r="2229" spans="2:3" x14ac:dyDescent="0.3">
      <c r="B2229" s="1"/>
      <c r="C2229" s="1"/>
    </row>
    <row r="2230" spans="2:3" x14ac:dyDescent="0.3">
      <c r="B2230" s="1"/>
      <c r="C2230" s="1"/>
    </row>
    <row r="2231" spans="2:3" x14ac:dyDescent="0.3">
      <c r="B2231" s="1"/>
      <c r="C2231" s="1"/>
    </row>
    <row r="2232" spans="2:3" x14ac:dyDescent="0.3">
      <c r="B2232" s="1"/>
      <c r="C2232" s="1"/>
    </row>
    <row r="2233" spans="2:3" x14ac:dyDescent="0.3">
      <c r="B2233" s="1"/>
      <c r="C2233" s="1"/>
    </row>
    <row r="2234" spans="2:3" x14ac:dyDescent="0.3">
      <c r="B2234" s="1"/>
      <c r="C2234" s="1"/>
    </row>
    <row r="2235" spans="2:3" x14ac:dyDescent="0.3">
      <c r="B2235" s="1"/>
      <c r="C2235" s="1"/>
    </row>
    <row r="2236" spans="2:3" x14ac:dyDescent="0.3">
      <c r="B2236" s="1"/>
      <c r="C2236" s="1"/>
    </row>
    <row r="2237" spans="2:3" x14ac:dyDescent="0.3">
      <c r="B2237" s="1"/>
      <c r="C2237" s="1"/>
    </row>
    <row r="2238" spans="2:3" x14ac:dyDescent="0.3">
      <c r="B2238" s="1"/>
      <c r="C2238" s="1"/>
    </row>
    <row r="2239" spans="2:3" x14ac:dyDescent="0.3">
      <c r="B2239" s="1"/>
      <c r="C2239" s="1"/>
    </row>
    <row r="2240" spans="2:3" x14ac:dyDescent="0.3">
      <c r="B2240" s="1"/>
      <c r="C2240" s="1"/>
    </row>
    <row r="2241" spans="2:3" x14ac:dyDescent="0.3">
      <c r="B2241" s="1"/>
      <c r="C2241" s="1"/>
    </row>
    <row r="2242" spans="2:3" x14ac:dyDescent="0.3">
      <c r="B2242" s="1"/>
      <c r="C2242" s="1"/>
    </row>
    <row r="2243" spans="2:3" x14ac:dyDescent="0.3">
      <c r="B2243" s="1"/>
      <c r="C2243" s="1"/>
    </row>
    <row r="2244" spans="2:3" x14ac:dyDescent="0.3">
      <c r="B2244" s="1"/>
      <c r="C2244" s="1"/>
    </row>
    <row r="2245" spans="2:3" x14ac:dyDescent="0.3">
      <c r="B2245" s="1"/>
      <c r="C2245" s="1"/>
    </row>
    <row r="2246" spans="2:3" x14ac:dyDescent="0.3">
      <c r="B2246" s="1"/>
      <c r="C2246" s="1"/>
    </row>
    <row r="2247" spans="2:3" x14ac:dyDescent="0.3">
      <c r="B2247" s="1"/>
      <c r="C2247" s="1"/>
    </row>
    <row r="2248" spans="2:3" x14ac:dyDescent="0.3">
      <c r="B2248" s="1"/>
      <c r="C2248" s="1"/>
    </row>
    <row r="2249" spans="2:3" x14ac:dyDescent="0.3">
      <c r="B2249" s="1"/>
      <c r="C2249" s="1"/>
    </row>
    <row r="2250" spans="2:3" x14ac:dyDescent="0.3">
      <c r="B2250" s="1"/>
      <c r="C2250" s="1"/>
    </row>
    <row r="2251" spans="2:3" x14ac:dyDescent="0.3">
      <c r="B2251" s="1"/>
      <c r="C2251" s="1"/>
    </row>
    <row r="2252" spans="2:3" x14ac:dyDescent="0.3">
      <c r="B2252" s="1"/>
      <c r="C2252" s="1"/>
    </row>
    <row r="2253" spans="2:3" x14ac:dyDescent="0.3">
      <c r="B2253" s="1"/>
      <c r="C2253" s="1"/>
    </row>
    <row r="2254" spans="2:3" x14ac:dyDescent="0.3">
      <c r="B2254" s="1"/>
      <c r="C2254" s="1"/>
    </row>
    <row r="2255" spans="2:3" x14ac:dyDescent="0.3">
      <c r="B2255" s="1"/>
      <c r="C2255" s="1"/>
    </row>
    <row r="2256" spans="2:3" x14ac:dyDescent="0.3">
      <c r="B2256" s="1"/>
      <c r="C2256" s="1"/>
    </row>
    <row r="2257" spans="2:3" x14ac:dyDescent="0.3">
      <c r="B2257" s="1"/>
      <c r="C2257" s="1"/>
    </row>
    <row r="2258" spans="2:3" x14ac:dyDescent="0.3">
      <c r="B2258" s="1"/>
      <c r="C2258" s="1"/>
    </row>
    <row r="2259" spans="2:3" x14ac:dyDescent="0.3">
      <c r="B2259" s="1"/>
      <c r="C2259" s="1"/>
    </row>
    <row r="2260" spans="2:3" x14ac:dyDescent="0.3">
      <c r="B2260" s="1"/>
      <c r="C2260" s="1"/>
    </row>
    <row r="2261" spans="2:3" x14ac:dyDescent="0.3">
      <c r="B2261" s="1"/>
      <c r="C2261" s="1"/>
    </row>
    <row r="2262" spans="2:3" x14ac:dyDescent="0.3">
      <c r="B2262" s="1"/>
      <c r="C2262" s="1"/>
    </row>
    <row r="2263" spans="2:3" x14ac:dyDescent="0.3">
      <c r="B2263" s="1"/>
      <c r="C2263" s="1"/>
    </row>
    <row r="2264" spans="2:3" x14ac:dyDescent="0.3">
      <c r="B2264" s="1"/>
      <c r="C2264" s="1"/>
    </row>
    <row r="2265" spans="2:3" x14ac:dyDescent="0.3">
      <c r="B2265" s="1"/>
      <c r="C2265" s="1"/>
    </row>
    <row r="2266" spans="2:3" x14ac:dyDescent="0.3">
      <c r="B2266" s="1"/>
      <c r="C2266" s="1"/>
    </row>
    <row r="2267" spans="2:3" x14ac:dyDescent="0.3">
      <c r="B2267" s="1"/>
      <c r="C2267" s="1"/>
    </row>
    <row r="2268" spans="2:3" x14ac:dyDescent="0.3">
      <c r="B2268" s="1"/>
      <c r="C2268" s="1"/>
    </row>
    <row r="2269" spans="2:3" x14ac:dyDescent="0.3">
      <c r="B2269" s="1"/>
      <c r="C2269" s="1"/>
    </row>
    <row r="2270" spans="2:3" x14ac:dyDescent="0.3">
      <c r="B2270" s="1"/>
      <c r="C2270" s="1"/>
    </row>
    <row r="2271" spans="2:3" x14ac:dyDescent="0.3">
      <c r="B2271" s="1"/>
      <c r="C2271" s="1"/>
    </row>
    <row r="2272" spans="2:3" x14ac:dyDescent="0.3">
      <c r="B2272" s="1"/>
      <c r="C2272" s="1"/>
    </row>
    <row r="2273" spans="2:3" x14ac:dyDescent="0.3">
      <c r="B2273" s="1"/>
      <c r="C2273" s="1"/>
    </row>
    <row r="2274" spans="2:3" x14ac:dyDescent="0.3">
      <c r="B2274" s="1"/>
      <c r="C2274" s="1"/>
    </row>
    <row r="2275" spans="2:3" x14ac:dyDescent="0.3">
      <c r="B2275" s="1"/>
      <c r="C2275" s="1"/>
    </row>
    <row r="2276" spans="2:3" x14ac:dyDescent="0.3">
      <c r="B2276" s="1"/>
      <c r="C2276" s="1"/>
    </row>
    <row r="2277" spans="2:3" x14ac:dyDescent="0.3">
      <c r="B2277" s="1"/>
      <c r="C2277" s="1"/>
    </row>
    <row r="2278" spans="2:3" x14ac:dyDescent="0.3">
      <c r="B2278" s="1"/>
      <c r="C2278" s="1"/>
    </row>
    <row r="2279" spans="2:3" x14ac:dyDescent="0.3">
      <c r="B2279" s="1"/>
      <c r="C2279" s="1"/>
    </row>
    <row r="2280" spans="2:3" x14ac:dyDescent="0.3">
      <c r="B2280" s="1"/>
      <c r="C2280" s="1"/>
    </row>
    <row r="2281" spans="2:3" x14ac:dyDescent="0.3">
      <c r="B2281" s="1"/>
      <c r="C2281" s="1"/>
    </row>
    <row r="2282" spans="2:3" x14ac:dyDescent="0.3">
      <c r="B2282" s="1"/>
      <c r="C2282" s="1"/>
    </row>
    <row r="2283" spans="2:3" x14ac:dyDescent="0.3">
      <c r="B2283" s="1"/>
      <c r="C2283" s="1"/>
    </row>
    <row r="2284" spans="2:3" x14ac:dyDescent="0.3">
      <c r="B2284" s="1"/>
      <c r="C2284" s="1"/>
    </row>
    <row r="2285" spans="2:3" x14ac:dyDescent="0.3">
      <c r="B2285" s="1"/>
      <c r="C2285" s="1"/>
    </row>
    <row r="2286" spans="2:3" x14ac:dyDescent="0.3">
      <c r="B2286" s="1"/>
      <c r="C2286" s="1"/>
    </row>
    <row r="2287" spans="2:3" x14ac:dyDescent="0.3">
      <c r="B2287" s="1"/>
      <c r="C2287" s="1"/>
    </row>
    <row r="2288" spans="2:3" x14ac:dyDescent="0.3">
      <c r="B2288" s="1"/>
      <c r="C2288" s="1"/>
    </row>
    <row r="2289" spans="2:3" x14ac:dyDescent="0.3">
      <c r="B2289" s="1"/>
      <c r="C2289" s="1"/>
    </row>
    <row r="2290" spans="2:3" x14ac:dyDescent="0.3">
      <c r="B2290" s="1"/>
      <c r="C2290" s="1"/>
    </row>
    <row r="2291" spans="2:3" x14ac:dyDescent="0.3">
      <c r="B2291" s="1"/>
      <c r="C2291" s="1"/>
    </row>
    <row r="2292" spans="2:3" x14ac:dyDescent="0.3">
      <c r="B2292" s="1"/>
      <c r="C2292" s="1"/>
    </row>
    <row r="2293" spans="2:3" x14ac:dyDescent="0.3">
      <c r="B2293" s="1"/>
      <c r="C2293" s="1"/>
    </row>
    <row r="2294" spans="2:3" x14ac:dyDescent="0.3">
      <c r="B2294" s="1"/>
      <c r="C2294" s="1"/>
    </row>
    <row r="2295" spans="2:3" x14ac:dyDescent="0.3">
      <c r="B2295" s="1"/>
      <c r="C2295" s="1"/>
    </row>
    <row r="2296" spans="2:3" x14ac:dyDescent="0.3">
      <c r="B2296" s="1"/>
      <c r="C2296" s="1"/>
    </row>
    <row r="2297" spans="2:3" x14ac:dyDescent="0.3">
      <c r="B2297" s="1"/>
      <c r="C2297" s="1"/>
    </row>
    <row r="2298" spans="2:3" x14ac:dyDescent="0.3">
      <c r="B2298" s="1"/>
      <c r="C2298" s="1"/>
    </row>
    <row r="2299" spans="2:3" x14ac:dyDescent="0.3">
      <c r="B2299" s="1"/>
      <c r="C2299" s="1"/>
    </row>
    <row r="2300" spans="2:3" x14ac:dyDescent="0.3">
      <c r="B2300" s="1"/>
      <c r="C2300" s="1"/>
    </row>
    <row r="2301" spans="2:3" x14ac:dyDescent="0.3">
      <c r="B2301" s="1"/>
      <c r="C2301" s="1"/>
    </row>
    <row r="2302" spans="2:3" x14ac:dyDescent="0.3">
      <c r="B2302" s="1"/>
      <c r="C2302" s="1"/>
    </row>
    <row r="2303" spans="2:3" x14ac:dyDescent="0.3">
      <c r="B2303" s="1"/>
      <c r="C2303" s="1"/>
    </row>
    <row r="2304" spans="2:3" x14ac:dyDescent="0.3">
      <c r="B2304" s="1"/>
      <c r="C2304" s="1"/>
    </row>
    <row r="2305" spans="2:3" x14ac:dyDescent="0.3">
      <c r="B2305" s="1"/>
      <c r="C2305" s="1"/>
    </row>
    <row r="2306" spans="2:3" x14ac:dyDescent="0.3">
      <c r="B2306" s="1"/>
      <c r="C2306" s="1"/>
    </row>
    <row r="2307" spans="2:3" x14ac:dyDescent="0.3">
      <c r="B2307" s="1"/>
      <c r="C2307" s="1"/>
    </row>
    <row r="2308" spans="2:3" x14ac:dyDescent="0.3">
      <c r="B2308" s="1"/>
      <c r="C2308" s="1"/>
    </row>
    <row r="2309" spans="2:3" x14ac:dyDescent="0.3">
      <c r="B2309" s="1"/>
      <c r="C2309" s="1"/>
    </row>
    <row r="2310" spans="2:3" x14ac:dyDescent="0.3">
      <c r="B2310" s="1"/>
      <c r="C2310" s="1"/>
    </row>
    <row r="2311" spans="2:3" x14ac:dyDescent="0.3">
      <c r="B2311" s="1"/>
      <c r="C2311" s="1"/>
    </row>
    <row r="2312" spans="2:3" x14ac:dyDescent="0.3">
      <c r="B2312" s="1"/>
      <c r="C2312" s="1"/>
    </row>
    <row r="2313" spans="2:3" x14ac:dyDescent="0.3">
      <c r="B2313" s="1"/>
      <c r="C2313" s="1"/>
    </row>
    <row r="2314" spans="2:3" x14ac:dyDescent="0.3">
      <c r="B2314" s="1"/>
      <c r="C2314" s="1"/>
    </row>
    <row r="2315" spans="2:3" x14ac:dyDescent="0.3">
      <c r="B2315" s="1"/>
      <c r="C2315" s="1"/>
    </row>
    <row r="2316" spans="2:3" x14ac:dyDescent="0.3">
      <c r="B2316" s="1"/>
      <c r="C2316" s="1"/>
    </row>
    <row r="2317" spans="2:3" x14ac:dyDescent="0.3">
      <c r="B2317" s="1"/>
      <c r="C2317" s="1"/>
    </row>
    <row r="2318" spans="2:3" x14ac:dyDescent="0.3">
      <c r="B2318" s="1"/>
      <c r="C2318" s="1"/>
    </row>
    <row r="2319" spans="2:3" x14ac:dyDescent="0.3">
      <c r="B2319" s="1"/>
      <c r="C2319" s="1"/>
    </row>
    <row r="2320" spans="2:3" x14ac:dyDescent="0.3">
      <c r="B2320" s="1"/>
      <c r="C2320" s="1"/>
    </row>
    <row r="2321" spans="2:3" x14ac:dyDescent="0.3">
      <c r="B2321" s="1"/>
      <c r="C2321" s="1"/>
    </row>
    <row r="2322" spans="2:3" x14ac:dyDescent="0.3">
      <c r="B2322" s="1"/>
      <c r="C2322" s="1"/>
    </row>
    <row r="2323" spans="2:3" x14ac:dyDescent="0.3">
      <c r="B2323" s="1"/>
      <c r="C2323" s="1"/>
    </row>
    <row r="2324" spans="2:3" x14ac:dyDescent="0.3">
      <c r="B2324" s="1"/>
      <c r="C2324" s="1"/>
    </row>
    <row r="2325" spans="2:3" x14ac:dyDescent="0.3">
      <c r="B2325" s="1"/>
      <c r="C2325" s="1"/>
    </row>
    <row r="2326" spans="2:3" x14ac:dyDescent="0.3">
      <c r="B2326" s="1"/>
      <c r="C2326" s="1"/>
    </row>
    <row r="2327" spans="2:3" x14ac:dyDescent="0.3">
      <c r="B2327" s="1"/>
      <c r="C2327" s="1"/>
    </row>
    <row r="2328" spans="2:3" x14ac:dyDescent="0.3">
      <c r="B2328" s="1"/>
      <c r="C2328" s="1"/>
    </row>
    <row r="2329" spans="2:3" x14ac:dyDescent="0.3">
      <c r="B2329" s="1"/>
      <c r="C2329" s="1"/>
    </row>
    <row r="2330" spans="2:3" x14ac:dyDescent="0.3">
      <c r="B2330" s="1"/>
      <c r="C2330" s="1"/>
    </row>
    <row r="2331" spans="2:3" x14ac:dyDescent="0.3">
      <c r="B2331" s="1"/>
      <c r="C2331" s="1"/>
    </row>
    <row r="2332" spans="2:3" x14ac:dyDescent="0.3">
      <c r="B2332" s="1"/>
      <c r="C2332" s="1"/>
    </row>
    <row r="2333" spans="2:3" x14ac:dyDescent="0.3">
      <c r="B2333" s="1"/>
      <c r="C2333" s="1"/>
    </row>
    <row r="2334" spans="2:3" x14ac:dyDescent="0.3">
      <c r="B2334" s="1"/>
      <c r="C2334" s="1"/>
    </row>
    <row r="2335" spans="2:3" x14ac:dyDescent="0.3">
      <c r="B2335" s="1"/>
      <c r="C2335" s="1"/>
    </row>
    <row r="2336" spans="2:3" x14ac:dyDescent="0.3">
      <c r="B2336" s="1"/>
      <c r="C2336" s="1"/>
    </row>
    <row r="2337" spans="2:3" x14ac:dyDescent="0.3">
      <c r="B2337" s="1"/>
      <c r="C2337" s="1"/>
    </row>
    <row r="2338" spans="2:3" x14ac:dyDescent="0.3">
      <c r="B2338" s="1"/>
      <c r="C2338" s="1"/>
    </row>
    <row r="2339" spans="2:3" x14ac:dyDescent="0.3">
      <c r="B2339" s="1"/>
      <c r="C2339" s="1"/>
    </row>
    <row r="2340" spans="2:3" x14ac:dyDescent="0.3">
      <c r="B2340" s="1"/>
      <c r="C2340" s="1"/>
    </row>
    <row r="2341" spans="2:3" x14ac:dyDescent="0.3">
      <c r="B2341" s="1"/>
      <c r="C2341" s="1"/>
    </row>
    <row r="2342" spans="2:3" x14ac:dyDescent="0.3">
      <c r="B2342" s="1"/>
      <c r="C2342" s="1"/>
    </row>
    <row r="2343" spans="2:3" x14ac:dyDescent="0.3">
      <c r="B2343" s="1"/>
      <c r="C2343" s="1"/>
    </row>
    <row r="2344" spans="2:3" x14ac:dyDescent="0.3">
      <c r="B2344" s="1"/>
      <c r="C2344" s="1"/>
    </row>
    <row r="2345" spans="2:3" x14ac:dyDescent="0.3">
      <c r="B2345" s="1"/>
      <c r="C2345" s="1"/>
    </row>
    <row r="2346" spans="2:3" x14ac:dyDescent="0.3">
      <c r="B2346" s="1"/>
      <c r="C2346" s="1"/>
    </row>
    <row r="2347" spans="2:3" x14ac:dyDescent="0.3">
      <c r="B2347" s="1"/>
      <c r="C2347" s="1"/>
    </row>
    <row r="2348" spans="2:3" x14ac:dyDescent="0.3">
      <c r="B2348" s="1"/>
      <c r="C2348" s="1"/>
    </row>
    <row r="2349" spans="2:3" x14ac:dyDescent="0.3">
      <c r="B2349" s="1"/>
      <c r="C2349" s="1"/>
    </row>
    <row r="2350" spans="2:3" x14ac:dyDescent="0.3">
      <c r="B2350" s="1"/>
      <c r="C2350" s="1"/>
    </row>
    <row r="2351" spans="2:3" x14ac:dyDescent="0.3">
      <c r="B2351" s="1"/>
      <c r="C2351" s="1"/>
    </row>
    <row r="2352" spans="2:3" x14ac:dyDescent="0.3">
      <c r="B2352" s="1"/>
      <c r="C2352" s="1"/>
    </row>
    <row r="2353" spans="2:3" x14ac:dyDescent="0.3">
      <c r="B2353" s="1"/>
      <c r="C2353" s="1"/>
    </row>
    <row r="2354" spans="2:3" x14ac:dyDescent="0.3">
      <c r="B2354" s="1"/>
      <c r="C2354" s="1"/>
    </row>
    <row r="2355" spans="2:3" x14ac:dyDescent="0.3">
      <c r="B2355" s="1"/>
      <c r="C2355" s="1"/>
    </row>
    <row r="2356" spans="2:3" x14ac:dyDescent="0.3">
      <c r="B2356" s="1"/>
      <c r="C2356" s="1"/>
    </row>
    <row r="2357" spans="2:3" x14ac:dyDescent="0.3">
      <c r="B2357" s="1"/>
      <c r="C2357" s="1"/>
    </row>
    <row r="2358" spans="2:3" x14ac:dyDescent="0.3">
      <c r="B2358" s="1"/>
      <c r="C2358" s="1"/>
    </row>
    <row r="2359" spans="2:3" x14ac:dyDescent="0.3">
      <c r="B2359" s="1"/>
      <c r="C2359" s="1"/>
    </row>
    <row r="2360" spans="2:3" x14ac:dyDescent="0.3">
      <c r="B2360" s="1"/>
      <c r="C2360" s="1"/>
    </row>
    <row r="2361" spans="2:3" x14ac:dyDescent="0.3">
      <c r="B2361" s="1"/>
      <c r="C2361" s="1"/>
    </row>
    <row r="2362" spans="2:3" x14ac:dyDescent="0.3">
      <c r="B2362" s="1"/>
      <c r="C2362" s="1"/>
    </row>
    <row r="2363" spans="2:3" x14ac:dyDescent="0.3">
      <c r="B2363" s="1"/>
      <c r="C2363" s="1"/>
    </row>
    <row r="2364" spans="2:3" x14ac:dyDescent="0.3">
      <c r="B2364" s="1"/>
      <c r="C2364" s="1"/>
    </row>
    <row r="2365" spans="2:3" x14ac:dyDescent="0.3">
      <c r="B2365" s="1"/>
      <c r="C2365" s="1"/>
    </row>
    <row r="2366" spans="2:3" x14ac:dyDescent="0.3">
      <c r="B2366" s="1"/>
      <c r="C2366" s="1"/>
    </row>
    <row r="2367" spans="2:3" x14ac:dyDescent="0.3">
      <c r="B2367" s="1"/>
      <c r="C2367" s="1"/>
    </row>
    <row r="2368" spans="2:3" x14ac:dyDescent="0.3">
      <c r="B2368" s="1"/>
      <c r="C2368" s="1"/>
    </row>
    <row r="2369" spans="2:3" x14ac:dyDescent="0.3">
      <c r="B2369" s="1"/>
      <c r="C2369" s="1"/>
    </row>
    <row r="2370" spans="2:3" x14ac:dyDescent="0.3">
      <c r="B2370" s="1"/>
      <c r="C2370" s="1"/>
    </row>
    <row r="2371" spans="2:3" x14ac:dyDescent="0.3">
      <c r="B2371" s="1"/>
      <c r="C2371" s="1"/>
    </row>
    <row r="2372" spans="2:3" x14ac:dyDescent="0.3">
      <c r="B2372" s="1"/>
      <c r="C2372" s="1"/>
    </row>
    <row r="2373" spans="2:3" x14ac:dyDescent="0.3">
      <c r="B2373" s="1"/>
      <c r="C2373" s="1"/>
    </row>
    <row r="2374" spans="2:3" x14ac:dyDescent="0.3">
      <c r="B2374" s="1"/>
      <c r="C2374" s="1"/>
    </row>
    <row r="2375" spans="2:3" x14ac:dyDescent="0.3">
      <c r="B2375" s="1"/>
      <c r="C2375" s="1"/>
    </row>
    <row r="2376" spans="2:3" x14ac:dyDescent="0.3">
      <c r="B2376" s="1"/>
      <c r="C2376" s="1"/>
    </row>
    <row r="2377" spans="2:3" x14ac:dyDescent="0.3">
      <c r="B2377" s="1"/>
      <c r="C2377" s="1"/>
    </row>
    <row r="2378" spans="2:3" x14ac:dyDescent="0.3">
      <c r="B2378" s="1"/>
      <c r="C2378" s="1"/>
    </row>
    <row r="2379" spans="2:3" x14ac:dyDescent="0.3">
      <c r="B2379" s="1"/>
      <c r="C2379" s="1"/>
    </row>
    <row r="2380" spans="2:3" x14ac:dyDescent="0.3">
      <c r="B2380" s="1"/>
      <c r="C2380" s="1"/>
    </row>
    <row r="2381" spans="2:3" x14ac:dyDescent="0.3">
      <c r="B2381" s="1"/>
      <c r="C2381" s="1"/>
    </row>
    <row r="2382" spans="2:3" x14ac:dyDescent="0.3">
      <c r="B2382" s="1"/>
      <c r="C2382" s="1"/>
    </row>
    <row r="2383" spans="2:3" x14ac:dyDescent="0.3">
      <c r="B2383" s="1"/>
      <c r="C2383" s="1"/>
    </row>
    <row r="2384" spans="2:3" x14ac:dyDescent="0.3">
      <c r="B2384" s="1"/>
      <c r="C2384" s="1"/>
    </row>
    <row r="2385" spans="2:3" x14ac:dyDescent="0.3">
      <c r="B2385" s="1"/>
      <c r="C2385" s="1"/>
    </row>
    <row r="2386" spans="2:3" x14ac:dyDescent="0.3">
      <c r="B2386" s="1"/>
      <c r="C2386" s="1"/>
    </row>
    <row r="2387" spans="2:3" x14ac:dyDescent="0.3">
      <c r="B2387" s="1"/>
      <c r="C2387" s="1"/>
    </row>
    <row r="2388" spans="2:3" x14ac:dyDescent="0.3">
      <c r="B2388" s="1"/>
      <c r="C2388" s="1"/>
    </row>
    <row r="2389" spans="2:3" x14ac:dyDescent="0.3">
      <c r="B2389" s="1"/>
      <c r="C2389" s="1"/>
    </row>
    <row r="2390" spans="2:3" x14ac:dyDescent="0.3">
      <c r="B2390" s="1"/>
      <c r="C2390" s="1"/>
    </row>
    <row r="2391" spans="2:3" x14ac:dyDescent="0.3">
      <c r="B2391" s="1"/>
      <c r="C2391" s="1"/>
    </row>
    <row r="2392" spans="2:3" x14ac:dyDescent="0.3">
      <c r="B2392" s="1"/>
      <c r="C2392" s="1"/>
    </row>
    <row r="2393" spans="2:3" x14ac:dyDescent="0.3">
      <c r="B2393" s="1"/>
      <c r="C2393" s="1"/>
    </row>
    <row r="2394" spans="2:3" x14ac:dyDescent="0.3">
      <c r="B2394" s="1"/>
      <c r="C2394" s="1"/>
    </row>
    <row r="2395" spans="2:3" x14ac:dyDescent="0.3">
      <c r="B2395" s="1"/>
      <c r="C2395" s="1"/>
    </row>
    <row r="2396" spans="2:3" x14ac:dyDescent="0.3">
      <c r="B2396" s="1"/>
      <c r="C2396" s="1"/>
    </row>
    <row r="2397" spans="2:3" x14ac:dyDescent="0.3">
      <c r="B2397" s="1"/>
      <c r="C2397" s="1"/>
    </row>
    <row r="2398" spans="2:3" x14ac:dyDescent="0.3">
      <c r="B2398" s="1"/>
      <c r="C2398" s="1"/>
    </row>
    <row r="2399" spans="2:3" x14ac:dyDescent="0.3">
      <c r="B2399" s="1"/>
      <c r="C2399" s="1"/>
    </row>
    <row r="2400" spans="2:3" x14ac:dyDescent="0.3">
      <c r="B2400" s="1"/>
      <c r="C2400" s="1"/>
    </row>
    <row r="2401" spans="2:3" x14ac:dyDescent="0.3">
      <c r="B2401" s="1"/>
      <c r="C2401" s="1"/>
    </row>
    <row r="2402" spans="2:3" x14ac:dyDescent="0.3">
      <c r="B2402" s="1"/>
      <c r="C2402" s="1"/>
    </row>
    <row r="2403" spans="2:3" x14ac:dyDescent="0.3">
      <c r="B2403" s="1"/>
      <c r="C2403" s="1"/>
    </row>
    <row r="2404" spans="2:3" x14ac:dyDescent="0.3">
      <c r="B2404" s="1"/>
      <c r="C2404" s="1"/>
    </row>
    <row r="2405" spans="2:3" x14ac:dyDescent="0.3">
      <c r="B2405" s="1"/>
      <c r="C2405" s="1"/>
    </row>
    <row r="2406" spans="2:3" x14ac:dyDescent="0.3">
      <c r="B2406" s="1"/>
      <c r="C2406" s="1"/>
    </row>
    <row r="2407" spans="2:3" x14ac:dyDescent="0.3">
      <c r="B2407" s="1"/>
      <c r="C2407" s="1"/>
    </row>
    <row r="2408" spans="2:3" x14ac:dyDescent="0.3">
      <c r="B2408" s="1"/>
      <c r="C2408" s="1"/>
    </row>
    <row r="2409" spans="2:3" x14ac:dyDescent="0.3">
      <c r="B2409" s="1"/>
      <c r="C2409" s="1"/>
    </row>
    <row r="2410" spans="2:3" x14ac:dyDescent="0.3">
      <c r="B2410" s="1"/>
      <c r="C2410" s="1"/>
    </row>
    <row r="2411" spans="2:3" x14ac:dyDescent="0.3">
      <c r="B2411" s="1"/>
      <c r="C2411" s="1"/>
    </row>
    <row r="2412" spans="2:3" x14ac:dyDescent="0.3">
      <c r="B2412" s="1"/>
      <c r="C2412" s="1"/>
    </row>
    <row r="2413" spans="2:3" x14ac:dyDescent="0.3">
      <c r="B2413" s="1"/>
      <c r="C2413" s="1"/>
    </row>
    <row r="2414" spans="2:3" x14ac:dyDescent="0.3">
      <c r="B2414" s="1"/>
      <c r="C2414" s="1"/>
    </row>
    <row r="2415" spans="2:3" x14ac:dyDescent="0.3">
      <c r="B2415" s="1"/>
      <c r="C2415" s="1"/>
    </row>
    <row r="2416" spans="2:3" x14ac:dyDescent="0.3">
      <c r="B2416" s="1"/>
      <c r="C2416" s="1"/>
    </row>
    <row r="2417" spans="2:3" x14ac:dyDescent="0.3">
      <c r="B2417" s="1"/>
      <c r="C2417" s="1"/>
    </row>
    <row r="2418" spans="2:3" x14ac:dyDescent="0.3">
      <c r="B2418" s="1"/>
      <c r="C2418" s="1"/>
    </row>
    <row r="2419" spans="2:3" x14ac:dyDescent="0.3">
      <c r="B2419" s="1"/>
      <c r="C2419" s="1"/>
    </row>
    <row r="2420" spans="2:3" x14ac:dyDescent="0.3">
      <c r="B2420" s="1"/>
      <c r="C2420" s="1"/>
    </row>
    <row r="2421" spans="2:3" x14ac:dyDescent="0.3">
      <c r="B2421" s="1"/>
      <c r="C2421" s="1"/>
    </row>
    <row r="2422" spans="2:3" x14ac:dyDescent="0.3">
      <c r="B2422" s="1"/>
      <c r="C2422" s="1"/>
    </row>
    <row r="2423" spans="2:3" x14ac:dyDescent="0.3">
      <c r="B2423" s="1"/>
      <c r="C2423" s="1"/>
    </row>
    <row r="2424" spans="2:3" x14ac:dyDescent="0.3">
      <c r="B2424" s="1"/>
      <c r="C2424" s="1"/>
    </row>
    <row r="2425" spans="2:3" x14ac:dyDescent="0.3">
      <c r="B2425" s="1"/>
      <c r="C2425" s="1"/>
    </row>
    <row r="2426" spans="2:3" x14ac:dyDescent="0.3">
      <c r="B2426" s="1"/>
      <c r="C2426" s="1"/>
    </row>
    <row r="2427" spans="2:3" x14ac:dyDescent="0.3">
      <c r="B2427" s="1"/>
      <c r="C2427" s="1"/>
    </row>
    <row r="2428" spans="2:3" x14ac:dyDescent="0.3">
      <c r="B2428" s="1"/>
      <c r="C2428" s="1"/>
    </row>
    <row r="2429" spans="2:3" x14ac:dyDescent="0.3">
      <c r="B2429" s="1"/>
      <c r="C2429" s="1"/>
    </row>
    <row r="2430" spans="2:3" x14ac:dyDescent="0.3">
      <c r="B2430" s="1"/>
      <c r="C2430" s="1"/>
    </row>
    <row r="2431" spans="2:3" x14ac:dyDescent="0.3">
      <c r="B2431" s="1"/>
      <c r="C2431" s="1"/>
    </row>
    <row r="2432" spans="2:3" x14ac:dyDescent="0.3">
      <c r="B2432" s="1"/>
      <c r="C2432" s="1"/>
    </row>
    <row r="2433" spans="2:3" x14ac:dyDescent="0.3">
      <c r="B2433" s="1"/>
      <c r="C2433" s="1"/>
    </row>
    <row r="2434" spans="2:3" x14ac:dyDescent="0.3">
      <c r="B2434" s="1"/>
      <c r="C2434" s="1"/>
    </row>
    <row r="2435" spans="2:3" x14ac:dyDescent="0.3">
      <c r="B2435" s="1"/>
      <c r="C2435" s="1"/>
    </row>
    <row r="2436" spans="2:3" x14ac:dyDescent="0.3">
      <c r="B2436" s="1"/>
      <c r="C2436" s="1"/>
    </row>
    <row r="2437" spans="2:3" x14ac:dyDescent="0.3">
      <c r="B2437" s="1"/>
      <c r="C2437" s="1"/>
    </row>
    <row r="2438" spans="2:3" x14ac:dyDescent="0.3">
      <c r="B2438" s="1"/>
      <c r="C2438" s="1"/>
    </row>
    <row r="2439" spans="2:3" x14ac:dyDescent="0.3">
      <c r="B2439" s="1"/>
      <c r="C2439" s="1"/>
    </row>
    <row r="2440" spans="2:3" x14ac:dyDescent="0.3">
      <c r="B2440" s="1"/>
      <c r="C2440" s="1"/>
    </row>
    <row r="2441" spans="2:3" x14ac:dyDescent="0.3">
      <c r="B2441" s="1"/>
      <c r="C2441" s="1"/>
    </row>
    <row r="2442" spans="2:3" x14ac:dyDescent="0.3">
      <c r="B2442" s="1"/>
      <c r="C2442" s="1"/>
    </row>
    <row r="2443" spans="2:3" x14ac:dyDescent="0.3">
      <c r="B2443" s="1"/>
      <c r="C2443" s="1"/>
    </row>
    <row r="2444" spans="2:3" x14ac:dyDescent="0.3">
      <c r="B2444" s="1"/>
      <c r="C2444" s="1"/>
    </row>
    <row r="2445" spans="2:3" x14ac:dyDescent="0.3">
      <c r="B2445" s="1"/>
      <c r="C2445" s="1"/>
    </row>
    <row r="2446" spans="2:3" x14ac:dyDescent="0.3">
      <c r="B2446" s="1"/>
      <c r="C2446" s="1"/>
    </row>
    <row r="2447" spans="2:3" x14ac:dyDescent="0.3">
      <c r="B2447" s="1"/>
      <c r="C2447" s="1"/>
    </row>
    <row r="2448" spans="2:3" x14ac:dyDescent="0.3">
      <c r="B2448" s="1"/>
      <c r="C2448" s="1"/>
    </row>
    <row r="2449" spans="2:3" x14ac:dyDescent="0.3">
      <c r="B2449" s="1"/>
      <c r="C2449" s="1"/>
    </row>
    <row r="2450" spans="2:3" x14ac:dyDescent="0.3">
      <c r="B2450" s="1"/>
      <c r="C2450" s="1"/>
    </row>
    <row r="2451" spans="2:3" x14ac:dyDescent="0.3">
      <c r="B2451" s="1"/>
      <c r="C2451" s="1"/>
    </row>
    <row r="2452" spans="2:3" x14ac:dyDescent="0.3">
      <c r="B2452" s="1"/>
      <c r="C2452" s="1"/>
    </row>
    <row r="2453" spans="2:3" x14ac:dyDescent="0.3">
      <c r="B2453" s="1"/>
      <c r="C2453" s="1"/>
    </row>
    <row r="2454" spans="2:3" x14ac:dyDescent="0.3">
      <c r="B2454" s="1"/>
      <c r="C2454" s="1"/>
    </row>
    <row r="2455" spans="2:3" x14ac:dyDescent="0.3">
      <c r="B2455" s="1"/>
      <c r="C2455" s="1"/>
    </row>
    <row r="2456" spans="2:3" x14ac:dyDescent="0.3">
      <c r="B2456" s="1"/>
      <c r="C2456" s="1"/>
    </row>
    <row r="2457" spans="2:3" x14ac:dyDescent="0.3">
      <c r="B2457" s="1"/>
      <c r="C2457" s="1"/>
    </row>
    <row r="2458" spans="2:3" x14ac:dyDescent="0.3">
      <c r="B2458" s="1"/>
      <c r="C2458" s="1"/>
    </row>
    <row r="2459" spans="2:3" x14ac:dyDescent="0.3">
      <c r="B2459" s="1"/>
      <c r="C2459" s="1"/>
    </row>
    <row r="2460" spans="2:3" x14ac:dyDescent="0.3">
      <c r="B2460" s="1"/>
      <c r="C2460" s="1"/>
    </row>
    <row r="2461" spans="2:3" x14ac:dyDescent="0.3">
      <c r="B2461" s="1"/>
      <c r="C2461" s="1"/>
    </row>
    <row r="2462" spans="2:3" x14ac:dyDescent="0.3">
      <c r="B2462" s="1"/>
      <c r="C2462" s="1"/>
    </row>
    <row r="2463" spans="2:3" x14ac:dyDescent="0.3">
      <c r="B2463" s="1"/>
      <c r="C2463" s="1"/>
    </row>
    <row r="2464" spans="2:3" x14ac:dyDescent="0.3">
      <c r="B2464" s="1"/>
      <c r="C2464" s="1"/>
    </row>
    <row r="2465" spans="2:3" x14ac:dyDescent="0.3">
      <c r="B2465" s="1"/>
      <c r="C2465" s="1"/>
    </row>
    <row r="2466" spans="2:3" x14ac:dyDescent="0.3">
      <c r="B2466" s="1"/>
      <c r="C2466" s="1"/>
    </row>
    <row r="2467" spans="2:3" x14ac:dyDescent="0.3">
      <c r="B2467" s="1"/>
      <c r="C2467" s="1"/>
    </row>
    <row r="2468" spans="2:3" x14ac:dyDescent="0.3">
      <c r="B2468" s="1"/>
      <c r="C2468" s="1"/>
    </row>
    <row r="2469" spans="2:3" x14ac:dyDescent="0.3">
      <c r="B2469" s="1"/>
      <c r="C2469" s="1"/>
    </row>
    <row r="2470" spans="2:3" x14ac:dyDescent="0.3">
      <c r="B2470" s="1"/>
      <c r="C2470" s="1"/>
    </row>
    <row r="2471" spans="2:3" x14ac:dyDescent="0.3">
      <c r="B2471" s="1"/>
      <c r="C2471" s="1"/>
    </row>
    <row r="2472" spans="2:3" x14ac:dyDescent="0.3">
      <c r="B2472" s="1"/>
      <c r="C2472" s="1"/>
    </row>
    <row r="2473" spans="2:3" x14ac:dyDescent="0.3">
      <c r="B2473" s="1"/>
      <c r="C2473" s="1"/>
    </row>
    <row r="2474" spans="2:3" x14ac:dyDescent="0.3">
      <c r="B2474" s="1"/>
      <c r="C2474" s="1"/>
    </row>
    <row r="2475" spans="2:3" x14ac:dyDescent="0.3">
      <c r="B2475" s="1"/>
      <c r="C2475" s="1"/>
    </row>
    <row r="2476" spans="2:3" x14ac:dyDescent="0.3">
      <c r="B2476" s="1"/>
      <c r="C2476" s="1"/>
    </row>
    <row r="2477" spans="2:3" x14ac:dyDescent="0.3">
      <c r="B2477" s="1"/>
      <c r="C2477" s="1"/>
    </row>
    <row r="2478" spans="2:3" x14ac:dyDescent="0.3">
      <c r="B2478" s="1"/>
      <c r="C2478" s="1"/>
    </row>
    <row r="2479" spans="2:3" x14ac:dyDescent="0.3">
      <c r="B2479" s="1"/>
      <c r="C2479" s="1"/>
    </row>
    <row r="2480" spans="2:3" x14ac:dyDescent="0.3">
      <c r="B2480" s="1"/>
      <c r="C2480" s="1"/>
    </row>
    <row r="2481" spans="2:3" x14ac:dyDescent="0.3">
      <c r="B2481" s="1"/>
      <c r="C2481" s="1"/>
    </row>
    <row r="2482" spans="2:3" x14ac:dyDescent="0.3">
      <c r="B2482" s="1"/>
      <c r="C2482" s="1"/>
    </row>
    <row r="2483" spans="2:3" x14ac:dyDescent="0.3">
      <c r="B2483" s="1"/>
      <c r="C2483" s="1"/>
    </row>
    <row r="2484" spans="2:3" x14ac:dyDescent="0.3">
      <c r="B2484" s="1"/>
      <c r="C2484" s="1"/>
    </row>
    <row r="2485" spans="2:3" x14ac:dyDescent="0.3">
      <c r="B2485" s="1"/>
      <c r="C2485" s="1"/>
    </row>
    <row r="2486" spans="2:3" x14ac:dyDescent="0.3">
      <c r="B2486" s="1"/>
      <c r="C2486" s="1"/>
    </row>
    <row r="2487" spans="2:3" x14ac:dyDescent="0.3">
      <c r="B2487" s="1"/>
      <c r="C2487" s="1"/>
    </row>
    <row r="2488" spans="2:3" x14ac:dyDescent="0.3">
      <c r="B2488" s="1"/>
      <c r="C2488" s="1"/>
    </row>
    <row r="2489" spans="2:3" x14ac:dyDescent="0.3">
      <c r="B2489" s="1"/>
      <c r="C2489" s="1"/>
    </row>
    <row r="2490" spans="2:3" x14ac:dyDescent="0.3">
      <c r="B2490" s="1"/>
      <c r="C2490" s="1"/>
    </row>
    <row r="2491" spans="2:3" x14ac:dyDescent="0.3">
      <c r="B2491" s="1"/>
      <c r="C2491" s="1"/>
    </row>
    <row r="2492" spans="2:3" x14ac:dyDescent="0.3">
      <c r="B2492" s="1"/>
      <c r="C2492" s="1"/>
    </row>
    <row r="2493" spans="2:3" x14ac:dyDescent="0.3">
      <c r="B2493" s="1"/>
      <c r="C2493" s="1"/>
    </row>
    <row r="2494" spans="2:3" x14ac:dyDescent="0.3">
      <c r="B2494" s="1"/>
      <c r="C2494" s="1"/>
    </row>
    <row r="2495" spans="2:3" x14ac:dyDescent="0.3">
      <c r="B2495" s="1"/>
      <c r="C2495" s="1"/>
    </row>
    <row r="2496" spans="2:3" x14ac:dyDescent="0.3">
      <c r="B2496" s="1"/>
      <c r="C2496" s="1"/>
    </row>
    <row r="2497" spans="2:3" x14ac:dyDescent="0.3">
      <c r="B2497" s="1"/>
      <c r="C2497" s="1"/>
    </row>
    <row r="2498" spans="2:3" x14ac:dyDescent="0.3">
      <c r="B2498" s="1"/>
      <c r="C2498" s="1"/>
    </row>
    <row r="2499" spans="2:3" x14ac:dyDescent="0.3">
      <c r="B2499" s="1"/>
      <c r="C2499" s="1"/>
    </row>
    <row r="2500" spans="2:3" x14ac:dyDescent="0.3">
      <c r="B2500" s="1"/>
      <c r="C2500" s="1"/>
    </row>
    <row r="2501" spans="2:3" x14ac:dyDescent="0.3">
      <c r="B2501" s="1"/>
      <c r="C2501" s="1"/>
    </row>
    <row r="2502" spans="2:3" x14ac:dyDescent="0.3">
      <c r="B2502" s="1"/>
      <c r="C2502" s="1"/>
    </row>
    <row r="2503" spans="2:3" x14ac:dyDescent="0.3">
      <c r="B2503" s="1"/>
      <c r="C2503" s="1"/>
    </row>
    <row r="2504" spans="2:3" x14ac:dyDescent="0.3">
      <c r="B2504" s="1"/>
      <c r="C2504" s="1"/>
    </row>
    <row r="2505" spans="2:3" x14ac:dyDescent="0.3">
      <c r="B2505" s="1"/>
      <c r="C2505" s="1"/>
    </row>
    <row r="2506" spans="2:3" x14ac:dyDescent="0.3">
      <c r="B2506" s="1"/>
      <c r="C2506" s="1"/>
    </row>
    <row r="2507" spans="2:3" x14ac:dyDescent="0.3">
      <c r="B2507" s="1"/>
      <c r="C2507" s="1"/>
    </row>
    <row r="2508" spans="2:3" x14ac:dyDescent="0.3">
      <c r="B2508" s="1"/>
      <c r="C2508" s="1"/>
    </row>
    <row r="2509" spans="2:3" x14ac:dyDescent="0.3">
      <c r="B2509" s="1"/>
      <c r="C2509" s="1"/>
    </row>
    <row r="2510" spans="2:3" x14ac:dyDescent="0.3">
      <c r="B2510" s="1"/>
      <c r="C2510" s="1"/>
    </row>
    <row r="2511" spans="2:3" x14ac:dyDescent="0.3">
      <c r="B2511" s="1"/>
      <c r="C2511" s="1"/>
    </row>
    <row r="2512" spans="2:3" x14ac:dyDescent="0.3">
      <c r="B2512" s="1"/>
      <c r="C2512" s="1"/>
    </row>
    <row r="2513" spans="2:3" x14ac:dyDescent="0.3">
      <c r="B2513" s="1"/>
      <c r="C2513" s="1"/>
    </row>
    <row r="2514" spans="2:3" x14ac:dyDescent="0.3">
      <c r="B2514" s="1"/>
      <c r="C2514" s="1"/>
    </row>
    <row r="2515" spans="2:3" x14ac:dyDescent="0.3">
      <c r="B2515" s="1"/>
      <c r="C2515" s="1"/>
    </row>
    <row r="2516" spans="2:3" x14ac:dyDescent="0.3">
      <c r="B2516" s="1"/>
      <c r="C2516" s="1"/>
    </row>
    <row r="2517" spans="2:3" x14ac:dyDescent="0.3">
      <c r="B2517" s="1"/>
      <c r="C2517" s="1"/>
    </row>
    <row r="2518" spans="2:3" x14ac:dyDescent="0.3">
      <c r="B2518" s="1"/>
      <c r="C2518" s="1"/>
    </row>
    <row r="2519" spans="2:3" x14ac:dyDescent="0.3">
      <c r="B2519" s="1"/>
      <c r="C2519" s="1"/>
    </row>
    <row r="2520" spans="2:3" x14ac:dyDescent="0.3">
      <c r="B2520" s="1"/>
      <c r="C2520" s="1"/>
    </row>
    <row r="2521" spans="2:3" x14ac:dyDescent="0.3">
      <c r="B2521" s="1"/>
      <c r="C2521" s="1"/>
    </row>
    <row r="2522" spans="2:3" x14ac:dyDescent="0.3">
      <c r="B2522" s="1"/>
      <c r="C2522" s="1"/>
    </row>
    <row r="2523" spans="2:3" x14ac:dyDescent="0.3">
      <c r="B2523" s="1"/>
      <c r="C2523" s="1"/>
    </row>
    <row r="2524" spans="2:3" x14ac:dyDescent="0.3">
      <c r="B2524" s="1"/>
      <c r="C2524" s="1"/>
    </row>
    <row r="2525" spans="2:3" x14ac:dyDescent="0.3">
      <c r="B2525" s="1"/>
      <c r="C2525" s="1"/>
    </row>
    <row r="2526" spans="2:3" x14ac:dyDescent="0.3">
      <c r="B2526" s="1"/>
      <c r="C2526" s="1"/>
    </row>
    <row r="2527" spans="2:3" x14ac:dyDescent="0.3">
      <c r="B2527" s="1"/>
      <c r="C2527" s="1"/>
    </row>
    <row r="2528" spans="2:3" x14ac:dyDescent="0.3">
      <c r="B2528" s="1"/>
      <c r="C2528" s="1"/>
    </row>
    <row r="2529" spans="2:3" x14ac:dyDescent="0.3">
      <c r="B2529" s="1"/>
      <c r="C2529" s="1"/>
    </row>
    <row r="2530" spans="2:3" x14ac:dyDescent="0.3">
      <c r="B2530" s="1"/>
      <c r="C2530" s="1"/>
    </row>
    <row r="2531" spans="2:3" x14ac:dyDescent="0.3">
      <c r="B2531" s="1"/>
      <c r="C2531" s="1"/>
    </row>
    <row r="2532" spans="2:3" x14ac:dyDescent="0.3">
      <c r="B2532" s="1"/>
      <c r="C2532" s="1"/>
    </row>
    <row r="2533" spans="2:3" x14ac:dyDescent="0.3">
      <c r="B2533" s="1"/>
      <c r="C2533" s="1"/>
    </row>
    <row r="2534" spans="2:3" x14ac:dyDescent="0.3">
      <c r="B2534" s="1"/>
      <c r="C2534" s="1"/>
    </row>
    <row r="2535" spans="2:3" x14ac:dyDescent="0.3">
      <c r="B2535" s="1"/>
      <c r="C2535" s="1"/>
    </row>
    <row r="2536" spans="2:3" x14ac:dyDescent="0.3">
      <c r="B2536" s="1"/>
      <c r="C2536" s="1"/>
    </row>
    <row r="2537" spans="2:3" x14ac:dyDescent="0.3">
      <c r="B2537" s="1"/>
      <c r="C2537" s="1"/>
    </row>
    <row r="2538" spans="2:3" x14ac:dyDescent="0.3">
      <c r="B2538" s="1"/>
      <c r="C2538" s="1"/>
    </row>
    <row r="2539" spans="2:3" x14ac:dyDescent="0.3">
      <c r="B2539" s="1"/>
      <c r="C2539" s="1"/>
    </row>
    <row r="2540" spans="2:3" x14ac:dyDescent="0.3">
      <c r="B2540" s="1"/>
      <c r="C2540" s="1"/>
    </row>
    <row r="2541" spans="2:3" x14ac:dyDescent="0.3">
      <c r="B2541" s="1"/>
      <c r="C2541" s="1"/>
    </row>
    <row r="2542" spans="2:3" x14ac:dyDescent="0.3">
      <c r="B2542" s="1"/>
      <c r="C2542" s="1"/>
    </row>
    <row r="2543" spans="2:3" x14ac:dyDescent="0.3">
      <c r="B2543" s="1"/>
      <c r="C2543" s="1"/>
    </row>
    <row r="2544" spans="2:3" x14ac:dyDescent="0.3">
      <c r="B2544" s="1"/>
      <c r="C2544" s="1"/>
    </row>
    <row r="2545" spans="2:3" x14ac:dyDescent="0.3">
      <c r="B2545" s="1"/>
      <c r="C2545" s="1"/>
    </row>
    <row r="2546" spans="2:3" x14ac:dyDescent="0.3">
      <c r="B2546" s="1"/>
      <c r="C2546" s="1"/>
    </row>
    <row r="2547" spans="2:3" x14ac:dyDescent="0.3">
      <c r="B2547" s="1"/>
      <c r="C2547" s="1"/>
    </row>
    <row r="2548" spans="2:3" x14ac:dyDescent="0.3">
      <c r="B2548" s="1"/>
      <c r="C2548" s="1"/>
    </row>
    <row r="2549" spans="2:3" x14ac:dyDescent="0.3">
      <c r="B2549" s="1"/>
      <c r="C2549" s="1"/>
    </row>
    <row r="2550" spans="2:3" x14ac:dyDescent="0.3">
      <c r="B2550" s="1"/>
      <c r="C2550" s="1"/>
    </row>
    <row r="2551" spans="2:3" x14ac:dyDescent="0.3">
      <c r="B2551" s="1"/>
      <c r="C2551" s="1"/>
    </row>
    <row r="2552" spans="2:3" x14ac:dyDescent="0.3">
      <c r="B2552" s="1"/>
      <c r="C2552" s="1"/>
    </row>
    <row r="2553" spans="2:3" x14ac:dyDescent="0.3">
      <c r="B2553" s="1"/>
      <c r="C2553" s="1"/>
    </row>
    <row r="2554" spans="2:3" x14ac:dyDescent="0.3">
      <c r="B2554" s="1"/>
      <c r="C2554" s="1"/>
    </row>
    <row r="2555" spans="2:3" x14ac:dyDescent="0.3">
      <c r="B2555" s="1"/>
      <c r="C2555" s="1"/>
    </row>
    <row r="2556" spans="2:3" x14ac:dyDescent="0.3">
      <c r="B2556" s="1"/>
      <c r="C2556" s="1"/>
    </row>
    <row r="2557" spans="2:3" x14ac:dyDescent="0.3">
      <c r="B2557" s="1"/>
      <c r="C2557" s="1"/>
    </row>
    <row r="2558" spans="2:3" x14ac:dyDescent="0.3">
      <c r="B2558" s="1"/>
      <c r="C2558" s="1"/>
    </row>
    <row r="2559" spans="2:3" x14ac:dyDescent="0.3">
      <c r="B2559" s="1"/>
      <c r="C2559" s="1"/>
    </row>
    <row r="2560" spans="2:3" x14ac:dyDescent="0.3">
      <c r="B2560" s="1"/>
      <c r="C2560" s="1"/>
    </row>
    <row r="2561" spans="2:3" x14ac:dyDescent="0.3">
      <c r="B2561" s="1"/>
      <c r="C2561" s="1"/>
    </row>
    <row r="2562" spans="2:3" x14ac:dyDescent="0.3">
      <c r="B2562" s="1"/>
      <c r="C2562" s="1"/>
    </row>
    <row r="2563" spans="2:3" x14ac:dyDescent="0.3">
      <c r="B2563" s="1"/>
      <c r="C2563" s="1"/>
    </row>
    <row r="2564" spans="2:3" x14ac:dyDescent="0.3">
      <c r="B2564" s="1"/>
      <c r="C2564" s="1"/>
    </row>
    <row r="2565" spans="2:3" x14ac:dyDescent="0.3">
      <c r="B2565" s="1"/>
      <c r="C2565" s="1"/>
    </row>
    <row r="2566" spans="2:3" x14ac:dyDescent="0.3">
      <c r="B2566" s="1"/>
      <c r="C2566" s="1"/>
    </row>
    <row r="2567" spans="2:3" x14ac:dyDescent="0.3">
      <c r="B2567" s="1"/>
      <c r="C2567" s="1"/>
    </row>
    <row r="2568" spans="2:3" x14ac:dyDescent="0.3">
      <c r="B2568" s="1"/>
      <c r="C2568" s="1"/>
    </row>
    <row r="2569" spans="2:3" x14ac:dyDescent="0.3">
      <c r="B2569" s="1"/>
      <c r="C2569" s="1"/>
    </row>
    <row r="2570" spans="2:3" x14ac:dyDescent="0.3">
      <c r="B2570" s="1"/>
      <c r="C2570" s="1"/>
    </row>
    <row r="2571" spans="2:3" x14ac:dyDescent="0.3">
      <c r="B2571" s="1"/>
      <c r="C2571" s="1"/>
    </row>
    <row r="2572" spans="2:3" x14ac:dyDescent="0.3">
      <c r="B2572" s="1"/>
      <c r="C2572" s="1"/>
    </row>
    <row r="2573" spans="2:3" x14ac:dyDescent="0.3">
      <c r="B2573" s="1"/>
      <c r="C2573" s="1"/>
    </row>
    <row r="2574" spans="2:3" x14ac:dyDescent="0.3">
      <c r="B2574" s="1"/>
      <c r="C2574" s="1"/>
    </row>
    <row r="2575" spans="2:3" x14ac:dyDescent="0.3">
      <c r="B2575" s="1"/>
      <c r="C2575" s="1"/>
    </row>
    <row r="2576" spans="2:3" x14ac:dyDescent="0.3">
      <c r="B2576" s="1"/>
      <c r="C2576" s="1"/>
    </row>
    <row r="2577" spans="2:3" x14ac:dyDescent="0.3">
      <c r="B2577" s="1"/>
      <c r="C2577" s="1"/>
    </row>
    <row r="2578" spans="2:3" x14ac:dyDescent="0.3">
      <c r="B2578" s="1"/>
      <c r="C2578" s="1"/>
    </row>
    <row r="2579" spans="2:3" x14ac:dyDescent="0.3">
      <c r="B2579" s="1"/>
      <c r="C2579" s="1"/>
    </row>
    <row r="2580" spans="2:3" x14ac:dyDescent="0.3">
      <c r="B2580" s="1"/>
      <c r="C2580" s="1"/>
    </row>
    <row r="2581" spans="2:3" x14ac:dyDescent="0.3">
      <c r="B2581" s="1"/>
      <c r="C2581" s="1"/>
    </row>
    <row r="2582" spans="2:3" x14ac:dyDescent="0.3">
      <c r="B2582" s="1"/>
      <c r="C2582" s="1"/>
    </row>
    <row r="2583" spans="2:3" x14ac:dyDescent="0.3">
      <c r="B2583" s="1"/>
      <c r="C2583" s="1"/>
    </row>
    <row r="2584" spans="2:3" x14ac:dyDescent="0.3">
      <c r="B2584" s="1"/>
      <c r="C2584" s="1"/>
    </row>
    <row r="2585" spans="2:3" x14ac:dyDescent="0.3">
      <c r="B2585" s="1"/>
      <c r="C2585" s="1"/>
    </row>
    <row r="2586" spans="2:3" x14ac:dyDescent="0.3">
      <c r="B2586" s="1"/>
      <c r="C2586" s="1"/>
    </row>
    <row r="2587" spans="2:3" x14ac:dyDescent="0.3">
      <c r="B2587" s="1"/>
      <c r="C2587" s="1"/>
    </row>
    <row r="2588" spans="2:3" x14ac:dyDescent="0.3">
      <c r="B2588" s="1"/>
      <c r="C2588" s="1"/>
    </row>
    <row r="2589" spans="2:3" x14ac:dyDescent="0.3">
      <c r="B2589" s="1"/>
      <c r="C2589" s="1"/>
    </row>
    <row r="2590" spans="2:3" x14ac:dyDescent="0.3">
      <c r="B2590" s="1"/>
      <c r="C2590" s="1"/>
    </row>
    <row r="2591" spans="2:3" x14ac:dyDescent="0.3">
      <c r="B2591" s="1"/>
      <c r="C2591" s="1"/>
    </row>
    <row r="2592" spans="2:3" x14ac:dyDescent="0.3">
      <c r="B2592" s="1"/>
      <c r="C2592" s="1"/>
    </row>
    <row r="2593" spans="2:3" x14ac:dyDescent="0.3">
      <c r="B2593" s="1"/>
      <c r="C2593" s="1"/>
    </row>
    <row r="2594" spans="2:3" x14ac:dyDescent="0.3">
      <c r="B2594" s="1"/>
      <c r="C2594" s="1"/>
    </row>
    <row r="2595" spans="2:3" x14ac:dyDescent="0.3">
      <c r="B2595" s="1"/>
      <c r="C2595" s="1"/>
    </row>
    <row r="2596" spans="2:3" x14ac:dyDescent="0.3">
      <c r="B2596" s="1"/>
      <c r="C2596" s="1"/>
    </row>
    <row r="2597" spans="2:3" x14ac:dyDescent="0.3">
      <c r="B2597" s="1"/>
      <c r="C2597" s="1"/>
    </row>
    <row r="2598" spans="2:3" x14ac:dyDescent="0.3">
      <c r="B2598" s="1"/>
      <c r="C2598" s="1"/>
    </row>
    <row r="2599" spans="2:3" x14ac:dyDescent="0.3">
      <c r="B2599" s="1"/>
      <c r="C2599" s="1"/>
    </row>
    <row r="2600" spans="2:3" x14ac:dyDescent="0.3">
      <c r="B2600" s="1"/>
      <c r="C2600" s="1"/>
    </row>
    <row r="2601" spans="2:3" x14ac:dyDescent="0.3">
      <c r="B2601" s="1"/>
      <c r="C2601" s="1"/>
    </row>
    <row r="2602" spans="2:3" x14ac:dyDescent="0.3">
      <c r="B2602" s="1"/>
      <c r="C2602" s="1"/>
    </row>
    <row r="2603" spans="2:3" x14ac:dyDescent="0.3">
      <c r="B2603" s="1"/>
      <c r="C2603" s="1"/>
    </row>
    <row r="2604" spans="2:3" x14ac:dyDescent="0.3">
      <c r="B2604" s="1"/>
      <c r="C2604" s="1"/>
    </row>
    <row r="2605" spans="2:3" x14ac:dyDescent="0.3">
      <c r="B2605" s="1"/>
      <c r="C2605" s="1"/>
    </row>
    <row r="2606" spans="2:3" x14ac:dyDescent="0.3">
      <c r="B2606" s="1"/>
      <c r="C2606" s="1"/>
    </row>
    <row r="2607" spans="2:3" x14ac:dyDescent="0.3">
      <c r="B2607" s="1"/>
      <c r="C2607" s="1"/>
    </row>
    <row r="2608" spans="2:3" x14ac:dyDescent="0.3">
      <c r="B2608" s="1"/>
      <c r="C2608" s="1"/>
    </row>
    <row r="2609" spans="2:3" x14ac:dyDescent="0.3">
      <c r="B2609" s="1"/>
      <c r="C2609" s="1"/>
    </row>
    <row r="2610" spans="2:3" x14ac:dyDescent="0.3">
      <c r="B2610" s="1"/>
      <c r="C2610" s="1"/>
    </row>
    <row r="2611" spans="2:3" x14ac:dyDescent="0.3">
      <c r="B2611" s="1"/>
      <c r="C2611" s="1"/>
    </row>
    <row r="2612" spans="2:3" x14ac:dyDescent="0.3">
      <c r="B2612" s="1"/>
      <c r="C2612" s="1"/>
    </row>
    <row r="2613" spans="2:3" x14ac:dyDescent="0.3">
      <c r="B2613" s="1"/>
      <c r="C2613" s="1"/>
    </row>
    <row r="2614" spans="2:3" x14ac:dyDescent="0.3">
      <c r="B2614" s="1"/>
      <c r="C2614" s="1"/>
    </row>
    <row r="2615" spans="2:3" x14ac:dyDescent="0.3">
      <c r="B2615" s="1"/>
      <c r="C2615" s="1"/>
    </row>
    <row r="2616" spans="2:3" x14ac:dyDescent="0.3">
      <c r="B2616" s="1"/>
      <c r="C2616" s="1"/>
    </row>
    <row r="2617" spans="2:3" x14ac:dyDescent="0.3">
      <c r="B2617" s="1"/>
      <c r="C2617" s="1"/>
    </row>
    <row r="2618" spans="2:3" x14ac:dyDescent="0.3">
      <c r="B2618" s="1"/>
      <c r="C2618" s="1"/>
    </row>
    <row r="2619" spans="2:3" x14ac:dyDescent="0.3">
      <c r="B2619" s="1"/>
      <c r="C2619" s="1"/>
    </row>
    <row r="2620" spans="2:3" x14ac:dyDescent="0.3">
      <c r="B2620" s="1"/>
      <c r="C2620" s="1"/>
    </row>
    <row r="2621" spans="2:3" x14ac:dyDescent="0.3">
      <c r="B2621" s="1"/>
      <c r="C2621" s="1"/>
    </row>
    <row r="2622" spans="2:3" x14ac:dyDescent="0.3">
      <c r="B2622" s="1"/>
      <c r="C2622" s="1"/>
    </row>
    <row r="2623" spans="2:3" x14ac:dyDescent="0.3">
      <c r="B2623" s="1"/>
      <c r="C2623" s="1"/>
    </row>
    <row r="2624" spans="2:3" x14ac:dyDescent="0.3">
      <c r="B2624" s="1"/>
      <c r="C2624" s="1"/>
    </row>
    <row r="2625" spans="2:3" x14ac:dyDescent="0.3">
      <c r="B2625" s="1"/>
      <c r="C2625" s="1"/>
    </row>
    <row r="2626" spans="2:3" x14ac:dyDescent="0.3">
      <c r="B2626" s="1"/>
      <c r="C2626" s="1"/>
    </row>
    <row r="2627" spans="2:3" x14ac:dyDescent="0.3">
      <c r="B2627" s="1"/>
      <c r="C2627" s="1"/>
    </row>
    <row r="2628" spans="2:3" x14ac:dyDescent="0.3">
      <c r="B2628" s="1"/>
      <c r="C2628" s="1"/>
    </row>
    <row r="2629" spans="2:3" x14ac:dyDescent="0.3">
      <c r="B2629" s="1"/>
      <c r="C2629" s="1"/>
    </row>
    <row r="2630" spans="2:3" x14ac:dyDescent="0.3">
      <c r="B2630" s="1"/>
      <c r="C2630" s="1"/>
    </row>
    <row r="2631" spans="2:3" x14ac:dyDescent="0.3">
      <c r="B2631" s="1"/>
      <c r="C2631" s="1"/>
    </row>
    <row r="2632" spans="2:3" x14ac:dyDescent="0.3">
      <c r="B2632" s="1"/>
      <c r="C2632" s="1"/>
    </row>
    <row r="2633" spans="2:3" x14ac:dyDescent="0.3">
      <c r="B2633" s="1"/>
      <c r="C2633" s="1"/>
    </row>
    <row r="2634" spans="2:3" x14ac:dyDescent="0.3">
      <c r="B2634" s="1"/>
      <c r="C2634" s="1"/>
    </row>
    <row r="2635" spans="2:3" x14ac:dyDescent="0.3">
      <c r="B2635" s="1"/>
      <c r="C2635" s="1"/>
    </row>
    <row r="2636" spans="2:3" x14ac:dyDescent="0.3">
      <c r="B2636" s="1"/>
      <c r="C2636" s="1"/>
    </row>
    <row r="2637" spans="2:3" x14ac:dyDescent="0.3">
      <c r="B2637" s="1"/>
      <c r="C2637" s="1"/>
    </row>
    <row r="2638" spans="2:3" x14ac:dyDescent="0.3">
      <c r="B2638" s="1"/>
      <c r="C2638" s="1"/>
    </row>
    <row r="2639" spans="2:3" x14ac:dyDescent="0.3">
      <c r="B2639" s="1"/>
      <c r="C2639" s="1"/>
    </row>
    <row r="2640" spans="2:3" x14ac:dyDescent="0.3">
      <c r="B2640" s="1"/>
      <c r="C2640" s="1"/>
    </row>
    <row r="2641" spans="2:3" x14ac:dyDescent="0.3">
      <c r="B2641" s="1"/>
      <c r="C2641" s="1"/>
    </row>
    <row r="2642" spans="2:3" x14ac:dyDescent="0.3">
      <c r="B2642" s="1"/>
      <c r="C2642" s="1"/>
    </row>
    <row r="2643" spans="2:3" x14ac:dyDescent="0.3">
      <c r="B2643" s="1"/>
      <c r="C2643" s="1"/>
    </row>
    <row r="2644" spans="2:3" x14ac:dyDescent="0.3">
      <c r="B2644" s="1"/>
      <c r="C2644" s="1"/>
    </row>
    <row r="2645" spans="2:3" x14ac:dyDescent="0.3">
      <c r="B2645" s="1"/>
      <c r="C2645" s="1"/>
    </row>
    <row r="2646" spans="2:3" x14ac:dyDescent="0.3">
      <c r="B2646" s="1"/>
      <c r="C2646" s="1"/>
    </row>
    <row r="2647" spans="2:3" x14ac:dyDescent="0.3">
      <c r="B2647" s="1"/>
      <c r="C2647" s="1"/>
    </row>
    <row r="2648" spans="2:3" x14ac:dyDescent="0.3">
      <c r="B2648" s="1"/>
      <c r="C2648" s="1"/>
    </row>
    <row r="2649" spans="2:3" x14ac:dyDescent="0.3">
      <c r="B2649" s="1"/>
      <c r="C2649" s="1"/>
    </row>
    <row r="2650" spans="2:3" x14ac:dyDescent="0.3">
      <c r="B2650" s="1"/>
      <c r="C2650" s="1"/>
    </row>
    <row r="2651" spans="2:3" x14ac:dyDescent="0.3">
      <c r="B2651" s="1"/>
      <c r="C2651" s="1"/>
    </row>
    <row r="2652" spans="2:3" x14ac:dyDescent="0.3">
      <c r="B2652" s="1"/>
      <c r="C2652" s="1"/>
    </row>
    <row r="2653" spans="2:3" x14ac:dyDescent="0.3">
      <c r="B2653" s="1"/>
      <c r="C2653" s="1"/>
    </row>
    <row r="2654" spans="2:3" x14ac:dyDescent="0.3">
      <c r="B2654" s="1"/>
      <c r="C2654" s="1"/>
    </row>
    <row r="2655" spans="2:3" x14ac:dyDescent="0.3">
      <c r="B2655" s="1"/>
      <c r="C2655" s="1"/>
    </row>
    <row r="2656" spans="2:3" x14ac:dyDescent="0.3">
      <c r="B2656" s="1"/>
      <c r="C2656" s="1"/>
    </row>
    <row r="2657" spans="2:3" x14ac:dyDescent="0.3">
      <c r="B2657" s="1"/>
      <c r="C2657" s="1"/>
    </row>
    <row r="2658" spans="2:3" x14ac:dyDescent="0.3">
      <c r="B2658" s="1"/>
      <c r="C2658" s="1"/>
    </row>
    <row r="2659" spans="2:3" x14ac:dyDescent="0.3">
      <c r="B2659" s="1"/>
      <c r="C2659" s="1"/>
    </row>
    <row r="2660" spans="2:3" x14ac:dyDescent="0.3">
      <c r="B2660" s="1"/>
      <c r="C2660" s="1"/>
    </row>
    <row r="2661" spans="2:3" x14ac:dyDescent="0.3">
      <c r="B2661" s="1"/>
      <c r="C2661" s="1"/>
    </row>
    <row r="2662" spans="2:3" x14ac:dyDescent="0.3">
      <c r="B2662" s="1"/>
      <c r="C2662" s="1"/>
    </row>
    <row r="2663" spans="2:3" x14ac:dyDescent="0.3">
      <c r="B2663" s="1"/>
      <c r="C2663" s="1"/>
    </row>
    <row r="2664" spans="2:3" x14ac:dyDescent="0.3">
      <c r="B2664" s="1"/>
      <c r="C2664" s="1"/>
    </row>
    <row r="2665" spans="2:3" x14ac:dyDescent="0.3">
      <c r="B2665" s="1"/>
      <c r="C2665" s="1"/>
    </row>
    <row r="2666" spans="2:3" x14ac:dyDescent="0.3">
      <c r="B2666" s="1"/>
      <c r="C2666" s="1"/>
    </row>
    <row r="2667" spans="2:3" x14ac:dyDescent="0.3">
      <c r="B2667" s="1"/>
      <c r="C2667" s="1"/>
    </row>
    <row r="2668" spans="2:3" x14ac:dyDescent="0.3">
      <c r="B2668" s="1"/>
      <c r="C2668" s="1"/>
    </row>
    <row r="2669" spans="2:3" x14ac:dyDescent="0.3">
      <c r="B2669" s="1"/>
      <c r="C2669" s="1"/>
    </row>
    <row r="2670" spans="2:3" x14ac:dyDescent="0.3">
      <c r="B2670" s="1"/>
      <c r="C2670" s="1"/>
    </row>
    <row r="2671" spans="2:3" x14ac:dyDescent="0.3">
      <c r="B2671" s="1"/>
      <c r="C2671" s="1"/>
    </row>
    <row r="2672" spans="2:3" x14ac:dyDescent="0.3">
      <c r="B2672" s="1"/>
      <c r="C2672" s="1"/>
    </row>
    <row r="2673" spans="2:3" x14ac:dyDescent="0.3">
      <c r="B2673" s="1"/>
      <c r="C2673" s="1"/>
    </row>
    <row r="2674" spans="2:3" x14ac:dyDescent="0.3">
      <c r="B2674" s="1"/>
      <c r="C2674" s="1"/>
    </row>
    <row r="2675" spans="2:3" x14ac:dyDescent="0.3">
      <c r="B2675" s="1"/>
      <c r="C2675" s="1"/>
    </row>
    <row r="2676" spans="2:3" x14ac:dyDescent="0.3">
      <c r="B2676" s="1"/>
      <c r="C2676" s="1"/>
    </row>
    <row r="2677" spans="2:3" x14ac:dyDescent="0.3">
      <c r="B2677" s="1"/>
      <c r="C2677" s="1"/>
    </row>
    <row r="2678" spans="2:3" x14ac:dyDescent="0.3">
      <c r="B2678" s="1"/>
      <c r="C2678" s="1"/>
    </row>
    <row r="2679" spans="2:3" x14ac:dyDescent="0.3">
      <c r="B2679" s="1"/>
      <c r="C2679" s="1"/>
    </row>
    <row r="2680" spans="2:3" x14ac:dyDescent="0.3">
      <c r="B2680" s="1"/>
      <c r="C2680" s="1"/>
    </row>
    <row r="2681" spans="2:3" x14ac:dyDescent="0.3">
      <c r="B2681" s="1"/>
      <c r="C2681" s="1"/>
    </row>
    <row r="2682" spans="2:3" x14ac:dyDescent="0.3">
      <c r="B2682" s="1"/>
      <c r="C2682" s="1"/>
    </row>
    <row r="2683" spans="2:3" x14ac:dyDescent="0.3">
      <c r="B2683" s="1"/>
      <c r="C2683" s="1"/>
    </row>
    <row r="2684" spans="2:3" x14ac:dyDescent="0.3">
      <c r="B2684" s="1"/>
      <c r="C2684" s="1"/>
    </row>
    <row r="2685" spans="2:3" x14ac:dyDescent="0.3">
      <c r="B2685" s="1"/>
      <c r="C2685" s="1"/>
    </row>
    <row r="2686" spans="2:3" x14ac:dyDescent="0.3">
      <c r="B2686" s="1"/>
      <c r="C2686" s="1"/>
    </row>
    <row r="2687" spans="2:3" x14ac:dyDescent="0.3">
      <c r="B2687" s="1"/>
      <c r="C2687" s="1"/>
    </row>
    <row r="2688" spans="2:3" x14ac:dyDescent="0.3">
      <c r="B2688" s="1"/>
      <c r="C2688" s="1"/>
    </row>
    <row r="2689" spans="2:3" x14ac:dyDescent="0.3">
      <c r="B2689" s="1"/>
      <c r="C2689" s="1"/>
    </row>
    <row r="2690" spans="2:3" x14ac:dyDescent="0.3">
      <c r="B2690" s="1"/>
      <c r="C2690" s="1"/>
    </row>
    <row r="2691" spans="2:3" x14ac:dyDescent="0.3">
      <c r="B2691" s="1"/>
      <c r="C2691" s="1"/>
    </row>
    <row r="2692" spans="2:3" x14ac:dyDescent="0.3">
      <c r="B2692" s="1"/>
      <c r="C2692" s="1"/>
    </row>
    <row r="2693" spans="2:3" x14ac:dyDescent="0.3">
      <c r="B2693" s="1"/>
      <c r="C2693" s="1"/>
    </row>
    <row r="2694" spans="2:3" x14ac:dyDescent="0.3">
      <c r="B2694" s="1"/>
      <c r="C2694" s="1"/>
    </row>
    <row r="2695" spans="2:3" x14ac:dyDescent="0.3">
      <c r="B2695" s="1"/>
      <c r="C2695" s="1"/>
    </row>
    <row r="2696" spans="2:3" x14ac:dyDescent="0.3">
      <c r="B2696" s="1"/>
      <c r="C2696" s="1"/>
    </row>
    <row r="2697" spans="2:3" x14ac:dyDescent="0.3">
      <c r="B2697" s="1"/>
      <c r="C2697" s="1"/>
    </row>
    <row r="2698" spans="2:3" x14ac:dyDescent="0.3">
      <c r="B2698" s="1"/>
      <c r="C2698" s="1"/>
    </row>
    <row r="2699" spans="2:3" x14ac:dyDescent="0.3">
      <c r="B2699" s="1"/>
      <c r="C2699" s="1"/>
    </row>
    <row r="2700" spans="2:3" x14ac:dyDescent="0.3">
      <c r="B2700" s="1"/>
      <c r="C2700" s="1"/>
    </row>
    <row r="2701" spans="2:3" x14ac:dyDescent="0.3">
      <c r="B2701" s="1"/>
      <c r="C2701" s="1"/>
    </row>
    <row r="2702" spans="2:3" x14ac:dyDescent="0.3">
      <c r="B2702" s="1"/>
      <c r="C2702" s="1"/>
    </row>
    <row r="2703" spans="2:3" x14ac:dyDescent="0.3">
      <c r="B2703" s="1"/>
      <c r="C2703" s="1"/>
    </row>
    <row r="2704" spans="2:3" x14ac:dyDescent="0.3">
      <c r="B2704" s="1"/>
      <c r="C2704" s="1"/>
    </row>
    <row r="2705" spans="2:3" x14ac:dyDescent="0.3">
      <c r="B2705" s="1"/>
      <c r="C2705" s="1"/>
    </row>
    <row r="2706" spans="2:3" x14ac:dyDescent="0.3">
      <c r="B2706" s="1"/>
      <c r="C2706" s="1"/>
    </row>
    <row r="2707" spans="2:3" x14ac:dyDescent="0.3">
      <c r="B2707" s="1"/>
      <c r="C2707" s="1"/>
    </row>
    <row r="2708" spans="2:3" x14ac:dyDescent="0.3">
      <c r="B2708" s="1"/>
      <c r="C2708" s="1"/>
    </row>
    <row r="2709" spans="2:3" x14ac:dyDescent="0.3">
      <c r="B2709" s="1"/>
      <c r="C2709" s="1"/>
    </row>
    <row r="2710" spans="2:3" x14ac:dyDescent="0.3">
      <c r="B2710" s="1"/>
      <c r="C2710" s="1"/>
    </row>
    <row r="2711" spans="2:3" x14ac:dyDescent="0.3">
      <c r="B2711" s="1"/>
      <c r="C2711" s="1"/>
    </row>
    <row r="2712" spans="2:3" x14ac:dyDescent="0.3">
      <c r="B2712" s="1"/>
      <c r="C2712" s="1"/>
    </row>
    <row r="2713" spans="2:3" x14ac:dyDescent="0.3">
      <c r="B2713" s="1"/>
      <c r="C2713" s="1"/>
    </row>
    <row r="2714" spans="2:3" x14ac:dyDescent="0.3">
      <c r="B2714" s="1"/>
      <c r="C2714" s="1"/>
    </row>
    <row r="2715" spans="2:3" x14ac:dyDescent="0.3">
      <c r="B2715" s="1"/>
      <c r="C2715" s="1"/>
    </row>
    <row r="2716" spans="2:3" x14ac:dyDescent="0.3">
      <c r="B2716" s="1"/>
      <c r="C2716" s="1"/>
    </row>
    <row r="2717" spans="2:3" x14ac:dyDescent="0.3">
      <c r="B2717" s="1"/>
      <c r="C2717" s="1"/>
    </row>
    <row r="2718" spans="2:3" x14ac:dyDescent="0.3">
      <c r="B2718" s="1"/>
      <c r="C2718" s="1"/>
    </row>
    <row r="2719" spans="2:3" x14ac:dyDescent="0.3">
      <c r="B2719" s="1"/>
      <c r="C2719" s="1"/>
    </row>
    <row r="2720" spans="2:3" x14ac:dyDescent="0.3">
      <c r="B2720" s="1"/>
      <c r="C2720" s="1"/>
    </row>
    <row r="2721" spans="2:3" x14ac:dyDescent="0.3">
      <c r="B2721" s="1"/>
      <c r="C2721" s="1"/>
    </row>
    <row r="2722" spans="2:3" x14ac:dyDescent="0.3">
      <c r="B2722" s="1"/>
      <c r="C2722" s="1"/>
    </row>
    <row r="2723" spans="2:3" x14ac:dyDescent="0.3">
      <c r="B2723" s="1"/>
      <c r="C2723" s="1"/>
    </row>
    <row r="2724" spans="2:3" x14ac:dyDescent="0.3">
      <c r="B2724" s="1"/>
      <c r="C2724" s="1"/>
    </row>
    <row r="2725" spans="2:3" x14ac:dyDescent="0.3">
      <c r="B2725" s="1"/>
      <c r="C2725" s="1"/>
    </row>
    <row r="2726" spans="2:3" x14ac:dyDescent="0.3">
      <c r="B2726" s="1"/>
      <c r="C2726" s="1"/>
    </row>
    <row r="2727" spans="2:3" x14ac:dyDescent="0.3">
      <c r="B2727" s="1"/>
      <c r="C2727" s="1"/>
    </row>
    <row r="2728" spans="2:3" x14ac:dyDescent="0.3">
      <c r="B2728" s="1"/>
      <c r="C2728" s="1"/>
    </row>
    <row r="2729" spans="2:3" x14ac:dyDescent="0.3">
      <c r="B2729" s="1"/>
      <c r="C2729" s="1"/>
    </row>
    <row r="2730" spans="2:3" x14ac:dyDescent="0.3">
      <c r="B2730" s="1"/>
      <c r="C2730" s="1"/>
    </row>
    <row r="2731" spans="2:3" x14ac:dyDescent="0.3">
      <c r="B2731" s="1"/>
      <c r="C2731" s="1"/>
    </row>
    <row r="2732" spans="2:3" x14ac:dyDescent="0.3">
      <c r="B2732" s="1"/>
      <c r="C2732" s="1"/>
    </row>
    <row r="2733" spans="2:3" x14ac:dyDescent="0.3">
      <c r="B2733" s="1"/>
      <c r="C2733" s="1"/>
    </row>
    <row r="2734" spans="2:3" x14ac:dyDescent="0.3">
      <c r="B2734" s="1"/>
      <c r="C2734" s="1"/>
    </row>
    <row r="2735" spans="2:3" x14ac:dyDescent="0.3">
      <c r="B2735" s="1"/>
      <c r="C2735" s="1"/>
    </row>
    <row r="2736" spans="2:3" x14ac:dyDescent="0.3">
      <c r="B2736" s="1"/>
      <c r="C2736" s="1"/>
    </row>
    <row r="2737" spans="2:3" x14ac:dyDescent="0.3">
      <c r="B2737" s="1"/>
      <c r="C2737" s="1"/>
    </row>
    <row r="2738" spans="2:3" x14ac:dyDescent="0.3">
      <c r="B2738" s="1"/>
      <c r="C2738" s="1"/>
    </row>
    <row r="2739" spans="2:3" x14ac:dyDescent="0.3">
      <c r="B2739" s="1"/>
      <c r="C2739" s="1"/>
    </row>
    <row r="2740" spans="2:3" x14ac:dyDescent="0.3">
      <c r="B2740" s="1"/>
      <c r="C2740" s="1"/>
    </row>
    <row r="2741" spans="2:3" x14ac:dyDescent="0.3">
      <c r="B2741" s="1"/>
      <c r="C2741" s="1"/>
    </row>
    <row r="2742" spans="2:3" x14ac:dyDescent="0.3">
      <c r="B2742" s="1"/>
      <c r="C2742" s="1"/>
    </row>
    <row r="2743" spans="2:3" x14ac:dyDescent="0.3">
      <c r="B2743" s="1"/>
      <c r="C2743" s="1"/>
    </row>
    <row r="2744" spans="2:3" x14ac:dyDescent="0.3">
      <c r="B2744" s="1"/>
      <c r="C2744" s="1"/>
    </row>
    <row r="2745" spans="2:3" x14ac:dyDescent="0.3">
      <c r="B2745" s="1"/>
      <c r="C2745" s="1"/>
    </row>
    <row r="2746" spans="2:3" x14ac:dyDescent="0.3">
      <c r="B2746" s="1"/>
      <c r="C2746" s="1"/>
    </row>
    <row r="2747" spans="2:3" x14ac:dyDescent="0.3">
      <c r="B2747" s="1"/>
      <c r="C2747" s="1"/>
    </row>
    <row r="2748" spans="2:3" x14ac:dyDescent="0.3">
      <c r="B2748" s="1"/>
      <c r="C2748" s="1"/>
    </row>
    <row r="2749" spans="2:3" x14ac:dyDescent="0.3">
      <c r="B2749" s="1"/>
      <c r="C2749" s="1"/>
    </row>
    <row r="2750" spans="2:3" x14ac:dyDescent="0.3">
      <c r="B2750" s="1"/>
      <c r="C2750" s="1"/>
    </row>
    <row r="2751" spans="2:3" x14ac:dyDescent="0.3">
      <c r="B2751" s="1"/>
      <c r="C2751" s="1"/>
    </row>
    <row r="2752" spans="2:3" x14ac:dyDescent="0.3">
      <c r="B2752" s="1"/>
      <c r="C2752" s="1"/>
    </row>
    <row r="2753" spans="2:3" x14ac:dyDescent="0.3">
      <c r="B2753" s="1"/>
      <c r="C2753" s="1"/>
    </row>
    <row r="2754" spans="2:3" x14ac:dyDescent="0.3">
      <c r="B2754" s="1"/>
      <c r="C2754" s="1"/>
    </row>
    <row r="2755" spans="2:3" x14ac:dyDescent="0.3">
      <c r="B2755" s="1"/>
      <c r="C2755" s="1"/>
    </row>
    <row r="2756" spans="2:3" x14ac:dyDescent="0.3">
      <c r="B2756" s="1"/>
      <c r="C2756" s="1"/>
    </row>
    <row r="2757" spans="2:3" x14ac:dyDescent="0.3">
      <c r="B2757" s="1"/>
      <c r="C2757" s="1"/>
    </row>
    <row r="2758" spans="2:3" x14ac:dyDescent="0.3">
      <c r="B2758" s="1"/>
      <c r="C2758" s="1"/>
    </row>
    <row r="2759" spans="2:3" x14ac:dyDescent="0.3">
      <c r="B2759" s="1"/>
      <c r="C2759" s="1"/>
    </row>
    <row r="2760" spans="2:3" x14ac:dyDescent="0.3">
      <c r="B2760" s="1"/>
      <c r="C2760" s="1"/>
    </row>
    <row r="2761" spans="2:3" x14ac:dyDescent="0.3">
      <c r="B2761" s="1"/>
      <c r="C2761" s="1"/>
    </row>
    <row r="2762" spans="2:3" x14ac:dyDescent="0.3">
      <c r="B2762" s="1"/>
      <c r="C2762" s="1"/>
    </row>
    <row r="2763" spans="2:3" x14ac:dyDescent="0.3">
      <c r="B2763" s="1"/>
      <c r="C2763" s="1"/>
    </row>
    <row r="2764" spans="2:3" x14ac:dyDescent="0.3">
      <c r="B2764" s="1"/>
      <c r="C2764" s="1"/>
    </row>
    <row r="2765" spans="2:3" x14ac:dyDescent="0.3">
      <c r="B2765" s="1"/>
      <c r="C2765" s="1"/>
    </row>
    <row r="2766" spans="2:3" x14ac:dyDescent="0.3">
      <c r="B2766" s="1"/>
      <c r="C2766" s="1"/>
    </row>
    <row r="2767" spans="2:3" x14ac:dyDescent="0.3">
      <c r="B2767" s="1"/>
      <c r="C2767" s="1"/>
    </row>
    <row r="2768" spans="2:3" x14ac:dyDescent="0.3">
      <c r="B2768" s="1"/>
      <c r="C2768" s="1"/>
    </row>
    <row r="2769" spans="2:3" x14ac:dyDescent="0.3">
      <c r="B2769" s="1"/>
      <c r="C2769" s="1"/>
    </row>
    <row r="2770" spans="2:3" x14ac:dyDescent="0.3">
      <c r="B2770" s="1"/>
      <c r="C2770" s="1"/>
    </row>
    <row r="2771" spans="2:3" x14ac:dyDescent="0.3">
      <c r="B2771" s="1"/>
      <c r="C2771" s="1"/>
    </row>
    <row r="2772" spans="2:3" x14ac:dyDescent="0.3">
      <c r="B2772" s="1"/>
      <c r="C2772" s="1"/>
    </row>
    <row r="2773" spans="2:3" x14ac:dyDescent="0.3">
      <c r="B2773" s="1"/>
      <c r="C2773" s="1"/>
    </row>
    <row r="2774" spans="2:3" x14ac:dyDescent="0.3">
      <c r="B2774" s="1"/>
      <c r="C2774" s="1"/>
    </row>
    <row r="2775" spans="2:3" x14ac:dyDescent="0.3">
      <c r="B2775" s="1"/>
      <c r="C2775" s="1"/>
    </row>
    <row r="2776" spans="2:3" x14ac:dyDescent="0.3">
      <c r="B2776" s="1"/>
      <c r="C2776" s="1"/>
    </row>
    <row r="2777" spans="2:3" x14ac:dyDescent="0.3">
      <c r="B2777" s="1"/>
      <c r="C2777" s="1"/>
    </row>
    <row r="2778" spans="2:3" x14ac:dyDescent="0.3">
      <c r="B2778" s="1"/>
      <c r="C2778" s="1"/>
    </row>
    <row r="2779" spans="2:3" x14ac:dyDescent="0.3">
      <c r="B2779" s="1"/>
      <c r="C2779" s="1"/>
    </row>
    <row r="2780" spans="2:3" x14ac:dyDescent="0.3">
      <c r="B2780" s="1"/>
      <c r="C2780" s="1"/>
    </row>
    <row r="2781" spans="2:3" x14ac:dyDescent="0.3">
      <c r="B2781" s="1"/>
      <c r="C2781" s="1"/>
    </row>
    <row r="2782" spans="2:3" x14ac:dyDescent="0.3">
      <c r="B2782" s="1"/>
      <c r="C2782" s="1"/>
    </row>
    <row r="2783" spans="2:3" x14ac:dyDescent="0.3">
      <c r="B2783" s="1"/>
      <c r="C2783" s="1"/>
    </row>
    <row r="2784" spans="2:3" x14ac:dyDescent="0.3">
      <c r="B2784" s="1"/>
      <c r="C2784" s="1"/>
    </row>
    <row r="2785" spans="2:3" x14ac:dyDescent="0.3">
      <c r="B2785" s="1"/>
      <c r="C2785" s="1"/>
    </row>
    <row r="2786" spans="2:3" x14ac:dyDescent="0.3">
      <c r="B2786" s="1"/>
      <c r="C2786" s="1"/>
    </row>
    <row r="2787" spans="2:3" x14ac:dyDescent="0.3">
      <c r="B2787" s="1"/>
      <c r="C2787" s="1"/>
    </row>
    <row r="2788" spans="2:3" x14ac:dyDescent="0.3">
      <c r="B2788" s="1"/>
      <c r="C2788" s="1"/>
    </row>
    <row r="2789" spans="2:3" x14ac:dyDescent="0.3">
      <c r="B2789" s="1"/>
      <c r="C2789" s="1"/>
    </row>
    <row r="2790" spans="2:3" x14ac:dyDescent="0.3">
      <c r="B2790" s="1"/>
      <c r="C2790" s="1"/>
    </row>
    <row r="2791" spans="2:3" x14ac:dyDescent="0.3">
      <c r="B2791" s="1"/>
      <c r="C2791" s="1"/>
    </row>
    <row r="2792" spans="2:3" x14ac:dyDescent="0.3">
      <c r="B2792" s="1"/>
      <c r="C2792" s="1"/>
    </row>
    <row r="2793" spans="2:3" x14ac:dyDescent="0.3">
      <c r="B2793" s="1"/>
      <c r="C2793" s="1"/>
    </row>
    <row r="2794" spans="2:3" x14ac:dyDescent="0.3">
      <c r="B2794" s="1"/>
      <c r="C2794" s="1"/>
    </row>
    <row r="2795" spans="2:3" x14ac:dyDescent="0.3">
      <c r="B2795" s="1"/>
      <c r="C2795" s="1"/>
    </row>
    <row r="2796" spans="2:3" x14ac:dyDescent="0.3">
      <c r="B2796" s="1"/>
      <c r="C2796" s="1"/>
    </row>
    <row r="2797" spans="2:3" x14ac:dyDescent="0.3">
      <c r="B2797" s="1"/>
      <c r="C2797" s="1"/>
    </row>
    <row r="2798" spans="2:3" x14ac:dyDescent="0.3">
      <c r="B2798" s="1"/>
      <c r="C2798" s="1"/>
    </row>
    <row r="2799" spans="2:3" x14ac:dyDescent="0.3">
      <c r="B2799" s="1"/>
      <c r="C2799" s="1"/>
    </row>
    <row r="2800" spans="2:3" x14ac:dyDescent="0.3">
      <c r="B2800" s="1"/>
      <c r="C2800" s="1"/>
    </row>
    <row r="2801" spans="2:3" x14ac:dyDescent="0.3">
      <c r="B2801" s="1"/>
      <c r="C2801" s="1"/>
    </row>
    <row r="2802" spans="2:3" x14ac:dyDescent="0.3">
      <c r="B2802" s="1"/>
      <c r="C2802" s="1"/>
    </row>
    <row r="2803" spans="2:3" x14ac:dyDescent="0.3">
      <c r="B2803" s="1"/>
      <c r="C2803" s="1"/>
    </row>
    <row r="2804" spans="2:3" x14ac:dyDescent="0.3">
      <c r="B2804" s="1"/>
      <c r="C2804" s="1"/>
    </row>
    <row r="2805" spans="2:3" x14ac:dyDescent="0.3">
      <c r="B2805" s="1"/>
      <c r="C2805" s="1"/>
    </row>
    <row r="2806" spans="2:3" x14ac:dyDescent="0.3">
      <c r="B2806" s="1"/>
      <c r="C2806" s="1"/>
    </row>
    <row r="2807" spans="2:3" x14ac:dyDescent="0.3">
      <c r="B2807" s="1"/>
      <c r="C2807" s="1"/>
    </row>
    <row r="2808" spans="2:3" x14ac:dyDescent="0.3">
      <c r="B2808" s="1"/>
      <c r="C2808" s="1"/>
    </row>
    <row r="2809" spans="2:3" x14ac:dyDescent="0.3">
      <c r="B2809" s="1"/>
      <c r="C2809" s="1"/>
    </row>
    <row r="2810" spans="2:3" x14ac:dyDescent="0.3">
      <c r="B2810" s="1"/>
      <c r="C2810" s="1"/>
    </row>
    <row r="2811" spans="2:3" x14ac:dyDescent="0.3">
      <c r="B2811" s="1"/>
      <c r="C2811" s="1"/>
    </row>
    <row r="2812" spans="2:3" x14ac:dyDescent="0.3">
      <c r="B2812" s="1"/>
      <c r="C2812" s="1"/>
    </row>
    <row r="2813" spans="2:3" x14ac:dyDescent="0.3">
      <c r="B2813" s="1"/>
      <c r="C2813" s="1"/>
    </row>
    <row r="2814" spans="2:3" x14ac:dyDescent="0.3">
      <c r="B2814" s="1"/>
      <c r="C2814" s="1"/>
    </row>
    <row r="2815" spans="2:3" x14ac:dyDescent="0.3">
      <c r="B2815" s="1"/>
      <c r="C2815" s="1"/>
    </row>
    <row r="2816" spans="2:3" x14ac:dyDescent="0.3">
      <c r="B2816" s="1"/>
      <c r="C2816" s="1"/>
    </row>
    <row r="2817" spans="2:3" x14ac:dyDescent="0.3">
      <c r="B2817" s="1"/>
      <c r="C2817" s="1"/>
    </row>
    <row r="2818" spans="2:3" x14ac:dyDescent="0.3">
      <c r="B2818" s="1"/>
      <c r="C2818" s="1"/>
    </row>
    <row r="2819" spans="2:3" x14ac:dyDescent="0.3">
      <c r="B2819" s="1"/>
      <c r="C2819" s="1"/>
    </row>
    <row r="2820" spans="2:3" x14ac:dyDescent="0.3">
      <c r="B2820" s="1"/>
      <c r="C2820" s="1"/>
    </row>
    <row r="2821" spans="2:3" x14ac:dyDescent="0.3">
      <c r="B2821" s="1"/>
      <c r="C2821" s="1"/>
    </row>
    <row r="2822" spans="2:3" x14ac:dyDescent="0.3">
      <c r="B2822" s="1"/>
      <c r="C2822" s="1"/>
    </row>
    <row r="2823" spans="2:3" x14ac:dyDescent="0.3">
      <c r="B2823" s="1"/>
      <c r="C2823" s="1"/>
    </row>
    <row r="2824" spans="2:3" x14ac:dyDescent="0.3">
      <c r="B2824" s="1"/>
      <c r="C2824" s="1"/>
    </row>
    <row r="2825" spans="2:3" x14ac:dyDescent="0.3">
      <c r="B2825" s="1"/>
      <c r="C2825" s="1"/>
    </row>
    <row r="2826" spans="2:3" x14ac:dyDescent="0.3">
      <c r="B2826" s="1"/>
      <c r="C2826" s="1"/>
    </row>
    <row r="2827" spans="2:3" x14ac:dyDescent="0.3">
      <c r="B2827" s="1"/>
      <c r="C2827" s="1"/>
    </row>
    <row r="2828" spans="2:3" x14ac:dyDescent="0.3">
      <c r="B2828" s="1"/>
      <c r="C2828" s="1"/>
    </row>
    <row r="2829" spans="2:3" x14ac:dyDescent="0.3">
      <c r="B2829" s="1"/>
      <c r="C2829" s="1"/>
    </row>
    <row r="2830" spans="2:3" x14ac:dyDescent="0.3">
      <c r="B2830" s="1"/>
      <c r="C2830" s="1"/>
    </row>
    <row r="2831" spans="2:3" x14ac:dyDescent="0.3">
      <c r="B2831" s="1"/>
      <c r="C2831" s="1"/>
    </row>
    <row r="2832" spans="2:3" x14ac:dyDescent="0.3">
      <c r="B2832" s="1"/>
      <c r="C2832" s="1"/>
    </row>
    <row r="2833" spans="2:3" x14ac:dyDescent="0.3">
      <c r="B2833" s="1"/>
      <c r="C2833" s="1"/>
    </row>
    <row r="2834" spans="2:3" x14ac:dyDescent="0.3">
      <c r="B2834" s="1"/>
      <c r="C2834" s="1"/>
    </row>
    <row r="2835" spans="2:3" x14ac:dyDescent="0.3">
      <c r="B2835" s="1"/>
      <c r="C2835" s="1"/>
    </row>
    <row r="2836" spans="2:3" x14ac:dyDescent="0.3">
      <c r="B2836" s="1"/>
      <c r="C2836" s="1"/>
    </row>
    <row r="2837" spans="2:3" x14ac:dyDescent="0.3">
      <c r="B2837" s="1"/>
      <c r="C2837" s="1"/>
    </row>
    <row r="2838" spans="2:3" x14ac:dyDescent="0.3">
      <c r="B2838" s="1"/>
      <c r="C2838" s="1"/>
    </row>
    <row r="2839" spans="2:3" x14ac:dyDescent="0.3">
      <c r="B2839" s="1"/>
      <c r="C2839" s="1"/>
    </row>
    <row r="2840" spans="2:3" x14ac:dyDescent="0.3">
      <c r="B2840" s="1"/>
      <c r="C2840" s="1"/>
    </row>
    <row r="2841" spans="2:3" x14ac:dyDescent="0.3">
      <c r="B2841" s="1"/>
      <c r="C2841" s="1"/>
    </row>
    <row r="2842" spans="2:3" x14ac:dyDescent="0.3">
      <c r="B2842" s="1"/>
      <c r="C2842" s="1"/>
    </row>
    <row r="2843" spans="2:3" x14ac:dyDescent="0.3">
      <c r="B2843" s="1"/>
      <c r="C2843" s="1"/>
    </row>
    <row r="2844" spans="2:3" x14ac:dyDescent="0.3">
      <c r="B2844" s="1"/>
      <c r="C2844" s="1"/>
    </row>
    <row r="2845" spans="2:3" x14ac:dyDescent="0.3">
      <c r="B2845" s="1"/>
      <c r="C2845" s="1"/>
    </row>
    <row r="2846" spans="2:3" x14ac:dyDescent="0.3">
      <c r="B2846" s="1"/>
      <c r="C2846" s="1"/>
    </row>
    <row r="2847" spans="2:3" x14ac:dyDescent="0.3">
      <c r="B2847" s="1"/>
      <c r="C2847" s="1"/>
    </row>
    <row r="2848" spans="2:3" x14ac:dyDescent="0.3">
      <c r="B2848" s="1"/>
      <c r="C2848" s="1"/>
    </row>
    <row r="2849" spans="2:3" x14ac:dyDescent="0.3">
      <c r="B2849" s="1"/>
      <c r="C2849" s="1"/>
    </row>
    <row r="2850" spans="2:3" x14ac:dyDescent="0.3">
      <c r="B2850" s="1"/>
      <c r="C2850" s="1"/>
    </row>
    <row r="2851" spans="2:3" x14ac:dyDescent="0.3">
      <c r="B2851" s="1"/>
      <c r="C2851" s="1"/>
    </row>
    <row r="2852" spans="2:3" x14ac:dyDescent="0.3">
      <c r="B2852" s="1"/>
      <c r="C2852" s="1"/>
    </row>
    <row r="2853" spans="2:3" x14ac:dyDescent="0.3">
      <c r="B2853" s="1"/>
      <c r="C2853" s="1"/>
    </row>
    <row r="2854" spans="2:3" x14ac:dyDescent="0.3">
      <c r="B2854" s="1"/>
      <c r="C2854" s="1"/>
    </row>
    <row r="2855" spans="2:3" x14ac:dyDescent="0.3">
      <c r="B2855" s="1"/>
      <c r="C2855" s="1"/>
    </row>
    <row r="2856" spans="2:3" x14ac:dyDescent="0.3">
      <c r="B2856" s="1"/>
      <c r="C2856" s="1"/>
    </row>
    <row r="2857" spans="2:3" x14ac:dyDescent="0.3">
      <c r="B2857" s="1"/>
      <c r="C2857" s="1"/>
    </row>
    <row r="2858" spans="2:3" x14ac:dyDescent="0.3">
      <c r="B2858" s="1"/>
      <c r="C2858" s="1"/>
    </row>
    <row r="2859" spans="2:3" x14ac:dyDescent="0.3">
      <c r="B2859" s="1"/>
      <c r="C2859" s="1"/>
    </row>
    <row r="2860" spans="2:3" x14ac:dyDescent="0.3">
      <c r="B2860" s="1"/>
      <c r="C2860" s="1"/>
    </row>
    <row r="2861" spans="2:3" x14ac:dyDescent="0.3">
      <c r="B2861" s="1"/>
      <c r="C2861" s="1"/>
    </row>
    <row r="2862" spans="2:3" x14ac:dyDescent="0.3">
      <c r="B2862" s="1"/>
      <c r="C2862" s="1"/>
    </row>
    <row r="2863" spans="2:3" x14ac:dyDescent="0.3">
      <c r="B2863" s="1"/>
      <c r="C2863" s="1"/>
    </row>
    <row r="2864" spans="2:3" x14ac:dyDescent="0.3">
      <c r="B2864" s="1"/>
      <c r="C2864" s="1"/>
    </row>
    <row r="2865" spans="2:3" x14ac:dyDescent="0.3">
      <c r="B2865" s="1"/>
      <c r="C2865" s="1"/>
    </row>
    <row r="2866" spans="2:3" x14ac:dyDescent="0.3">
      <c r="B2866" s="1"/>
      <c r="C2866" s="1"/>
    </row>
    <row r="2867" spans="2:3" x14ac:dyDescent="0.3">
      <c r="B2867" s="1"/>
      <c r="C2867" s="1"/>
    </row>
    <row r="2868" spans="2:3" x14ac:dyDescent="0.3">
      <c r="B2868" s="1"/>
      <c r="C2868" s="1"/>
    </row>
    <row r="2869" spans="2:3" x14ac:dyDescent="0.3">
      <c r="B2869" s="1"/>
      <c r="C2869" s="1"/>
    </row>
    <row r="2870" spans="2:3" x14ac:dyDescent="0.3">
      <c r="B2870" s="1"/>
      <c r="C2870" s="1"/>
    </row>
    <row r="2871" spans="2:3" x14ac:dyDescent="0.3">
      <c r="B2871" s="1"/>
      <c r="C2871" s="1"/>
    </row>
    <row r="2872" spans="2:3" x14ac:dyDescent="0.3">
      <c r="B2872" s="1"/>
      <c r="C2872" s="1"/>
    </row>
    <row r="2873" spans="2:3" x14ac:dyDescent="0.3">
      <c r="B2873" s="1"/>
      <c r="C2873" s="1"/>
    </row>
    <row r="2874" spans="2:3" x14ac:dyDescent="0.3">
      <c r="B2874" s="1"/>
      <c r="C2874" s="1"/>
    </row>
    <row r="2875" spans="2:3" x14ac:dyDescent="0.3">
      <c r="B2875" s="1"/>
      <c r="C2875" s="1"/>
    </row>
    <row r="2876" spans="2:3" x14ac:dyDescent="0.3">
      <c r="B2876" s="1"/>
      <c r="C2876" s="1"/>
    </row>
    <row r="2877" spans="2:3" x14ac:dyDescent="0.3">
      <c r="B2877" s="1"/>
      <c r="C2877" s="1"/>
    </row>
    <row r="2878" spans="2:3" x14ac:dyDescent="0.3">
      <c r="B2878" s="1"/>
      <c r="C2878" s="1"/>
    </row>
    <row r="2879" spans="2:3" x14ac:dyDescent="0.3">
      <c r="B2879" s="1"/>
      <c r="C2879" s="1"/>
    </row>
    <row r="2880" spans="2:3" x14ac:dyDescent="0.3">
      <c r="B2880" s="1"/>
      <c r="C2880" s="1"/>
    </row>
    <row r="2881" spans="2:3" x14ac:dyDescent="0.3">
      <c r="B2881" s="1"/>
      <c r="C2881" s="1"/>
    </row>
    <row r="2882" spans="2:3" x14ac:dyDescent="0.3">
      <c r="B2882" s="1"/>
      <c r="C2882" s="1"/>
    </row>
    <row r="2883" spans="2:3" x14ac:dyDescent="0.3">
      <c r="B2883" s="1"/>
      <c r="C2883" s="1"/>
    </row>
    <row r="2884" spans="2:3" x14ac:dyDescent="0.3">
      <c r="B2884" s="1"/>
      <c r="C2884" s="1"/>
    </row>
    <row r="2885" spans="2:3" x14ac:dyDescent="0.3">
      <c r="B2885" s="1"/>
      <c r="C2885" s="1"/>
    </row>
    <row r="2886" spans="2:3" x14ac:dyDescent="0.3">
      <c r="B2886" s="1"/>
      <c r="C2886" s="1"/>
    </row>
    <row r="2887" spans="2:3" x14ac:dyDescent="0.3">
      <c r="B2887" s="1"/>
      <c r="C2887" s="1"/>
    </row>
    <row r="2888" spans="2:3" x14ac:dyDescent="0.3">
      <c r="B2888" s="1"/>
      <c r="C2888" s="1"/>
    </row>
    <row r="2889" spans="2:3" x14ac:dyDescent="0.3">
      <c r="B2889" s="1"/>
      <c r="C2889" s="1"/>
    </row>
    <row r="2890" spans="2:3" x14ac:dyDescent="0.3">
      <c r="B2890" s="1"/>
      <c r="C2890" s="1"/>
    </row>
    <row r="2891" spans="2:3" x14ac:dyDescent="0.3">
      <c r="B2891" s="1"/>
      <c r="C2891" s="1"/>
    </row>
    <row r="2892" spans="2:3" x14ac:dyDescent="0.3">
      <c r="B2892" s="1"/>
      <c r="C2892" s="1"/>
    </row>
    <row r="2893" spans="2:3" x14ac:dyDescent="0.3">
      <c r="B2893" s="1"/>
      <c r="C2893" s="1"/>
    </row>
    <row r="2894" spans="2:3" x14ac:dyDescent="0.3">
      <c r="B2894" s="1"/>
      <c r="C2894" s="1"/>
    </row>
    <row r="2895" spans="2:3" x14ac:dyDescent="0.3">
      <c r="B2895" s="1"/>
      <c r="C2895" s="1"/>
    </row>
    <row r="2896" spans="2:3" x14ac:dyDescent="0.3">
      <c r="B2896" s="1"/>
      <c r="C2896" s="1"/>
    </row>
    <row r="2897" spans="2:3" x14ac:dyDescent="0.3">
      <c r="B2897" s="1"/>
      <c r="C2897" s="1"/>
    </row>
    <row r="2898" spans="2:3" x14ac:dyDescent="0.3">
      <c r="B2898" s="1"/>
      <c r="C2898" s="1"/>
    </row>
    <row r="2899" spans="2:3" x14ac:dyDescent="0.3">
      <c r="B2899" s="1"/>
      <c r="C2899" s="1"/>
    </row>
    <row r="2900" spans="2:3" x14ac:dyDescent="0.3">
      <c r="B2900" s="1"/>
      <c r="C2900" s="1"/>
    </row>
    <row r="2901" spans="2:3" x14ac:dyDescent="0.3">
      <c r="B2901" s="1"/>
      <c r="C2901" s="1"/>
    </row>
    <row r="2902" spans="2:3" x14ac:dyDescent="0.3">
      <c r="B2902" s="1"/>
      <c r="C2902" s="1"/>
    </row>
    <row r="2903" spans="2:3" x14ac:dyDescent="0.3">
      <c r="B2903" s="1"/>
      <c r="C2903" s="1"/>
    </row>
    <row r="2904" spans="2:3" x14ac:dyDescent="0.3">
      <c r="B2904" s="1"/>
      <c r="C2904" s="1"/>
    </row>
    <row r="2905" spans="2:3" x14ac:dyDescent="0.3">
      <c r="B2905" s="1"/>
      <c r="C2905" s="1"/>
    </row>
    <row r="2906" spans="2:3" x14ac:dyDescent="0.3">
      <c r="B2906" s="1"/>
      <c r="C2906" s="1"/>
    </row>
    <row r="2907" spans="2:3" x14ac:dyDescent="0.3">
      <c r="B2907" s="1"/>
      <c r="C2907" s="1"/>
    </row>
    <row r="2908" spans="2:3" x14ac:dyDescent="0.3">
      <c r="B2908" s="1"/>
      <c r="C2908" s="1"/>
    </row>
    <row r="2909" spans="2:3" x14ac:dyDescent="0.3">
      <c r="B2909" s="1"/>
      <c r="C2909" s="1"/>
    </row>
    <row r="2910" spans="2:3" x14ac:dyDescent="0.3">
      <c r="B2910" s="1"/>
      <c r="C2910" s="1"/>
    </row>
    <row r="2911" spans="2:3" x14ac:dyDescent="0.3">
      <c r="B2911" s="1"/>
      <c r="C2911" s="1"/>
    </row>
    <row r="2912" spans="2:3" x14ac:dyDescent="0.3">
      <c r="B2912" s="1"/>
      <c r="C2912" s="1"/>
    </row>
    <row r="2913" spans="2:3" x14ac:dyDescent="0.3">
      <c r="B2913" s="1"/>
      <c r="C2913" s="1"/>
    </row>
    <row r="2914" spans="2:3" x14ac:dyDescent="0.3">
      <c r="B2914" s="1"/>
      <c r="C2914" s="1"/>
    </row>
    <row r="2915" spans="2:3" x14ac:dyDescent="0.3">
      <c r="B2915" s="1"/>
      <c r="C2915" s="1"/>
    </row>
    <row r="2916" spans="2:3" x14ac:dyDescent="0.3">
      <c r="B2916" s="1"/>
      <c r="C2916" s="1"/>
    </row>
    <row r="2917" spans="2:3" x14ac:dyDescent="0.3">
      <c r="B2917" s="1"/>
      <c r="C2917" s="1"/>
    </row>
    <row r="2918" spans="2:3" x14ac:dyDescent="0.3">
      <c r="B2918" s="1"/>
      <c r="C2918" s="1"/>
    </row>
    <row r="2919" spans="2:3" x14ac:dyDescent="0.3">
      <c r="B2919" s="1"/>
      <c r="C2919" s="1"/>
    </row>
    <row r="2920" spans="2:3" x14ac:dyDescent="0.3">
      <c r="B2920" s="1"/>
      <c r="C2920" s="1"/>
    </row>
    <row r="2921" spans="2:3" x14ac:dyDescent="0.3">
      <c r="B2921" s="1"/>
      <c r="C2921" s="1"/>
    </row>
    <row r="2922" spans="2:3" x14ac:dyDescent="0.3">
      <c r="B2922" s="1"/>
      <c r="C2922" s="1"/>
    </row>
    <row r="2923" spans="2:3" x14ac:dyDescent="0.3">
      <c r="B2923" s="1"/>
      <c r="C2923" s="1"/>
    </row>
    <row r="2924" spans="2:3" x14ac:dyDescent="0.3">
      <c r="B2924" s="1"/>
      <c r="C2924" s="1"/>
    </row>
    <row r="2925" spans="2:3" x14ac:dyDescent="0.3">
      <c r="B2925" s="1"/>
      <c r="C2925" s="1"/>
    </row>
    <row r="2926" spans="2:3" x14ac:dyDescent="0.3">
      <c r="B2926" s="1"/>
      <c r="C2926" s="1"/>
    </row>
    <row r="2927" spans="2:3" x14ac:dyDescent="0.3">
      <c r="B2927" s="1"/>
      <c r="C2927" s="1"/>
    </row>
    <row r="2928" spans="2:3" x14ac:dyDescent="0.3">
      <c r="B2928" s="1"/>
      <c r="C2928" s="1"/>
    </row>
    <row r="2929" spans="2:3" x14ac:dyDescent="0.3">
      <c r="B2929" s="1"/>
      <c r="C2929" s="1"/>
    </row>
    <row r="2930" spans="2:3" x14ac:dyDescent="0.3">
      <c r="B2930" s="1"/>
      <c r="C2930" s="1"/>
    </row>
    <row r="2931" spans="2:3" x14ac:dyDescent="0.3">
      <c r="B2931" s="1"/>
      <c r="C2931" s="1"/>
    </row>
    <row r="2932" spans="2:3" x14ac:dyDescent="0.3">
      <c r="B2932" s="1"/>
      <c r="C2932" s="1"/>
    </row>
    <row r="2933" spans="2:3" x14ac:dyDescent="0.3">
      <c r="B2933" s="1"/>
      <c r="C2933" s="1"/>
    </row>
    <row r="2934" spans="2:3" x14ac:dyDescent="0.3">
      <c r="B2934" s="1"/>
      <c r="C2934" s="1"/>
    </row>
    <row r="2935" spans="2:3" x14ac:dyDescent="0.3">
      <c r="B2935" s="1"/>
      <c r="C2935" s="1"/>
    </row>
    <row r="2936" spans="2:3" x14ac:dyDescent="0.3">
      <c r="B2936" s="1"/>
      <c r="C2936" s="1"/>
    </row>
    <row r="2937" spans="2:3" x14ac:dyDescent="0.3">
      <c r="B2937" s="1"/>
      <c r="C2937" s="1"/>
    </row>
    <row r="2938" spans="2:3" x14ac:dyDescent="0.3">
      <c r="B2938" s="1"/>
      <c r="C2938" s="1"/>
    </row>
    <row r="2939" spans="2:3" x14ac:dyDescent="0.3">
      <c r="B2939" s="1"/>
      <c r="C2939" s="1"/>
    </row>
    <row r="2940" spans="2:3" x14ac:dyDescent="0.3">
      <c r="B2940" s="1"/>
      <c r="C2940" s="1"/>
    </row>
    <row r="2941" spans="2:3" x14ac:dyDescent="0.3">
      <c r="B2941" s="1"/>
      <c r="C2941" s="1"/>
    </row>
    <row r="2942" spans="2:3" x14ac:dyDescent="0.3">
      <c r="B2942" s="1"/>
      <c r="C2942" s="1"/>
    </row>
    <row r="2943" spans="2:3" x14ac:dyDescent="0.3">
      <c r="B2943" s="1"/>
      <c r="C2943" s="1"/>
    </row>
    <row r="2944" spans="2:3" x14ac:dyDescent="0.3">
      <c r="B2944" s="1"/>
      <c r="C2944" s="1"/>
    </row>
    <row r="2945" spans="2:3" x14ac:dyDescent="0.3">
      <c r="B2945" s="1"/>
      <c r="C2945" s="1"/>
    </row>
    <row r="2946" spans="2:3" x14ac:dyDescent="0.3">
      <c r="B2946" s="1"/>
      <c r="C2946" s="1"/>
    </row>
    <row r="2947" spans="2:3" x14ac:dyDescent="0.3">
      <c r="B2947" s="1"/>
      <c r="C2947" s="1"/>
    </row>
    <row r="2948" spans="2:3" x14ac:dyDescent="0.3">
      <c r="B2948" s="1"/>
      <c r="C2948" s="1"/>
    </row>
    <row r="2949" spans="2:3" x14ac:dyDescent="0.3">
      <c r="B2949" s="1"/>
      <c r="C2949" s="1"/>
    </row>
    <row r="2950" spans="2:3" x14ac:dyDescent="0.3">
      <c r="B2950" s="1"/>
      <c r="C2950" s="1"/>
    </row>
    <row r="2951" spans="2:3" x14ac:dyDescent="0.3">
      <c r="B2951" s="1"/>
      <c r="C2951" s="1"/>
    </row>
    <row r="2952" spans="2:3" x14ac:dyDescent="0.3">
      <c r="B2952" s="1"/>
      <c r="C2952" s="1"/>
    </row>
    <row r="2953" spans="2:3" x14ac:dyDescent="0.3">
      <c r="B2953" s="1"/>
      <c r="C2953" s="1"/>
    </row>
    <row r="2954" spans="2:3" x14ac:dyDescent="0.3">
      <c r="B2954" s="1"/>
      <c r="C2954" s="1"/>
    </row>
    <row r="2955" spans="2:3" x14ac:dyDescent="0.3">
      <c r="B2955" s="1"/>
      <c r="C2955" s="1"/>
    </row>
    <row r="2956" spans="2:3" x14ac:dyDescent="0.3">
      <c r="B2956" s="1"/>
      <c r="C2956" s="1"/>
    </row>
    <row r="2957" spans="2:3" x14ac:dyDescent="0.3">
      <c r="B2957" s="1"/>
      <c r="C2957" s="1"/>
    </row>
    <row r="2958" spans="2:3" x14ac:dyDescent="0.3">
      <c r="B2958" s="1"/>
      <c r="C2958" s="1"/>
    </row>
    <row r="2959" spans="2:3" x14ac:dyDescent="0.3">
      <c r="B2959" s="1"/>
      <c r="C2959" s="1"/>
    </row>
    <row r="2960" spans="2:3" x14ac:dyDescent="0.3">
      <c r="B2960" s="1"/>
      <c r="C2960" s="1"/>
    </row>
    <row r="2961" spans="2:3" x14ac:dyDescent="0.3">
      <c r="B2961" s="1"/>
      <c r="C2961" s="1"/>
    </row>
    <row r="2962" spans="2:3" x14ac:dyDescent="0.3">
      <c r="B2962" s="1"/>
      <c r="C2962" s="1"/>
    </row>
    <row r="2963" spans="2:3" x14ac:dyDescent="0.3">
      <c r="B2963" s="1"/>
      <c r="C2963" s="1"/>
    </row>
    <row r="2964" spans="2:3" x14ac:dyDescent="0.3">
      <c r="B2964" s="1"/>
      <c r="C2964" s="1"/>
    </row>
    <row r="2965" spans="2:3" x14ac:dyDescent="0.3">
      <c r="B2965" s="1"/>
      <c r="C2965" s="1"/>
    </row>
    <row r="2966" spans="2:3" x14ac:dyDescent="0.3">
      <c r="B2966" s="1"/>
      <c r="C2966" s="1"/>
    </row>
    <row r="2967" spans="2:3" x14ac:dyDescent="0.3">
      <c r="B2967" s="1"/>
      <c r="C2967" s="1"/>
    </row>
    <row r="2968" spans="2:3" x14ac:dyDescent="0.3">
      <c r="B2968" s="1"/>
      <c r="C2968" s="1"/>
    </row>
    <row r="2969" spans="2:3" x14ac:dyDescent="0.3">
      <c r="B2969" s="1"/>
      <c r="C2969" s="1"/>
    </row>
    <row r="2970" spans="2:3" x14ac:dyDescent="0.3">
      <c r="B2970" s="1"/>
      <c r="C2970" s="1"/>
    </row>
    <row r="2971" spans="2:3" x14ac:dyDescent="0.3">
      <c r="B2971" s="1"/>
      <c r="C2971" s="1"/>
    </row>
    <row r="2972" spans="2:3" x14ac:dyDescent="0.3">
      <c r="B2972" s="1"/>
      <c r="C2972" s="1"/>
    </row>
    <row r="2973" spans="2:3" x14ac:dyDescent="0.3">
      <c r="B2973" s="1"/>
      <c r="C2973" s="1"/>
    </row>
    <row r="2974" spans="2:3" x14ac:dyDescent="0.3">
      <c r="B2974" s="1"/>
      <c r="C2974" s="1"/>
    </row>
    <row r="2975" spans="2:3" x14ac:dyDescent="0.3">
      <c r="B2975" s="1"/>
      <c r="C2975" s="1"/>
    </row>
    <row r="2976" spans="2:3" x14ac:dyDescent="0.3">
      <c r="B2976" s="1"/>
      <c r="C2976" s="1"/>
    </row>
    <row r="2977" spans="2:3" x14ac:dyDescent="0.3">
      <c r="B2977" s="1"/>
      <c r="C2977" s="1"/>
    </row>
    <row r="2978" spans="2:3" x14ac:dyDescent="0.3">
      <c r="B2978" s="1"/>
      <c r="C2978" s="1"/>
    </row>
    <row r="2979" spans="2:3" x14ac:dyDescent="0.3">
      <c r="B2979" s="1"/>
      <c r="C2979" s="1"/>
    </row>
    <row r="2980" spans="2:3" x14ac:dyDescent="0.3">
      <c r="B2980" s="1"/>
      <c r="C2980" s="1"/>
    </row>
    <row r="2981" spans="2:3" x14ac:dyDescent="0.3">
      <c r="B2981" s="1"/>
      <c r="C2981" s="1"/>
    </row>
    <row r="2982" spans="2:3" x14ac:dyDescent="0.3">
      <c r="B2982" s="1"/>
      <c r="C2982" s="1"/>
    </row>
    <row r="2983" spans="2:3" x14ac:dyDescent="0.3">
      <c r="B2983" s="1"/>
      <c r="C2983" s="1"/>
    </row>
    <row r="2984" spans="2:3" x14ac:dyDescent="0.3">
      <c r="B2984" s="1"/>
      <c r="C2984" s="1"/>
    </row>
    <row r="2985" spans="2:3" x14ac:dyDescent="0.3">
      <c r="B2985" s="1"/>
      <c r="C2985" s="1"/>
    </row>
    <row r="2986" spans="2:3" x14ac:dyDescent="0.3">
      <c r="B2986" s="1"/>
      <c r="C2986" s="1"/>
    </row>
    <row r="2987" spans="2:3" x14ac:dyDescent="0.3">
      <c r="B2987" s="1"/>
      <c r="C2987" s="1"/>
    </row>
    <row r="2988" spans="2:3" x14ac:dyDescent="0.3">
      <c r="B2988" s="1"/>
      <c r="C2988" s="1"/>
    </row>
    <row r="2989" spans="2:3" x14ac:dyDescent="0.3">
      <c r="B2989" s="1"/>
      <c r="C2989" s="1"/>
    </row>
    <row r="2990" spans="2:3" x14ac:dyDescent="0.3">
      <c r="B2990" s="1"/>
      <c r="C2990" s="1"/>
    </row>
    <row r="2991" spans="2:3" x14ac:dyDescent="0.3">
      <c r="B2991" s="1"/>
      <c r="C2991" s="1"/>
    </row>
    <row r="2992" spans="2:3" x14ac:dyDescent="0.3">
      <c r="B2992" s="1"/>
      <c r="C2992" s="1"/>
    </row>
    <row r="2993" spans="2:3" x14ac:dyDescent="0.3">
      <c r="B2993" s="1"/>
      <c r="C2993" s="1"/>
    </row>
    <row r="2994" spans="2:3" x14ac:dyDescent="0.3">
      <c r="B2994" s="1"/>
      <c r="C2994" s="1"/>
    </row>
    <row r="2995" spans="2:3" x14ac:dyDescent="0.3">
      <c r="B2995" s="1"/>
      <c r="C2995" s="1"/>
    </row>
    <row r="2996" spans="2:3" x14ac:dyDescent="0.3">
      <c r="B2996" s="1"/>
      <c r="C2996" s="1"/>
    </row>
    <row r="2997" spans="2:3" x14ac:dyDescent="0.3">
      <c r="B2997" s="1"/>
      <c r="C2997" s="1"/>
    </row>
    <row r="2998" spans="2:3" x14ac:dyDescent="0.3">
      <c r="B2998" s="1"/>
      <c r="C2998" s="1"/>
    </row>
    <row r="2999" spans="2:3" x14ac:dyDescent="0.3">
      <c r="B2999" s="1"/>
      <c r="C2999" s="1"/>
    </row>
    <row r="3000" spans="2:3" x14ac:dyDescent="0.3">
      <c r="B3000" s="1"/>
      <c r="C3000" s="1"/>
    </row>
    <row r="3001" spans="2:3" x14ac:dyDescent="0.3">
      <c r="B3001" s="1"/>
      <c r="C3001" s="1"/>
    </row>
    <row r="3002" spans="2:3" x14ac:dyDescent="0.3">
      <c r="B3002" s="1"/>
      <c r="C3002" s="1"/>
    </row>
    <row r="3003" spans="2:3" x14ac:dyDescent="0.3">
      <c r="B3003" s="1"/>
      <c r="C3003" s="1"/>
    </row>
    <row r="3004" spans="2:3" x14ac:dyDescent="0.3">
      <c r="B3004" s="1"/>
      <c r="C3004" s="1"/>
    </row>
    <row r="3005" spans="2:3" x14ac:dyDescent="0.3">
      <c r="B3005" s="1"/>
      <c r="C3005" s="1"/>
    </row>
    <row r="3006" spans="2:3" x14ac:dyDescent="0.3">
      <c r="B3006" s="1"/>
      <c r="C3006" s="1"/>
    </row>
    <row r="3007" spans="2:3" x14ac:dyDescent="0.3">
      <c r="B3007" s="1"/>
      <c r="C3007" s="1"/>
    </row>
    <row r="3008" spans="2:3" x14ac:dyDescent="0.3">
      <c r="B3008" s="1"/>
      <c r="C3008" s="1"/>
    </row>
    <row r="3009" spans="2:3" x14ac:dyDescent="0.3">
      <c r="B3009" s="1"/>
      <c r="C3009" s="1"/>
    </row>
    <row r="3010" spans="2:3" x14ac:dyDescent="0.3">
      <c r="B3010" s="1"/>
      <c r="C3010" s="1"/>
    </row>
    <row r="3011" spans="2:3" x14ac:dyDescent="0.3">
      <c r="B3011" s="1"/>
      <c r="C3011" s="1"/>
    </row>
    <row r="3012" spans="2:3" x14ac:dyDescent="0.3">
      <c r="B3012" s="1"/>
      <c r="C3012" s="1"/>
    </row>
    <row r="3013" spans="2:3" x14ac:dyDescent="0.3">
      <c r="B3013" s="1"/>
      <c r="C3013" s="1"/>
    </row>
    <row r="3014" spans="2:3" x14ac:dyDescent="0.3">
      <c r="B3014" s="1"/>
      <c r="C3014" s="1"/>
    </row>
    <row r="3015" spans="2:3" x14ac:dyDescent="0.3">
      <c r="B3015" s="1"/>
      <c r="C3015" s="1"/>
    </row>
    <row r="3016" spans="2:3" x14ac:dyDescent="0.3">
      <c r="B3016" s="1"/>
      <c r="C3016" s="1"/>
    </row>
    <row r="3017" spans="2:3" x14ac:dyDescent="0.3">
      <c r="B3017" s="1"/>
      <c r="C3017" s="1"/>
    </row>
    <row r="3018" spans="2:3" x14ac:dyDescent="0.3">
      <c r="B3018" s="1"/>
      <c r="C3018" s="1"/>
    </row>
    <row r="3019" spans="2:3" x14ac:dyDescent="0.3">
      <c r="B3019" s="1"/>
      <c r="C3019" s="1"/>
    </row>
    <row r="3020" spans="2:3" x14ac:dyDescent="0.3">
      <c r="B3020" s="1"/>
      <c r="C3020" s="1"/>
    </row>
    <row r="3021" spans="2:3" x14ac:dyDescent="0.3">
      <c r="B3021" s="1"/>
      <c r="C3021" s="1"/>
    </row>
    <row r="3022" spans="2:3" x14ac:dyDescent="0.3">
      <c r="B3022" s="1"/>
      <c r="C3022" s="1"/>
    </row>
    <row r="3023" spans="2:3" x14ac:dyDescent="0.3">
      <c r="B3023" s="1"/>
      <c r="C3023" s="1"/>
    </row>
    <row r="3024" spans="2:3" x14ac:dyDescent="0.3">
      <c r="B3024" s="1"/>
      <c r="C3024" s="1"/>
    </row>
    <row r="3025" spans="2:3" x14ac:dyDescent="0.3">
      <c r="B3025" s="1"/>
      <c r="C3025" s="1"/>
    </row>
    <row r="3026" spans="2:3" x14ac:dyDescent="0.3">
      <c r="B3026" s="1"/>
      <c r="C3026" s="1"/>
    </row>
    <row r="3027" spans="2:3" x14ac:dyDescent="0.3">
      <c r="B3027" s="1"/>
      <c r="C3027" s="1"/>
    </row>
    <row r="3028" spans="2:3" x14ac:dyDescent="0.3">
      <c r="B3028" s="1"/>
      <c r="C3028" s="1"/>
    </row>
    <row r="3029" spans="2:3" x14ac:dyDescent="0.3">
      <c r="B3029" s="1"/>
      <c r="C3029" s="1"/>
    </row>
    <row r="3030" spans="2:3" x14ac:dyDescent="0.3">
      <c r="B3030" s="1"/>
      <c r="C3030" s="1"/>
    </row>
    <row r="3031" spans="2:3" x14ac:dyDescent="0.3">
      <c r="B3031" s="1"/>
      <c r="C3031" s="1"/>
    </row>
    <row r="3032" spans="2:3" x14ac:dyDescent="0.3">
      <c r="B3032" s="1"/>
      <c r="C3032" s="1"/>
    </row>
    <row r="3033" spans="2:3" x14ac:dyDescent="0.3">
      <c r="B3033" s="1"/>
      <c r="C3033" s="1"/>
    </row>
    <row r="3034" spans="2:3" x14ac:dyDescent="0.3">
      <c r="B3034" s="1"/>
      <c r="C3034" s="1"/>
    </row>
    <row r="3035" spans="2:3" x14ac:dyDescent="0.3">
      <c r="B3035" s="1"/>
      <c r="C3035" s="1"/>
    </row>
    <row r="3036" spans="2:3" x14ac:dyDescent="0.3">
      <c r="B3036" s="1"/>
      <c r="C3036" s="1"/>
    </row>
    <row r="3037" spans="2:3" x14ac:dyDescent="0.3">
      <c r="B3037" s="1"/>
      <c r="C3037" s="1"/>
    </row>
    <row r="3038" spans="2:3" x14ac:dyDescent="0.3">
      <c r="B3038" s="1"/>
      <c r="C3038" s="1"/>
    </row>
    <row r="3039" spans="2:3" x14ac:dyDescent="0.3">
      <c r="B3039" s="1"/>
      <c r="C3039" s="1"/>
    </row>
    <row r="3040" spans="2:3" x14ac:dyDescent="0.3">
      <c r="B3040" s="1"/>
      <c r="C3040" s="1"/>
    </row>
    <row r="3041" spans="2:3" x14ac:dyDescent="0.3">
      <c r="B3041" s="1"/>
      <c r="C3041" s="1"/>
    </row>
    <row r="3042" spans="2:3" x14ac:dyDescent="0.3">
      <c r="B3042" s="1"/>
      <c r="C3042" s="1"/>
    </row>
    <row r="3043" spans="2:3" x14ac:dyDescent="0.3">
      <c r="B3043" s="1"/>
      <c r="C3043" s="1"/>
    </row>
    <row r="3044" spans="2:3" x14ac:dyDescent="0.3">
      <c r="B3044" s="1"/>
      <c r="C3044" s="1"/>
    </row>
    <row r="3045" spans="2:3" x14ac:dyDescent="0.3">
      <c r="B3045" s="1"/>
      <c r="C3045" s="1"/>
    </row>
    <row r="3046" spans="2:3" x14ac:dyDescent="0.3">
      <c r="B3046" s="1"/>
      <c r="C3046" s="1"/>
    </row>
    <row r="3047" spans="2:3" x14ac:dyDescent="0.3">
      <c r="B3047" s="1"/>
      <c r="C3047" s="1"/>
    </row>
    <row r="3048" spans="2:3" x14ac:dyDescent="0.3">
      <c r="B3048" s="1"/>
      <c r="C3048" s="1"/>
    </row>
    <row r="3049" spans="2:3" x14ac:dyDescent="0.3">
      <c r="B3049" s="1"/>
      <c r="C3049" s="1"/>
    </row>
    <row r="3050" spans="2:3" x14ac:dyDescent="0.3">
      <c r="B3050" s="1"/>
      <c r="C3050" s="1"/>
    </row>
    <row r="3051" spans="2:3" x14ac:dyDescent="0.3">
      <c r="B3051" s="1"/>
      <c r="C3051" s="1"/>
    </row>
    <row r="3052" spans="2:3" x14ac:dyDescent="0.3">
      <c r="B3052" s="1"/>
      <c r="C3052" s="1"/>
    </row>
    <row r="3053" spans="2:3" x14ac:dyDescent="0.3">
      <c r="B3053" s="1"/>
      <c r="C3053" s="1"/>
    </row>
    <row r="3054" spans="2:3" x14ac:dyDescent="0.3">
      <c r="B3054" s="1"/>
      <c r="C3054" s="1"/>
    </row>
    <row r="3055" spans="2:3" x14ac:dyDescent="0.3">
      <c r="B3055" s="1"/>
      <c r="C3055" s="1"/>
    </row>
    <row r="3056" spans="2:3" x14ac:dyDescent="0.3">
      <c r="B3056" s="1"/>
      <c r="C3056" s="1"/>
    </row>
    <row r="3057" spans="2:3" x14ac:dyDescent="0.3">
      <c r="B3057" s="1"/>
      <c r="C3057" s="1"/>
    </row>
    <row r="3058" spans="2:3" x14ac:dyDescent="0.3">
      <c r="B3058" s="1"/>
      <c r="C3058" s="1"/>
    </row>
    <row r="3059" spans="2:3" x14ac:dyDescent="0.3">
      <c r="B3059" s="1"/>
      <c r="C3059" s="1"/>
    </row>
    <row r="3060" spans="2:3" x14ac:dyDescent="0.3">
      <c r="B3060" s="1"/>
      <c r="C3060" s="1"/>
    </row>
    <row r="3061" spans="2:3" x14ac:dyDescent="0.3">
      <c r="B3061" s="1"/>
      <c r="C3061" s="1"/>
    </row>
    <row r="3062" spans="2:3" x14ac:dyDescent="0.3">
      <c r="B3062" s="1"/>
      <c r="C3062" s="1"/>
    </row>
    <row r="3063" spans="2:3" x14ac:dyDescent="0.3">
      <c r="B3063" s="1"/>
      <c r="C3063" s="1"/>
    </row>
    <row r="3064" spans="2:3" x14ac:dyDescent="0.3">
      <c r="B3064" s="1"/>
      <c r="C3064" s="1"/>
    </row>
    <row r="3065" spans="2:3" x14ac:dyDescent="0.3">
      <c r="B3065" s="1"/>
      <c r="C3065" s="1"/>
    </row>
    <row r="3066" spans="2:3" x14ac:dyDescent="0.3">
      <c r="B3066" s="1"/>
      <c r="C3066" s="1"/>
    </row>
    <row r="3067" spans="2:3" x14ac:dyDescent="0.3">
      <c r="B3067" s="1"/>
      <c r="C3067" s="1"/>
    </row>
    <row r="3068" spans="2:3" x14ac:dyDescent="0.3">
      <c r="B3068" s="1"/>
      <c r="C3068" s="1"/>
    </row>
    <row r="3069" spans="2:3" x14ac:dyDescent="0.3">
      <c r="B3069" s="1"/>
      <c r="C3069" s="1"/>
    </row>
    <row r="3070" spans="2:3" x14ac:dyDescent="0.3">
      <c r="B3070" s="1"/>
      <c r="C3070" s="1"/>
    </row>
    <row r="3071" spans="2:3" x14ac:dyDescent="0.3">
      <c r="B3071" s="1"/>
      <c r="C3071" s="1"/>
    </row>
    <row r="3072" spans="2:3" x14ac:dyDescent="0.3">
      <c r="B3072" s="1"/>
      <c r="C3072" s="1"/>
    </row>
    <row r="3073" spans="2:3" x14ac:dyDescent="0.3">
      <c r="B3073" s="1"/>
      <c r="C3073" s="1"/>
    </row>
    <row r="3074" spans="2:3" x14ac:dyDescent="0.3">
      <c r="B3074" s="1"/>
      <c r="C3074" s="1"/>
    </row>
    <row r="3075" spans="2:3" x14ac:dyDescent="0.3">
      <c r="B3075" s="1"/>
      <c r="C3075" s="1"/>
    </row>
    <row r="3076" spans="2:3" x14ac:dyDescent="0.3">
      <c r="B3076" s="1"/>
      <c r="C3076" s="1"/>
    </row>
    <row r="3077" spans="2:3" x14ac:dyDescent="0.3">
      <c r="B3077" s="1"/>
      <c r="C3077" s="1"/>
    </row>
    <row r="3078" spans="2:3" x14ac:dyDescent="0.3">
      <c r="B3078" s="1"/>
      <c r="C3078" s="1"/>
    </row>
    <row r="3079" spans="2:3" x14ac:dyDescent="0.3">
      <c r="B3079" s="1"/>
      <c r="C3079" s="1"/>
    </row>
    <row r="3080" spans="2:3" x14ac:dyDescent="0.3">
      <c r="B3080" s="1"/>
      <c r="C3080" s="1"/>
    </row>
    <row r="3081" spans="2:3" x14ac:dyDescent="0.3">
      <c r="B3081" s="1"/>
      <c r="C3081" s="1"/>
    </row>
    <row r="3082" spans="2:3" x14ac:dyDescent="0.3">
      <c r="B3082" s="1"/>
      <c r="C3082" s="1"/>
    </row>
    <row r="3083" spans="2:3" x14ac:dyDescent="0.3">
      <c r="B3083" s="1"/>
      <c r="C3083" s="1"/>
    </row>
    <row r="3084" spans="2:3" x14ac:dyDescent="0.3">
      <c r="B3084" s="1"/>
      <c r="C3084" s="1"/>
    </row>
    <row r="3085" spans="2:3" x14ac:dyDescent="0.3">
      <c r="B3085" s="1"/>
      <c r="C3085" s="1"/>
    </row>
    <row r="3086" spans="2:3" x14ac:dyDescent="0.3">
      <c r="B3086" s="1"/>
      <c r="C3086" s="1"/>
    </row>
    <row r="3087" spans="2:3" x14ac:dyDescent="0.3">
      <c r="B3087" s="1"/>
      <c r="C3087" s="1"/>
    </row>
    <row r="3088" spans="2:3" x14ac:dyDescent="0.3">
      <c r="B3088" s="1"/>
      <c r="C3088" s="1"/>
    </row>
    <row r="3089" spans="2:3" x14ac:dyDescent="0.3">
      <c r="B3089" s="1"/>
      <c r="C3089" s="1"/>
    </row>
    <row r="3090" spans="2:3" x14ac:dyDescent="0.3">
      <c r="B3090" s="1"/>
      <c r="C3090" s="1"/>
    </row>
    <row r="3091" spans="2:3" x14ac:dyDescent="0.3">
      <c r="B3091" s="1"/>
      <c r="C3091" s="1"/>
    </row>
    <row r="3092" spans="2:3" x14ac:dyDescent="0.3">
      <c r="B3092" s="1"/>
      <c r="C3092" s="1"/>
    </row>
    <row r="3093" spans="2:3" x14ac:dyDescent="0.3">
      <c r="B3093" s="1"/>
      <c r="C3093" s="1"/>
    </row>
    <row r="3094" spans="2:3" x14ac:dyDescent="0.3">
      <c r="B3094" s="1"/>
      <c r="C3094" s="1"/>
    </row>
    <row r="3095" spans="2:3" x14ac:dyDescent="0.3">
      <c r="B3095" s="1"/>
      <c r="C3095" s="1"/>
    </row>
    <row r="3096" spans="2:3" x14ac:dyDescent="0.3">
      <c r="B3096" s="1"/>
      <c r="C3096" s="1"/>
    </row>
    <row r="3097" spans="2:3" x14ac:dyDescent="0.3">
      <c r="B3097" s="1"/>
      <c r="C3097" s="1"/>
    </row>
    <row r="3098" spans="2:3" x14ac:dyDescent="0.3">
      <c r="B3098" s="1"/>
      <c r="C3098" s="1"/>
    </row>
    <row r="3099" spans="2:3" x14ac:dyDescent="0.3">
      <c r="B3099" s="1"/>
      <c r="C3099" s="1"/>
    </row>
    <row r="3100" spans="2:3" x14ac:dyDescent="0.3">
      <c r="B3100" s="1"/>
      <c r="C3100" s="1"/>
    </row>
    <row r="3101" spans="2:3" x14ac:dyDescent="0.3">
      <c r="B3101" s="1"/>
      <c r="C3101" s="1"/>
    </row>
    <row r="3102" spans="2:3" x14ac:dyDescent="0.3">
      <c r="B3102" s="1"/>
      <c r="C3102" s="1"/>
    </row>
    <row r="3103" spans="2:3" x14ac:dyDescent="0.3">
      <c r="B3103" s="1"/>
      <c r="C3103" s="1"/>
    </row>
    <row r="3104" spans="2:3" x14ac:dyDescent="0.3">
      <c r="B3104" s="1"/>
      <c r="C3104" s="1"/>
    </row>
    <row r="3105" spans="2:3" x14ac:dyDescent="0.3">
      <c r="B3105" s="1"/>
      <c r="C3105" s="1"/>
    </row>
    <row r="3106" spans="2:3" x14ac:dyDescent="0.3">
      <c r="B3106" s="1"/>
      <c r="C3106" s="1"/>
    </row>
    <row r="3107" spans="2:3" x14ac:dyDescent="0.3">
      <c r="B3107" s="1"/>
      <c r="C3107" s="1"/>
    </row>
    <row r="3108" spans="2:3" x14ac:dyDescent="0.3">
      <c r="B3108" s="1"/>
      <c r="C3108" s="1"/>
    </row>
    <row r="3109" spans="2:3" x14ac:dyDescent="0.3">
      <c r="B3109" s="1"/>
      <c r="C3109" s="1"/>
    </row>
    <row r="3110" spans="2:3" x14ac:dyDescent="0.3">
      <c r="B3110" s="1"/>
      <c r="C3110" s="1"/>
    </row>
    <row r="3111" spans="2:3" x14ac:dyDescent="0.3">
      <c r="B3111" s="1"/>
      <c r="C3111" s="1"/>
    </row>
    <row r="3112" spans="2:3" x14ac:dyDescent="0.3">
      <c r="B3112" s="1"/>
      <c r="C3112" s="1"/>
    </row>
    <row r="3113" spans="2:3" x14ac:dyDescent="0.3">
      <c r="B3113" s="1"/>
      <c r="C3113" s="1"/>
    </row>
    <row r="3114" spans="2:3" x14ac:dyDescent="0.3">
      <c r="B3114" s="1"/>
      <c r="C3114" s="1"/>
    </row>
    <row r="3115" spans="2:3" x14ac:dyDescent="0.3">
      <c r="B3115" s="1"/>
      <c r="C3115" s="1"/>
    </row>
    <row r="3116" spans="2:3" x14ac:dyDescent="0.3">
      <c r="B3116" s="1"/>
      <c r="C3116" s="1"/>
    </row>
    <row r="3117" spans="2:3" x14ac:dyDescent="0.3">
      <c r="B3117" s="1"/>
      <c r="C3117" s="1"/>
    </row>
    <row r="3118" spans="2:3" x14ac:dyDescent="0.3">
      <c r="B3118" s="1"/>
      <c r="C3118" s="1"/>
    </row>
    <row r="3119" spans="2:3" x14ac:dyDescent="0.3">
      <c r="B3119" s="1"/>
      <c r="C3119" s="1"/>
    </row>
    <row r="3120" spans="2:3" x14ac:dyDescent="0.3">
      <c r="B3120" s="1"/>
      <c r="C3120" s="1"/>
    </row>
    <row r="3121" spans="2:3" x14ac:dyDescent="0.3">
      <c r="B3121" s="1"/>
      <c r="C3121" s="1"/>
    </row>
    <row r="3122" spans="2:3" x14ac:dyDescent="0.3">
      <c r="B3122" s="1"/>
      <c r="C3122" s="1"/>
    </row>
    <row r="3123" spans="2:3" x14ac:dyDescent="0.3">
      <c r="B3123" s="1"/>
      <c r="C3123" s="1"/>
    </row>
    <row r="3124" spans="2:3" x14ac:dyDescent="0.3">
      <c r="B3124" s="1"/>
      <c r="C3124" s="1"/>
    </row>
    <row r="3125" spans="2:3" x14ac:dyDescent="0.3">
      <c r="B3125" s="1"/>
      <c r="C3125" s="1"/>
    </row>
    <row r="3126" spans="2:3" x14ac:dyDescent="0.3">
      <c r="B3126" s="1"/>
      <c r="C3126" s="1"/>
    </row>
    <row r="3127" spans="2:3" x14ac:dyDescent="0.3">
      <c r="B3127" s="1"/>
      <c r="C3127" s="1"/>
    </row>
    <row r="3128" spans="2:3" x14ac:dyDescent="0.3">
      <c r="B3128" s="1"/>
      <c r="C3128" s="1"/>
    </row>
    <row r="3129" spans="2:3" x14ac:dyDescent="0.3">
      <c r="B3129" s="1"/>
      <c r="C3129" s="1"/>
    </row>
    <row r="3130" spans="2:3" x14ac:dyDescent="0.3">
      <c r="B3130" s="1"/>
      <c r="C3130" s="1"/>
    </row>
    <row r="3131" spans="2:3" x14ac:dyDescent="0.3">
      <c r="B3131" s="1"/>
      <c r="C3131" s="1"/>
    </row>
    <row r="3132" spans="2:3" x14ac:dyDescent="0.3">
      <c r="B3132" s="1"/>
      <c r="C3132" s="1"/>
    </row>
    <row r="3133" spans="2:3" x14ac:dyDescent="0.3">
      <c r="B3133" s="1"/>
      <c r="C3133" s="1"/>
    </row>
    <row r="3134" spans="2:3" x14ac:dyDescent="0.3">
      <c r="B3134" s="1"/>
      <c r="C3134" s="1"/>
    </row>
    <row r="3135" spans="2:3" x14ac:dyDescent="0.3">
      <c r="B3135" s="1"/>
      <c r="C3135" s="1"/>
    </row>
    <row r="3136" spans="2:3" x14ac:dyDescent="0.3">
      <c r="B3136" s="1"/>
      <c r="C3136" s="1"/>
    </row>
    <row r="3137" spans="2:3" x14ac:dyDescent="0.3">
      <c r="B3137" s="1"/>
      <c r="C3137" s="1"/>
    </row>
    <row r="3138" spans="2:3" x14ac:dyDescent="0.3">
      <c r="B3138" s="1"/>
      <c r="C3138" s="1"/>
    </row>
    <row r="3139" spans="2:3" x14ac:dyDescent="0.3">
      <c r="B3139" s="1"/>
      <c r="C3139" s="1"/>
    </row>
    <row r="3140" spans="2:3" x14ac:dyDescent="0.3">
      <c r="B3140" s="1"/>
      <c r="C3140" s="1"/>
    </row>
    <row r="3141" spans="2:3" x14ac:dyDescent="0.3">
      <c r="B3141" s="1"/>
      <c r="C3141" s="1"/>
    </row>
    <row r="3142" spans="2:3" x14ac:dyDescent="0.3">
      <c r="B3142" s="1"/>
      <c r="C3142" s="1"/>
    </row>
    <row r="3143" spans="2:3" x14ac:dyDescent="0.3">
      <c r="B3143" s="1"/>
      <c r="C3143" s="1"/>
    </row>
    <row r="3144" spans="2:3" x14ac:dyDescent="0.3">
      <c r="B3144" s="1"/>
      <c r="C3144" s="1"/>
    </row>
    <row r="3145" spans="2:3" x14ac:dyDescent="0.3">
      <c r="B3145" s="1"/>
      <c r="C3145" s="1"/>
    </row>
    <row r="3146" spans="2:3" x14ac:dyDescent="0.3">
      <c r="B3146" s="1"/>
      <c r="C3146" s="1"/>
    </row>
    <row r="3147" spans="2:3" x14ac:dyDescent="0.3">
      <c r="B3147" s="1"/>
      <c r="C3147" s="1"/>
    </row>
    <row r="3148" spans="2:3" x14ac:dyDescent="0.3">
      <c r="B3148" s="1"/>
      <c r="C3148" s="1"/>
    </row>
    <row r="3149" spans="2:3" x14ac:dyDescent="0.3">
      <c r="B3149" s="1"/>
      <c r="C3149" s="1"/>
    </row>
    <row r="3150" spans="2:3" x14ac:dyDescent="0.3">
      <c r="B3150" s="1"/>
      <c r="C3150" s="1"/>
    </row>
    <row r="3151" spans="2:3" x14ac:dyDescent="0.3">
      <c r="B3151" s="1"/>
      <c r="C3151" s="1"/>
    </row>
    <row r="3152" spans="2:3" x14ac:dyDescent="0.3">
      <c r="B3152" s="1"/>
      <c r="C3152" s="1"/>
    </row>
    <row r="3153" spans="2:3" x14ac:dyDescent="0.3">
      <c r="B3153" s="1"/>
      <c r="C3153" s="1"/>
    </row>
    <row r="3154" spans="2:3" x14ac:dyDescent="0.3">
      <c r="B3154" s="1"/>
      <c r="C3154" s="1"/>
    </row>
    <row r="3155" spans="2:3" x14ac:dyDescent="0.3">
      <c r="B3155" s="1"/>
      <c r="C3155" s="1"/>
    </row>
    <row r="3156" spans="2:3" x14ac:dyDescent="0.3">
      <c r="B3156" s="1"/>
      <c r="C3156" s="1"/>
    </row>
    <row r="3157" spans="2:3" x14ac:dyDescent="0.3">
      <c r="B3157" s="1"/>
      <c r="C3157" s="1"/>
    </row>
    <row r="3158" spans="2:3" x14ac:dyDescent="0.3">
      <c r="B3158" s="1"/>
      <c r="C3158" s="1"/>
    </row>
    <row r="3159" spans="2:3" x14ac:dyDescent="0.3">
      <c r="B3159" s="1"/>
      <c r="C3159" s="1"/>
    </row>
    <row r="3160" spans="2:3" x14ac:dyDescent="0.3">
      <c r="B3160" s="1"/>
      <c r="C3160" s="1"/>
    </row>
    <row r="3161" spans="2:3" x14ac:dyDescent="0.3">
      <c r="B3161" s="1"/>
      <c r="C3161" s="1"/>
    </row>
    <row r="3162" spans="2:3" x14ac:dyDescent="0.3">
      <c r="B3162" s="1"/>
      <c r="C3162" s="1"/>
    </row>
    <row r="3163" spans="2:3" x14ac:dyDescent="0.3">
      <c r="B3163" s="1"/>
      <c r="C3163" s="1"/>
    </row>
    <row r="3164" spans="2:3" x14ac:dyDescent="0.3">
      <c r="B3164" s="1"/>
      <c r="C3164" s="1"/>
    </row>
    <row r="3165" spans="2:3" x14ac:dyDescent="0.3">
      <c r="B3165" s="1"/>
      <c r="C3165" s="1"/>
    </row>
    <row r="3166" spans="2:3" x14ac:dyDescent="0.3">
      <c r="B3166" s="1"/>
      <c r="C3166" s="1"/>
    </row>
    <row r="3167" spans="2:3" x14ac:dyDescent="0.3">
      <c r="B3167" s="1"/>
      <c r="C3167" s="1"/>
    </row>
    <row r="3168" spans="2:3" x14ac:dyDescent="0.3">
      <c r="B3168" s="1"/>
      <c r="C3168" s="1"/>
    </row>
    <row r="3169" spans="2:3" x14ac:dyDescent="0.3">
      <c r="B3169" s="1"/>
      <c r="C3169" s="1"/>
    </row>
    <row r="3170" spans="2:3" x14ac:dyDescent="0.3">
      <c r="B3170" s="1"/>
      <c r="C3170" s="1"/>
    </row>
    <row r="3171" spans="2:3" x14ac:dyDescent="0.3">
      <c r="B3171" s="1"/>
      <c r="C3171" s="1"/>
    </row>
    <row r="3172" spans="2:3" x14ac:dyDescent="0.3">
      <c r="B3172" s="1"/>
      <c r="C3172" s="1"/>
    </row>
    <row r="3173" spans="2:3" x14ac:dyDescent="0.3">
      <c r="B3173" s="1"/>
      <c r="C3173" s="1"/>
    </row>
    <row r="3174" spans="2:3" x14ac:dyDescent="0.3">
      <c r="B3174" s="1"/>
      <c r="C3174" s="1"/>
    </row>
    <row r="3175" spans="2:3" x14ac:dyDescent="0.3">
      <c r="B3175" s="1"/>
      <c r="C3175" s="1"/>
    </row>
    <row r="3176" spans="2:3" x14ac:dyDescent="0.3">
      <c r="B3176" s="1"/>
      <c r="C3176" s="1"/>
    </row>
    <row r="3177" spans="2:3" x14ac:dyDescent="0.3">
      <c r="B3177" s="1"/>
      <c r="C3177" s="1"/>
    </row>
    <row r="3178" spans="2:3" x14ac:dyDescent="0.3">
      <c r="B3178" s="1"/>
      <c r="C3178" s="1"/>
    </row>
    <row r="3179" spans="2:3" x14ac:dyDescent="0.3">
      <c r="B3179" s="1"/>
      <c r="C3179" s="1"/>
    </row>
    <row r="3180" spans="2:3" x14ac:dyDescent="0.3">
      <c r="B3180" s="1"/>
      <c r="C3180" s="1"/>
    </row>
    <row r="3181" spans="2:3" x14ac:dyDescent="0.3">
      <c r="B3181" s="1"/>
      <c r="C3181" s="1"/>
    </row>
    <row r="3182" spans="2:3" x14ac:dyDescent="0.3">
      <c r="B3182" s="1"/>
      <c r="C3182" s="1"/>
    </row>
    <row r="3183" spans="2:3" x14ac:dyDescent="0.3">
      <c r="B3183" s="1"/>
      <c r="C3183" s="1"/>
    </row>
    <row r="3184" spans="2:3" x14ac:dyDescent="0.3">
      <c r="B3184" s="1"/>
      <c r="C3184" s="1"/>
    </row>
    <row r="3185" spans="2:3" x14ac:dyDescent="0.3">
      <c r="B3185" s="1"/>
      <c r="C3185" s="1"/>
    </row>
    <row r="3186" spans="2:3" x14ac:dyDescent="0.3">
      <c r="B3186" s="1"/>
      <c r="C3186" s="1"/>
    </row>
    <row r="3187" spans="2:3" x14ac:dyDescent="0.3">
      <c r="B3187" s="1"/>
      <c r="C3187" s="1"/>
    </row>
    <row r="3188" spans="2:3" x14ac:dyDescent="0.3">
      <c r="B3188" s="1"/>
      <c r="C3188" s="1"/>
    </row>
    <row r="3189" spans="2:3" x14ac:dyDescent="0.3">
      <c r="B3189" s="1"/>
      <c r="C3189" s="1"/>
    </row>
    <row r="3190" spans="2:3" x14ac:dyDescent="0.3">
      <c r="B3190" s="1"/>
      <c r="C3190" s="1"/>
    </row>
    <row r="3191" spans="2:3" x14ac:dyDescent="0.3">
      <c r="B3191" s="1"/>
      <c r="C3191" s="1"/>
    </row>
    <row r="3192" spans="2:3" x14ac:dyDescent="0.3">
      <c r="B3192" s="1"/>
      <c r="C3192" s="1"/>
    </row>
    <row r="3193" spans="2:3" x14ac:dyDescent="0.3">
      <c r="B3193" s="1"/>
      <c r="C3193" s="1"/>
    </row>
    <row r="3194" spans="2:3" x14ac:dyDescent="0.3">
      <c r="B3194" s="1"/>
      <c r="C3194" s="1"/>
    </row>
    <row r="3195" spans="2:3" x14ac:dyDescent="0.3">
      <c r="B3195" s="1"/>
      <c r="C3195" s="1"/>
    </row>
    <row r="3196" spans="2:3" x14ac:dyDescent="0.3">
      <c r="B3196" s="1"/>
      <c r="C3196" s="1"/>
    </row>
    <row r="3197" spans="2:3" x14ac:dyDescent="0.3">
      <c r="B3197" s="1"/>
      <c r="C3197" s="1"/>
    </row>
    <row r="3198" spans="2:3" x14ac:dyDescent="0.3">
      <c r="B3198" s="1"/>
      <c r="C3198" s="1"/>
    </row>
    <row r="3199" spans="2:3" x14ac:dyDescent="0.3">
      <c r="B3199" s="1"/>
      <c r="C3199" s="1"/>
    </row>
    <row r="3200" spans="2:3" x14ac:dyDescent="0.3">
      <c r="B3200" s="1"/>
      <c r="C3200" s="1"/>
    </row>
    <row r="3201" spans="2:3" x14ac:dyDescent="0.3">
      <c r="B3201" s="1"/>
      <c r="C3201" s="1"/>
    </row>
    <row r="3202" spans="2:3" x14ac:dyDescent="0.3">
      <c r="B3202" s="1"/>
      <c r="C3202" s="1"/>
    </row>
    <row r="3203" spans="2:3" x14ac:dyDescent="0.3">
      <c r="B3203" s="1"/>
      <c r="C3203" s="1"/>
    </row>
    <row r="3204" spans="2:3" x14ac:dyDescent="0.3">
      <c r="B3204" s="1"/>
      <c r="C3204" s="1"/>
    </row>
    <row r="3205" spans="2:3" x14ac:dyDescent="0.3">
      <c r="B3205" s="1"/>
      <c r="C3205" s="1"/>
    </row>
    <row r="3206" spans="2:3" x14ac:dyDescent="0.3">
      <c r="B3206" s="1"/>
      <c r="C3206" s="1"/>
    </row>
    <row r="3207" spans="2:3" x14ac:dyDescent="0.3">
      <c r="B3207" s="1"/>
      <c r="C3207" s="1"/>
    </row>
    <row r="3208" spans="2:3" x14ac:dyDescent="0.3">
      <c r="B3208" s="1"/>
      <c r="C3208" s="1"/>
    </row>
    <row r="3209" spans="2:3" x14ac:dyDescent="0.3">
      <c r="B3209" s="1"/>
      <c r="C3209" s="1"/>
    </row>
    <row r="3210" spans="2:3" x14ac:dyDescent="0.3">
      <c r="B3210" s="1"/>
      <c r="C3210" s="1"/>
    </row>
    <row r="3211" spans="2:3" x14ac:dyDescent="0.3">
      <c r="B3211" s="1"/>
      <c r="C3211" s="1"/>
    </row>
    <row r="3212" spans="2:3" x14ac:dyDescent="0.3">
      <c r="B3212" s="1"/>
      <c r="C3212" s="1"/>
    </row>
    <row r="3213" spans="2:3" x14ac:dyDescent="0.3">
      <c r="B3213" s="1"/>
      <c r="C3213" s="1"/>
    </row>
    <row r="3214" spans="2:3" x14ac:dyDescent="0.3">
      <c r="B3214" s="1"/>
      <c r="C3214" s="1"/>
    </row>
    <row r="3215" spans="2:3" x14ac:dyDescent="0.3">
      <c r="B3215" s="1"/>
      <c r="C3215" s="1"/>
    </row>
    <row r="3216" spans="2:3" x14ac:dyDescent="0.3">
      <c r="B3216" s="1"/>
      <c r="C3216" s="1"/>
    </row>
    <row r="3217" spans="2:3" x14ac:dyDescent="0.3">
      <c r="B3217" s="1"/>
      <c r="C3217" s="1"/>
    </row>
    <row r="3218" spans="2:3" x14ac:dyDescent="0.3">
      <c r="B3218" s="1"/>
      <c r="C3218" s="1"/>
    </row>
    <row r="3219" spans="2:3" x14ac:dyDescent="0.3">
      <c r="B3219" s="1"/>
      <c r="C3219" s="1"/>
    </row>
    <row r="3220" spans="2:3" x14ac:dyDescent="0.3">
      <c r="B3220" s="1"/>
      <c r="C3220" s="1"/>
    </row>
    <row r="3221" spans="2:3" x14ac:dyDescent="0.3">
      <c r="B3221" s="1"/>
      <c r="C3221" s="1"/>
    </row>
    <row r="3222" spans="2:3" x14ac:dyDescent="0.3">
      <c r="B3222" s="1"/>
      <c r="C3222" s="1"/>
    </row>
    <row r="3223" spans="2:3" x14ac:dyDescent="0.3">
      <c r="B3223" s="1"/>
      <c r="C3223" s="1"/>
    </row>
    <row r="3224" spans="2:3" x14ac:dyDescent="0.3">
      <c r="B3224" s="1"/>
      <c r="C3224" s="1"/>
    </row>
    <row r="3225" spans="2:3" x14ac:dyDescent="0.3">
      <c r="B3225" s="1"/>
      <c r="C3225" s="1"/>
    </row>
    <row r="3226" spans="2:3" x14ac:dyDescent="0.3">
      <c r="B3226" s="1"/>
      <c r="C3226" s="1"/>
    </row>
    <row r="3227" spans="2:3" x14ac:dyDescent="0.3">
      <c r="B3227" s="1"/>
      <c r="C3227" s="1"/>
    </row>
    <row r="3228" spans="2:3" x14ac:dyDescent="0.3">
      <c r="B3228" s="1"/>
      <c r="C3228" s="1"/>
    </row>
    <row r="3229" spans="2:3" x14ac:dyDescent="0.3">
      <c r="B3229" s="1"/>
      <c r="C3229" s="1"/>
    </row>
    <row r="3230" spans="2:3" x14ac:dyDescent="0.3">
      <c r="B3230" s="1"/>
      <c r="C3230" s="1"/>
    </row>
    <row r="3231" spans="2:3" x14ac:dyDescent="0.3">
      <c r="B3231" s="1"/>
      <c r="C3231" s="1"/>
    </row>
    <row r="3232" spans="2:3" x14ac:dyDescent="0.3">
      <c r="B3232" s="1"/>
      <c r="C3232" s="1"/>
    </row>
    <row r="3233" spans="2:3" x14ac:dyDescent="0.3">
      <c r="B3233" s="1"/>
      <c r="C3233" s="1"/>
    </row>
    <row r="3234" spans="2:3" x14ac:dyDescent="0.3">
      <c r="B3234" s="1"/>
      <c r="C3234" s="1"/>
    </row>
    <row r="3235" spans="2:3" x14ac:dyDescent="0.3">
      <c r="B3235" s="1"/>
      <c r="C3235" s="1"/>
    </row>
    <row r="3236" spans="2:3" x14ac:dyDescent="0.3">
      <c r="B3236" s="1"/>
      <c r="C3236" s="1"/>
    </row>
    <row r="3237" spans="2:3" x14ac:dyDescent="0.3">
      <c r="B3237" s="1"/>
      <c r="C3237" s="1"/>
    </row>
    <row r="3238" spans="2:3" x14ac:dyDescent="0.3">
      <c r="B3238" s="1"/>
      <c r="C3238" s="1"/>
    </row>
    <row r="3239" spans="2:3" x14ac:dyDescent="0.3">
      <c r="B3239" s="1"/>
      <c r="C3239" s="1"/>
    </row>
    <row r="3240" spans="2:3" x14ac:dyDescent="0.3">
      <c r="B3240" s="1"/>
      <c r="C3240" s="1"/>
    </row>
    <row r="3241" spans="2:3" x14ac:dyDescent="0.3">
      <c r="B3241" s="1"/>
      <c r="C3241" s="1"/>
    </row>
    <row r="3242" spans="2:3" x14ac:dyDescent="0.3">
      <c r="B3242" s="1"/>
      <c r="C3242" s="1"/>
    </row>
    <row r="3243" spans="2:3" x14ac:dyDescent="0.3">
      <c r="B3243" s="1"/>
      <c r="C3243" s="1"/>
    </row>
    <row r="3244" spans="2:3" x14ac:dyDescent="0.3">
      <c r="B3244" s="1"/>
      <c r="C3244" s="1"/>
    </row>
    <row r="3245" spans="2:3" x14ac:dyDescent="0.3">
      <c r="B3245" s="1"/>
      <c r="C3245" s="1"/>
    </row>
    <row r="3246" spans="2:3" x14ac:dyDescent="0.3">
      <c r="B3246" s="1"/>
      <c r="C3246" s="1"/>
    </row>
    <row r="3247" spans="2:3" x14ac:dyDescent="0.3">
      <c r="B3247" s="1"/>
      <c r="C3247" s="1"/>
    </row>
    <row r="3248" spans="2:3" x14ac:dyDescent="0.3">
      <c r="B3248" s="1"/>
      <c r="C3248" s="1"/>
    </row>
    <row r="3249" spans="2:3" x14ac:dyDescent="0.3">
      <c r="B3249" s="1"/>
      <c r="C3249" s="1"/>
    </row>
    <row r="3250" spans="2:3" x14ac:dyDescent="0.3">
      <c r="B3250" s="1"/>
      <c r="C3250" s="1"/>
    </row>
    <row r="3251" spans="2:3" x14ac:dyDescent="0.3">
      <c r="B3251" s="1"/>
      <c r="C3251" s="1"/>
    </row>
    <row r="3252" spans="2:3" x14ac:dyDescent="0.3">
      <c r="B3252" s="1"/>
      <c r="C3252" s="1"/>
    </row>
    <row r="3253" spans="2:3" x14ac:dyDescent="0.3">
      <c r="B3253" s="1"/>
      <c r="C3253" s="1"/>
    </row>
    <row r="3254" spans="2:3" x14ac:dyDescent="0.3">
      <c r="B3254" s="1"/>
      <c r="C3254" s="1"/>
    </row>
    <row r="3255" spans="2:3" x14ac:dyDescent="0.3">
      <c r="B3255" s="1"/>
      <c r="C3255" s="1"/>
    </row>
    <row r="3256" spans="2:3" x14ac:dyDescent="0.3">
      <c r="B3256" s="1"/>
      <c r="C3256" s="1"/>
    </row>
    <row r="3257" spans="2:3" x14ac:dyDescent="0.3">
      <c r="B3257" s="1"/>
      <c r="C3257" s="1"/>
    </row>
    <row r="3258" spans="2:3" x14ac:dyDescent="0.3">
      <c r="B3258" s="1"/>
      <c r="C3258" s="1"/>
    </row>
    <row r="3259" spans="2:3" x14ac:dyDescent="0.3">
      <c r="B3259" s="1"/>
      <c r="C3259" s="1"/>
    </row>
    <row r="3260" spans="2:3" x14ac:dyDescent="0.3">
      <c r="B3260" s="1"/>
      <c r="C3260" s="1"/>
    </row>
    <row r="3261" spans="2:3" x14ac:dyDescent="0.3">
      <c r="B3261" s="1"/>
      <c r="C3261" s="1"/>
    </row>
    <row r="3262" spans="2:3" x14ac:dyDescent="0.3">
      <c r="B3262" s="1"/>
      <c r="C3262" s="1"/>
    </row>
    <row r="3263" spans="2:3" x14ac:dyDescent="0.3">
      <c r="B3263" s="1"/>
      <c r="C3263" s="1"/>
    </row>
    <row r="3264" spans="2:3" x14ac:dyDescent="0.3">
      <c r="B3264" s="1"/>
      <c r="C3264" s="1"/>
    </row>
    <row r="3265" spans="2:3" x14ac:dyDescent="0.3">
      <c r="B3265" s="1"/>
      <c r="C3265" s="1"/>
    </row>
    <row r="3266" spans="2:3" x14ac:dyDescent="0.3">
      <c r="B3266" s="1"/>
      <c r="C3266" s="1"/>
    </row>
    <row r="3267" spans="2:3" x14ac:dyDescent="0.3">
      <c r="B3267" s="1"/>
      <c r="C3267" s="1"/>
    </row>
    <row r="3268" spans="2:3" x14ac:dyDescent="0.3">
      <c r="B3268" s="1"/>
      <c r="C3268" s="1"/>
    </row>
    <row r="3269" spans="2:3" x14ac:dyDescent="0.3">
      <c r="B3269" s="1"/>
      <c r="C3269" s="1"/>
    </row>
    <row r="3270" spans="2:3" x14ac:dyDescent="0.3">
      <c r="B3270" s="1"/>
      <c r="C3270" s="1"/>
    </row>
    <row r="3271" spans="2:3" x14ac:dyDescent="0.3">
      <c r="B3271" s="1"/>
      <c r="C3271" s="1"/>
    </row>
    <row r="3272" spans="2:3" x14ac:dyDescent="0.3">
      <c r="B3272" s="1"/>
      <c r="C3272" s="1"/>
    </row>
    <row r="3273" spans="2:3" x14ac:dyDescent="0.3">
      <c r="B3273" s="1"/>
      <c r="C3273" s="1"/>
    </row>
    <row r="3274" spans="2:3" x14ac:dyDescent="0.3">
      <c r="B3274" s="1"/>
      <c r="C3274" s="1"/>
    </row>
    <row r="3275" spans="2:3" x14ac:dyDescent="0.3">
      <c r="B3275" s="1"/>
      <c r="C3275" s="1"/>
    </row>
    <row r="3276" spans="2:3" x14ac:dyDescent="0.3">
      <c r="B3276" s="1"/>
      <c r="C3276" s="1"/>
    </row>
    <row r="3277" spans="2:3" x14ac:dyDescent="0.3">
      <c r="B3277" s="1"/>
      <c r="C3277" s="1"/>
    </row>
    <row r="3278" spans="2:3" x14ac:dyDescent="0.3">
      <c r="B3278" s="1"/>
      <c r="C3278" s="1"/>
    </row>
    <row r="3279" spans="2:3" x14ac:dyDescent="0.3">
      <c r="B3279" s="1"/>
      <c r="C3279" s="1"/>
    </row>
    <row r="3280" spans="2:3" x14ac:dyDescent="0.3">
      <c r="B3280" s="1"/>
      <c r="C3280" s="1"/>
    </row>
    <row r="3281" spans="2:3" x14ac:dyDescent="0.3">
      <c r="B3281" s="1"/>
      <c r="C3281" s="1"/>
    </row>
    <row r="3282" spans="2:3" x14ac:dyDescent="0.3">
      <c r="B3282" s="1"/>
      <c r="C3282" s="1"/>
    </row>
    <row r="3283" spans="2:3" x14ac:dyDescent="0.3">
      <c r="B3283" s="1"/>
      <c r="C3283" s="1"/>
    </row>
    <row r="3284" spans="2:3" x14ac:dyDescent="0.3">
      <c r="B3284" s="1"/>
      <c r="C3284" s="1"/>
    </row>
    <row r="3285" spans="2:3" x14ac:dyDescent="0.3">
      <c r="B3285" s="1"/>
      <c r="C3285" s="1"/>
    </row>
    <row r="3286" spans="2:3" x14ac:dyDescent="0.3">
      <c r="B3286" s="1"/>
      <c r="C3286" s="1"/>
    </row>
    <row r="3287" spans="2:3" x14ac:dyDescent="0.3">
      <c r="B3287" s="1"/>
      <c r="C3287" s="1"/>
    </row>
    <row r="3288" spans="2:3" x14ac:dyDescent="0.3">
      <c r="B3288" s="1"/>
      <c r="C3288" s="1"/>
    </row>
    <row r="3289" spans="2:3" x14ac:dyDescent="0.3">
      <c r="B3289" s="1"/>
      <c r="C3289" s="1"/>
    </row>
    <row r="3290" spans="2:3" x14ac:dyDescent="0.3">
      <c r="B3290" s="1"/>
      <c r="C3290" s="1"/>
    </row>
    <row r="3291" spans="2:3" x14ac:dyDescent="0.3">
      <c r="B3291" s="1"/>
      <c r="C3291" s="1"/>
    </row>
    <row r="3292" spans="2:3" x14ac:dyDescent="0.3">
      <c r="B3292" s="1"/>
      <c r="C3292" s="1"/>
    </row>
    <row r="3293" spans="2:3" x14ac:dyDescent="0.3">
      <c r="B3293" s="1"/>
      <c r="C3293" s="1"/>
    </row>
    <row r="3294" spans="2:3" x14ac:dyDescent="0.3">
      <c r="B3294" s="1"/>
      <c r="C3294" s="1"/>
    </row>
    <row r="3295" spans="2:3" x14ac:dyDescent="0.3">
      <c r="B3295" s="1"/>
      <c r="C3295" s="1"/>
    </row>
    <row r="3296" spans="2:3" x14ac:dyDescent="0.3">
      <c r="B3296" s="1"/>
      <c r="C3296" s="1"/>
    </row>
    <row r="3297" spans="2:3" x14ac:dyDescent="0.3">
      <c r="B3297" s="1"/>
      <c r="C3297" s="1"/>
    </row>
    <row r="3298" spans="2:3" x14ac:dyDescent="0.3">
      <c r="B3298" s="1"/>
      <c r="C3298" s="1"/>
    </row>
    <row r="3299" spans="2:3" x14ac:dyDescent="0.3">
      <c r="B3299" s="1"/>
      <c r="C3299" s="1"/>
    </row>
    <row r="3300" spans="2:3" x14ac:dyDescent="0.3">
      <c r="B3300" s="1"/>
      <c r="C3300" s="1"/>
    </row>
    <row r="3301" spans="2:3" x14ac:dyDescent="0.3">
      <c r="B3301" s="1"/>
      <c r="C3301" s="1"/>
    </row>
    <row r="3302" spans="2:3" x14ac:dyDescent="0.3">
      <c r="B3302" s="1"/>
      <c r="C3302" s="1"/>
    </row>
    <row r="3303" spans="2:3" x14ac:dyDescent="0.3">
      <c r="B3303" s="1"/>
      <c r="C3303" s="1"/>
    </row>
    <row r="3304" spans="2:3" x14ac:dyDescent="0.3">
      <c r="B3304" s="1"/>
      <c r="C3304" s="1"/>
    </row>
    <row r="3305" spans="2:3" x14ac:dyDescent="0.3">
      <c r="B3305" s="1"/>
      <c r="C3305" s="1"/>
    </row>
    <row r="3306" spans="2:3" x14ac:dyDescent="0.3">
      <c r="B3306" s="1"/>
      <c r="C3306" s="1"/>
    </row>
    <row r="3307" spans="2:3" x14ac:dyDescent="0.3">
      <c r="B3307" s="1"/>
      <c r="C3307" s="1"/>
    </row>
    <row r="3308" spans="2:3" x14ac:dyDescent="0.3">
      <c r="B3308" s="1"/>
      <c r="C3308" s="1"/>
    </row>
    <row r="3309" spans="2:3" x14ac:dyDescent="0.3">
      <c r="B3309" s="1"/>
      <c r="C3309" s="1"/>
    </row>
    <row r="3310" spans="2:3" x14ac:dyDescent="0.3">
      <c r="B3310" s="1"/>
      <c r="C3310" s="1"/>
    </row>
    <row r="3311" spans="2:3" x14ac:dyDescent="0.3">
      <c r="B3311" s="1"/>
      <c r="C3311" s="1"/>
    </row>
    <row r="3312" spans="2:3" x14ac:dyDescent="0.3">
      <c r="B3312" s="1"/>
      <c r="C3312" s="1"/>
    </row>
    <row r="3313" spans="2:3" x14ac:dyDescent="0.3">
      <c r="B3313" s="1"/>
      <c r="C3313" s="1"/>
    </row>
    <row r="3314" spans="2:3" x14ac:dyDescent="0.3">
      <c r="B3314" s="1"/>
      <c r="C3314" s="1"/>
    </row>
    <row r="3315" spans="2:3" x14ac:dyDescent="0.3">
      <c r="B3315" s="1"/>
      <c r="C3315" s="1"/>
    </row>
    <row r="3316" spans="2:3" x14ac:dyDescent="0.3">
      <c r="B3316" s="1"/>
      <c r="C3316" s="1"/>
    </row>
    <row r="3317" spans="2:3" x14ac:dyDescent="0.3">
      <c r="B3317" s="1"/>
      <c r="C3317" s="1"/>
    </row>
    <row r="3318" spans="2:3" x14ac:dyDescent="0.3">
      <c r="B3318" s="1"/>
      <c r="C3318" s="1"/>
    </row>
    <row r="3319" spans="2:3" x14ac:dyDescent="0.3">
      <c r="B3319" s="1"/>
      <c r="C3319" s="1"/>
    </row>
    <row r="3320" spans="2:3" x14ac:dyDescent="0.3">
      <c r="B3320" s="1"/>
      <c r="C3320" s="1"/>
    </row>
    <row r="3321" spans="2:3" x14ac:dyDescent="0.3">
      <c r="B3321" s="1"/>
      <c r="C3321" s="1"/>
    </row>
    <row r="3322" spans="2:3" x14ac:dyDescent="0.3">
      <c r="B3322" s="1"/>
      <c r="C3322" s="1"/>
    </row>
    <row r="3323" spans="2:3" x14ac:dyDescent="0.3">
      <c r="B3323" s="1"/>
      <c r="C3323" s="1"/>
    </row>
    <row r="3324" spans="2:3" x14ac:dyDescent="0.3">
      <c r="B3324" s="1"/>
      <c r="C3324" s="1"/>
    </row>
    <row r="3325" spans="2:3" x14ac:dyDescent="0.3">
      <c r="B3325" s="1"/>
      <c r="C3325" s="1"/>
    </row>
    <row r="3326" spans="2:3" x14ac:dyDescent="0.3">
      <c r="B3326" s="1"/>
      <c r="C3326" s="1"/>
    </row>
    <row r="3327" spans="2:3" x14ac:dyDescent="0.3">
      <c r="B3327" s="1"/>
      <c r="C3327" s="1"/>
    </row>
    <row r="3328" spans="2:3" x14ac:dyDescent="0.3">
      <c r="B3328" s="1"/>
      <c r="C3328" s="1"/>
    </row>
    <row r="3329" spans="2:3" x14ac:dyDescent="0.3">
      <c r="B3329" s="1"/>
      <c r="C3329" s="1"/>
    </row>
    <row r="3330" spans="2:3" x14ac:dyDescent="0.3">
      <c r="B3330" s="1"/>
      <c r="C3330" s="1"/>
    </row>
    <row r="3331" spans="2:3" x14ac:dyDescent="0.3">
      <c r="B3331" s="1"/>
      <c r="C3331" s="1"/>
    </row>
    <row r="3332" spans="2:3" x14ac:dyDescent="0.3">
      <c r="B3332" s="1"/>
      <c r="C3332" s="1"/>
    </row>
    <row r="3333" spans="2:3" x14ac:dyDescent="0.3">
      <c r="B3333" s="1"/>
      <c r="C3333" s="1"/>
    </row>
    <row r="3334" spans="2:3" x14ac:dyDescent="0.3">
      <c r="B3334" s="1"/>
      <c r="C3334" s="1"/>
    </row>
    <row r="3335" spans="2:3" x14ac:dyDescent="0.3">
      <c r="B3335" s="1"/>
      <c r="C3335" s="1"/>
    </row>
    <row r="3336" spans="2:3" x14ac:dyDescent="0.3">
      <c r="B3336" s="1"/>
      <c r="C3336" s="1"/>
    </row>
    <row r="3337" spans="2:3" x14ac:dyDescent="0.3">
      <c r="B3337" s="1"/>
      <c r="C3337" s="1"/>
    </row>
    <row r="3338" spans="2:3" x14ac:dyDescent="0.3">
      <c r="B3338" s="1"/>
      <c r="C3338" s="1"/>
    </row>
    <row r="3339" spans="2:3" x14ac:dyDescent="0.3">
      <c r="B3339" s="1"/>
      <c r="C3339" s="1"/>
    </row>
    <row r="3340" spans="2:3" x14ac:dyDescent="0.3">
      <c r="B3340" s="1"/>
      <c r="C3340" s="1"/>
    </row>
    <row r="3341" spans="2:3" x14ac:dyDescent="0.3">
      <c r="B3341" s="1"/>
      <c r="C3341" s="1"/>
    </row>
    <row r="3342" spans="2:3" x14ac:dyDescent="0.3">
      <c r="B3342" s="1"/>
      <c r="C3342" s="1"/>
    </row>
    <row r="3343" spans="2:3" x14ac:dyDescent="0.3">
      <c r="B3343" s="1"/>
      <c r="C3343" s="1"/>
    </row>
    <row r="3344" spans="2:3" x14ac:dyDescent="0.3">
      <c r="B3344" s="1"/>
      <c r="C3344" s="1"/>
    </row>
    <row r="3345" spans="2:3" x14ac:dyDescent="0.3">
      <c r="B3345" s="1"/>
      <c r="C3345" s="1"/>
    </row>
    <row r="3346" spans="2:3" x14ac:dyDescent="0.3">
      <c r="B3346" s="1"/>
      <c r="C3346" s="1"/>
    </row>
    <row r="3347" spans="2:3" x14ac:dyDescent="0.3">
      <c r="B3347" s="1"/>
      <c r="C3347" s="1"/>
    </row>
    <row r="3348" spans="2:3" x14ac:dyDescent="0.3">
      <c r="B3348" s="1"/>
      <c r="C3348" s="1"/>
    </row>
    <row r="3349" spans="2:3" x14ac:dyDescent="0.3">
      <c r="B3349" s="1"/>
      <c r="C3349" s="1"/>
    </row>
    <row r="3350" spans="2:3" x14ac:dyDescent="0.3">
      <c r="B3350" s="1"/>
      <c r="C3350" s="1"/>
    </row>
    <row r="3351" spans="2:3" x14ac:dyDescent="0.3">
      <c r="B3351" s="1"/>
      <c r="C3351" s="1"/>
    </row>
    <row r="3352" spans="2:3" x14ac:dyDescent="0.3">
      <c r="B3352" s="1"/>
      <c r="C3352" s="1"/>
    </row>
    <row r="3353" spans="2:3" x14ac:dyDescent="0.3">
      <c r="B3353" s="1"/>
      <c r="C3353" s="1"/>
    </row>
    <row r="3354" spans="2:3" x14ac:dyDescent="0.3">
      <c r="B3354" s="1"/>
      <c r="C3354" s="1"/>
    </row>
    <row r="3355" spans="2:3" x14ac:dyDescent="0.3">
      <c r="B3355" s="1"/>
      <c r="C3355" s="1"/>
    </row>
    <row r="3356" spans="2:3" x14ac:dyDescent="0.3">
      <c r="B3356" s="1"/>
      <c r="C3356" s="1"/>
    </row>
    <row r="3357" spans="2:3" x14ac:dyDescent="0.3">
      <c r="B3357" s="1"/>
      <c r="C3357" s="1"/>
    </row>
    <row r="3358" spans="2:3" x14ac:dyDescent="0.3">
      <c r="B3358" s="1"/>
      <c r="C3358" s="1"/>
    </row>
    <row r="3359" spans="2:3" x14ac:dyDescent="0.3">
      <c r="B3359" s="1"/>
      <c r="C3359" s="1"/>
    </row>
    <row r="3360" spans="2:3" x14ac:dyDescent="0.3">
      <c r="B3360" s="1"/>
      <c r="C3360" s="1"/>
    </row>
    <row r="3361" spans="2:3" x14ac:dyDescent="0.3">
      <c r="B3361" s="1"/>
      <c r="C3361" s="1"/>
    </row>
    <row r="3362" spans="2:3" x14ac:dyDescent="0.3">
      <c r="B3362" s="1"/>
      <c r="C3362" s="1"/>
    </row>
    <row r="3363" spans="2:3" x14ac:dyDescent="0.3">
      <c r="B3363" s="1"/>
      <c r="C3363" s="1"/>
    </row>
    <row r="3364" spans="2:3" x14ac:dyDescent="0.3">
      <c r="B3364" s="1"/>
      <c r="C3364" s="1"/>
    </row>
    <row r="3365" spans="2:3" x14ac:dyDescent="0.3">
      <c r="B3365" s="1"/>
      <c r="C3365" s="1"/>
    </row>
    <row r="3366" spans="2:3" x14ac:dyDescent="0.3">
      <c r="B3366" s="1"/>
      <c r="C3366" s="1"/>
    </row>
    <row r="3367" spans="2:3" x14ac:dyDescent="0.3">
      <c r="B3367" s="1"/>
      <c r="C3367" s="1"/>
    </row>
    <row r="3368" spans="2:3" x14ac:dyDescent="0.3">
      <c r="B3368" s="1"/>
      <c r="C3368" s="1"/>
    </row>
    <row r="3369" spans="2:3" x14ac:dyDescent="0.3">
      <c r="B3369" s="1"/>
      <c r="C3369" s="1"/>
    </row>
    <row r="3370" spans="2:3" x14ac:dyDescent="0.3">
      <c r="B3370" s="1"/>
      <c r="C3370" s="1"/>
    </row>
    <row r="3371" spans="2:3" x14ac:dyDescent="0.3">
      <c r="B3371" s="1"/>
      <c r="C3371" s="1"/>
    </row>
    <row r="3372" spans="2:3" x14ac:dyDescent="0.3">
      <c r="B3372" s="1"/>
      <c r="C3372" s="1"/>
    </row>
    <row r="3373" spans="2:3" x14ac:dyDescent="0.3">
      <c r="B3373" s="1"/>
      <c r="C3373" s="1"/>
    </row>
    <row r="3374" spans="2:3" x14ac:dyDescent="0.3">
      <c r="B3374" s="1"/>
      <c r="C3374" s="1"/>
    </row>
    <row r="3375" spans="2:3" x14ac:dyDescent="0.3">
      <c r="B3375" s="1"/>
      <c r="C3375" s="1"/>
    </row>
    <row r="3376" spans="2:3" x14ac:dyDescent="0.3">
      <c r="B3376" s="1"/>
      <c r="C3376" s="1"/>
    </row>
    <row r="3377" spans="2:3" x14ac:dyDescent="0.3">
      <c r="B3377" s="1"/>
      <c r="C3377" s="1"/>
    </row>
    <row r="3378" spans="2:3" x14ac:dyDescent="0.3">
      <c r="B3378" s="1"/>
      <c r="C3378" s="1"/>
    </row>
    <row r="3379" spans="2:3" x14ac:dyDescent="0.3">
      <c r="B3379" s="1"/>
      <c r="C3379" s="1"/>
    </row>
    <row r="3380" spans="2:3" x14ac:dyDescent="0.3">
      <c r="B3380" s="1"/>
      <c r="C3380" s="1"/>
    </row>
    <row r="3381" spans="2:3" x14ac:dyDescent="0.3">
      <c r="B3381" s="1"/>
      <c r="C3381" s="1"/>
    </row>
    <row r="3382" spans="2:3" x14ac:dyDescent="0.3">
      <c r="B3382" s="1"/>
      <c r="C3382" s="1"/>
    </row>
    <row r="3383" spans="2:3" x14ac:dyDescent="0.3">
      <c r="B3383" s="1"/>
      <c r="C3383" s="1"/>
    </row>
    <row r="3384" spans="2:3" x14ac:dyDescent="0.3">
      <c r="B3384" s="1"/>
      <c r="C3384" s="1"/>
    </row>
    <row r="3385" spans="2:3" x14ac:dyDescent="0.3">
      <c r="B3385" s="1"/>
      <c r="C3385" s="1"/>
    </row>
    <row r="3386" spans="2:3" x14ac:dyDescent="0.3">
      <c r="B3386" s="1"/>
      <c r="C3386" s="1"/>
    </row>
    <row r="3387" spans="2:3" x14ac:dyDescent="0.3">
      <c r="B3387" s="1"/>
      <c r="C3387" s="1"/>
    </row>
    <row r="3388" spans="2:3" x14ac:dyDescent="0.3">
      <c r="B3388" s="1"/>
      <c r="C3388" s="1"/>
    </row>
    <row r="3389" spans="2:3" x14ac:dyDescent="0.3">
      <c r="B3389" s="1"/>
      <c r="C3389" s="1"/>
    </row>
    <row r="3390" spans="2:3" x14ac:dyDescent="0.3">
      <c r="B3390" s="1"/>
      <c r="C3390" s="1"/>
    </row>
    <row r="3391" spans="2:3" x14ac:dyDescent="0.3">
      <c r="B3391" s="1"/>
      <c r="C3391" s="1"/>
    </row>
    <row r="3392" spans="2:3" x14ac:dyDescent="0.3">
      <c r="B3392" s="1"/>
      <c r="C3392" s="1"/>
    </row>
    <row r="3393" spans="2:3" x14ac:dyDescent="0.3">
      <c r="B3393" s="1"/>
      <c r="C3393" s="1"/>
    </row>
    <row r="3394" spans="2:3" x14ac:dyDescent="0.3">
      <c r="B3394" s="1"/>
      <c r="C3394" s="1"/>
    </row>
    <row r="3395" spans="2:3" x14ac:dyDescent="0.3">
      <c r="B3395" s="1"/>
      <c r="C3395" s="1"/>
    </row>
    <row r="3396" spans="2:3" x14ac:dyDescent="0.3">
      <c r="B3396" s="1"/>
      <c r="C3396" s="1"/>
    </row>
    <row r="3397" spans="2:3" x14ac:dyDescent="0.3">
      <c r="B3397" s="1"/>
      <c r="C3397" s="1"/>
    </row>
    <row r="3398" spans="2:3" x14ac:dyDescent="0.3">
      <c r="B3398" s="1"/>
      <c r="C3398" s="1"/>
    </row>
    <row r="3399" spans="2:3" x14ac:dyDescent="0.3">
      <c r="B3399" s="1"/>
      <c r="C3399" s="1"/>
    </row>
    <row r="3400" spans="2:3" x14ac:dyDescent="0.3">
      <c r="B3400" s="1"/>
      <c r="C3400" s="1"/>
    </row>
    <row r="3401" spans="2:3" x14ac:dyDescent="0.3">
      <c r="B3401" s="1"/>
      <c r="C3401" s="1"/>
    </row>
    <row r="3402" spans="2:3" x14ac:dyDescent="0.3">
      <c r="B3402" s="1"/>
      <c r="C3402" s="1"/>
    </row>
    <row r="3403" spans="2:3" x14ac:dyDescent="0.3">
      <c r="B3403" s="1"/>
      <c r="C3403" s="1"/>
    </row>
    <row r="3404" spans="2:3" x14ac:dyDescent="0.3">
      <c r="B3404" s="1"/>
      <c r="C3404" s="1"/>
    </row>
    <row r="3405" spans="2:3" x14ac:dyDescent="0.3">
      <c r="B3405" s="1"/>
      <c r="C3405" s="1"/>
    </row>
    <row r="3406" spans="2:3" x14ac:dyDescent="0.3">
      <c r="B3406" s="1"/>
      <c r="C3406" s="1"/>
    </row>
    <row r="3407" spans="2:3" x14ac:dyDescent="0.3">
      <c r="B3407" s="1"/>
      <c r="C3407" s="1"/>
    </row>
    <row r="3408" spans="2:3" x14ac:dyDescent="0.3">
      <c r="B3408" s="1"/>
      <c r="C3408" s="1"/>
    </row>
    <row r="3409" spans="2:3" x14ac:dyDescent="0.3">
      <c r="B3409" s="1"/>
      <c r="C3409" s="1"/>
    </row>
    <row r="3410" spans="2:3" x14ac:dyDescent="0.3">
      <c r="B3410" s="1"/>
      <c r="C3410" s="1"/>
    </row>
    <row r="3411" spans="2:3" x14ac:dyDescent="0.3">
      <c r="B3411" s="1"/>
      <c r="C3411" s="1"/>
    </row>
    <row r="3412" spans="2:3" x14ac:dyDescent="0.3">
      <c r="B3412" s="1"/>
      <c r="C3412" s="1"/>
    </row>
    <row r="3413" spans="2:3" x14ac:dyDescent="0.3">
      <c r="B3413" s="1"/>
      <c r="C3413" s="1"/>
    </row>
    <row r="3414" spans="2:3" x14ac:dyDescent="0.3">
      <c r="B3414" s="1"/>
      <c r="C3414" s="1"/>
    </row>
    <row r="3415" spans="2:3" x14ac:dyDescent="0.3">
      <c r="B3415" s="1"/>
      <c r="C3415" s="1"/>
    </row>
    <row r="3416" spans="2:3" x14ac:dyDescent="0.3">
      <c r="B3416" s="1"/>
      <c r="C3416" s="1"/>
    </row>
    <row r="3417" spans="2:3" x14ac:dyDescent="0.3">
      <c r="B3417" s="1"/>
      <c r="C3417" s="1"/>
    </row>
    <row r="3418" spans="2:3" x14ac:dyDescent="0.3">
      <c r="B3418" s="1"/>
      <c r="C3418" s="1"/>
    </row>
    <row r="3419" spans="2:3" x14ac:dyDescent="0.3">
      <c r="B3419" s="1"/>
      <c r="C3419" s="1"/>
    </row>
    <row r="3420" spans="2:3" x14ac:dyDescent="0.3">
      <c r="B3420" s="1"/>
      <c r="C3420" s="1"/>
    </row>
    <row r="3421" spans="2:3" x14ac:dyDescent="0.3">
      <c r="B3421" s="1"/>
      <c r="C3421" s="1"/>
    </row>
    <row r="3422" spans="2:3" x14ac:dyDescent="0.3">
      <c r="B3422" s="1"/>
      <c r="C3422" s="1"/>
    </row>
    <row r="3423" spans="2:3" x14ac:dyDescent="0.3">
      <c r="B3423" s="1"/>
      <c r="C3423" s="1"/>
    </row>
    <row r="3424" spans="2:3" x14ac:dyDescent="0.3">
      <c r="B3424" s="1"/>
      <c r="C3424" s="1"/>
    </row>
    <row r="3425" spans="2:3" x14ac:dyDescent="0.3">
      <c r="B3425" s="1"/>
      <c r="C3425" s="1"/>
    </row>
    <row r="3426" spans="2:3" x14ac:dyDescent="0.3">
      <c r="B3426" s="1"/>
      <c r="C3426" s="1"/>
    </row>
    <row r="3427" spans="2:3" x14ac:dyDescent="0.3">
      <c r="B3427" s="1"/>
      <c r="C3427" s="1"/>
    </row>
    <row r="3428" spans="2:3" x14ac:dyDescent="0.3">
      <c r="B3428" s="1"/>
      <c r="C3428" s="1"/>
    </row>
    <row r="3429" spans="2:3" x14ac:dyDescent="0.3">
      <c r="B3429" s="1"/>
      <c r="C3429" s="1"/>
    </row>
    <row r="3430" spans="2:3" x14ac:dyDescent="0.3">
      <c r="B3430" s="1"/>
      <c r="C3430" s="1"/>
    </row>
    <row r="3431" spans="2:3" x14ac:dyDescent="0.3">
      <c r="B3431" s="1"/>
      <c r="C3431" s="1"/>
    </row>
    <row r="3432" spans="2:3" x14ac:dyDescent="0.3">
      <c r="B3432" s="1"/>
      <c r="C3432" s="1"/>
    </row>
    <row r="3433" spans="2:3" x14ac:dyDescent="0.3">
      <c r="B3433" s="1"/>
      <c r="C3433" s="1"/>
    </row>
    <row r="3434" spans="2:3" x14ac:dyDescent="0.3">
      <c r="B3434" s="1"/>
      <c r="C3434" s="1"/>
    </row>
    <row r="3435" spans="2:3" x14ac:dyDescent="0.3">
      <c r="B3435" s="1"/>
      <c r="C3435" s="1"/>
    </row>
    <row r="3436" spans="2:3" x14ac:dyDescent="0.3">
      <c r="B3436" s="1"/>
      <c r="C3436" s="1"/>
    </row>
    <row r="3437" spans="2:3" x14ac:dyDescent="0.3">
      <c r="B3437" s="1"/>
      <c r="C3437" s="1"/>
    </row>
    <row r="3438" spans="2:3" x14ac:dyDescent="0.3">
      <c r="B3438" s="1"/>
      <c r="C3438" s="1"/>
    </row>
    <row r="3439" spans="2:3" x14ac:dyDescent="0.3">
      <c r="B3439" s="1"/>
      <c r="C3439" s="1"/>
    </row>
    <row r="3440" spans="2:3" x14ac:dyDescent="0.3">
      <c r="B3440" s="1"/>
      <c r="C3440" s="1"/>
    </row>
    <row r="3441" spans="2:3" x14ac:dyDescent="0.3">
      <c r="B3441" s="1"/>
      <c r="C3441" s="1"/>
    </row>
    <row r="3442" spans="2:3" x14ac:dyDescent="0.3">
      <c r="B3442" s="1"/>
      <c r="C3442" s="1"/>
    </row>
    <row r="3443" spans="2:3" x14ac:dyDescent="0.3">
      <c r="B3443" s="1"/>
      <c r="C3443" s="1"/>
    </row>
    <row r="3444" spans="2:3" x14ac:dyDescent="0.3">
      <c r="B3444" s="1"/>
      <c r="C3444" s="1"/>
    </row>
    <row r="3445" spans="2:3" x14ac:dyDescent="0.3">
      <c r="B3445" s="1"/>
      <c r="C3445" s="1"/>
    </row>
    <row r="3446" spans="2:3" x14ac:dyDescent="0.3">
      <c r="B3446" s="1"/>
      <c r="C3446" s="1"/>
    </row>
    <row r="3447" spans="2:3" x14ac:dyDescent="0.3">
      <c r="B3447" s="1"/>
      <c r="C3447" s="1"/>
    </row>
    <row r="3448" spans="2:3" x14ac:dyDescent="0.3">
      <c r="B3448" s="1"/>
      <c r="C3448" s="1"/>
    </row>
    <row r="3449" spans="2:3" x14ac:dyDescent="0.3">
      <c r="B3449" s="1"/>
      <c r="C3449" s="1"/>
    </row>
    <row r="3450" spans="2:3" x14ac:dyDescent="0.3">
      <c r="B3450" s="1"/>
      <c r="C3450" s="1"/>
    </row>
    <row r="3451" spans="2:3" x14ac:dyDescent="0.3">
      <c r="B3451" s="1"/>
      <c r="C3451" s="1"/>
    </row>
    <row r="3452" spans="2:3" x14ac:dyDescent="0.3">
      <c r="B3452" s="1"/>
      <c r="C3452" s="1"/>
    </row>
    <row r="3453" spans="2:3" x14ac:dyDescent="0.3">
      <c r="B3453" s="1"/>
      <c r="C3453" s="1"/>
    </row>
    <row r="3454" spans="2:3" x14ac:dyDescent="0.3">
      <c r="B3454" s="1"/>
      <c r="C3454" s="1"/>
    </row>
    <row r="3455" spans="2:3" x14ac:dyDescent="0.3">
      <c r="B3455" s="1"/>
      <c r="C3455" s="1"/>
    </row>
    <row r="3456" spans="2:3" x14ac:dyDescent="0.3">
      <c r="B3456" s="1"/>
      <c r="C3456" s="1"/>
    </row>
    <row r="3457" spans="2:3" x14ac:dyDescent="0.3">
      <c r="B3457" s="1"/>
      <c r="C3457" s="1"/>
    </row>
    <row r="3458" spans="2:3" x14ac:dyDescent="0.3">
      <c r="B3458" s="1"/>
      <c r="C3458" s="1"/>
    </row>
    <row r="3459" spans="2:3" x14ac:dyDescent="0.3">
      <c r="B3459" s="1"/>
      <c r="C3459" s="1"/>
    </row>
    <row r="3460" spans="2:3" x14ac:dyDescent="0.3">
      <c r="B3460" s="1"/>
      <c r="C3460" s="1"/>
    </row>
    <row r="3461" spans="2:3" x14ac:dyDescent="0.3">
      <c r="B3461" s="1"/>
      <c r="C3461" s="1"/>
    </row>
    <row r="3462" spans="2:3" x14ac:dyDescent="0.3">
      <c r="B3462" s="1"/>
      <c r="C3462" s="1"/>
    </row>
    <row r="3463" spans="2:3" x14ac:dyDescent="0.3">
      <c r="B3463" s="1"/>
      <c r="C3463" s="1"/>
    </row>
    <row r="3464" spans="2:3" x14ac:dyDescent="0.3">
      <c r="B3464" s="1"/>
      <c r="C3464" s="1"/>
    </row>
    <row r="3465" spans="2:3" x14ac:dyDescent="0.3">
      <c r="B3465" s="1"/>
      <c r="C3465" s="1"/>
    </row>
    <row r="3466" spans="2:3" x14ac:dyDescent="0.3">
      <c r="B3466" s="1"/>
      <c r="C3466" s="1"/>
    </row>
    <row r="3467" spans="2:3" x14ac:dyDescent="0.3">
      <c r="B3467" s="1"/>
      <c r="C3467" s="1"/>
    </row>
    <row r="3468" spans="2:3" x14ac:dyDescent="0.3">
      <c r="B3468" s="1"/>
      <c r="C3468" s="1"/>
    </row>
    <row r="3469" spans="2:3" x14ac:dyDescent="0.3">
      <c r="B3469" s="1"/>
      <c r="C3469" s="1"/>
    </row>
    <row r="3470" spans="2:3" x14ac:dyDescent="0.3">
      <c r="B3470" s="1"/>
      <c r="C3470" s="1"/>
    </row>
    <row r="3471" spans="2:3" x14ac:dyDescent="0.3">
      <c r="B3471" s="1"/>
      <c r="C3471" s="1"/>
    </row>
    <row r="3472" spans="2:3" x14ac:dyDescent="0.3">
      <c r="B3472" s="1"/>
      <c r="C3472" s="1"/>
    </row>
    <row r="3473" spans="2:3" x14ac:dyDescent="0.3">
      <c r="B3473" s="1"/>
      <c r="C3473" s="1"/>
    </row>
    <row r="3474" spans="2:3" x14ac:dyDescent="0.3">
      <c r="B3474" s="1"/>
      <c r="C3474" s="1"/>
    </row>
    <row r="3475" spans="2:3" x14ac:dyDescent="0.3">
      <c r="B3475" s="1"/>
      <c r="C3475" s="1"/>
    </row>
    <row r="3476" spans="2:3" x14ac:dyDescent="0.3">
      <c r="B3476" s="1"/>
      <c r="C3476" s="1"/>
    </row>
    <row r="3477" spans="2:3" x14ac:dyDescent="0.3">
      <c r="B3477" s="1"/>
      <c r="C3477" s="1"/>
    </row>
    <row r="3478" spans="2:3" x14ac:dyDescent="0.3">
      <c r="B3478" s="1"/>
      <c r="C3478" s="1"/>
    </row>
    <row r="3479" spans="2:3" x14ac:dyDescent="0.3">
      <c r="B3479" s="1"/>
      <c r="C3479" s="1"/>
    </row>
    <row r="3480" spans="2:3" x14ac:dyDescent="0.3">
      <c r="B3480" s="1"/>
      <c r="C3480" s="1"/>
    </row>
    <row r="3481" spans="2:3" x14ac:dyDescent="0.3">
      <c r="B3481" s="1"/>
      <c r="C3481" s="1"/>
    </row>
    <row r="3482" spans="2:3" x14ac:dyDescent="0.3">
      <c r="B3482" s="1"/>
      <c r="C3482" s="1"/>
    </row>
    <row r="3483" spans="2:3" x14ac:dyDescent="0.3">
      <c r="B3483" s="1"/>
      <c r="C3483" s="1"/>
    </row>
    <row r="3484" spans="2:3" x14ac:dyDescent="0.3">
      <c r="B3484" s="1"/>
      <c r="C3484" s="1"/>
    </row>
    <row r="3485" spans="2:3" x14ac:dyDescent="0.3">
      <c r="B3485" s="1"/>
      <c r="C3485" s="1"/>
    </row>
    <row r="3486" spans="2:3" x14ac:dyDescent="0.3">
      <c r="B3486" s="1"/>
      <c r="C3486" s="1"/>
    </row>
    <row r="3487" spans="2:3" x14ac:dyDescent="0.3">
      <c r="B3487" s="1"/>
      <c r="C3487" s="1"/>
    </row>
    <row r="3488" spans="2:3" x14ac:dyDescent="0.3">
      <c r="B3488" s="1"/>
      <c r="C3488" s="1"/>
    </row>
    <row r="3489" spans="2:3" x14ac:dyDescent="0.3">
      <c r="B3489" s="1"/>
      <c r="C3489" s="1"/>
    </row>
    <row r="3490" spans="2:3" x14ac:dyDescent="0.3">
      <c r="B3490" s="1"/>
      <c r="C3490" s="1"/>
    </row>
    <row r="3491" spans="2:3" x14ac:dyDescent="0.3">
      <c r="B3491" s="1"/>
      <c r="C3491" s="1"/>
    </row>
    <row r="3492" spans="2:3" x14ac:dyDescent="0.3">
      <c r="B3492" s="1"/>
      <c r="C3492" s="1"/>
    </row>
    <row r="3493" spans="2:3" x14ac:dyDescent="0.3">
      <c r="B3493" s="1"/>
      <c r="C3493" s="1"/>
    </row>
    <row r="3494" spans="2:3" x14ac:dyDescent="0.3">
      <c r="B3494" s="1"/>
      <c r="C3494" s="1"/>
    </row>
    <row r="3495" spans="2:3" x14ac:dyDescent="0.3">
      <c r="B3495" s="1"/>
      <c r="C3495" s="1"/>
    </row>
    <row r="3496" spans="2:3" x14ac:dyDescent="0.3">
      <c r="B3496" s="1"/>
      <c r="C3496" s="1"/>
    </row>
    <row r="3497" spans="2:3" x14ac:dyDescent="0.3">
      <c r="B3497" s="1"/>
      <c r="C3497" s="1"/>
    </row>
    <row r="3498" spans="2:3" x14ac:dyDescent="0.3">
      <c r="B3498" s="1"/>
      <c r="C3498" s="1"/>
    </row>
    <row r="3499" spans="2:3" x14ac:dyDescent="0.3">
      <c r="B3499" s="1"/>
      <c r="C3499" s="1"/>
    </row>
    <row r="3500" spans="2:3" x14ac:dyDescent="0.3">
      <c r="B3500" s="1"/>
      <c r="C3500" s="1"/>
    </row>
    <row r="3501" spans="2:3" x14ac:dyDescent="0.3">
      <c r="B3501" s="1"/>
      <c r="C3501" s="1"/>
    </row>
    <row r="3502" spans="2:3" x14ac:dyDescent="0.3">
      <c r="B3502" s="1"/>
      <c r="C3502" s="1"/>
    </row>
    <row r="3503" spans="2:3" x14ac:dyDescent="0.3">
      <c r="B3503" s="1"/>
      <c r="C3503" s="1"/>
    </row>
    <row r="3504" spans="2:3" x14ac:dyDescent="0.3">
      <c r="B3504" s="1"/>
      <c r="C3504" s="1"/>
    </row>
    <row r="3505" spans="2:3" x14ac:dyDescent="0.3">
      <c r="B3505" s="1"/>
      <c r="C3505" s="1"/>
    </row>
    <row r="3506" spans="2:3" x14ac:dyDescent="0.3">
      <c r="B3506" s="1"/>
      <c r="C3506" s="1"/>
    </row>
    <row r="3507" spans="2:3" x14ac:dyDescent="0.3">
      <c r="B3507" s="1"/>
      <c r="C3507" s="1"/>
    </row>
    <row r="3508" spans="2:3" x14ac:dyDescent="0.3">
      <c r="B3508" s="1"/>
      <c r="C3508" s="1"/>
    </row>
    <row r="3509" spans="2:3" x14ac:dyDescent="0.3">
      <c r="B3509" s="1"/>
      <c r="C3509" s="1"/>
    </row>
    <row r="3510" spans="2:3" x14ac:dyDescent="0.3">
      <c r="B3510" s="1"/>
      <c r="C3510" s="1"/>
    </row>
    <row r="3511" spans="2:3" x14ac:dyDescent="0.3">
      <c r="B3511" s="1"/>
      <c r="C3511" s="1"/>
    </row>
    <row r="3512" spans="2:3" x14ac:dyDescent="0.3">
      <c r="B3512" s="1"/>
      <c r="C3512" s="1"/>
    </row>
    <row r="3513" spans="2:3" x14ac:dyDescent="0.3">
      <c r="B3513" s="1"/>
      <c r="C3513" s="1"/>
    </row>
    <row r="3514" spans="2:3" x14ac:dyDescent="0.3">
      <c r="B3514" s="1"/>
      <c r="C3514" s="1"/>
    </row>
    <row r="3515" spans="2:3" x14ac:dyDescent="0.3">
      <c r="B3515" s="1"/>
      <c r="C3515" s="1"/>
    </row>
    <row r="3516" spans="2:3" x14ac:dyDescent="0.3">
      <c r="B3516" s="1"/>
      <c r="C3516" s="1"/>
    </row>
    <row r="3517" spans="2:3" x14ac:dyDescent="0.3">
      <c r="B3517" s="1"/>
      <c r="C3517" s="1"/>
    </row>
    <row r="3518" spans="2:3" x14ac:dyDescent="0.3">
      <c r="B3518" s="1"/>
      <c r="C3518" s="1"/>
    </row>
    <row r="3519" spans="2:3" x14ac:dyDescent="0.3">
      <c r="B3519" s="1"/>
      <c r="C3519" s="1"/>
    </row>
    <row r="3520" spans="2:3" x14ac:dyDescent="0.3">
      <c r="B3520" s="1"/>
      <c r="C3520" s="1"/>
    </row>
    <row r="3521" spans="2:3" x14ac:dyDescent="0.3">
      <c r="B3521" s="1"/>
      <c r="C3521" s="1"/>
    </row>
    <row r="3522" spans="2:3" x14ac:dyDescent="0.3">
      <c r="B3522" s="1"/>
      <c r="C3522" s="1"/>
    </row>
    <row r="3523" spans="2:3" x14ac:dyDescent="0.3">
      <c r="B3523" s="1"/>
      <c r="C3523" s="1"/>
    </row>
    <row r="3524" spans="2:3" x14ac:dyDescent="0.3">
      <c r="B3524" s="1"/>
      <c r="C3524" s="1"/>
    </row>
    <row r="3525" spans="2:3" x14ac:dyDescent="0.3">
      <c r="B3525" s="1"/>
      <c r="C3525" s="1"/>
    </row>
    <row r="3526" spans="2:3" x14ac:dyDescent="0.3">
      <c r="B3526" s="1"/>
      <c r="C3526" s="1"/>
    </row>
    <row r="3527" spans="2:3" x14ac:dyDescent="0.3">
      <c r="B3527" s="1"/>
      <c r="C3527" s="1"/>
    </row>
    <row r="3528" spans="2:3" x14ac:dyDescent="0.3">
      <c r="B3528" s="1"/>
      <c r="C3528" s="1"/>
    </row>
    <row r="3529" spans="2:3" x14ac:dyDescent="0.3">
      <c r="B3529" s="1"/>
      <c r="C3529" s="1"/>
    </row>
    <row r="3530" spans="2:3" x14ac:dyDescent="0.3">
      <c r="B3530" s="1"/>
      <c r="C3530" s="1"/>
    </row>
    <row r="3531" spans="2:3" x14ac:dyDescent="0.3">
      <c r="B3531" s="1"/>
      <c r="C3531" s="1"/>
    </row>
    <row r="3532" spans="2:3" x14ac:dyDescent="0.3">
      <c r="B3532" s="1"/>
      <c r="C3532" s="1"/>
    </row>
    <row r="3533" spans="2:3" x14ac:dyDescent="0.3">
      <c r="B3533" s="1"/>
      <c r="C3533" s="1"/>
    </row>
    <row r="3534" spans="2:3" x14ac:dyDescent="0.3">
      <c r="B3534" s="1"/>
      <c r="C3534" s="1"/>
    </row>
    <row r="3535" spans="2:3" x14ac:dyDescent="0.3">
      <c r="B3535" s="1"/>
      <c r="C3535" s="1"/>
    </row>
    <row r="3536" spans="2:3" x14ac:dyDescent="0.3">
      <c r="B3536" s="1"/>
      <c r="C3536" s="1"/>
    </row>
    <row r="3537" spans="2:3" x14ac:dyDescent="0.3">
      <c r="B3537" s="1"/>
      <c r="C3537" s="1"/>
    </row>
    <row r="3538" spans="2:3" x14ac:dyDescent="0.3">
      <c r="B3538" s="1"/>
      <c r="C3538" s="1"/>
    </row>
    <row r="3539" spans="2:3" x14ac:dyDescent="0.3">
      <c r="B3539" s="1"/>
      <c r="C3539" s="1"/>
    </row>
    <row r="3540" spans="2:3" x14ac:dyDescent="0.3">
      <c r="B3540" s="1"/>
      <c r="C3540" s="1"/>
    </row>
    <row r="3541" spans="2:3" x14ac:dyDescent="0.3">
      <c r="B3541" s="1"/>
      <c r="C3541" s="1"/>
    </row>
    <row r="3542" spans="2:3" x14ac:dyDescent="0.3">
      <c r="B3542" s="1"/>
      <c r="C3542" s="1"/>
    </row>
    <row r="3543" spans="2:3" x14ac:dyDescent="0.3">
      <c r="B3543" s="1"/>
      <c r="C3543" s="1"/>
    </row>
    <row r="3544" spans="2:3" x14ac:dyDescent="0.3">
      <c r="B3544" s="1"/>
      <c r="C3544" s="1"/>
    </row>
    <row r="3545" spans="2:3" x14ac:dyDescent="0.3">
      <c r="B3545" s="1"/>
      <c r="C3545" s="1"/>
    </row>
    <row r="3546" spans="2:3" x14ac:dyDescent="0.3">
      <c r="B3546" s="1"/>
      <c r="C3546" s="1"/>
    </row>
    <row r="3547" spans="2:3" x14ac:dyDescent="0.3">
      <c r="B3547" s="1"/>
      <c r="C3547" s="1"/>
    </row>
    <row r="3548" spans="2:3" x14ac:dyDescent="0.3">
      <c r="B3548" s="1"/>
      <c r="C3548" s="1"/>
    </row>
    <row r="3549" spans="2:3" x14ac:dyDescent="0.3">
      <c r="B3549" s="1"/>
      <c r="C3549" s="1"/>
    </row>
    <row r="3550" spans="2:3" x14ac:dyDescent="0.3">
      <c r="B3550" s="1"/>
      <c r="C3550" s="1"/>
    </row>
    <row r="3551" spans="2:3" x14ac:dyDescent="0.3">
      <c r="B3551" s="1"/>
      <c r="C3551" s="1"/>
    </row>
    <row r="3552" spans="2:3" x14ac:dyDescent="0.3">
      <c r="B3552" s="1"/>
      <c r="C3552" s="1"/>
    </row>
    <row r="3553" spans="2:3" x14ac:dyDescent="0.3">
      <c r="B3553" s="1"/>
      <c r="C3553" s="1"/>
    </row>
    <row r="3554" spans="2:3" x14ac:dyDescent="0.3">
      <c r="B3554" s="1"/>
      <c r="C3554" s="1"/>
    </row>
    <row r="3555" spans="2:3" x14ac:dyDescent="0.3">
      <c r="B3555" s="1"/>
      <c r="C3555" s="1"/>
    </row>
    <row r="3556" spans="2:3" x14ac:dyDescent="0.3">
      <c r="B3556" s="1"/>
      <c r="C3556" s="1"/>
    </row>
    <row r="3557" spans="2:3" x14ac:dyDescent="0.3">
      <c r="B3557" s="1"/>
      <c r="C3557" s="1"/>
    </row>
    <row r="3558" spans="2:3" x14ac:dyDescent="0.3">
      <c r="B3558" s="1"/>
      <c r="C3558" s="1"/>
    </row>
    <row r="3559" spans="2:3" x14ac:dyDescent="0.3">
      <c r="B3559" s="1"/>
      <c r="C3559" s="1"/>
    </row>
    <row r="3560" spans="2:3" x14ac:dyDescent="0.3">
      <c r="B3560" s="1"/>
      <c r="C3560" s="1"/>
    </row>
    <row r="3561" spans="2:3" x14ac:dyDescent="0.3">
      <c r="B3561" s="1"/>
      <c r="C3561" s="1"/>
    </row>
    <row r="3562" spans="2:3" x14ac:dyDescent="0.3">
      <c r="B3562" s="1"/>
      <c r="C3562" s="1"/>
    </row>
    <row r="3563" spans="2:3" x14ac:dyDescent="0.3">
      <c r="B3563" s="1"/>
      <c r="C3563" s="1"/>
    </row>
    <row r="3564" spans="2:3" x14ac:dyDescent="0.3">
      <c r="B3564" s="1"/>
      <c r="C3564" s="1"/>
    </row>
    <row r="3565" spans="2:3" x14ac:dyDescent="0.3">
      <c r="B3565" s="1"/>
      <c r="C3565" s="1"/>
    </row>
    <row r="3566" spans="2:3" x14ac:dyDescent="0.3">
      <c r="B3566" s="1"/>
      <c r="C3566" s="1"/>
    </row>
    <row r="3567" spans="2:3" x14ac:dyDescent="0.3">
      <c r="B3567" s="1"/>
      <c r="C3567" s="1"/>
    </row>
    <row r="3568" spans="2:3" x14ac:dyDescent="0.3">
      <c r="B3568" s="1"/>
      <c r="C3568" s="1"/>
    </row>
    <row r="3569" spans="2:3" x14ac:dyDescent="0.3">
      <c r="B3569" s="1"/>
      <c r="C3569" s="1"/>
    </row>
    <row r="3570" spans="2:3" x14ac:dyDescent="0.3">
      <c r="B3570" s="1"/>
      <c r="C3570" s="1"/>
    </row>
    <row r="3571" spans="2:3" x14ac:dyDescent="0.3">
      <c r="B3571" s="1"/>
      <c r="C3571" s="1"/>
    </row>
    <row r="3572" spans="2:3" x14ac:dyDescent="0.3">
      <c r="B3572" s="1"/>
      <c r="C3572" s="1"/>
    </row>
    <row r="3573" spans="2:3" x14ac:dyDescent="0.3">
      <c r="B3573" s="1"/>
      <c r="C3573" s="1"/>
    </row>
    <row r="3574" spans="2:3" x14ac:dyDescent="0.3">
      <c r="B3574" s="1"/>
      <c r="C3574" s="1"/>
    </row>
    <row r="3575" spans="2:3" x14ac:dyDescent="0.3">
      <c r="B3575" s="1"/>
      <c r="C3575" s="1"/>
    </row>
    <row r="3576" spans="2:3" x14ac:dyDescent="0.3">
      <c r="B3576" s="1"/>
      <c r="C3576" s="1"/>
    </row>
    <row r="3577" spans="2:3" x14ac:dyDescent="0.3">
      <c r="B3577" s="1"/>
      <c r="C3577" s="1"/>
    </row>
    <row r="3578" spans="2:3" x14ac:dyDescent="0.3">
      <c r="B3578" s="1"/>
      <c r="C3578" s="1"/>
    </row>
    <row r="3579" spans="2:3" x14ac:dyDescent="0.3">
      <c r="B3579" s="1"/>
      <c r="C3579" s="1"/>
    </row>
    <row r="3580" spans="2:3" x14ac:dyDescent="0.3">
      <c r="B3580" s="1"/>
      <c r="C3580" s="1"/>
    </row>
    <row r="3581" spans="2:3" x14ac:dyDescent="0.3">
      <c r="B3581" s="1"/>
      <c r="C3581" s="1"/>
    </row>
    <row r="3582" spans="2:3" x14ac:dyDescent="0.3">
      <c r="B3582" s="1"/>
      <c r="C3582" s="1"/>
    </row>
    <row r="3583" spans="2:3" x14ac:dyDescent="0.3">
      <c r="B3583" s="1"/>
      <c r="C3583" s="1"/>
    </row>
    <row r="3584" spans="2:3" x14ac:dyDescent="0.3">
      <c r="B3584" s="1"/>
      <c r="C3584" s="1"/>
    </row>
    <row r="3585" spans="2:3" x14ac:dyDescent="0.3">
      <c r="B3585" s="1"/>
      <c r="C3585" s="1"/>
    </row>
    <row r="3586" spans="2:3" x14ac:dyDescent="0.3">
      <c r="B3586" s="1"/>
      <c r="C3586" s="1"/>
    </row>
    <row r="3587" spans="2:3" x14ac:dyDescent="0.3">
      <c r="B3587" s="1"/>
      <c r="C3587" s="1"/>
    </row>
    <row r="3588" spans="2:3" x14ac:dyDescent="0.3">
      <c r="B3588" s="1"/>
      <c r="C3588" s="1"/>
    </row>
    <row r="3589" spans="2:3" x14ac:dyDescent="0.3">
      <c r="B3589" s="1"/>
      <c r="C3589" s="1"/>
    </row>
    <row r="3590" spans="2:3" x14ac:dyDescent="0.3">
      <c r="B3590" s="1"/>
      <c r="C3590" s="1"/>
    </row>
    <row r="3591" spans="2:3" x14ac:dyDescent="0.3">
      <c r="B3591" s="1"/>
      <c r="C3591" s="1"/>
    </row>
    <row r="3592" spans="2:3" x14ac:dyDescent="0.3">
      <c r="B3592" s="1"/>
      <c r="C3592" s="1"/>
    </row>
    <row r="3593" spans="2:3" x14ac:dyDescent="0.3">
      <c r="B3593" s="1"/>
      <c r="C3593" s="1"/>
    </row>
    <row r="3594" spans="2:3" x14ac:dyDescent="0.3">
      <c r="B3594" s="1"/>
      <c r="C3594" s="1"/>
    </row>
    <row r="3595" spans="2:3" x14ac:dyDescent="0.3">
      <c r="B3595" s="1"/>
      <c r="C3595" s="1"/>
    </row>
    <row r="3596" spans="2:3" x14ac:dyDescent="0.3">
      <c r="B3596" s="1"/>
      <c r="C3596" s="1"/>
    </row>
    <row r="3597" spans="2:3" x14ac:dyDescent="0.3">
      <c r="B3597" s="1"/>
      <c r="C3597" s="1"/>
    </row>
    <row r="3598" spans="2:3" x14ac:dyDescent="0.3">
      <c r="B3598" s="1"/>
      <c r="C3598" s="1"/>
    </row>
    <row r="3599" spans="2:3" x14ac:dyDescent="0.3">
      <c r="B3599" s="1"/>
      <c r="C3599" s="1"/>
    </row>
    <row r="3600" spans="2:3" x14ac:dyDescent="0.3">
      <c r="B3600" s="1"/>
      <c r="C3600" s="1"/>
    </row>
    <row r="3601" spans="2:3" x14ac:dyDescent="0.3">
      <c r="B3601" s="1"/>
      <c r="C3601" s="1"/>
    </row>
    <row r="3602" spans="2:3" x14ac:dyDescent="0.3">
      <c r="B3602" s="1"/>
      <c r="C3602" s="1"/>
    </row>
    <row r="3603" spans="2:3" x14ac:dyDescent="0.3">
      <c r="B3603" s="1"/>
      <c r="C3603" s="1"/>
    </row>
    <row r="3604" spans="2:3" x14ac:dyDescent="0.3">
      <c r="B3604" s="1"/>
      <c r="C3604" s="1"/>
    </row>
    <row r="3605" spans="2:3" x14ac:dyDescent="0.3">
      <c r="B3605" s="1"/>
      <c r="C3605" s="1"/>
    </row>
    <row r="3606" spans="2:3" x14ac:dyDescent="0.3">
      <c r="B3606" s="1"/>
      <c r="C3606" s="1"/>
    </row>
    <row r="3607" spans="2:3" x14ac:dyDescent="0.3">
      <c r="B3607" s="1"/>
      <c r="C3607" s="1"/>
    </row>
    <row r="3608" spans="2:3" x14ac:dyDescent="0.3">
      <c r="B3608" s="1"/>
      <c r="C3608" s="1"/>
    </row>
    <row r="3609" spans="2:3" x14ac:dyDescent="0.3">
      <c r="B3609" s="1"/>
      <c r="C3609" s="1"/>
    </row>
    <row r="3610" spans="2:3" x14ac:dyDescent="0.3">
      <c r="B3610" s="1"/>
      <c r="C3610" s="1"/>
    </row>
    <row r="3611" spans="2:3" x14ac:dyDescent="0.3">
      <c r="B3611" s="1"/>
      <c r="C3611" s="1"/>
    </row>
    <row r="3612" spans="2:3" x14ac:dyDescent="0.3">
      <c r="B3612" s="1"/>
      <c r="C3612" s="1"/>
    </row>
    <row r="3613" spans="2:3" x14ac:dyDescent="0.3">
      <c r="B3613" s="1"/>
      <c r="C3613" s="1"/>
    </row>
    <row r="3614" spans="2:3" x14ac:dyDescent="0.3">
      <c r="B3614" s="1"/>
      <c r="C3614" s="1"/>
    </row>
    <row r="3615" spans="2:3" x14ac:dyDescent="0.3">
      <c r="B3615" s="1"/>
      <c r="C3615" s="1"/>
    </row>
    <row r="3616" spans="2:3" x14ac:dyDescent="0.3">
      <c r="B3616" s="1"/>
      <c r="C3616" s="1"/>
    </row>
    <row r="3617" spans="2:3" x14ac:dyDescent="0.3">
      <c r="B3617" s="1"/>
      <c r="C3617" s="1"/>
    </row>
    <row r="3618" spans="2:3" x14ac:dyDescent="0.3">
      <c r="B3618" s="1"/>
      <c r="C3618" s="1"/>
    </row>
    <row r="3619" spans="2:3" x14ac:dyDescent="0.3">
      <c r="B3619" s="1"/>
      <c r="C3619" s="1"/>
    </row>
    <row r="3620" spans="2:3" x14ac:dyDescent="0.3">
      <c r="B3620" s="1"/>
      <c r="C3620" s="1"/>
    </row>
    <row r="3621" spans="2:3" x14ac:dyDescent="0.3">
      <c r="B3621" s="1"/>
      <c r="C3621" s="1"/>
    </row>
    <row r="3622" spans="2:3" x14ac:dyDescent="0.3">
      <c r="B3622" s="1"/>
      <c r="C3622" s="1"/>
    </row>
    <row r="3623" spans="2:3" x14ac:dyDescent="0.3">
      <c r="B3623" s="1"/>
      <c r="C3623" s="1"/>
    </row>
    <row r="3624" spans="2:3" x14ac:dyDescent="0.3">
      <c r="B3624" s="1"/>
      <c r="C3624" s="1"/>
    </row>
    <row r="3625" spans="2:3" x14ac:dyDescent="0.3">
      <c r="B3625" s="1"/>
      <c r="C3625" s="1"/>
    </row>
    <row r="3626" spans="2:3" x14ac:dyDescent="0.3">
      <c r="B3626" s="1"/>
      <c r="C3626" s="1"/>
    </row>
    <row r="3627" spans="2:3" x14ac:dyDescent="0.3">
      <c r="B3627" s="1"/>
      <c r="C3627" s="1"/>
    </row>
    <row r="3628" spans="2:3" x14ac:dyDescent="0.3">
      <c r="B3628" s="1"/>
      <c r="C3628" s="1"/>
    </row>
    <row r="3629" spans="2:3" x14ac:dyDescent="0.3">
      <c r="B3629" s="1"/>
      <c r="C3629" s="1"/>
    </row>
    <row r="3630" spans="2:3" x14ac:dyDescent="0.3">
      <c r="B3630" s="1"/>
      <c r="C3630" s="1"/>
    </row>
    <row r="3631" spans="2:3" x14ac:dyDescent="0.3">
      <c r="B3631" s="1"/>
      <c r="C3631" s="1"/>
    </row>
    <row r="3632" spans="2:3" x14ac:dyDescent="0.3">
      <c r="B3632" s="1"/>
      <c r="C3632" s="1"/>
    </row>
    <row r="3633" spans="2:3" x14ac:dyDescent="0.3">
      <c r="B3633" s="1"/>
      <c r="C3633" s="1"/>
    </row>
    <row r="3634" spans="2:3" x14ac:dyDescent="0.3">
      <c r="B3634" s="1"/>
      <c r="C3634" s="1"/>
    </row>
    <row r="3635" spans="2:3" x14ac:dyDescent="0.3">
      <c r="B3635" s="1"/>
      <c r="C3635" s="1"/>
    </row>
    <row r="3636" spans="2:3" x14ac:dyDescent="0.3">
      <c r="B3636" s="1"/>
      <c r="C3636" s="1"/>
    </row>
    <row r="3637" spans="2:3" x14ac:dyDescent="0.3">
      <c r="B3637" s="1"/>
      <c r="C3637" s="1"/>
    </row>
    <row r="3638" spans="2:3" x14ac:dyDescent="0.3">
      <c r="B3638" s="1"/>
      <c r="C3638" s="1"/>
    </row>
    <row r="3639" spans="2:3" x14ac:dyDescent="0.3">
      <c r="B3639" s="1"/>
      <c r="C3639" s="1"/>
    </row>
    <row r="3640" spans="2:3" x14ac:dyDescent="0.3">
      <c r="B3640" s="1"/>
      <c r="C3640" s="1"/>
    </row>
    <row r="3641" spans="2:3" x14ac:dyDescent="0.3">
      <c r="B3641" s="1"/>
      <c r="C3641" s="1"/>
    </row>
    <row r="3642" spans="2:3" x14ac:dyDescent="0.3">
      <c r="B3642" s="1"/>
      <c r="C3642" s="1"/>
    </row>
    <row r="3643" spans="2:3" x14ac:dyDescent="0.3">
      <c r="B3643" s="1"/>
      <c r="C3643" s="1"/>
    </row>
    <row r="3644" spans="2:3" x14ac:dyDescent="0.3">
      <c r="B3644" s="1"/>
      <c r="C3644" s="1"/>
    </row>
    <row r="3645" spans="2:3" x14ac:dyDescent="0.3">
      <c r="B3645" s="1"/>
      <c r="C3645" s="1"/>
    </row>
    <row r="3646" spans="2:3" x14ac:dyDescent="0.3">
      <c r="B3646" s="1"/>
      <c r="C3646" s="1"/>
    </row>
    <row r="3647" spans="2:3" x14ac:dyDescent="0.3">
      <c r="B3647" s="1"/>
      <c r="C3647" s="1"/>
    </row>
    <row r="3648" spans="2:3" x14ac:dyDescent="0.3">
      <c r="B3648" s="1"/>
      <c r="C3648" s="1"/>
    </row>
    <row r="3649" spans="2:3" x14ac:dyDescent="0.3">
      <c r="B3649" s="1"/>
      <c r="C3649" s="1"/>
    </row>
    <row r="3650" spans="2:3" x14ac:dyDescent="0.3">
      <c r="B3650" s="1"/>
      <c r="C3650" s="1"/>
    </row>
    <row r="3651" spans="2:3" x14ac:dyDescent="0.3">
      <c r="B3651" s="1"/>
      <c r="C3651" s="1"/>
    </row>
    <row r="3652" spans="2:3" x14ac:dyDescent="0.3">
      <c r="B3652" s="1"/>
      <c r="C3652" s="1"/>
    </row>
    <row r="3653" spans="2:3" x14ac:dyDescent="0.3">
      <c r="B3653" s="1"/>
      <c r="C3653" s="1"/>
    </row>
    <row r="3654" spans="2:3" x14ac:dyDescent="0.3">
      <c r="B3654" s="1"/>
      <c r="C3654" s="1"/>
    </row>
    <row r="3655" spans="2:3" x14ac:dyDescent="0.3">
      <c r="B3655" s="1"/>
      <c r="C3655" s="1"/>
    </row>
    <row r="3656" spans="2:3" x14ac:dyDescent="0.3">
      <c r="B3656" s="1"/>
      <c r="C3656" s="1"/>
    </row>
    <row r="3657" spans="2:3" x14ac:dyDescent="0.3">
      <c r="B3657" s="1"/>
      <c r="C3657" s="1"/>
    </row>
    <row r="3658" spans="2:3" x14ac:dyDescent="0.3">
      <c r="B3658" s="1"/>
      <c r="C3658" s="1"/>
    </row>
    <row r="3659" spans="2:3" x14ac:dyDescent="0.3">
      <c r="B3659" s="1"/>
      <c r="C3659" s="1"/>
    </row>
    <row r="3660" spans="2:3" x14ac:dyDescent="0.3">
      <c r="B3660" s="1"/>
      <c r="C3660" s="1"/>
    </row>
    <row r="3661" spans="2:3" x14ac:dyDescent="0.3">
      <c r="B3661" s="1"/>
      <c r="C3661" s="1"/>
    </row>
    <row r="3662" spans="2:3" x14ac:dyDescent="0.3">
      <c r="B3662" s="1"/>
      <c r="C3662" s="1"/>
    </row>
    <row r="3663" spans="2:3" x14ac:dyDescent="0.3">
      <c r="B3663" s="1"/>
      <c r="C3663" s="1"/>
    </row>
    <row r="3664" spans="2:3" x14ac:dyDescent="0.3">
      <c r="B3664" s="1"/>
      <c r="C3664" s="1"/>
    </row>
    <row r="3665" spans="2:3" x14ac:dyDescent="0.3">
      <c r="B3665" s="1"/>
      <c r="C3665" s="1"/>
    </row>
    <row r="3666" spans="2:3" x14ac:dyDescent="0.3">
      <c r="B3666" s="1"/>
      <c r="C3666" s="1"/>
    </row>
    <row r="3667" spans="2:3" x14ac:dyDescent="0.3">
      <c r="B3667" s="1"/>
      <c r="C3667" s="1"/>
    </row>
    <row r="3668" spans="2:3" x14ac:dyDescent="0.3">
      <c r="B3668" s="1"/>
      <c r="C3668" s="1"/>
    </row>
    <row r="3669" spans="2:3" x14ac:dyDescent="0.3">
      <c r="B3669" s="1"/>
      <c r="C3669" s="1"/>
    </row>
    <row r="3670" spans="2:3" x14ac:dyDescent="0.3">
      <c r="B3670" s="1"/>
      <c r="C3670" s="1"/>
    </row>
    <row r="3671" spans="2:3" x14ac:dyDescent="0.3">
      <c r="B3671" s="1"/>
      <c r="C3671" s="1"/>
    </row>
    <row r="3672" spans="2:3" x14ac:dyDescent="0.3">
      <c r="B3672" s="1"/>
      <c r="C3672" s="1"/>
    </row>
    <row r="3673" spans="2:3" x14ac:dyDescent="0.3">
      <c r="B3673" s="1"/>
      <c r="C3673" s="1"/>
    </row>
    <row r="3674" spans="2:3" x14ac:dyDescent="0.3">
      <c r="B3674" s="1"/>
      <c r="C3674" s="1"/>
    </row>
    <row r="3675" spans="2:3" x14ac:dyDescent="0.3">
      <c r="B3675" s="1"/>
      <c r="C3675" s="1"/>
    </row>
    <row r="3676" spans="2:3" x14ac:dyDescent="0.3">
      <c r="B3676" s="1"/>
      <c r="C3676" s="1"/>
    </row>
    <row r="3677" spans="2:3" x14ac:dyDescent="0.3">
      <c r="B3677" s="1"/>
      <c r="C3677" s="1"/>
    </row>
    <row r="3678" spans="2:3" x14ac:dyDescent="0.3">
      <c r="B3678" s="1"/>
      <c r="C3678" s="1"/>
    </row>
    <row r="3679" spans="2:3" x14ac:dyDescent="0.3">
      <c r="B3679" s="1"/>
      <c r="C3679" s="1"/>
    </row>
    <row r="3680" spans="2:3" x14ac:dyDescent="0.3">
      <c r="B3680" s="1"/>
      <c r="C3680" s="1"/>
    </row>
    <row r="3681" spans="2:3" x14ac:dyDescent="0.3">
      <c r="B3681" s="1"/>
      <c r="C3681" s="1"/>
    </row>
    <row r="3682" spans="2:3" x14ac:dyDescent="0.3">
      <c r="B3682" s="1"/>
      <c r="C3682" s="1"/>
    </row>
    <row r="3683" spans="2:3" x14ac:dyDescent="0.3">
      <c r="B3683" s="1"/>
      <c r="C3683" s="1"/>
    </row>
    <row r="3684" spans="2:3" x14ac:dyDescent="0.3">
      <c r="B3684" s="1"/>
      <c r="C3684" s="1"/>
    </row>
    <row r="3685" spans="2:3" x14ac:dyDescent="0.3">
      <c r="B3685" s="1"/>
      <c r="C3685" s="1"/>
    </row>
    <row r="3686" spans="2:3" x14ac:dyDescent="0.3">
      <c r="B3686" s="1"/>
      <c r="C3686" s="1"/>
    </row>
    <row r="3687" spans="2:3" x14ac:dyDescent="0.3">
      <c r="B3687" s="1"/>
      <c r="C3687" s="1"/>
    </row>
    <row r="3688" spans="2:3" x14ac:dyDescent="0.3">
      <c r="B3688" s="1"/>
      <c r="C3688" s="1"/>
    </row>
    <row r="3689" spans="2:3" x14ac:dyDescent="0.3">
      <c r="B3689" s="1"/>
      <c r="C3689" s="1"/>
    </row>
    <row r="3690" spans="2:3" x14ac:dyDescent="0.3">
      <c r="B3690" s="1"/>
      <c r="C3690" s="1"/>
    </row>
    <row r="3691" spans="2:3" x14ac:dyDescent="0.3">
      <c r="B3691" s="1"/>
      <c r="C3691" s="1"/>
    </row>
    <row r="3692" spans="2:3" x14ac:dyDescent="0.3">
      <c r="B3692" s="1"/>
      <c r="C3692" s="1"/>
    </row>
    <row r="3693" spans="2:3" x14ac:dyDescent="0.3">
      <c r="B3693" s="1"/>
      <c r="C3693" s="1"/>
    </row>
    <row r="3694" spans="2:3" x14ac:dyDescent="0.3">
      <c r="B3694" s="1"/>
      <c r="C3694" s="1"/>
    </row>
    <row r="3695" spans="2:3" x14ac:dyDescent="0.3">
      <c r="B3695" s="1"/>
      <c r="C3695" s="1"/>
    </row>
    <row r="3696" spans="2:3" x14ac:dyDescent="0.3">
      <c r="B3696" s="1"/>
      <c r="C3696" s="1"/>
    </row>
    <row r="3697" spans="2:3" x14ac:dyDescent="0.3">
      <c r="B3697" s="1"/>
      <c r="C3697" s="1"/>
    </row>
    <row r="3698" spans="2:3" x14ac:dyDescent="0.3">
      <c r="B3698" s="1"/>
      <c r="C3698" s="1"/>
    </row>
    <row r="3699" spans="2:3" x14ac:dyDescent="0.3">
      <c r="B3699" s="1"/>
      <c r="C3699" s="1"/>
    </row>
    <row r="3700" spans="2:3" x14ac:dyDescent="0.3">
      <c r="B3700" s="1"/>
      <c r="C3700" s="1"/>
    </row>
    <row r="3701" spans="2:3" x14ac:dyDescent="0.3">
      <c r="B3701" s="1"/>
      <c r="C3701" s="1"/>
    </row>
    <row r="3702" spans="2:3" x14ac:dyDescent="0.3">
      <c r="B3702" s="1"/>
      <c r="C3702" s="1"/>
    </row>
    <row r="3703" spans="2:3" x14ac:dyDescent="0.3">
      <c r="B3703" s="1"/>
      <c r="C3703" s="1"/>
    </row>
    <row r="3704" spans="2:3" x14ac:dyDescent="0.3">
      <c r="B3704" s="1"/>
      <c r="C3704" s="1"/>
    </row>
    <row r="3705" spans="2:3" x14ac:dyDescent="0.3">
      <c r="B3705" s="1"/>
      <c r="C3705" s="1"/>
    </row>
    <row r="3706" spans="2:3" x14ac:dyDescent="0.3">
      <c r="B3706" s="1"/>
      <c r="C3706" s="1"/>
    </row>
    <row r="3707" spans="2:3" x14ac:dyDescent="0.3">
      <c r="B3707" s="1"/>
      <c r="C3707" s="1"/>
    </row>
    <row r="3708" spans="2:3" x14ac:dyDescent="0.3">
      <c r="B3708" s="1"/>
      <c r="C3708" s="1"/>
    </row>
    <row r="3709" spans="2:3" x14ac:dyDescent="0.3">
      <c r="B3709" s="1"/>
      <c r="C3709" s="1"/>
    </row>
    <row r="3710" spans="2:3" x14ac:dyDescent="0.3">
      <c r="B3710" s="1"/>
      <c r="C3710" s="1"/>
    </row>
    <row r="3711" spans="2:3" x14ac:dyDescent="0.3">
      <c r="B3711" s="1"/>
      <c r="C3711" s="1"/>
    </row>
    <row r="3712" spans="2:3" x14ac:dyDescent="0.3">
      <c r="B3712" s="1"/>
      <c r="C3712" s="1"/>
    </row>
    <row r="3713" spans="2:3" x14ac:dyDescent="0.3">
      <c r="B3713" s="1"/>
      <c r="C3713" s="1"/>
    </row>
    <row r="3714" spans="2:3" x14ac:dyDescent="0.3">
      <c r="B3714" s="1"/>
      <c r="C3714" s="1"/>
    </row>
    <row r="3715" spans="2:3" x14ac:dyDescent="0.3">
      <c r="B3715" s="1"/>
      <c r="C3715" s="1"/>
    </row>
    <row r="3716" spans="2:3" x14ac:dyDescent="0.3">
      <c r="B3716" s="1"/>
      <c r="C3716" s="1"/>
    </row>
    <row r="3717" spans="2:3" x14ac:dyDescent="0.3">
      <c r="B3717" s="1"/>
      <c r="C3717" s="1"/>
    </row>
    <row r="3718" spans="2:3" x14ac:dyDescent="0.3">
      <c r="B3718" s="1"/>
      <c r="C3718" s="1"/>
    </row>
    <row r="3719" spans="2:3" x14ac:dyDescent="0.3">
      <c r="B3719" s="1"/>
      <c r="C3719" s="1"/>
    </row>
    <row r="3720" spans="2:3" x14ac:dyDescent="0.3">
      <c r="B3720" s="1"/>
      <c r="C3720" s="1"/>
    </row>
    <row r="3721" spans="2:3" x14ac:dyDescent="0.3">
      <c r="B3721" s="1"/>
      <c r="C3721" s="1"/>
    </row>
    <row r="3722" spans="2:3" x14ac:dyDescent="0.3">
      <c r="B3722" s="1"/>
      <c r="C3722" s="1"/>
    </row>
    <row r="3723" spans="2:3" x14ac:dyDescent="0.3">
      <c r="B3723" s="1"/>
      <c r="C3723" s="1"/>
    </row>
    <row r="3724" spans="2:3" x14ac:dyDescent="0.3">
      <c r="B3724" s="1"/>
      <c r="C3724" s="1"/>
    </row>
    <row r="3725" spans="2:3" x14ac:dyDescent="0.3">
      <c r="B3725" s="1"/>
      <c r="C3725" s="1"/>
    </row>
    <row r="3726" spans="2:3" x14ac:dyDescent="0.3">
      <c r="B3726" s="1"/>
      <c r="C3726" s="1"/>
    </row>
    <row r="3727" spans="2:3" x14ac:dyDescent="0.3">
      <c r="B3727" s="1"/>
      <c r="C3727" s="1"/>
    </row>
    <row r="3728" spans="2:3" x14ac:dyDescent="0.3">
      <c r="B3728" s="1"/>
      <c r="C3728" s="1"/>
    </row>
    <row r="3729" spans="2:3" x14ac:dyDescent="0.3">
      <c r="B3729" s="1"/>
      <c r="C3729" s="1"/>
    </row>
    <row r="3730" spans="2:3" x14ac:dyDescent="0.3">
      <c r="B3730" s="1"/>
      <c r="C3730" s="1"/>
    </row>
    <row r="3731" spans="2:3" x14ac:dyDescent="0.3">
      <c r="B3731" s="1"/>
      <c r="C3731" s="1"/>
    </row>
    <row r="3732" spans="2:3" x14ac:dyDescent="0.3">
      <c r="B3732" s="1"/>
      <c r="C3732" s="1"/>
    </row>
    <row r="3733" spans="2:3" x14ac:dyDescent="0.3">
      <c r="B3733" s="1"/>
      <c r="C3733" s="1"/>
    </row>
    <row r="3734" spans="2:3" x14ac:dyDescent="0.3">
      <c r="B3734" s="1"/>
      <c r="C3734" s="1"/>
    </row>
    <row r="3735" spans="2:3" x14ac:dyDescent="0.3">
      <c r="B3735" s="1"/>
      <c r="C3735" s="1"/>
    </row>
    <row r="3736" spans="2:3" x14ac:dyDescent="0.3">
      <c r="B3736" s="1"/>
      <c r="C3736" s="1"/>
    </row>
    <row r="3737" spans="2:3" x14ac:dyDescent="0.3">
      <c r="B3737" s="1"/>
      <c r="C3737" s="1"/>
    </row>
    <row r="3738" spans="2:3" x14ac:dyDescent="0.3">
      <c r="B3738" s="1"/>
      <c r="C3738" s="1"/>
    </row>
    <row r="3739" spans="2:3" x14ac:dyDescent="0.3">
      <c r="B3739" s="1"/>
      <c r="C3739" s="1"/>
    </row>
    <row r="3740" spans="2:3" x14ac:dyDescent="0.3">
      <c r="B3740" s="1"/>
      <c r="C3740" s="1"/>
    </row>
    <row r="3741" spans="2:3" x14ac:dyDescent="0.3">
      <c r="B3741" s="1"/>
      <c r="C3741" s="1"/>
    </row>
    <row r="3742" spans="2:3" x14ac:dyDescent="0.3">
      <c r="B3742" s="1"/>
      <c r="C3742" s="1"/>
    </row>
    <row r="3743" spans="2:3" x14ac:dyDescent="0.3">
      <c r="B3743" s="1"/>
      <c r="C3743" s="1"/>
    </row>
    <row r="3744" spans="2:3" x14ac:dyDescent="0.3">
      <c r="B3744" s="1"/>
      <c r="C3744" s="1"/>
    </row>
    <row r="3745" spans="2:3" x14ac:dyDescent="0.3">
      <c r="B3745" s="1"/>
      <c r="C3745" s="1"/>
    </row>
    <row r="3746" spans="2:3" x14ac:dyDescent="0.3">
      <c r="B3746" s="1"/>
      <c r="C3746" s="1"/>
    </row>
    <row r="3747" spans="2:3" x14ac:dyDescent="0.3">
      <c r="B3747" s="1"/>
      <c r="C3747" s="1"/>
    </row>
    <row r="3748" spans="2:3" x14ac:dyDescent="0.3">
      <c r="B3748" s="1"/>
      <c r="C3748" s="1"/>
    </row>
    <row r="3749" spans="2:3" x14ac:dyDescent="0.3">
      <c r="B3749" s="1"/>
      <c r="C3749" s="1"/>
    </row>
    <row r="3750" spans="2:3" x14ac:dyDescent="0.3">
      <c r="B3750" s="1"/>
      <c r="C3750" s="1"/>
    </row>
    <row r="3751" spans="2:3" x14ac:dyDescent="0.3">
      <c r="B3751" s="1"/>
      <c r="C3751" s="1"/>
    </row>
    <row r="3752" spans="2:3" x14ac:dyDescent="0.3">
      <c r="B3752" s="1"/>
      <c r="C3752" s="1"/>
    </row>
    <row r="3753" spans="2:3" x14ac:dyDescent="0.3">
      <c r="B3753" s="1"/>
      <c r="C3753" s="1"/>
    </row>
    <row r="3754" spans="2:3" x14ac:dyDescent="0.3">
      <c r="B3754" s="1"/>
      <c r="C3754" s="1"/>
    </row>
    <row r="3755" spans="2:3" x14ac:dyDescent="0.3">
      <c r="B3755" s="1"/>
      <c r="C3755" s="1"/>
    </row>
    <row r="3756" spans="2:3" x14ac:dyDescent="0.3">
      <c r="B3756" s="1"/>
      <c r="C3756" s="1"/>
    </row>
    <row r="3757" spans="2:3" x14ac:dyDescent="0.3">
      <c r="B3757" s="1"/>
      <c r="C3757" s="1"/>
    </row>
    <row r="3758" spans="2:3" x14ac:dyDescent="0.3">
      <c r="B3758" s="1"/>
      <c r="C3758" s="1"/>
    </row>
    <row r="3759" spans="2:3" x14ac:dyDescent="0.3">
      <c r="B3759" s="1"/>
      <c r="C3759" s="1"/>
    </row>
    <row r="3760" spans="2:3" x14ac:dyDescent="0.3">
      <c r="B3760" s="1"/>
      <c r="C3760" s="1"/>
    </row>
    <row r="3761" spans="2:3" x14ac:dyDescent="0.3">
      <c r="B3761" s="1"/>
      <c r="C3761" s="1"/>
    </row>
    <row r="3762" spans="2:3" x14ac:dyDescent="0.3">
      <c r="B3762" s="1"/>
      <c r="C3762" s="1"/>
    </row>
    <row r="3763" spans="2:3" x14ac:dyDescent="0.3">
      <c r="B3763" s="1"/>
      <c r="C3763" s="1"/>
    </row>
    <row r="3764" spans="2:3" x14ac:dyDescent="0.3">
      <c r="B3764" s="1"/>
      <c r="C3764" s="1"/>
    </row>
    <row r="3765" spans="2:3" x14ac:dyDescent="0.3">
      <c r="B3765" s="1"/>
      <c r="C3765" s="1"/>
    </row>
    <row r="3766" spans="2:3" x14ac:dyDescent="0.3">
      <c r="B3766" s="1"/>
      <c r="C3766" s="1"/>
    </row>
    <row r="3767" spans="2:3" x14ac:dyDescent="0.3">
      <c r="B3767" s="1"/>
      <c r="C3767" s="1"/>
    </row>
    <row r="3768" spans="2:3" x14ac:dyDescent="0.3">
      <c r="B3768" s="1"/>
      <c r="C3768" s="1"/>
    </row>
    <row r="3769" spans="2:3" x14ac:dyDescent="0.3">
      <c r="B3769" s="1"/>
      <c r="C3769" s="1"/>
    </row>
    <row r="3770" spans="2:3" x14ac:dyDescent="0.3">
      <c r="B3770" s="1"/>
      <c r="C3770" s="1"/>
    </row>
    <row r="3771" spans="2:3" x14ac:dyDescent="0.3">
      <c r="B3771" s="1"/>
      <c r="C3771" s="1"/>
    </row>
    <row r="3772" spans="2:3" x14ac:dyDescent="0.3">
      <c r="B3772" s="1"/>
      <c r="C3772" s="1"/>
    </row>
    <row r="3773" spans="2:3" x14ac:dyDescent="0.3">
      <c r="B3773" s="1"/>
      <c r="C3773" s="1"/>
    </row>
    <row r="3774" spans="2:3" x14ac:dyDescent="0.3">
      <c r="B3774" s="1"/>
      <c r="C3774" s="1"/>
    </row>
    <row r="3775" spans="2:3" x14ac:dyDescent="0.3">
      <c r="B3775" s="1"/>
      <c r="C3775" s="1"/>
    </row>
    <row r="3776" spans="2:3" x14ac:dyDescent="0.3">
      <c r="B3776" s="1"/>
      <c r="C3776" s="1"/>
    </row>
    <row r="3777" spans="2:3" x14ac:dyDescent="0.3">
      <c r="B3777" s="1"/>
      <c r="C3777" s="1"/>
    </row>
    <row r="3778" spans="2:3" x14ac:dyDescent="0.3">
      <c r="B3778" s="1"/>
      <c r="C3778" s="1"/>
    </row>
    <row r="3779" spans="2:3" x14ac:dyDescent="0.3">
      <c r="B3779" s="1"/>
      <c r="C3779" s="1"/>
    </row>
    <row r="3780" spans="2:3" x14ac:dyDescent="0.3">
      <c r="B3780" s="1"/>
      <c r="C3780" s="1"/>
    </row>
    <row r="3781" spans="2:3" x14ac:dyDescent="0.3">
      <c r="B3781" s="1"/>
      <c r="C3781" s="1"/>
    </row>
    <row r="3782" spans="2:3" x14ac:dyDescent="0.3">
      <c r="B3782" s="1"/>
      <c r="C3782" s="1"/>
    </row>
    <row r="3783" spans="2:3" x14ac:dyDescent="0.3">
      <c r="B3783" s="1"/>
      <c r="C3783" s="1"/>
    </row>
    <row r="3784" spans="2:3" x14ac:dyDescent="0.3">
      <c r="B3784" s="1"/>
      <c r="C3784" s="1"/>
    </row>
    <row r="3785" spans="2:3" x14ac:dyDescent="0.3">
      <c r="B3785" s="1"/>
      <c r="C3785" s="1"/>
    </row>
    <row r="3786" spans="2:3" x14ac:dyDescent="0.3">
      <c r="B3786" s="1"/>
      <c r="C3786" s="1"/>
    </row>
    <row r="3787" spans="2:3" x14ac:dyDescent="0.3">
      <c r="B3787" s="1"/>
      <c r="C3787" s="1"/>
    </row>
    <row r="3788" spans="2:3" x14ac:dyDescent="0.3">
      <c r="B3788" s="1"/>
      <c r="C3788" s="1"/>
    </row>
    <row r="3789" spans="2:3" x14ac:dyDescent="0.3">
      <c r="B3789" s="1"/>
      <c r="C3789" s="1"/>
    </row>
    <row r="3790" spans="2:3" x14ac:dyDescent="0.3">
      <c r="B3790" s="1"/>
      <c r="C3790" s="1"/>
    </row>
    <row r="3791" spans="2:3" x14ac:dyDescent="0.3">
      <c r="B3791" s="1"/>
      <c r="C3791" s="1"/>
    </row>
    <row r="3792" spans="2:3" x14ac:dyDescent="0.3">
      <c r="B3792" s="1"/>
      <c r="C3792" s="1"/>
    </row>
    <row r="3793" spans="2:3" x14ac:dyDescent="0.3">
      <c r="B3793" s="1"/>
      <c r="C3793" s="1"/>
    </row>
    <row r="3794" spans="2:3" x14ac:dyDescent="0.3">
      <c r="B3794" s="1"/>
      <c r="C3794" s="1"/>
    </row>
    <row r="3795" spans="2:3" x14ac:dyDescent="0.3">
      <c r="B3795" s="1"/>
      <c r="C3795" s="1"/>
    </row>
    <row r="3796" spans="2:3" x14ac:dyDescent="0.3">
      <c r="B3796" s="1"/>
      <c r="C3796" s="1"/>
    </row>
    <row r="3797" spans="2:3" x14ac:dyDescent="0.3">
      <c r="B3797" s="1"/>
      <c r="C3797" s="1"/>
    </row>
    <row r="3798" spans="2:3" x14ac:dyDescent="0.3">
      <c r="B3798" s="1"/>
      <c r="C3798" s="1"/>
    </row>
    <row r="3799" spans="2:3" x14ac:dyDescent="0.3">
      <c r="B3799" s="1"/>
      <c r="C3799" s="1"/>
    </row>
    <row r="3800" spans="2:3" x14ac:dyDescent="0.3">
      <c r="B3800" s="1"/>
      <c r="C3800" s="1"/>
    </row>
    <row r="3801" spans="2:3" x14ac:dyDescent="0.3">
      <c r="B3801" s="1"/>
      <c r="C3801" s="1"/>
    </row>
    <row r="3802" spans="2:3" x14ac:dyDescent="0.3">
      <c r="B3802" s="1"/>
      <c r="C3802" s="1"/>
    </row>
    <row r="3803" spans="2:3" x14ac:dyDescent="0.3">
      <c r="B3803" s="1"/>
      <c r="C3803" s="1"/>
    </row>
    <row r="3804" spans="2:3" x14ac:dyDescent="0.3">
      <c r="B3804" s="1"/>
      <c r="C3804" s="1"/>
    </row>
    <row r="3805" spans="2:3" x14ac:dyDescent="0.3">
      <c r="B3805" s="1"/>
      <c r="C3805" s="1"/>
    </row>
    <row r="3806" spans="2:3" x14ac:dyDescent="0.3">
      <c r="B3806" s="1"/>
      <c r="C3806" s="1"/>
    </row>
    <row r="3807" spans="2:3" x14ac:dyDescent="0.3">
      <c r="B3807" s="1"/>
      <c r="C3807" s="1"/>
    </row>
    <row r="3808" spans="2:3" x14ac:dyDescent="0.3">
      <c r="B3808" s="1"/>
      <c r="C3808" s="1"/>
    </row>
    <row r="3809" spans="2:3" x14ac:dyDescent="0.3">
      <c r="B3809" s="1"/>
      <c r="C3809" s="1"/>
    </row>
    <row r="3810" spans="2:3" x14ac:dyDescent="0.3">
      <c r="B3810" s="1"/>
      <c r="C3810" s="1"/>
    </row>
    <row r="3811" spans="2:3" x14ac:dyDescent="0.3">
      <c r="B3811" s="1"/>
      <c r="C3811" s="1"/>
    </row>
    <row r="3812" spans="2:3" x14ac:dyDescent="0.3">
      <c r="B3812" s="1"/>
      <c r="C3812" s="1"/>
    </row>
    <row r="3813" spans="2:3" x14ac:dyDescent="0.3">
      <c r="B3813" s="1"/>
      <c r="C3813" s="1"/>
    </row>
    <row r="3814" spans="2:3" x14ac:dyDescent="0.3">
      <c r="B3814" s="1"/>
      <c r="C3814" s="1"/>
    </row>
    <row r="3815" spans="2:3" x14ac:dyDescent="0.3">
      <c r="B3815" s="1"/>
      <c r="C3815" s="1"/>
    </row>
    <row r="3816" spans="2:3" x14ac:dyDescent="0.3">
      <c r="B3816" s="1"/>
      <c r="C3816" s="1"/>
    </row>
    <row r="3817" spans="2:3" x14ac:dyDescent="0.3">
      <c r="B3817" s="1"/>
      <c r="C3817" s="1"/>
    </row>
    <row r="3818" spans="2:3" x14ac:dyDescent="0.3">
      <c r="B3818" s="1"/>
      <c r="C3818" s="1"/>
    </row>
    <row r="3819" spans="2:3" x14ac:dyDescent="0.3">
      <c r="B3819" s="1"/>
      <c r="C3819" s="1"/>
    </row>
    <row r="3820" spans="2:3" x14ac:dyDescent="0.3">
      <c r="B3820" s="1"/>
      <c r="C3820" s="1"/>
    </row>
    <row r="3821" spans="2:3" x14ac:dyDescent="0.3">
      <c r="B3821" s="1"/>
      <c r="C3821" s="1"/>
    </row>
    <row r="3822" spans="2:3" x14ac:dyDescent="0.3">
      <c r="B3822" s="1"/>
      <c r="C3822" s="1"/>
    </row>
    <row r="3823" spans="2:3" x14ac:dyDescent="0.3">
      <c r="B3823" s="1"/>
      <c r="C3823" s="1"/>
    </row>
    <row r="3824" spans="2:3" x14ac:dyDescent="0.3">
      <c r="B3824" s="1"/>
      <c r="C3824" s="1"/>
    </row>
    <row r="3825" spans="2:3" x14ac:dyDescent="0.3">
      <c r="B3825" s="1"/>
      <c r="C3825" s="1"/>
    </row>
    <row r="3826" spans="2:3" x14ac:dyDescent="0.3">
      <c r="B3826" s="1"/>
      <c r="C3826" s="1"/>
    </row>
    <row r="3827" spans="2:3" x14ac:dyDescent="0.3">
      <c r="B3827" s="1"/>
      <c r="C3827" s="1"/>
    </row>
    <row r="3828" spans="2:3" x14ac:dyDescent="0.3">
      <c r="B3828" s="1"/>
      <c r="C3828" s="1"/>
    </row>
    <row r="3829" spans="2:3" x14ac:dyDescent="0.3">
      <c r="B3829" s="1"/>
      <c r="C3829" s="1"/>
    </row>
    <row r="3830" spans="2:3" x14ac:dyDescent="0.3">
      <c r="B3830" s="1"/>
      <c r="C3830" s="1"/>
    </row>
    <row r="3831" spans="2:3" x14ac:dyDescent="0.3">
      <c r="B3831" s="1"/>
      <c r="C3831" s="1"/>
    </row>
    <row r="3832" spans="2:3" x14ac:dyDescent="0.3">
      <c r="B3832" s="1"/>
      <c r="C3832" s="1"/>
    </row>
    <row r="3833" spans="2:3" x14ac:dyDescent="0.3">
      <c r="B3833" s="1"/>
      <c r="C3833" s="1"/>
    </row>
    <row r="3834" spans="2:3" x14ac:dyDescent="0.3">
      <c r="B3834" s="1"/>
      <c r="C3834" s="1"/>
    </row>
    <row r="3835" spans="2:3" x14ac:dyDescent="0.3">
      <c r="B3835" s="1"/>
      <c r="C3835" s="1"/>
    </row>
    <row r="3836" spans="2:3" x14ac:dyDescent="0.3">
      <c r="B3836" s="1"/>
      <c r="C3836" s="1"/>
    </row>
    <row r="3837" spans="2:3" x14ac:dyDescent="0.3">
      <c r="B3837" s="1"/>
      <c r="C3837" s="1"/>
    </row>
    <row r="3838" spans="2:3" x14ac:dyDescent="0.3">
      <c r="B3838" s="1"/>
      <c r="C3838" s="1"/>
    </row>
    <row r="3839" spans="2:3" x14ac:dyDescent="0.3">
      <c r="B3839" s="1"/>
      <c r="C3839" s="1"/>
    </row>
    <row r="3840" spans="2:3" x14ac:dyDescent="0.3">
      <c r="B3840" s="1"/>
      <c r="C3840" s="1"/>
    </row>
    <row r="3841" spans="2:3" x14ac:dyDescent="0.3">
      <c r="B3841" s="1"/>
      <c r="C3841" s="1"/>
    </row>
    <row r="3842" spans="2:3" x14ac:dyDescent="0.3">
      <c r="B3842" s="1"/>
      <c r="C3842" s="1"/>
    </row>
    <row r="3843" spans="2:3" x14ac:dyDescent="0.3">
      <c r="B3843" s="1"/>
      <c r="C3843" s="1"/>
    </row>
    <row r="3844" spans="2:3" x14ac:dyDescent="0.3">
      <c r="B3844" s="1"/>
      <c r="C3844" s="1"/>
    </row>
    <row r="3845" spans="2:3" x14ac:dyDescent="0.3">
      <c r="B3845" s="1"/>
      <c r="C3845" s="1"/>
    </row>
    <row r="3846" spans="2:3" x14ac:dyDescent="0.3">
      <c r="B3846" s="1"/>
      <c r="C3846" s="1"/>
    </row>
    <row r="3847" spans="2:3" x14ac:dyDescent="0.3">
      <c r="B3847" s="1"/>
      <c r="C3847" s="1"/>
    </row>
    <row r="3848" spans="2:3" x14ac:dyDescent="0.3">
      <c r="B3848" s="1"/>
      <c r="C3848" s="1"/>
    </row>
    <row r="3849" spans="2:3" x14ac:dyDescent="0.3">
      <c r="B3849" s="1"/>
      <c r="C3849" s="1"/>
    </row>
    <row r="3850" spans="2:3" x14ac:dyDescent="0.3">
      <c r="B3850" s="1"/>
      <c r="C3850" s="1"/>
    </row>
    <row r="3851" spans="2:3" x14ac:dyDescent="0.3">
      <c r="B3851" s="1"/>
      <c r="C3851" s="1"/>
    </row>
    <row r="3852" spans="2:3" x14ac:dyDescent="0.3">
      <c r="B3852" s="1"/>
      <c r="C3852" s="1"/>
    </row>
    <row r="3853" spans="2:3" x14ac:dyDescent="0.3">
      <c r="B3853" s="1"/>
      <c r="C3853" s="1"/>
    </row>
    <row r="3854" spans="2:3" x14ac:dyDescent="0.3">
      <c r="B3854" s="1"/>
      <c r="C3854" s="1"/>
    </row>
    <row r="3855" spans="2:3" x14ac:dyDescent="0.3">
      <c r="B3855" s="1"/>
      <c r="C3855" s="1"/>
    </row>
    <row r="3856" spans="2:3" x14ac:dyDescent="0.3">
      <c r="B3856" s="1"/>
      <c r="C3856" s="1"/>
    </row>
    <row r="3857" spans="2:3" x14ac:dyDescent="0.3">
      <c r="B3857" s="1"/>
      <c r="C3857" s="1"/>
    </row>
    <row r="3858" spans="2:3" x14ac:dyDescent="0.3">
      <c r="B3858" s="1"/>
      <c r="C3858" s="1"/>
    </row>
    <row r="3859" spans="2:3" x14ac:dyDescent="0.3">
      <c r="B3859" s="1"/>
      <c r="C3859" s="1"/>
    </row>
    <row r="3860" spans="2:3" x14ac:dyDescent="0.3">
      <c r="B3860" s="1"/>
      <c r="C3860" s="1"/>
    </row>
    <row r="3861" spans="2:3" x14ac:dyDescent="0.3">
      <c r="B3861" s="1"/>
      <c r="C3861" s="1"/>
    </row>
    <row r="3862" spans="2:3" x14ac:dyDescent="0.3">
      <c r="B3862" s="1"/>
      <c r="C3862" s="1"/>
    </row>
    <row r="3863" spans="2:3" x14ac:dyDescent="0.3">
      <c r="B3863" s="1"/>
      <c r="C3863" s="1"/>
    </row>
    <row r="3864" spans="2:3" x14ac:dyDescent="0.3">
      <c r="B3864" s="1"/>
      <c r="C3864" s="1"/>
    </row>
    <row r="3865" spans="2:3" x14ac:dyDescent="0.3">
      <c r="B3865" s="1"/>
      <c r="C3865" s="1"/>
    </row>
    <row r="3866" spans="2:3" x14ac:dyDescent="0.3">
      <c r="B3866" s="1"/>
      <c r="C3866" s="1"/>
    </row>
    <row r="3867" spans="2:3" x14ac:dyDescent="0.3">
      <c r="B3867" s="1"/>
      <c r="C3867" s="1"/>
    </row>
    <row r="3868" spans="2:3" x14ac:dyDescent="0.3">
      <c r="B3868" s="1"/>
      <c r="C3868" s="1"/>
    </row>
    <row r="3869" spans="2:3" x14ac:dyDescent="0.3">
      <c r="B3869" s="1"/>
      <c r="C3869" s="1"/>
    </row>
    <row r="3870" spans="2:3" x14ac:dyDescent="0.3">
      <c r="B3870" s="1"/>
      <c r="C3870" s="1"/>
    </row>
    <row r="3871" spans="2:3" x14ac:dyDescent="0.3">
      <c r="B3871" s="1"/>
      <c r="C3871" s="1"/>
    </row>
    <row r="3872" spans="2:3" x14ac:dyDescent="0.3">
      <c r="B3872" s="1"/>
      <c r="C3872" s="1"/>
    </row>
    <row r="3873" spans="2:3" x14ac:dyDescent="0.3">
      <c r="B3873" s="1"/>
      <c r="C3873" s="1"/>
    </row>
    <row r="3874" spans="2:3" x14ac:dyDescent="0.3">
      <c r="B3874" s="1"/>
      <c r="C3874" s="1"/>
    </row>
    <row r="3875" spans="2:3" x14ac:dyDescent="0.3">
      <c r="B3875" s="1"/>
      <c r="C3875" s="1"/>
    </row>
    <row r="3876" spans="2:3" x14ac:dyDescent="0.3">
      <c r="B3876" s="1"/>
      <c r="C3876" s="1"/>
    </row>
    <row r="3877" spans="2:3" x14ac:dyDescent="0.3">
      <c r="B3877" s="1"/>
      <c r="C3877" s="1"/>
    </row>
    <row r="3878" spans="2:3" x14ac:dyDescent="0.3">
      <c r="B3878" s="1"/>
      <c r="C3878" s="1"/>
    </row>
    <row r="3879" spans="2:3" x14ac:dyDescent="0.3">
      <c r="B3879" s="1"/>
      <c r="C3879" s="1"/>
    </row>
    <row r="3880" spans="2:3" x14ac:dyDescent="0.3">
      <c r="B3880" s="1"/>
      <c r="C3880" s="1"/>
    </row>
    <row r="3881" spans="2:3" x14ac:dyDescent="0.3">
      <c r="B3881" s="1"/>
      <c r="C3881" s="1"/>
    </row>
    <row r="3882" spans="2:3" x14ac:dyDescent="0.3">
      <c r="B3882" s="1"/>
      <c r="C3882" s="1"/>
    </row>
    <row r="3883" spans="2:3" x14ac:dyDescent="0.3">
      <c r="B3883" s="1"/>
      <c r="C3883" s="1"/>
    </row>
    <row r="3884" spans="2:3" x14ac:dyDescent="0.3">
      <c r="B3884" s="1"/>
      <c r="C3884" s="1"/>
    </row>
    <row r="3885" spans="2:3" x14ac:dyDescent="0.3">
      <c r="B3885" s="1"/>
      <c r="C3885" s="1"/>
    </row>
    <row r="3886" spans="2:3" x14ac:dyDescent="0.3">
      <c r="B3886" s="1"/>
      <c r="C3886" s="1"/>
    </row>
    <row r="3887" spans="2:3" x14ac:dyDescent="0.3">
      <c r="B3887" s="1"/>
      <c r="C3887" s="1"/>
    </row>
    <row r="3888" spans="2:3" x14ac:dyDescent="0.3">
      <c r="B3888" s="1"/>
      <c r="C3888" s="1"/>
    </row>
    <row r="3889" spans="2:3" x14ac:dyDescent="0.3">
      <c r="B3889" s="1"/>
      <c r="C3889" s="1"/>
    </row>
    <row r="3890" spans="2:3" x14ac:dyDescent="0.3">
      <c r="B3890" s="1"/>
      <c r="C3890" s="1"/>
    </row>
    <row r="3891" spans="2:3" x14ac:dyDescent="0.3">
      <c r="B3891" s="1"/>
      <c r="C3891" s="1"/>
    </row>
    <row r="3892" spans="2:3" x14ac:dyDescent="0.3">
      <c r="B3892" s="1"/>
      <c r="C3892" s="1"/>
    </row>
    <row r="3893" spans="2:3" x14ac:dyDescent="0.3">
      <c r="B3893" s="1"/>
      <c r="C3893" s="1"/>
    </row>
    <row r="3894" spans="2:3" x14ac:dyDescent="0.3">
      <c r="B3894" s="1"/>
      <c r="C3894" s="1"/>
    </row>
    <row r="3895" spans="2:3" x14ac:dyDescent="0.3">
      <c r="B3895" s="1"/>
      <c r="C3895" s="1"/>
    </row>
    <row r="3896" spans="2:3" x14ac:dyDescent="0.3">
      <c r="B3896" s="1"/>
      <c r="C3896" s="1"/>
    </row>
    <row r="3897" spans="2:3" x14ac:dyDescent="0.3">
      <c r="B3897" s="1"/>
      <c r="C3897" s="1"/>
    </row>
    <row r="3898" spans="2:3" x14ac:dyDescent="0.3">
      <c r="B3898" s="1"/>
      <c r="C3898" s="1"/>
    </row>
    <row r="3899" spans="2:3" x14ac:dyDescent="0.3">
      <c r="B3899" s="1"/>
      <c r="C3899" s="1"/>
    </row>
    <row r="3900" spans="2:3" x14ac:dyDescent="0.3">
      <c r="B3900" s="1"/>
      <c r="C3900" s="1"/>
    </row>
    <row r="3901" spans="2:3" x14ac:dyDescent="0.3">
      <c r="B3901" s="1"/>
      <c r="C3901" s="1"/>
    </row>
    <row r="3902" spans="2:3" x14ac:dyDescent="0.3">
      <c r="B3902" s="1"/>
      <c r="C3902" s="1"/>
    </row>
    <row r="3903" spans="2:3" x14ac:dyDescent="0.3">
      <c r="B3903" s="1"/>
      <c r="C3903" s="1"/>
    </row>
    <row r="3904" spans="2:3" x14ac:dyDescent="0.3">
      <c r="B3904" s="1"/>
      <c r="C3904" s="1"/>
    </row>
    <row r="3905" spans="2:3" x14ac:dyDescent="0.3">
      <c r="B3905" s="1"/>
      <c r="C3905" s="1"/>
    </row>
    <row r="3906" spans="2:3" x14ac:dyDescent="0.3">
      <c r="B3906" s="1"/>
      <c r="C3906" s="1"/>
    </row>
    <row r="3907" spans="2:3" x14ac:dyDescent="0.3">
      <c r="B3907" s="1"/>
      <c r="C3907" s="1"/>
    </row>
    <row r="3908" spans="2:3" x14ac:dyDescent="0.3">
      <c r="B3908" s="1"/>
      <c r="C3908" s="1"/>
    </row>
    <row r="3909" spans="2:3" x14ac:dyDescent="0.3">
      <c r="B3909" s="1"/>
      <c r="C3909" s="1"/>
    </row>
    <row r="3910" spans="2:3" x14ac:dyDescent="0.3">
      <c r="B3910" s="1"/>
      <c r="C3910" s="1"/>
    </row>
    <row r="3911" spans="2:3" x14ac:dyDescent="0.3">
      <c r="B3911" s="1"/>
      <c r="C3911" s="1"/>
    </row>
    <row r="3912" spans="2:3" x14ac:dyDescent="0.3">
      <c r="B3912" s="1"/>
      <c r="C3912" s="1"/>
    </row>
    <row r="3913" spans="2:3" x14ac:dyDescent="0.3">
      <c r="B3913" s="1"/>
      <c r="C3913" s="1"/>
    </row>
    <row r="3914" spans="2:3" x14ac:dyDescent="0.3">
      <c r="B3914" s="1"/>
      <c r="C3914" s="1"/>
    </row>
    <row r="3915" spans="2:3" x14ac:dyDescent="0.3">
      <c r="B3915" s="1"/>
      <c r="C3915" s="1"/>
    </row>
    <row r="3916" spans="2:3" x14ac:dyDescent="0.3">
      <c r="B3916" s="1"/>
      <c r="C3916" s="1"/>
    </row>
    <row r="3917" spans="2:3" x14ac:dyDescent="0.3">
      <c r="B3917" s="1"/>
      <c r="C3917" s="1"/>
    </row>
    <row r="3918" spans="2:3" x14ac:dyDescent="0.3">
      <c r="B3918" s="1"/>
      <c r="C3918" s="1"/>
    </row>
    <row r="3919" spans="2:3" x14ac:dyDescent="0.3">
      <c r="B3919" s="1"/>
      <c r="C3919" s="1"/>
    </row>
    <row r="3920" spans="2:3" x14ac:dyDescent="0.3">
      <c r="B3920" s="1"/>
      <c r="C3920" s="1"/>
    </row>
    <row r="3921" spans="2:3" x14ac:dyDescent="0.3">
      <c r="B3921" s="1"/>
      <c r="C3921" s="1"/>
    </row>
    <row r="3922" spans="2:3" x14ac:dyDescent="0.3">
      <c r="B3922" s="1"/>
      <c r="C3922" s="1"/>
    </row>
    <row r="3923" spans="2:3" x14ac:dyDescent="0.3">
      <c r="B3923" s="1"/>
      <c r="C3923" s="1"/>
    </row>
    <row r="3924" spans="2:3" x14ac:dyDescent="0.3">
      <c r="B3924" s="1"/>
      <c r="C3924" s="1"/>
    </row>
    <row r="3925" spans="2:3" x14ac:dyDescent="0.3">
      <c r="B3925" s="1"/>
      <c r="C3925" s="1"/>
    </row>
    <row r="3926" spans="2:3" x14ac:dyDescent="0.3">
      <c r="B3926" s="1"/>
      <c r="C3926" s="1"/>
    </row>
    <row r="3927" spans="2:3" x14ac:dyDescent="0.3">
      <c r="B3927" s="1"/>
      <c r="C3927" s="1"/>
    </row>
    <row r="3928" spans="2:3" x14ac:dyDescent="0.3">
      <c r="B3928" s="1"/>
      <c r="C3928" s="1"/>
    </row>
    <row r="3929" spans="2:3" x14ac:dyDescent="0.3">
      <c r="B3929" s="1"/>
      <c r="C3929" s="1"/>
    </row>
    <row r="3930" spans="2:3" x14ac:dyDescent="0.3">
      <c r="B3930" s="1"/>
      <c r="C3930" s="1"/>
    </row>
    <row r="3931" spans="2:3" x14ac:dyDescent="0.3">
      <c r="B3931" s="1"/>
      <c r="C3931" s="1"/>
    </row>
    <row r="3932" spans="2:3" x14ac:dyDescent="0.3">
      <c r="B3932" s="1"/>
      <c r="C3932" s="1"/>
    </row>
    <row r="3933" spans="2:3" x14ac:dyDescent="0.3">
      <c r="B3933" s="1"/>
      <c r="C3933" s="1"/>
    </row>
    <row r="3934" spans="2:3" x14ac:dyDescent="0.3">
      <c r="B3934" s="1"/>
      <c r="C3934" s="1"/>
    </row>
    <row r="3935" spans="2:3" x14ac:dyDescent="0.3">
      <c r="B3935" s="1"/>
      <c r="C3935" s="1"/>
    </row>
    <row r="3936" spans="2:3" x14ac:dyDescent="0.3">
      <c r="B3936" s="1"/>
      <c r="C3936" s="1"/>
    </row>
    <row r="3937" spans="2:3" x14ac:dyDescent="0.3">
      <c r="B3937" s="1"/>
      <c r="C3937" s="1"/>
    </row>
    <row r="3938" spans="2:3" x14ac:dyDescent="0.3">
      <c r="B3938" s="1"/>
      <c r="C3938" s="1"/>
    </row>
    <row r="3939" spans="2:3" x14ac:dyDescent="0.3">
      <c r="B3939" s="1"/>
      <c r="C3939" s="1"/>
    </row>
    <row r="3940" spans="2:3" x14ac:dyDescent="0.3">
      <c r="B3940" s="1"/>
      <c r="C3940" s="1"/>
    </row>
    <row r="3941" spans="2:3" x14ac:dyDescent="0.3">
      <c r="B3941" s="1"/>
      <c r="C3941" s="1"/>
    </row>
    <row r="3942" spans="2:3" x14ac:dyDescent="0.3">
      <c r="B3942" s="1"/>
      <c r="C3942" s="1"/>
    </row>
    <row r="3943" spans="2:3" x14ac:dyDescent="0.3">
      <c r="B3943" s="1"/>
      <c r="C3943" s="1"/>
    </row>
    <row r="3944" spans="2:3" x14ac:dyDescent="0.3">
      <c r="B3944" s="1"/>
      <c r="C3944" s="1"/>
    </row>
    <row r="3945" spans="2:3" x14ac:dyDescent="0.3">
      <c r="B3945" s="1"/>
      <c r="C3945" s="1"/>
    </row>
    <row r="3946" spans="2:3" x14ac:dyDescent="0.3">
      <c r="B3946" s="1"/>
      <c r="C3946" s="1"/>
    </row>
    <row r="3947" spans="2:3" x14ac:dyDescent="0.3">
      <c r="B3947" s="1"/>
      <c r="C3947" s="1"/>
    </row>
    <row r="3948" spans="2:3" x14ac:dyDescent="0.3">
      <c r="B3948" s="1"/>
      <c r="C3948" s="1"/>
    </row>
    <row r="3949" spans="2:3" x14ac:dyDescent="0.3">
      <c r="B3949" s="1"/>
      <c r="C3949" s="1"/>
    </row>
    <row r="3950" spans="2:3" x14ac:dyDescent="0.3">
      <c r="B3950" s="1"/>
      <c r="C3950" s="1"/>
    </row>
    <row r="3951" spans="2:3" x14ac:dyDescent="0.3">
      <c r="B3951" s="1"/>
      <c r="C3951" s="1"/>
    </row>
    <row r="3952" spans="2:3" x14ac:dyDescent="0.3">
      <c r="B3952" s="1"/>
      <c r="C3952" s="1"/>
    </row>
    <row r="3953" spans="2:3" x14ac:dyDescent="0.3">
      <c r="B3953" s="1"/>
      <c r="C3953" s="1"/>
    </row>
    <row r="3954" spans="2:3" x14ac:dyDescent="0.3">
      <c r="B3954" s="1"/>
      <c r="C3954" s="1"/>
    </row>
    <row r="3955" spans="2:3" x14ac:dyDescent="0.3">
      <c r="B3955" s="1"/>
      <c r="C3955" s="1"/>
    </row>
    <row r="3956" spans="2:3" x14ac:dyDescent="0.3">
      <c r="B3956" s="1"/>
      <c r="C3956" s="1"/>
    </row>
    <row r="3957" spans="2:3" x14ac:dyDescent="0.3">
      <c r="B3957" s="1"/>
      <c r="C3957" s="1"/>
    </row>
    <row r="3958" spans="2:3" x14ac:dyDescent="0.3">
      <c r="B3958" s="1"/>
      <c r="C3958" s="1"/>
    </row>
    <row r="3959" spans="2:3" x14ac:dyDescent="0.3">
      <c r="B3959" s="1"/>
      <c r="C3959" s="1"/>
    </row>
    <row r="3960" spans="2:3" x14ac:dyDescent="0.3">
      <c r="B3960" s="1"/>
      <c r="C3960" s="1"/>
    </row>
    <row r="3961" spans="2:3" x14ac:dyDescent="0.3">
      <c r="B3961" s="1"/>
      <c r="C3961" s="1"/>
    </row>
    <row r="3962" spans="2:3" x14ac:dyDescent="0.3">
      <c r="B3962" s="1"/>
      <c r="C3962" s="1"/>
    </row>
    <row r="3963" spans="2:3" x14ac:dyDescent="0.3">
      <c r="B3963" s="1"/>
      <c r="C3963" s="1"/>
    </row>
    <row r="3964" spans="2:3" x14ac:dyDescent="0.3">
      <c r="B3964" s="1"/>
      <c r="C3964" s="1"/>
    </row>
    <row r="3965" spans="2:3" x14ac:dyDescent="0.3">
      <c r="B3965" s="1"/>
      <c r="C3965" s="1"/>
    </row>
    <row r="3966" spans="2:3" x14ac:dyDescent="0.3">
      <c r="B3966" s="1"/>
      <c r="C3966" s="1"/>
    </row>
    <row r="3967" spans="2:3" x14ac:dyDescent="0.3">
      <c r="B3967" s="1"/>
      <c r="C3967" s="1"/>
    </row>
    <row r="3968" spans="2:3" x14ac:dyDescent="0.3">
      <c r="B3968" s="1"/>
      <c r="C3968" s="1"/>
    </row>
    <row r="3969" spans="2:3" x14ac:dyDescent="0.3">
      <c r="B3969" s="1"/>
      <c r="C3969" s="1"/>
    </row>
    <row r="3970" spans="2:3" x14ac:dyDescent="0.3">
      <c r="B3970" s="1"/>
      <c r="C3970" s="1"/>
    </row>
    <row r="3971" spans="2:3" x14ac:dyDescent="0.3">
      <c r="B3971" s="1"/>
      <c r="C3971" s="1"/>
    </row>
    <row r="3972" spans="2:3" x14ac:dyDescent="0.3">
      <c r="B3972" s="1"/>
      <c r="C3972" s="1"/>
    </row>
    <row r="3973" spans="2:3" x14ac:dyDescent="0.3">
      <c r="B3973" s="1"/>
      <c r="C3973" s="1"/>
    </row>
    <row r="3974" spans="2:3" x14ac:dyDescent="0.3">
      <c r="B3974" s="1"/>
      <c r="C3974" s="1"/>
    </row>
    <row r="3975" spans="2:3" x14ac:dyDescent="0.3">
      <c r="B3975" s="1"/>
      <c r="C3975" s="1"/>
    </row>
    <row r="3976" spans="2:3" x14ac:dyDescent="0.3">
      <c r="B3976" s="1"/>
      <c r="C3976" s="1"/>
    </row>
    <row r="3977" spans="2:3" x14ac:dyDescent="0.3">
      <c r="B3977" s="1"/>
      <c r="C3977" s="1"/>
    </row>
    <row r="3978" spans="2:3" x14ac:dyDescent="0.3">
      <c r="B3978" s="1"/>
      <c r="C3978" s="1"/>
    </row>
    <row r="3979" spans="2:3" x14ac:dyDescent="0.3">
      <c r="B3979" s="1"/>
      <c r="C3979" s="1"/>
    </row>
    <row r="3980" spans="2:3" x14ac:dyDescent="0.3">
      <c r="B3980" s="1"/>
      <c r="C3980" s="1"/>
    </row>
    <row r="3981" spans="2:3" x14ac:dyDescent="0.3">
      <c r="B3981" s="1"/>
      <c r="C3981" s="1"/>
    </row>
    <row r="3982" spans="2:3" x14ac:dyDescent="0.3">
      <c r="B3982" s="1"/>
      <c r="C3982" s="1"/>
    </row>
    <row r="3983" spans="2:3" x14ac:dyDescent="0.3">
      <c r="B3983" s="1"/>
      <c r="C3983" s="1"/>
    </row>
    <row r="3984" spans="2:3" x14ac:dyDescent="0.3">
      <c r="B3984" s="1"/>
      <c r="C3984" s="1"/>
    </row>
    <row r="3985" spans="2:3" x14ac:dyDescent="0.3">
      <c r="B3985" s="1"/>
      <c r="C3985" s="1"/>
    </row>
    <row r="3986" spans="2:3" x14ac:dyDescent="0.3">
      <c r="B3986" s="1"/>
      <c r="C3986" s="1"/>
    </row>
    <row r="3987" spans="2:3" x14ac:dyDescent="0.3">
      <c r="B3987" s="1"/>
      <c r="C3987" s="1"/>
    </row>
    <row r="3988" spans="2:3" x14ac:dyDescent="0.3">
      <c r="B3988" s="1"/>
      <c r="C3988" s="1"/>
    </row>
    <row r="3989" spans="2:3" x14ac:dyDescent="0.3">
      <c r="B3989" s="1"/>
      <c r="C3989" s="1"/>
    </row>
    <row r="3990" spans="2:3" x14ac:dyDescent="0.3">
      <c r="B3990" s="1"/>
      <c r="C3990" s="1"/>
    </row>
    <row r="3991" spans="2:3" x14ac:dyDescent="0.3">
      <c r="B3991" s="1"/>
      <c r="C3991" s="1"/>
    </row>
    <row r="3992" spans="2:3" x14ac:dyDescent="0.3">
      <c r="B3992" s="1"/>
      <c r="C3992" s="1"/>
    </row>
    <row r="3993" spans="2:3" x14ac:dyDescent="0.3">
      <c r="B3993" s="1"/>
      <c r="C3993" s="1"/>
    </row>
    <row r="3994" spans="2:3" x14ac:dyDescent="0.3">
      <c r="B3994" s="1"/>
      <c r="C3994" s="1"/>
    </row>
    <row r="3995" spans="2:3" x14ac:dyDescent="0.3">
      <c r="B3995" s="1"/>
      <c r="C3995" s="1"/>
    </row>
    <row r="3996" spans="2:3" x14ac:dyDescent="0.3">
      <c r="B3996" s="1"/>
      <c r="C3996" s="1"/>
    </row>
    <row r="3997" spans="2:3" x14ac:dyDescent="0.3">
      <c r="B3997" s="1"/>
      <c r="C3997" s="1"/>
    </row>
    <row r="3998" spans="2:3" x14ac:dyDescent="0.3">
      <c r="B3998" s="1"/>
      <c r="C3998" s="1"/>
    </row>
    <row r="3999" spans="2:3" x14ac:dyDescent="0.3">
      <c r="B3999" s="1"/>
      <c r="C3999" s="1"/>
    </row>
    <row r="4000" spans="2:3" x14ac:dyDescent="0.3">
      <c r="B4000" s="1"/>
      <c r="C4000" s="1"/>
    </row>
    <row r="4001" spans="2:3" x14ac:dyDescent="0.3">
      <c r="B4001" s="1"/>
      <c r="C4001" s="1"/>
    </row>
    <row r="4002" spans="2:3" x14ac:dyDescent="0.3">
      <c r="B4002" s="1"/>
      <c r="C4002" s="1"/>
    </row>
    <row r="4003" spans="2:3" x14ac:dyDescent="0.3">
      <c r="B4003" s="1"/>
      <c r="C4003" s="1"/>
    </row>
    <row r="4004" spans="2:3" x14ac:dyDescent="0.3">
      <c r="B4004" s="1"/>
      <c r="C4004" s="1"/>
    </row>
    <row r="4005" spans="2:3" x14ac:dyDescent="0.3">
      <c r="B4005" s="1"/>
      <c r="C4005" s="1"/>
    </row>
    <row r="4006" spans="2:3" x14ac:dyDescent="0.3">
      <c r="B4006" s="1"/>
      <c r="C4006" s="1"/>
    </row>
    <row r="4007" spans="2:3" x14ac:dyDescent="0.3">
      <c r="B4007" s="1"/>
      <c r="C4007" s="1"/>
    </row>
    <row r="4008" spans="2:3" x14ac:dyDescent="0.3">
      <c r="B4008" s="1"/>
      <c r="C4008" s="1"/>
    </row>
    <row r="4009" spans="2:3" x14ac:dyDescent="0.3">
      <c r="B4009" s="1"/>
      <c r="C4009" s="1"/>
    </row>
    <row r="4010" spans="2:3" x14ac:dyDescent="0.3">
      <c r="B4010" s="1"/>
      <c r="C4010" s="1"/>
    </row>
    <row r="4011" spans="2:3" x14ac:dyDescent="0.3">
      <c r="B4011" s="1"/>
      <c r="C4011" s="1"/>
    </row>
    <row r="4012" spans="2:3" x14ac:dyDescent="0.3">
      <c r="B4012" s="1"/>
      <c r="C4012" s="1"/>
    </row>
    <row r="4013" spans="2:3" x14ac:dyDescent="0.3">
      <c r="B4013" s="1"/>
      <c r="C4013" s="1"/>
    </row>
    <row r="4014" spans="2:3" x14ac:dyDescent="0.3">
      <c r="B4014" s="1"/>
      <c r="C4014" s="1"/>
    </row>
    <row r="4015" spans="2:3" x14ac:dyDescent="0.3">
      <c r="B4015" s="1"/>
      <c r="C4015" s="1"/>
    </row>
    <row r="4016" spans="2:3" x14ac:dyDescent="0.3">
      <c r="B4016" s="1"/>
      <c r="C4016" s="1"/>
    </row>
    <row r="4017" spans="2:3" x14ac:dyDescent="0.3">
      <c r="B4017" s="1"/>
      <c r="C4017" s="1"/>
    </row>
    <row r="4018" spans="2:3" x14ac:dyDescent="0.3">
      <c r="B4018" s="1"/>
      <c r="C4018" s="1"/>
    </row>
    <row r="4019" spans="2:3" x14ac:dyDescent="0.3">
      <c r="B4019" s="1"/>
      <c r="C4019" s="1"/>
    </row>
    <row r="4020" spans="2:3" x14ac:dyDescent="0.3">
      <c r="B4020" s="1"/>
      <c r="C4020" s="1"/>
    </row>
    <row r="4021" spans="2:3" x14ac:dyDescent="0.3">
      <c r="B4021" s="1"/>
      <c r="C4021" s="1"/>
    </row>
    <row r="4022" spans="2:3" x14ac:dyDescent="0.3">
      <c r="B4022" s="1"/>
      <c r="C4022" s="1"/>
    </row>
    <row r="4023" spans="2:3" x14ac:dyDescent="0.3">
      <c r="B4023" s="1"/>
      <c r="C4023" s="1"/>
    </row>
    <row r="4024" spans="2:3" x14ac:dyDescent="0.3">
      <c r="B4024" s="1"/>
      <c r="C4024" s="1"/>
    </row>
    <row r="4025" spans="2:3" x14ac:dyDescent="0.3">
      <c r="B4025" s="1"/>
      <c r="C4025" s="1"/>
    </row>
    <row r="4026" spans="2:3" x14ac:dyDescent="0.3">
      <c r="B4026" s="1"/>
      <c r="C4026" s="1"/>
    </row>
    <row r="4027" spans="2:3" x14ac:dyDescent="0.3">
      <c r="B4027" s="1"/>
      <c r="C4027" s="1"/>
    </row>
    <row r="4028" spans="2:3" x14ac:dyDescent="0.3">
      <c r="B4028" s="1"/>
      <c r="C4028" s="1"/>
    </row>
    <row r="4029" spans="2:3" x14ac:dyDescent="0.3">
      <c r="B4029" s="1"/>
      <c r="C4029" s="1"/>
    </row>
    <row r="4030" spans="2:3" x14ac:dyDescent="0.3">
      <c r="B4030" s="1"/>
      <c r="C4030" s="1"/>
    </row>
    <row r="4031" spans="2:3" x14ac:dyDescent="0.3">
      <c r="B4031" s="1"/>
      <c r="C4031" s="1"/>
    </row>
    <row r="4032" spans="2:3" x14ac:dyDescent="0.3">
      <c r="B4032" s="1"/>
      <c r="C4032" s="1"/>
    </row>
    <row r="4033" spans="2:3" x14ac:dyDescent="0.3">
      <c r="B4033" s="1"/>
      <c r="C4033" s="1"/>
    </row>
    <row r="4034" spans="2:3" x14ac:dyDescent="0.3">
      <c r="B4034" s="1"/>
      <c r="C4034" s="1"/>
    </row>
    <row r="4035" spans="2:3" x14ac:dyDescent="0.3">
      <c r="B4035" s="1"/>
      <c r="C4035" s="1"/>
    </row>
    <row r="4036" spans="2:3" x14ac:dyDescent="0.3">
      <c r="B4036" s="1"/>
      <c r="C4036" s="1"/>
    </row>
    <row r="4037" spans="2:3" x14ac:dyDescent="0.3">
      <c r="B4037" s="1"/>
      <c r="C4037" s="1"/>
    </row>
    <row r="4038" spans="2:3" x14ac:dyDescent="0.3">
      <c r="B4038" s="1"/>
      <c r="C4038" s="1"/>
    </row>
    <row r="4039" spans="2:3" x14ac:dyDescent="0.3">
      <c r="B4039" s="1"/>
      <c r="C4039" s="1"/>
    </row>
    <row r="4040" spans="2:3" x14ac:dyDescent="0.3">
      <c r="B4040" s="1"/>
      <c r="C4040" s="1"/>
    </row>
    <row r="4041" spans="2:3" x14ac:dyDescent="0.3">
      <c r="B4041" s="1"/>
      <c r="C4041" s="1"/>
    </row>
    <row r="4042" spans="2:3" x14ac:dyDescent="0.3">
      <c r="B4042" s="1"/>
      <c r="C4042" s="1"/>
    </row>
    <row r="4043" spans="2:3" x14ac:dyDescent="0.3">
      <c r="B4043" s="1"/>
      <c r="C4043" s="1"/>
    </row>
    <row r="4044" spans="2:3" x14ac:dyDescent="0.3">
      <c r="B4044" s="1"/>
      <c r="C4044" s="1"/>
    </row>
    <row r="4045" spans="2:3" x14ac:dyDescent="0.3">
      <c r="B4045" s="1"/>
      <c r="C4045" s="1"/>
    </row>
    <row r="4046" spans="2:3" x14ac:dyDescent="0.3">
      <c r="B4046" s="1"/>
      <c r="C4046" s="1"/>
    </row>
    <row r="4047" spans="2:3" x14ac:dyDescent="0.3">
      <c r="B4047" s="1"/>
      <c r="C4047" s="1"/>
    </row>
    <row r="4048" spans="2:3" x14ac:dyDescent="0.3">
      <c r="B4048" s="1"/>
      <c r="C4048" s="1"/>
    </row>
    <row r="4049" spans="2:3" x14ac:dyDescent="0.3">
      <c r="B4049" s="1"/>
      <c r="C4049" s="1"/>
    </row>
    <row r="4050" spans="2:3" x14ac:dyDescent="0.3">
      <c r="B4050" s="1"/>
      <c r="C4050" s="1"/>
    </row>
    <row r="4051" spans="2:3" x14ac:dyDescent="0.3">
      <c r="B4051" s="1"/>
      <c r="C4051" s="1"/>
    </row>
    <row r="4052" spans="2:3" x14ac:dyDescent="0.3">
      <c r="B4052" s="1"/>
      <c r="C4052" s="1"/>
    </row>
    <row r="4053" spans="2:3" x14ac:dyDescent="0.3">
      <c r="B4053" s="1"/>
      <c r="C4053" s="1"/>
    </row>
    <row r="4054" spans="2:3" x14ac:dyDescent="0.3">
      <c r="B4054" s="1"/>
      <c r="C4054" s="1"/>
    </row>
    <row r="4055" spans="2:3" x14ac:dyDescent="0.3">
      <c r="B4055" s="1"/>
      <c r="C4055" s="1"/>
    </row>
    <row r="4056" spans="2:3" x14ac:dyDescent="0.3">
      <c r="B4056" s="1"/>
      <c r="C4056" s="1"/>
    </row>
    <row r="4057" spans="2:3" x14ac:dyDescent="0.3">
      <c r="B4057" s="1"/>
      <c r="C4057" s="1"/>
    </row>
    <row r="4058" spans="2:3" x14ac:dyDescent="0.3">
      <c r="B4058" s="1"/>
      <c r="C4058" s="1"/>
    </row>
    <row r="4059" spans="2:3" x14ac:dyDescent="0.3">
      <c r="B4059" s="1"/>
      <c r="C4059" s="1"/>
    </row>
    <row r="4060" spans="2:3" x14ac:dyDescent="0.3">
      <c r="B4060" s="1"/>
      <c r="C4060" s="1"/>
    </row>
    <row r="4061" spans="2:3" x14ac:dyDescent="0.3">
      <c r="B4061" s="1"/>
      <c r="C4061" s="1"/>
    </row>
    <row r="4062" spans="2:3" x14ac:dyDescent="0.3">
      <c r="B4062" s="1"/>
      <c r="C4062" s="1"/>
    </row>
    <row r="4063" spans="2:3" x14ac:dyDescent="0.3">
      <c r="B4063" s="1"/>
      <c r="C4063" s="1"/>
    </row>
    <row r="4064" spans="2:3" x14ac:dyDescent="0.3">
      <c r="B4064" s="1"/>
      <c r="C4064" s="1"/>
    </row>
    <row r="4065" spans="2:3" x14ac:dyDescent="0.3">
      <c r="B4065" s="1"/>
      <c r="C4065" s="1"/>
    </row>
    <row r="4066" spans="2:3" x14ac:dyDescent="0.3">
      <c r="B4066" s="1"/>
      <c r="C4066" s="1"/>
    </row>
    <row r="4067" spans="2:3" x14ac:dyDescent="0.3">
      <c r="B4067" s="1"/>
      <c r="C4067" s="1"/>
    </row>
    <row r="4068" spans="2:3" x14ac:dyDescent="0.3">
      <c r="B4068" s="1"/>
      <c r="C4068" s="1"/>
    </row>
    <row r="4069" spans="2:3" x14ac:dyDescent="0.3">
      <c r="B4069" s="1"/>
      <c r="C4069" s="1"/>
    </row>
    <row r="4070" spans="2:3" x14ac:dyDescent="0.3">
      <c r="B4070" s="1"/>
      <c r="C4070" s="1"/>
    </row>
    <row r="4071" spans="2:3" x14ac:dyDescent="0.3">
      <c r="B4071" s="1"/>
      <c r="C4071" s="1"/>
    </row>
    <row r="4072" spans="2:3" x14ac:dyDescent="0.3">
      <c r="B4072" s="1"/>
      <c r="C4072" s="1"/>
    </row>
    <row r="4073" spans="2:3" x14ac:dyDescent="0.3">
      <c r="B4073" s="1"/>
      <c r="C4073" s="1"/>
    </row>
    <row r="4074" spans="2:3" x14ac:dyDescent="0.3">
      <c r="B4074" s="1"/>
      <c r="C4074" s="1"/>
    </row>
    <row r="4075" spans="2:3" x14ac:dyDescent="0.3">
      <c r="B4075" s="1"/>
      <c r="C4075" s="1"/>
    </row>
    <row r="4076" spans="2:3" x14ac:dyDescent="0.3">
      <c r="B4076" s="1"/>
      <c r="C4076" s="1"/>
    </row>
    <row r="4077" spans="2:3" x14ac:dyDescent="0.3">
      <c r="B4077" s="1"/>
      <c r="C4077" s="1"/>
    </row>
    <row r="4078" spans="2:3" x14ac:dyDescent="0.3">
      <c r="B4078" s="1"/>
      <c r="C4078" s="1"/>
    </row>
    <row r="4079" spans="2:3" x14ac:dyDescent="0.3">
      <c r="B4079" s="1"/>
      <c r="C4079" s="1"/>
    </row>
    <row r="4080" spans="2:3" x14ac:dyDescent="0.3">
      <c r="B4080" s="1"/>
      <c r="C4080" s="1"/>
    </row>
    <row r="4081" spans="2:3" x14ac:dyDescent="0.3">
      <c r="B4081" s="1"/>
      <c r="C4081" s="1"/>
    </row>
    <row r="4082" spans="2:3" x14ac:dyDescent="0.3">
      <c r="B4082" s="1"/>
      <c r="C4082" s="1"/>
    </row>
    <row r="4083" spans="2:3" x14ac:dyDescent="0.3">
      <c r="B4083" s="1"/>
      <c r="C4083" s="1"/>
    </row>
    <row r="4084" spans="2:3" x14ac:dyDescent="0.3">
      <c r="B4084" s="1"/>
      <c r="C4084" s="1"/>
    </row>
    <row r="4085" spans="2:3" x14ac:dyDescent="0.3">
      <c r="B4085" s="1"/>
      <c r="C4085" s="1"/>
    </row>
    <row r="4086" spans="2:3" x14ac:dyDescent="0.3">
      <c r="B4086" s="1"/>
      <c r="C4086" s="1"/>
    </row>
    <row r="4087" spans="2:3" x14ac:dyDescent="0.3">
      <c r="B4087" s="1"/>
      <c r="C4087" s="1"/>
    </row>
    <row r="4088" spans="2:3" x14ac:dyDescent="0.3">
      <c r="B4088" s="1"/>
      <c r="C4088" s="1"/>
    </row>
    <row r="4089" spans="2:3" x14ac:dyDescent="0.3">
      <c r="B4089" s="1"/>
      <c r="C4089" s="1"/>
    </row>
    <row r="4090" spans="2:3" x14ac:dyDescent="0.3">
      <c r="B4090" s="1"/>
      <c r="C4090" s="1"/>
    </row>
    <row r="4091" spans="2:3" x14ac:dyDescent="0.3">
      <c r="B4091" s="1"/>
      <c r="C4091" s="1"/>
    </row>
    <row r="4092" spans="2:3" x14ac:dyDescent="0.3">
      <c r="B4092" s="1"/>
      <c r="C4092" s="1"/>
    </row>
    <row r="4093" spans="2:3" x14ac:dyDescent="0.3">
      <c r="B4093" s="1"/>
      <c r="C4093" s="1"/>
    </row>
    <row r="4094" spans="2:3" x14ac:dyDescent="0.3">
      <c r="B4094" s="1"/>
      <c r="C4094" s="1"/>
    </row>
    <row r="4095" spans="2:3" x14ac:dyDescent="0.3">
      <c r="B4095" s="1"/>
      <c r="C4095" s="1"/>
    </row>
    <row r="4096" spans="2:3" x14ac:dyDescent="0.3">
      <c r="B4096" s="1"/>
      <c r="C4096" s="1"/>
    </row>
    <row r="4097" spans="2:3" x14ac:dyDescent="0.3">
      <c r="B4097" s="1"/>
      <c r="C4097" s="1"/>
    </row>
    <row r="4098" spans="2:3" x14ac:dyDescent="0.3">
      <c r="B4098" s="1"/>
      <c r="C4098" s="1"/>
    </row>
    <row r="4099" spans="2:3" x14ac:dyDescent="0.3">
      <c r="B4099" s="1"/>
      <c r="C4099" s="1"/>
    </row>
    <row r="4100" spans="2:3" x14ac:dyDescent="0.3">
      <c r="B4100" s="1"/>
      <c r="C4100" s="1"/>
    </row>
    <row r="4101" spans="2:3" x14ac:dyDescent="0.3">
      <c r="B4101" s="1"/>
      <c r="C4101" s="1"/>
    </row>
    <row r="4102" spans="2:3" x14ac:dyDescent="0.3">
      <c r="B4102" s="1"/>
      <c r="C4102" s="1"/>
    </row>
    <row r="4103" spans="2:3" x14ac:dyDescent="0.3">
      <c r="B4103" s="1"/>
      <c r="C4103" s="1"/>
    </row>
    <row r="4104" spans="2:3" x14ac:dyDescent="0.3">
      <c r="B4104" s="1"/>
      <c r="C4104" s="1"/>
    </row>
    <row r="4105" spans="2:3" x14ac:dyDescent="0.3">
      <c r="B4105" s="1"/>
      <c r="C4105" s="1"/>
    </row>
    <row r="4106" spans="2:3" x14ac:dyDescent="0.3">
      <c r="B4106" s="1"/>
      <c r="C4106" s="1"/>
    </row>
    <row r="4107" spans="2:3" x14ac:dyDescent="0.3">
      <c r="B4107" s="1"/>
      <c r="C4107" s="1"/>
    </row>
    <row r="4108" spans="2:3" x14ac:dyDescent="0.3">
      <c r="B4108" s="1"/>
      <c r="C4108" s="1"/>
    </row>
    <row r="4109" spans="2:3" x14ac:dyDescent="0.3">
      <c r="B4109" s="1"/>
      <c r="C4109" s="1"/>
    </row>
    <row r="4110" spans="2:3" x14ac:dyDescent="0.3">
      <c r="B4110" s="1"/>
      <c r="C4110" s="1"/>
    </row>
    <row r="4111" spans="2:3" x14ac:dyDescent="0.3">
      <c r="B4111" s="1"/>
      <c r="C4111" s="1"/>
    </row>
    <row r="4112" spans="2:3" x14ac:dyDescent="0.3">
      <c r="B4112" s="1"/>
      <c r="C4112" s="1"/>
    </row>
    <row r="4113" spans="2:3" x14ac:dyDescent="0.3">
      <c r="B4113" s="1"/>
      <c r="C4113" s="1"/>
    </row>
    <row r="4114" spans="2:3" x14ac:dyDescent="0.3">
      <c r="B4114" s="1"/>
      <c r="C4114" s="1"/>
    </row>
    <row r="4115" spans="2:3" x14ac:dyDescent="0.3">
      <c r="B4115" s="1"/>
      <c r="C4115" s="1"/>
    </row>
    <row r="4116" spans="2:3" x14ac:dyDescent="0.3">
      <c r="B4116" s="1"/>
      <c r="C4116" s="1"/>
    </row>
    <row r="4117" spans="2:3" x14ac:dyDescent="0.3">
      <c r="B4117" s="1"/>
      <c r="C4117" s="1"/>
    </row>
    <row r="4118" spans="2:3" x14ac:dyDescent="0.3">
      <c r="B4118" s="1"/>
      <c r="C4118" s="1"/>
    </row>
    <row r="4119" spans="2:3" x14ac:dyDescent="0.3">
      <c r="B4119" s="1"/>
      <c r="C4119" s="1"/>
    </row>
    <row r="4120" spans="2:3" x14ac:dyDescent="0.3">
      <c r="B4120" s="1"/>
      <c r="C4120" s="1"/>
    </row>
    <row r="4121" spans="2:3" x14ac:dyDescent="0.3">
      <c r="B4121" s="1"/>
      <c r="C4121" s="1"/>
    </row>
    <row r="4122" spans="2:3" x14ac:dyDescent="0.3">
      <c r="B4122" s="1"/>
      <c r="C4122" s="1"/>
    </row>
    <row r="4123" spans="2:3" x14ac:dyDescent="0.3">
      <c r="B4123" s="1"/>
      <c r="C4123" s="1"/>
    </row>
    <row r="4124" spans="2:3" x14ac:dyDescent="0.3">
      <c r="B4124" s="1"/>
      <c r="C4124" s="1"/>
    </row>
    <row r="4125" spans="2:3" x14ac:dyDescent="0.3">
      <c r="B4125" s="1"/>
      <c r="C4125" s="1"/>
    </row>
    <row r="4126" spans="2:3" x14ac:dyDescent="0.3">
      <c r="B4126" s="1"/>
      <c r="C4126" s="1"/>
    </row>
    <row r="4127" spans="2:3" x14ac:dyDescent="0.3">
      <c r="B4127" s="1"/>
      <c r="C4127" s="1"/>
    </row>
    <row r="4128" spans="2:3" x14ac:dyDescent="0.3">
      <c r="B4128" s="1"/>
      <c r="C4128" s="1"/>
    </row>
    <row r="4129" spans="2:3" x14ac:dyDescent="0.3">
      <c r="B4129" s="1"/>
      <c r="C4129" s="1"/>
    </row>
    <row r="4130" spans="2:3" x14ac:dyDescent="0.3">
      <c r="B4130" s="1"/>
      <c r="C4130" s="1"/>
    </row>
    <row r="4131" spans="2:3" x14ac:dyDescent="0.3">
      <c r="B4131" s="1"/>
      <c r="C4131" s="1"/>
    </row>
    <row r="4132" spans="2:3" x14ac:dyDescent="0.3">
      <c r="B4132" s="1"/>
      <c r="C4132" s="1"/>
    </row>
    <row r="4133" spans="2:3" x14ac:dyDescent="0.3">
      <c r="B4133" s="1"/>
      <c r="C4133" s="1"/>
    </row>
    <row r="4134" spans="2:3" x14ac:dyDescent="0.3">
      <c r="B4134" s="1"/>
      <c r="C4134" s="1"/>
    </row>
    <row r="4135" spans="2:3" x14ac:dyDescent="0.3">
      <c r="B4135" s="1"/>
      <c r="C4135" s="1"/>
    </row>
    <row r="4136" spans="2:3" x14ac:dyDescent="0.3">
      <c r="B4136" s="1"/>
      <c r="C4136" s="1"/>
    </row>
    <row r="4137" spans="2:3" x14ac:dyDescent="0.3">
      <c r="B4137" s="1"/>
      <c r="C4137" s="1"/>
    </row>
    <row r="4138" spans="2:3" x14ac:dyDescent="0.3">
      <c r="B4138" s="1"/>
      <c r="C4138" s="1"/>
    </row>
    <row r="4139" spans="2:3" x14ac:dyDescent="0.3">
      <c r="B4139" s="1"/>
      <c r="C4139" s="1"/>
    </row>
    <row r="4140" spans="2:3" x14ac:dyDescent="0.3">
      <c r="B4140" s="1"/>
      <c r="C4140" s="1"/>
    </row>
    <row r="4141" spans="2:3" x14ac:dyDescent="0.3">
      <c r="B4141" s="1"/>
      <c r="C4141" s="1"/>
    </row>
    <row r="4142" spans="2:3" x14ac:dyDescent="0.3">
      <c r="B4142" s="1"/>
      <c r="C4142" s="1"/>
    </row>
    <row r="4143" spans="2:3" x14ac:dyDescent="0.3">
      <c r="B4143" s="1"/>
      <c r="C4143" s="1"/>
    </row>
    <row r="4144" spans="2:3" x14ac:dyDescent="0.3">
      <c r="B4144" s="1"/>
      <c r="C4144" s="1"/>
    </row>
    <row r="4145" spans="2:3" x14ac:dyDescent="0.3">
      <c r="B4145" s="1"/>
      <c r="C4145" s="1"/>
    </row>
    <row r="4146" spans="2:3" x14ac:dyDescent="0.3">
      <c r="B4146" s="1"/>
      <c r="C4146" s="1"/>
    </row>
    <row r="4147" spans="2:3" x14ac:dyDescent="0.3">
      <c r="B4147" s="1"/>
      <c r="C4147" s="1"/>
    </row>
    <row r="4148" spans="2:3" x14ac:dyDescent="0.3">
      <c r="B4148" s="1"/>
      <c r="C4148" s="1"/>
    </row>
    <row r="4149" spans="2:3" x14ac:dyDescent="0.3">
      <c r="B4149" s="1"/>
      <c r="C4149" s="1"/>
    </row>
    <row r="4150" spans="2:3" x14ac:dyDescent="0.3">
      <c r="B4150" s="1"/>
      <c r="C4150" s="1"/>
    </row>
    <row r="4151" spans="2:3" x14ac:dyDescent="0.3">
      <c r="B4151" s="1"/>
      <c r="C4151" s="1"/>
    </row>
    <row r="4152" spans="2:3" x14ac:dyDescent="0.3">
      <c r="B4152" s="1"/>
      <c r="C4152" s="1"/>
    </row>
    <row r="4153" spans="2:3" x14ac:dyDescent="0.3">
      <c r="B4153" s="1"/>
      <c r="C4153" s="1"/>
    </row>
    <row r="4154" spans="2:3" x14ac:dyDescent="0.3">
      <c r="B4154" s="1"/>
      <c r="C4154" s="1"/>
    </row>
    <row r="4155" spans="2:3" x14ac:dyDescent="0.3">
      <c r="B4155" s="1"/>
      <c r="C4155" s="1"/>
    </row>
    <row r="4156" spans="2:3" x14ac:dyDescent="0.3">
      <c r="B4156" s="1"/>
      <c r="C4156" s="1"/>
    </row>
    <row r="4157" spans="2:3" x14ac:dyDescent="0.3">
      <c r="B4157" s="1"/>
      <c r="C4157" s="1"/>
    </row>
    <row r="4158" spans="2:3" x14ac:dyDescent="0.3">
      <c r="B4158" s="1"/>
      <c r="C4158" s="1"/>
    </row>
    <row r="4159" spans="2:3" x14ac:dyDescent="0.3">
      <c r="B4159" s="1"/>
      <c r="C4159" s="1"/>
    </row>
    <row r="4160" spans="2:3" x14ac:dyDescent="0.3">
      <c r="B4160" s="1"/>
      <c r="C4160" s="1"/>
    </row>
    <row r="4161" spans="2:3" x14ac:dyDescent="0.3">
      <c r="B4161" s="1"/>
      <c r="C4161" s="1"/>
    </row>
    <row r="4162" spans="2:3" x14ac:dyDescent="0.3">
      <c r="B4162" s="1"/>
      <c r="C4162" s="1"/>
    </row>
    <row r="4163" spans="2:3" x14ac:dyDescent="0.3">
      <c r="B4163" s="1"/>
      <c r="C4163" s="1"/>
    </row>
    <row r="4164" spans="2:3" x14ac:dyDescent="0.3">
      <c r="B4164" s="1"/>
      <c r="C4164" s="1"/>
    </row>
    <row r="4165" spans="2:3" x14ac:dyDescent="0.3">
      <c r="B4165" s="1"/>
      <c r="C4165" s="1"/>
    </row>
    <row r="4166" spans="2:3" x14ac:dyDescent="0.3">
      <c r="B4166" s="1"/>
      <c r="C4166" s="1"/>
    </row>
    <row r="4167" spans="2:3" x14ac:dyDescent="0.3">
      <c r="B4167" s="1"/>
      <c r="C4167" s="1"/>
    </row>
    <row r="4168" spans="2:3" x14ac:dyDescent="0.3">
      <c r="B4168" s="1"/>
      <c r="C4168" s="1"/>
    </row>
    <row r="4169" spans="2:3" x14ac:dyDescent="0.3">
      <c r="B4169" s="1"/>
      <c r="C4169" s="1"/>
    </row>
    <row r="4170" spans="2:3" x14ac:dyDescent="0.3">
      <c r="B4170" s="1"/>
      <c r="C4170" s="1"/>
    </row>
    <row r="4171" spans="2:3" x14ac:dyDescent="0.3">
      <c r="B4171" s="1"/>
      <c r="C4171" s="1"/>
    </row>
    <row r="4172" spans="2:3" x14ac:dyDescent="0.3">
      <c r="B4172" s="1"/>
      <c r="C4172" s="1"/>
    </row>
    <row r="4173" spans="2:3" x14ac:dyDescent="0.3">
      <c r="B4173" s="1"/>
      <c r="C4173" s="1"/>
    </row>
    <row r="4174" spans="2:3" x14ac:dyDescent="0.3">
      <c r="B4174" s="1"/>
      <c r="C4174" s="1"/>
    </row>
    <row r="4175" spans="2:3" x14ac:dyDescent="0.3">
      <c r="B4175" s="1"/>
      <c r="C4175" s="1"/>
    </row>
    <row r="4176" spans="2:3" x14ac:dyDescent="0.3">
      <c r="B4176" s="1"/>
      <c r="C4176" s="1"/>
    </row>
    <row r="4177" spans="2:3" x14ac:dyDescent="0.3">
      <c r="B4177" s="1"/>
      <c r="C4177" s="1"/>
    </row>
    <row r="4178" spans="2:3" x14ac:dyDescent="0.3">
      <c r="B4178" s="1"/>
      <c r="C4178" s="1"/>
    </row>
    <row r="4179" spans="2:3" x14ac:dyDescent="0.3">
      <c r="B4179" s="1"/>
      <c r="C4179" s="1"/>
    </row>
    <row r="4180" spans="2:3" x14ac:dyDescent="0.3">
      <c r="B4180" s="1"/>
      <c r="C4180" s="1"/>
    </row>
    <row r="4181" spans="2:3" x14ac:dyDescent="0.3">
      <c r="B4181" s="1"/>
      <c r="C4181" s="1"/>
    </row>
    <row r="4182" spans="2:3" x14ac:dyDescent="0.3">
      <c r="B4182" s="1"/>
      <c r="C4182" s="1"/>
    </row>
    <row r="4183" spans="2:3" x14ac:dyDescent="0.3">
      <c r="B4183" s="1"/>
      <c r="C4183" s="1"/>
    </row>
    <row r="4184" spans="2:3" x14ac:dyDescent="0.3">
      <c r="B4184" s="1"/>
      <c r="C4184" s="1"/>
    </row>
    <row r="4185" spans="2:3" x14ac:dyDescent="0.3">
      <c r="B4185" s="1"/>
      <c r="C4185" s="1"/>
    </row>
    <row r="4186" spans="2:3" x14ac:dyDescent="0.3">
      <c r="B4186" s="1"/>
      <c r="C4186" s="1"/>
    </row>
    <row r="4187" spans="2:3" x14ac:dyDescent="0.3">
      <c r="B4187" s="1"/>
      <c r="C4187" s="1"/>
    </row>
    <row r="4188" spans="2:3" x14ac:dyDescent="0.3">
      <c r="B4188" s="1"/>
      <c r="C4188" s="1"/>
    </row>
    <row r="4189" spans="2:3" x14ac:dyDescent="0.3">
      <c r="B4189" s="1"/>
      <c r="C4189" s="1"/>
    </row>
    <row r="4190" spans="2:3" x14ac:dyDescent="0.3">
      <c r="B4190" s="1"/>
      <c r="C4190" s="1"/>
    </row>
    <row r="4191" spans="2:3" x14ac:dyDescent="0.3">
      <c r="B4191" s="1"/>
      <c r="C4191" s="1"/>
    </row>
    <row r="4192" spans="2:3" x14ac:dyDescent="0.3">
      <c r="B4192" s="1"/>
      <c r="C4192" s="1"/>
    </row>
    <row r="4193" spans="2:3" x14ac:dyDescent="0.3">
      <c r="B4193" s="1"/>
      <c r="C4193" s="1"/>
    </row>
    <row r="4194" spans="2:3" x14ac:dyDescent="0.3">
      <c r="B4194" s="1"/>
      <c r="C4194" s="1"/>
    </row>
    <row r="4195" spans="2:3" x14ac:dyDescent="0.3">
      <c r="B4195" s="1"/>
      <c r="C4195" s="1"/>
    </row>
    <row r="4196" spans="2:3" x14ac:dyDescent="0.3">
      <c r="B4196" s="1"/>
      <c r="C4196" s="1"/>
    </row>
    <row r="4197" spans="2:3" x14ac:dyDescent="0.3">
      <c r="B4197" s="1"/>
      <c r="C4197" s="1"/>
    </row>
    <row r="4198" spans="2:3" x14ac:dyDescent="0.3">
      <c r="B4198" s="1"/>
      <c r="C4198" s="1"/>
    </row>
    <row r="4199" spans="2:3" x14ac:dyDescent="0.3">
      <c r="B4199" s="1"/>
      <c r="C4199" s="1"/>
    </row>
    <row r="4200" spans="2:3" x14ac:dyDescent="0.3">
      <c r="B4200" s="1"/>
      <c r="C4200" s="1"/>
    </row>
    <row r="4201" spans="2:3" x14ac:dyDescent="0.3">
      <c r="B4201" s="1"/>
      <c r="C4201" s="1"/>
    </row>
    <row r="4202" spans="2:3" x14ac:dyDescent="0.3">
      <c r="B4202" s="1"/>
      <c r="C4202" s="1"/>
    </row>
    <row r="4203" spans="2:3" x14ac:dyDescent="0.3">
      <c r="B4203" s="1"/>
      <c r="C4203" s="1"/>
    </row>
    <row r="4204" spans="2:3" x14ac:dyDescent="0.3">
      <c r="B4204" s="1"/>
      <c r="C4204" s="1"/>
    </row>
    <row r="4205" spans="2:3" x14ac:dyDescent="0.3">
      <c r="B4205" s="1"/>
      <c r="C4205" s="1"/>
    </row>
    <row r="4206" spans="2:3" x14ac:dyDescent="0.3">
      <c r="B4206" s="1"/>
      <c r="C4206" s="1"/>
    </row>
    <row r="4207" spans="2:3" x14ac:dyDescent="0.3">
      <c r="B4207" s="1"/>
      <c r="C4207" s="1"/>
    </row>
    <row r="4208" spans="2:3" x14ac:dyDescent="0.3">
      <c r="B4208" s="1"/>
      <c r="C4208" s="1"/>
    </row>
    <row r="4209" spans="2:3" x14ac:dyDescent="0.3">
      <c r="B4209" s="1"/>
      <c r="C4209" s="1"/>
    </row>
    <row r="4210" spans="2:3" x14ac:dyDescent="0.3">
      <c r="B4210" s="1"/>
      <c r="C4210" s="1"/>
    </row>
    <row r="4211" spans="2:3" x14ac:dyDescent="0.3">
      <c r="B4211" s="1"/>
      <c r="C4211" s="1"/>
    </row>
    <row r="4212" spans="2:3" x14ac:dyDescent="0.3">
      <c r="B4212" s="1"/>
      <c r="C4212" s="1"/>
    </row>
    <row r="4213" spans="2:3" x14ac:dyDescent="0.3">
      <c r="B4213" s="1"/>
      <c r="C4213" s="1"/>
    </row>
    <row r="4214" spans="2:3" x14ac:dyDescent="0.3">
      <c r="B4214" s="1"/>
      <c r="C4214" s="1"/>
    </row>
    <row r="4215" spans="2:3" x14ac:dyDescent="0.3">
      <c r="B4215" s="1"/>
      <c r="C4215" s="1"/>
    </row>
    <row r="4216" spans="2:3" x14ac:dyDescent="0.3">
      <c r="B4216" s="1"/>
      <c r="C4216" s="1"/>
    </row>
    <row r="4217" spans="2:3" x14ac:dyDescent="0.3">
      <c r="B4217" s="1"/>
      <c r="C4217" s="1"/>
    </row>
    <row r="4218" spans="2:3" x14ac:dyDescent="0.3">
      <c r="B4218" s="1"/>
      <c r="C4218" s="1"/>
    </row>
    <row r="4219" spans="2:3" x14ac:dyDescent="0.3">
      <c r="B4219" s="1"/>
      <c r="C4219" s="1"/>
    </row>
    <row r="4220" spans="2:3" x14ac:dyDescent="0.3">
      <c r="B4220" s="1"/>
      <c r="C4220" s="1"/>
    </row>
    <row r="4221" spans="2:3" x14ac:dyDescent="0.3">
      <c r="B4221" s="1"/>
      <c r="C4221" s="1"/>
    </row>
    <row r="4222" spans="2:3" x14ac:dyDescent="0.3">
      <c r="B4222" s="1"/>
      <c r="C4222" s="1"/>
    </row>
    <row r="4223" spans="2:3" x14ac:dyDescent="0.3">
      <c r="B4223" s="1"/>
      <c r="C4223" s="1"/>
    </row>
    <row r="4224" spans="2:3" x14ac:dyDescent="0.3">
      <c r="B4224" s="1"/>
      <c r="C4224" s="1"/>
    </row>
    <row r="4225" spans="2:3" x14ac:dyDescent="0.3">
      <c r="B4225" s="1"/>
      <c r="C4225" s="1"/>
    </row>
    <row r="4226" spans="2:3" x14ac:dyDescent="0.3">
      <c r="B4226" s="1"/>
      <c r="C4226" s="1"/>
    </row>
    <row r="4227" spans="2:3" x14ac:dyDescent="0.3">
      <c r="B4227" s="1"/>
      <c r="C4227" s="1"/>
    </row>
    <row r="4228" spans="2:3" x14ac:dyDescent="0.3">
      <c r="B4228" s="1"/>
      <c r="C4228" s="1"/>
    </row>
    <row r="4229" spans="2:3" x14ac:dyDescent="0.3">
      <c r="B4229" s="1"/>
      <c r="C4229" s="1"/>
    </row>
    <row r="4230" spans="2:3" x14ac:dyDescent="0.3">
      <c r="B4230" s="1"/>
      <c r="C4230" s="1"/>
    </row>
    <row r="4231" spans="2:3" x14ac:dyDescent="0.3">
      <c r="B4231" s="1"/>
      <c r="C4231" s="1"/>
    </row>
    <row r="4232" spans="2:3" x14ac:dyDescent="0.3">
      <c r="B4232" s="1"/>
      <c r="C4232" s="1"/>
    </row>
    <row r="4233" spans="2:3" x14ac:dyDescent="0.3">
      <c r="B4233" s="1"/>
      <c r="C4233" s="1"/>
    </row>
    <row r="4234" spans="2:3" x14ac:dyDescent="0.3">
      <c r="B4234" s="1"/>
      <c r="C4234" s="1"/>
    </row>
    <row r="4235" spans="2:3" x14ac:dyDescent="0.3">
      <c r="B4235" s="1"/>
      <c r="C4235" s="1"/>
    </row>
    <row r="4236" spans="2:3" x14ac:dyDescent="0.3">
      <c r="B4236" s="1"/>
      <c r="C4236" s="1"/>
    </row>
    <row r="4237" spans="2:3" x14ac:dyDescent="0.3">
      <c r="B4237" s="1"/>
      <c r="C4237" s="1"/>
    </row>
    <row r="4238" spans="2:3" x14ac:dyDescent="0.3">
      <c r="B4238" s="1"/>
      <c r="C4238" s="1"/>
    </row>
    <row r="4239" spans="2:3" x14ac:dyDescent="0.3">
      <c r="B4239" s="1"/>
      <c r="C4239" s="1"/>
    </row>
    <row r="4240" spans="2:3" x14ac:dyDescent="0.3">
      <c r="B4240" s="1"/>
      <c r="C4240" s="1"/>
    </row>
    <row r="4241" spans="2:3" x14ac:dyDescent="0.3">
      <c r="B4241" s="1"/>
      <c r="C4241" s="1"/>
    </row>
    <row r="4242" spans="2:3" x14ac:dyDescent="0.3">
      <c r="B4242" s="1"/>
      <c r="C4242" s="1"/>
    </row>
    <row r="4243" spans="2:3" x14ac:dyDescent="0.3">
      <c r="B4243" s="1"/>
      <c r="C4243" s="1"/>
    </row>
    <row r="4244" spans="2:3" x14ac:dyDescent="0.3">
      <c r="B4244" s="1"/>
      <c r="C4244" s="1"/>
    </row>
    <row r="4245" spans="2:3" x14ac:dyDescent="0.3">
      <c r="B4245" s="1"/>
      <c r="C4245" s="1"/>
    </row>
    <row r="4246" spans="2:3" x14ac:dyDescent="0.3">
      <c r="B4246" s="1"/>
      <c r="C4246" s="1"/>
    </row>
    <row r="4247" spans="2:3" x14ac:dyDescent="0.3">
      <c r="B4247" s="1"/>
      <c r="C4247" s="1"/>
    </row>
    <row r="4248" spans="2:3" x14ac:dyDescent="0.3">
      <c r="B4248" s="1"/>
      <c r="C4248" s="1"/>
    </row>
    <row r="4249" spans="2:3" x14ac:dyDescent="0.3">
      <c r="B4249" s="1"/>
      <c r="C4249" s="1"/>
    </row>
    <row r="4250" spans="2:3" x14ac:dyDescent="0.3">
      <c r="B4250" s="1"/>
      <c r="C4250" s="1"/>
    </row>
    <row r="4251" spans="2:3" x14ac:dyDescent="0.3">
      <c r="B4251" s="1"/>
      <c r="C4251" s="1"/>
    </row>
    <row r="4252" spans="2:3" x14ac:dyDescent="0.3">
      <c r="B4252" s="1"/>
      <c r="C4252" s="1"/>
    </row>
    <row r="4253" spans="2:3" x14ac:dyDescent="0.3">
      <c r="B4253" s="1"/>
      <c r="C4253" s="1"/>
    </row>
    <row r="4254" spans="2:3" x14ac:dyDescent="0.3">
      <c r="B4254" s="1"/>
      <c r="C4254" s="1"/>
    </row>
    <row r="4255" spans="2:3" x14ac:dyDescent="0.3">
      <c r="B4255" s="1"/>
      <c r="C4255" s="1"/>
    </row>
    <row r="4256" spans="2:3" x14ac:dyDescent="0.3">
      <c r="B4256" s="1"/>
      <c r="C4256" s="1"/>
    </row>
    <row r="4257" spans="2:3" x14ac:dyDescent="0.3">
      <c r="B4257" s="1"/>
      <c r="C4257" s="1"/>
    </row>
    <row r="4258" spans="2:3" x14ac:dyDescent="0.3">
      <c r="B4258" s="1"/>
      <c r="C4258" s="1"/>
    </row>
    <row r="4259" spans="2:3" x14ac:dyDescent="0.3">
      <c r="B4259" s="1"/>
      <c r="C4259" s="1"/>
    </row>
    <row r="4260" spans="2:3" x14ac:dyDescent="0.3">
      <c r="B4260" s="1"/>
      <c r="C4260" s="1"/>
    </row>
    <row r="4261" spans="2:3" x14ac:dyDescent="0.3">
      <c r="B4261" s="1"/>
      <c r="C4261" s="1"/>
    </row>
    <row r="4262" spans="2:3" x14ac:dyDescent="0.3">
      <c r="B4262" s="1"/>
      <c r="C4262" s="1"/>
    </row>
    <row r="4263" spans="2:3" x14ac:dyDescent="0.3">
      <c r="B4263" s="1"/>
      <c r="C4263" s="1"/>
    </row>
    <row r="4264" spans="2:3" x14ac:dyDescent="0.3">
      <c r="B4264" s="1"/>
      <c r="C4264" s="1"/>
    </row>
    <row r="4265" spans="2:3" x14ac:dyDescent="0.3">
      <c r="B4265" s="1"/>
      <c r="C4265" s="1"/>
    </row>
    <row r="4266" spans="2:3" x14ac:dyDescent="0.3">
      <c r="B4266" s="1"/>
      <c r="C4266" s="1"/>
    </row>
    <row r="4267" spans="2:3" x14ac:dyDescent="0.3">
      <c r="B4267" s="1"/>
      <c r="C4267" s="1"/>
    </row>
    <row r="4268" spans="2:3" x14ac:dyDescent="0.3">
      <c r="B4268" s="1"/>
      <c r="C4268" s="1"/>
    </row>
    <row r="4269" spans="2:3" x14ac:dyDescent="0.3">
      <c r="B4269" s="1"/>
      <c r="C4269" s="1"/>
    </row>
    <row r="4270" spans="2:3" x14ac:dyDescent="0.3">
      <c r="B4270" s="1"/>
      <c r="C4270" s="1"/>
    </row>
    <row r="4271" spans="2:3" x14ac:dyDescent="0.3">
      <c r="B4271" s="1"/>
      <c r="C4271" s="1"/>
    </row>
    <row r="4272" spans="2:3" x14ac:dyDescent="0.3">
      <c r="B4272" s="1"/>
      <c r="C4272" s="1"/>
    </row>
    <row r="4273" spans="2:3" x14ac:dyDescent="0.3">
      <c r="B4273" s="1"/>
      <c r="C4273" s="1"/>
    </row>
    <row r="4274" spans="2:3" x14ac:dyDescent="0.3">
      <c r="B4274" s="1"/>
      <c r="C4274" s="1"/>
    </row>
    <row r="4275" spans="2:3" x14ac:dyDescent="0.3">
      <c r="B4275" s="1"/>
      <c r="C4275" s="1"/>
    </row>
    <row r="4276" spans="2:3" x14ac:dyDescent="0.3">
      <c r="B4276" s="1"/>
      <c r="C4276" s="1"/>
    </row>
    <row r="4277" spans="2:3" x14ac:dyDescent="0.3">
      <c r="B4277" s="1"/>
      <c r="C4277" s="1"/>
    </row>
    <row r="4278" spans="2:3" x14ac:dyDescent="0.3">
      <c r="B4278" s="1"/>
      <c r="C4278" s="1"/>
    </row>
    <row r="4279" spans="2:3" x14ac:dyDescent="0.3">
      <c r="B4279" s="1"/>
      <c r="C4279" s="1"/>
    </row>
    <row r="4280" spans="2:3" x14ac:dyDescent="0.3">
      <c r="B4280" s="1"/>
      <c r="C4280" s="1"/>
    </row>
    <row r="4281" spans="2:3" x14ac:dyDescent="0.3">
      <c r="B4281" s="1"/>
      <c r="C4281" s="1"/>
    </row>
    <row r="4282" spans="2:3" x14ac:dyDescent="0.3">
      <c r="B4282" s="1"/>
      <c r="C4282" s="1"/>
    </row>
    <row r="4283" spans="2:3" x14ac:dyDescent="0.3">
      <c r="B4283" s="1"/>
      <c r="C4283" s="1"/>
    </row>
    <row r="4284" spans="2:3" x14ac:dyDescent="0.3">
      <c r="B4284" s="1"/>
      <c r="C4284" s="1"/>
    </row>
    <row r="4285" spans="2:3" x14ac:dyDescent="0.3">
      <c r="B4285" s="1"/>
      <c r="C4285" s="1"/>
    </row>
    <row r="4286" spans="2:3" x14ac:dyDescent="0.3">
      <c r="B4286" s="1"/>
      <c r="C4286" s="1"/>
    </row>
    <row r="4287" spans="2:3" x14ac:dyDescent="0.3">
      <c r="B4287" s="1"/>
      <c r="C4287" s="1"/>
    </row>
    <row r="4288" spans="2:3" x14ac:dyDescent="0.3">
      <c r="B4288" s="1"/>
      <c r="C4288" s="1"/>
    </row>
    <row r="4289" spans="2:3" x14ac:dyDescent="0.3">
      <c r="B4289" s="1"/>
      <c r="C4289" s="1"/>
    </row>
    <row r="4290" spans="2:3" x14ac:dyDescent="0.3">
      <c r="B4290" s="1"/>
      <c r="C4290" s="1"/>
    </row>
    <row r="4291" spans="2:3" x14ac:dyDescent="0.3">
      <c r="B4291" s="1"/>
      <c r="C4291" s="1"/>
    </row>
    <row r="4292" spans="2:3" x14ac:dyDescent="0.3">
      <c r="B4292" s="1"/>
      <c r="C4292" s="1"/>
    </row>
    <row r="4293" spans="2:3" x14ac:dyDescent="0.3">
      <c r="B4293" s="1"/>
      <c r="C4293" s="1"/>
    </row>
    <row r="4294" spans="2:3" x14ac:dyDescent="0.3">
      <c r="B4294" s="1"/>
      <c r="C4294" s="1"/>
    </row>
    <row r="4295" spans="2:3" x14ac:dyDescent="0.3">
      <c r="B4295" s="1"/>
      <c r="C4295" s="1"/>
    </row>
    <row r="4296" spans="2:3" x14ac:dyDescent="0.3">
      <c r="B4296" s="1"/>
      <c r="C4296" s="1"/>
    </row>
    <row r="4297" spans="2:3" x14ac:dyDescent="0.3">
      <c r="B4297" s="1"/>
      <c r="C4297" s="1"/>
    </row>
    <row r="4298" spans="2:3" x14ac:dyDescent="0.3">
      <c r="B4298" s="1"/>
      <c r="C4298" s="1"/>
    </row>
    <row r="4299" spans="2:3" x14ac:dyDescent="0.3">
      <c r="B4299" s="1"/>
      <c r="C4299" s="1"/>
    </row>
    <row r="4300" spans="2:3" x14ac:dyDescent="0.3">
      <c r="B4300" s="1"/>
      <c r="C4300" s="1"/>
    </row>
    <row r="4301" spans="2:3" x14ac:dyDescent="0.3">
      <c r="B4301" s="1"/>
      <c r="C4301" s="1"/>
    </row>
    <row r="4302" spans="2:3" x14ac:dyDescent="0.3">
      <c r="B4302" s="1"/>
      <c r="C4302" s="1"/>
    </row>
    <row r="4303" spans="2:3" x14ac:dyDescent="0.3">
      <c r="B4303" s="1"/>
      <c r="C4303" s="1"/>
    </row>
    <row r="4304" spans="2:3" x14ac:dyDescent="0.3">
      <c r="B4304" s="1"/>
      <c r="C4304" s="1"/>
    </row>
    <row r="4305" spans="2:3" x14ac:dyDescent="0.3">
      <c r="B4305" s="1"/>
      <c r="C4305" s="1"/>
    </row>
    <row r="4306" spans="2:3" x14ac:dyDescent="0.3">
      <c r="B4306" s="1"/>
      <c r="C4306" s="1"/>
    </row>
    <row r="4307" spans="2:3" x14ac:dyDescent="0.3">
      <c r="B4307" s="1"/>
      <c r="C4307" s="1"/>
    </row>
    <row r="4308" spans="2:3" x14ac:dyDescent="0.3">
      <c r="B4308" s="1"/>
      <c r="C4308" s="1"/>
    </row>
    <row r="4309" spans="2:3" x14ac:dyDescent="0.3">
      <c r="B4309" s="1"/>
      <c r="C4309" s="1"/>
    </row>
    <row r="4310" spans="2:3" x14ac:dyDescent="0.3">
      <c r="B4310" s="1"/>
      <c r="C4310" s="1"/>
    </row>
    <row r="4311" spans="2:3" x14ac:dyDescent="0.3">
      <c r="B4311" s="1"/>
      <c r="C4311" s="1"/>
    </row>
    <row r="4312" spans="2:3" x14ac:dyDescent="0.3">
      <c r="B4312" s="1"/>
      <c r="C4312" s="1"/>
    </row>
    <row r="4313" spans="2:3" x14ac:dyDescent="0.3">
      <c r="B4313" s="1"/>
      <c r="C4313" s="1"/>
    </row>
    <row r="4314" spans="2:3" x14ac:dyDescent="0.3">
      <c r="B4314" s="1"/>
      <c r="C4314" s="1"/>
    </row>
    <row r="4315" spans="2:3" x14ac:dyDescent="0.3">
      <c r="B4315" s="1"/>
      <c r="C4315" s="1"/>
    </row>
    <row r="4316" spans="2:3" x14ac:dyDescent="0.3">
      <c r="B4316" s="1"/>
      <c r="C4316" s="1"/>
    </row>
    <row r="4317" spans="2:3" x14ac:dyDescent="0.3">
      <c r="B4317" s="1"/>
      <c r="C4317" s="1"/>
    </row>
    <row r="4318" spans="2:3" x14ac:dyDescent="0.3">
      <c r="B4318" s="1"/>
      <c r="C4318" s="1"/>
    </row>
    <row r="4319" spans="2:3" x14ac:dyDescent="0.3">
      <c r="B4319" s="1"/>
      <c r="C4319" s="1"/>
    </row>
    <row r="4320" spans="2:3" x14ac:dyDescent="0.3">
      <c r="B4320" s="1"/>
      <c r="C4320" s="1"/>
    </row>
    <row r="4321" spans="2:3" x14ac:dyDescent="0.3">
      <c r="B4321" s="1"/>
      <c r="C4321" s="1"/>
    </row>
    <row r="4322" spans="2:3" x14ac:dyDescent="0.3">
      <c r="B4322" s="1"/>
      <c r="C4322" s="1"/>
    </row>
    <row r="4323" spans="2:3" x14ac:dyDescent="0.3">
      <c r="B4323" s="1"/>
      <c r="C4323" s="1"/>
    </row>
    <row r="4324" spans="2:3" x14ac:dyDescent="0.3">
      <c r="B4324" s="1"/>
      <c r="C4324" s="1"/>
    </row>
    <row r="4325" spans="2:3" x14ac:dyDescent="0.3">
      <c r="B4325" s="1"/>
      <c r="C4325" s="1"/>
    </row>
    <row r="4326" spans="2:3" x14ac:dyDescent="0.3">
      <c r="B4326" s="1"/>
      <c r="C4326" s="1"/>
    </row>
    <row r="4327" spans="2:3" x14ac:dyDescent="0.3">
      <c r="B4327" s="1"/>
      <c r="C4327" s="1"/>
    </row>
    <row r="4328" spans="2:3" x14ac:dyDescent="0.3">
      <c r="B4328" s="1"/>
      <c r="C4328" s="1"/>
    </row>
    <row r="4329" spans="2:3" x14ac:dyDescent="0.3">
      <c r="B4329" s="1"/>
      <c r="C4329" s="1"/>
    </row>
    <row r="4330" spans="2:3" x14ac:dyDescent="0.3">
      <c r="B4330" s="1"/>
      <c r="C4330" s="1"/>
    </row>
    <row r="4331" spans="2:3" x14ac:dyDescent="0.3">
      <c r="B4331" s="1"/>
      <c r="C4331" s="1"/>
    </row>
    <row r="4332" spans="2:3" x14ac:dyDescent="0.3">
      <c r="B4332" s="1"/>
      <c r="C4332" s="1"/>
    </row>
    <row r="4333" spans="2:3" x14ac:dyDescent="0.3">
      <c r="B4333" s="1"/>
      <c r="C4333" s="1"/>
    </row>
    <row r="4334" spans="2:3" x14ac:dyDescent="0.3">
      <c r="B4334" s="1"/>
      <c r="C4334" s="1"/>
    </row>
    <row r="4335" spans="2:3" x14ac:dyDescent="0.3">
      <c r="B4335" s="1"/>
      <c r="C4335" s="1"/>
    </row>
    <row r="4336" spans="2:3" x14ac:dyDescent="0.3">
      <c r="B4336" s="1"/>
      <c r="C4336" s="1"/>
    </row>
    <row r="4337" spans="2:3" x14ac:dyDescent="0.3">
      <c r="B4337" s="1"/>
      <c r="C4337" s="1"/>
    </row>
    <row r="4338" spans="2:3" x14ac:dyDescent="0.3">
      <c r="B4338" s="1"/>
      <c r="C4338" s="1"/>
    </row>
    <row r="4339" spans="2:3" x14ac:dyDescent="0.3">
      <c r="B4339" s="1"/>
      <c r="C4339" s="1"/>
    </row>
    <row r="4340" spans="2:3" x14ac:dyDescent="0.3">
      <c r="B4340" s="1"/>
      <c r="C4340" s="1"/>
    </row>
    <row r="4341" spans="2:3" x14ac:dyDescent="0.3">
      <c r="B4341" s="1"/>
      <c r="C4341" s="1"/>
    </row>
    <row r="4342" spans="2:3" x14ac:dyDescent="0.3">
      <c r="B4342" s="1"/>
      <c r="C4342" s="1"/>
    </row>
    <row r="4343" spans="2:3" x14ac:dyDescent="0.3">
      <c r="B4343" s="1"/>
      <c r="C4343" s="1"/>
    </row>
    <row r="4344" spans="2:3" x14ac:dyDescent="0.3">
      <c r="B4344" s="1"/>
      <c r="C4344" s="1"/>
    </row>
    <row r="4345" spans="2:3" x14ac:dyDescent="0.3">
      <c r="B4345" s="1"/>
      <c r="C4345" s="1"/>
    </row>
    <row r="4346" spans="2:3" x14ac:dyDescent="0.3">
      <c r="B4346" s="1"/>
      <c r="C4346" s="1"/>
    </row>
    <row r="4347" spans="2:3" x14ac:dyDescent="0.3">
      <c r="B4347" s="1"/>
      <c r="C4347" s="1"/>
    </row>
    <row r="4348" spans="2:3" x14ac:dyDescent="0.3">
      <c r="B4348" s="1"/>
      <c r="C4348" s="1"/>
    </row>
    <row r="4349" spans="2:3" x14ac:dyDescent="0.3">
      <c r="B4349" s="1"/>
      <c r="C4349" s="1"/>
    </row>
    <row r="4350" spans="2:3" x14ac:dyDescent="0.3">
      <c r="B4350" s="1"/>
      <c r="C4350" s="1"/>
    </row>
    <row r="4351" spans="2:3" x14ac:dyDescent="0.3">
      <c r="B4351" s="1"/>
      <c r="C4351" s="1"/>
    </row>
    <row r="4352" spans="2:3" x14ac:dyDescent="0.3">
      <c r="B4352" s="1"/>
      <c r="C4352" s="1"/>
    </row>
    <row r="4353" spans="2:3" x14ac:dyDescent="0.3">
      <c r="B4353" s="1"/>
      <c r="C4353" s="1"/>
    </row>
    <row r="4354" spans="2:3" x14ac:dyDescent="0.3">
      <c r="B4354" s="1"/>
      <c r="C4354" s="1"/>
    </row>
    <row r="4355" spans="2:3" x14ac:dyDescent="0.3">
      <c r="B4355" s="1"/>
      <c r="C4355" s="1"/>
    </row>
    <row r="4356" spans="2:3" x14ac:dyDescent="0.3">
      <c r="B4356" s="1"/>
      <c r="C4356" s="1"/>
    </row>
    <row r="4357" spans="2:3" x14ac:dyDescent="0.3">
      <c r="B4357" s="1"/>
      <c r="C4357" s="1"/>
    </row>
    <row r="4358" spans="2:3" x14ac:dyDescent="0.3">
      <c r="B4358" s="1"/>
      <c r="C4358" s="1"/>
    </row>
    <row r="4359" spans="2:3" x14ac:dyDescent="0.3">
      <c r="B4359" s="1"/>
      <c r="C4359" s="1"/>
    </row>
    <row r="4360" spans="2:3" x14ac:dyDescent="0.3">
      <c r="B4360" s="1"/>
      <c r="C4360" s="1"/>
    </row>
    <row r="4361" spans="2:3" x14ac:dyDescent="0.3">
      <c r="B4361" s="1"/>
      <c r="C4361" s="1"/>
    </row>
    <row r="4362" spans="2:3" x14ac:dyDescent="0.3">
      <c r="B4362" s="1"/>
      <c r="C4362" s="1"/>
    </row>
    <row r="4363" spans="2:3" x14ac:dyDescent="0.3">
      <c r="B4363" s="1"/>
      <c r="C4363" s="1"/>
    </row>
    <row r="4364" spans="2:3" x14ac:dyDescent="0.3">
      <c r="B4364" s="1"/>
      <c r="C4364" s="1"/>
    </row>
    <row r="4365" spans="2:3" x14ac:dyDescent="0.3">
      <c r="B4365" s="1"/>
      <c r="C4365" s="1"/>
    </row>
    <row r="4366" spans="2:3" x14ac:dyDescent="0.3">
      <c r="B4366" s="1"/>
      <c r="C4366" s="1"/>
    </row>
    <row r="4367" spans="2:3" x14ac:dyDescent="0.3">
      <c r="B4367" s="1"/>
      <c r="C4367" s="1"/>
    </row>
    <row r="4368" spans="2:3" x14ac:dyDescent="0.3">
      <c r="B4368" s="1"/>
      <c r="C4368" s="1"/>
    </row>
    <row r="4369" spans="2:3" x14ac:dyDescent="0.3">
      <c r="B4369" s="1"/>
      <c r="C4369" s="1"/>
    </row>
    <row r="4370" spans="2:3" x14ac:dyDescent="0.3">
      <c r="B4370" s="1"/>
      <c r="C4370" s="1"/>
    </row>
    <row r="4371" spans="2:3" x14ac:dyDescent="0.3">
      <c r="B4371" s="1"/>
      <c r="C4371" s="1"/>
    </row>
    <row r="4372" spans="2:3" x14ac:dyDescent="0.3">
      <c r="B4372" s="1"/>
      <c r="C4372" s="1"/>
    </row>
    <row r="4373" spans="2:3" x14ac:dyDescent="0.3">
      <c r="B4373" s="1"/>
      <c r="C4373" s="1"/>
    </row>
    <row r="4374" spans="2:3" x14ac:dyDescent="0.3">
      <c r="B4374" s="1"/>
      <c r="C4374" s="1"/>
    </row>
    <row r="4375" spans="2:3" x14ac:dyDescent="0.3">
      <c r="B4375" s="1"/>
      <c r="C4375" s="1"/>
    </row>
    <row r="4376" spans="2:3" x14ac:dyDescent="0.3">
      <c r="B4376" s="1"/>
      <c r="C4376" s="1"/>
    </row>
    <row r="4377" spans="2:3" x14ac:dyDescent="0.3">
      <c r="B4377" s="1"/>
      <c r="C4377" s="1"/>
    </row>
    <row r="4378" spans="2:3" x14ac:dyDescent="0.3">
      <c r="B4378" s="1"/>
      <c r="C4378" s="1"/>
    </row>
    <row r="4379" spans="2:3" x14ac:dyDescent="0.3">
      <c r="B4379" s="1"/>
      <c r="C4379" s="1"/>
    </row>
    <row r="4380" spans="2:3" x14ac:dyDescent="0.3">
      <c r="B4380" s="1"/>
      <c r="C4380" s="1"/>
    </row>
    <row r="4381" spans="2:3" x14ac:dyDescent="0.3">
      <c r="B4381" s="1"/>
      <c r="C4381" s="1"/>
    </row>
    <row r="4382" spans="2:3" x14ac:dyDescent="0.3">
      <c r="B4382" s="1"/>
      <c r="C4382" s="1"/>
    </row>
    <row r="4383" spans="2:3" x14ac:dyDescent="0.3">
      <c r="B4383" s="1"/>
      <c r="C4383" s="1"/>
    </row>
    <row r="4384" spans="2:3" x14ac:dyDescent="0.3">
      <c r="B4384" s="1"/>
      <c r="C4384" s="1"/>
    </row>
    <row r="4385" spans="2:3" x14ac:dyDescent="0.3">
      <c r="B4385" s="1"/>
      <c r="C4385" s="1"/>
    </row>
    <row r="4386" spans="2:3" x14ac:dyDescent="0.3">
      <c r="B4386" s="1"/>
      <c r="C4386" s="1"/>
    </row>
    <row r="4387" spans="2:3" x14ac:dyDescent="0.3">
      <c r="B4387" s="1"/>
      <c r="C4387" s="1"/>
    </row>
    <row r="4388" spans="2:3" x14ac:dyDescent="0.3">
      <c r="B4388" s="1"/>
      <c r="C4388" s="1"/>
    </row>
    <row r="4389" spans="2:3" x14ac:dyDescent="0.3">
      <c r="B4389" s="1"/>
      <c r="C4389" s="1"/>
    </row>
    <row r="4390" spans="2:3" x14ac:dyDescent="0.3">
      <c r="B4390" s="1"/>
      <c r="C4390" s="1"/>
    </row>
    <row r="4391" spans="2:3" x14ac:dyDescent="0.3">
      <c r="B4391" s="1"/>
      <c r="C4391" s="1"/>
    </row>
    <row r="4392" spans="2:3" x14ac:dyDescent="0.3">
      <c r="B4392" s="1"/>
      <c r="C4392" s="1"/>
    </row>
    <row r="4393" spans="2:3" x14ac:dyDescent="0.3">
      <c r="B4393" s="1"/>
      <c r="C4393" s="1"/>
    </row>
    <row r="4394" spans="2:3" x14ac:dyDescent="0.3">
      <c r="B4394" s="1"/>
      <c r="C4394" s="1"/>
    </row>
    <row r="4395" spans="2:3" x14ac:dyDescent="0.3">
      <c r="B4395" s="1"/>
      <c r="C4395" s="1"/>
    </row>
    <row r="4396" spans="2:3" x14ac:dyDescent="0.3">
      <c r="B4396" s="1"/>
      <c r="C4396" s="1"/>
    </row>
    <row r="4397" spans="2:3" x14ac:dyDescent="0.3">
      <c r="B4397" s="1"/>
      <c r="C4397" s="1"/>
    </row>
    <row r="4398" spans="2:3" x14ac:dyDescent="0.3">
      <c r="B4398" s="1"/>
      <c r="C4398" s="1"/>
    </row>
    <row r="4399" spans="2:3" x14ac:dyDescent="0.3">
      <c r="B4399" s="1"/>
      <c r="C4399" s="1"/>
    </row>
    <row r="4400" spans="2:3" x14ac:dyDescent="0.3">
      <c r="B4400" s="1"/>
      <c r="C4400" s="1"/>
    </row>
    <row r="4401" spans="2:3" x14ac:dyDescent="0.3">
      <c r="B4401" s="1"/>
      <c r="C4401" s="1"/>
    </row>
    <row r="4402" spans="2:3" x14ac:dyDescent="0.3">
      <c r="B4402" s="1"/>
      <c r="C4402" s="1"/>
    </row>
    <row r="4403" spans="2:3" x14ac:dyDescent="0.3">
      <c r="B4403" s="1"/>
      <c r="C4403" s="1"/>
    </row>
    <row r="4404" spans="2:3" x14ac:dyDescent="0.3">
      <c r="B4404" s="1"/>
      <c r="C4404" s="1"/>
    </row>
    <row r="4405" spans="2:3" x14ac:dyDescent="0.3">
      <c r="B4405" s="1"/>
      <c r="C4405" s="1"/>
    </row>
    <row r="4406" spans="2:3" x14ac:dyDescent="0.3">
      <c r="B4406" s="1"/>
      <c r="C4406" s="1"/>
    </row>
    <row r="4407" spans="2:3" x14ac:dyDescent="0.3">
      <c r="B4407" s="1"/>
      <c r="C4407" s="1"/>
    </row>
    <row r="4408" spans="2:3" x14ac:dyDescent="0.3">
      <c r="B4408" s="1"/>
      <c r="C4408" s="1"/>
    </row>
    <row r="4409" spans="2:3" x14ac:dyDescent="0.3">
      <c r="B4409" s="1"/>
      <c r="C4409" s="1"/>
    </row>
    <row r="4410" spans="2:3" x14ac:dyDescent="0.3">
      <c r="B4410" s="1"/>
      <c r="C4410" s="1"/>
    </row>
    <row r="4411" spans="2:3" x14ac:dyDescent="0.3">
      <c r="B4411" s="1"/>
      <c r="C4411" s="1"/>
    </row>
    <row r="4412" spans="2:3" x14ac:dyDescent="0.3">
      <c r="B4412" s="1"/>
      <c r="C4412" s="1"/>
    </row>
    <row r="4413" spans="2:3" x14ac:dyDescent="0.3">
      <c r="B4413" s="1"/>
      <c r="C4413" s="1"/>
    </row>
    <row r="4414" spans="2:3" x14ac:dyDescent="0.3">
      <c r="B4414" s="1"/>
      <c r="C4414" s="1"/>
    </row>
    <row r="4415" spans="2:3" x14ac:dyDescent="0.3">
      <c r="B4415" s="1"/>
      <c r="C4415" s="1"/>
    </row>
    <row r="4416" spans="2:3" x14ac:dyDescent="0.3">
      <c r="B4416" s="1"/>
      <c r="C4416" s="1"/>
    </row>
    <row r="4417" spans="2:3" x14ac:dyDescent="0.3">
      <c r="B4417" s="1"/>
      <c r="C4417" s="1"/>
    </row>
    <row r="4418" spans="2:3" x14ac:dyDescent="0.3">
      <c r="B4418" s="1"/>
      <c r="C4418" s="1"/>
    </row>
    <row r="4419" spans="2:3" x14ac:dyDescent="0.3">
      <c r="B4419" s="1"/>
      <c r="C4419" s="1"/>
    </row>
    <row r="4420" spans="2:3" x14ac:dyDescent="0.3">
      <c r="B4420" s="1"/>
      <c r="C4420" s="1"/>
    </row>
    <row r="4421" spans="2:3" x14ac:dyDescent="0.3">
      <c r="B4421" s="1"/>
      <c r="C4421" s="1"/>
    </row>
    <row r="4422" spans="2:3" x14ac:dyDescent="0.3">
      <c r="B4422" s="1"/>
      <c r="C4422" s="1"/>
    </row>
    <row r="4423" spans="2:3" x14ac:dyDescent="0.3">
      <c r="B4423" s="1"/>
      <c r="C4423" s="1"/>
    </row>
    <row r="4424" spans="2:3" x14ac:dyDescent="0.3">
      <c r="B4424" s="1"/>
      <c r="C4424" s="1"/>
    </row>
    <row r="4425" spans="2:3" x14ac:dyDescent="0.3">
      <c r="B4425" s="1"/>
      <c r="C4425" s="1"/>
    </row>
    <row r="4426" spans="2:3" x14ac:dyDescent="0.3">
      <c r="B4426" s="1"/>
      <c r="C4426" s="1"/>
    </row>
    <row r="4427" spans="2:3" x14ac:dyDescent="0.3">
      <c r="B4427" s="1"/>
      <c r="C4427" s="1"/>
    </row>
    <row r="4428" spans="2:3" x14ac:dyDescent="0.3">
      <c r="B4428" s="1"/>
      <c r="C4428" s="1"/>
    </row>
    <row r="4429" spans="2:3" x14ac:dyDescent="0.3">
      <c r="B4429" s="1"/>
      <c r="C4429" s="1"/>
    </row>
    <row r="4430" spans="2:3" x14ac:dyDescent="0.3">
      <c r="B4430" s="1"/>
      <c r="C4430" s="1"/>
    </row>
    <row r="4431" spans="2:3" x14ac:dyDescent="0.3">
      <c r="B4431" s="1"/>
      <c r="C4431" s="1"/>
    </row>
    <row r="4432" spans="2:3" x14ac:dyDescent="0.3">
      <c r="B4432" s="1"/>
      <c r="C4432" s="1"/>
    </row>
    <row r="4433" spans="2:3" x14ac:dyDescent="0.3">
      <c r="B4433" s="1"/>
      <c r="C4433" s="1"/>
    </row>
    <row r="4434" spans="2:3" x14ac:dyDescent="0.3">
      <c r="B4434" s="1"/>
      <c r="C4434" s="1"/>
    </row>
    <row r="4435" spans="2:3" x14ac:dyDescent="0.3">
      <c r="B4435" s="1"/>
      <c r="C4435" s="1"/>
    </row>
    <row r="4436" spans="2:3" x14ac:dyDescent="0.3">
      <c r="B4436" s="1"/>
      <c r="C4436" s="1"/>
    </row>
    <row r="4437" spans="2:3" x14ac:dyDescent="0.3">
      <c r="B4437" s="1"/>
      <c r="C4437" s="1"/>
    </row>
    <row r="4438" spans="2:3" x14ac:dyDescent="0.3">
      <c r="B4438" s="1"/>
      <c r="C4438" s="1"/>
    </row>
    <row r="4439" spans="2:3" x14ac:dyDescent="0.3">
      <c r="B4439" s="1"/>
      <c r="C4439" s="1"/>
    </row>
    <row r="4440" spans="2:3" x14ac:dyDescent="0.3">
      <c r="B4440" s="1"/>
      <c r="C4440" s="1"/>
    </row>
    <row r="4441" spans="2:3" x14ac:dyDescent="0.3">
      <c r="B4441" s="1"/>
      <c r="C4441" s="1"/>
    </row>
    <row r="4442" spans="2:3" x14ac:dyDescent="0.3">
      <c r="B4442" s="1"/>
      <c r="C4442" s="1"/>
    </row>
    <row r="4443" spans="2:3" x14ac:dyDescent="0.3">
      <c r="B4443" s="1"/>
      <c r="C4443" s="1"/>
    </row>
    <row r="4444" spans="2:3" x14ac:dyDescent="0.3">
      <c r="B4444" s="1"/>
      <c r="C4444" s="1"/>
    </row>
    <row r="4445" spans="2:3" x14ac:dyDescent="0.3">
      <c r="B4445" s="1"/>
      <c r="C4445" s="1"/>
    </row>
    <row r="4446" spans="2:3" x14ac:dyDescent="0.3">
      <c r="B4446" s="1"/>
      <c r="C4446" s="1"/>
    </row>
    <row r="4447" spans="2:3" x14ac:dyDescent="0.3">
      <c r="B4447" s="1"/>
      <c r="C4447" s="1"/>
    </row>
    <row r="4448" spans="2:3" x14ac:dyDescent="0.3">
      <c r="B4448" s="1"/>
      <c r="C4448" s="1"/>
    </row>
    <row r="4449" spans="2:3" x14ac:dyDescent="0.3">
      <c r="B4449" s="1"/>
      <c r="C4449" s="1"/>
    </row>
    <row r="4450" spans="2:3" x14ac:dyDescent="0.3">
      <c r="B4450" s="1"/>
      <c r="C4450" s="1"/>
    </row>
    <row r="4451" spans="2:3" x14ac:dyDescent="0.3">
      <c r="B4451" s="1"/>
      <c r="C4451" s="1"/>
    </row>
    <row r="4452" spans="2:3" x14ac:dyDescent="0.3">
      <c r="B4452" s="1"/>
      <c r="C4452" s="1"/>
    </row>
    <row r="4453" spans="2:3" x14ac:dyDescent="0.3">
      <c r="B4453" s="1"/>
      <c r="C4453" s="1"/>
    </row>
    <row r="4454" spans="2:3" x14ac:dyDescent="0.3">
      <c r="B4454" s="1"/>
      <c r="C4454" s="1"/>
    </row>
    <row r="4455" spans="2:3" x14ac:dyDescent="0.3">
      <c r="B4455" s="1"/>
      <c r="C4455" s="1"/>
    </row>
    <row r="4456" spans="2:3" x14ac:dyDescent="0.3">
      <c r="B4456" s="1"/>
      <c r="C4456" s="1"/>
    </row>
    <row r="4457" spans="2:3" x14ac:dyDescent="0.3">
      <c r="B4457" s="1"/>
      <c r="C4457" s="1"/>
    </row>
    <row r="4458" spans="2:3" x14ac:dyDescent="0.3">
      <c r="B4458" s="1"/>
      <c r="C4458" s="1"/>
    </row>
    <row r="4459" spans="2:3" x14ac:dyDescent="0.3">
      <c r="B4459" s="1"/>
      <c r="C4459" s="1"/>
    </row>
    <row r="4460" spans="2:3" x14ac:dyDescent="0.3">
      <c r="B4460" s="1"/>
      <c r="C4460" s="1"/>
    </row>
    <row r="4461" spans="2:3" x14ac:dyDescent="0.3">
      <c r="B4461" s="1"/>
      <c r="C4461" s="1"/>
    </row>
    <row r="4462" spans="2:3" x14ac:dyDescent="0.3">
      <c r="B4462" s="1"/>
      <c r="C4462" s="1"/>
    </row>
    <row r="4463" spans="2:3" x14ac:dyDescent="0.3">
      <c r="B4463" s="1"/>
      <c r="C4463" s="1"/>
    </row>
    <row r="4464" spans="2:3" x14ac:dyDescent="0.3">
      <c r="B4464" s="1"/>
      <c r="C4464" s="1"/>
    </row>
    <row r="4465" spans="2:3" x14ac:dyDescent="0.3">
      <c r="B4465" s="1"/>
      <c r="C4465" s="1"/>
    </row>
    <row r="4466" spans="2:3" x14ac:dyDescent="0.3">
      <c r="B4466" s="1"/>
      <c r="C4466" s="1"/>
    </row>
    <row r="4467" spans="2:3" x14ac:dyDescent="0.3">
      <c r="B4467" s="1"/>
      <c r="C4467" s="1"/>
    </row>
    <row r="4468" spans="2:3" x14ac:dyDescent="0.3">
      <c r="B4468" s="1"/>
      <c r="C4468" s="1"/>
    </row>
    <row r="4469" spans="2:3" x14ac:dyDescent="0.3">
      <c r="B4469" s="1"/>
      <c r="C4469" s="1"/>
    </row>
    <row r="4470" spans="2:3" x14ac:dyDescent="0.3">
      <c r="B4470" s="1"/>
      <c r="C4470" s="1"/>
    </row>
    <row r="4471" spans="2:3" x14ac:dyDescent="0.3">
      <c r="B4471" s="1"/>
      <c r="C4471" s="1"/>
    </row>
    <row r="4472" spans="2:3" x14ac:dyDescent="0.3">
      <c r="B4472" s="1"/>
      <c r="C4472" s="1"/>
    </row>
    <row r="4473" spans="2:3" x14ac:dyDescent="0.3">
      <c r="B4473" s="1"/>
      <c r="C4473" s="1"/>
    </row>
    <row r="4474" spans="2:3" x14ac:dyDescent="0.3">
      <c r="B4474" s="1"/>
      <c r="C4474" s="1"/>
    </row>
    <row r="4475" spans="2:3" x14ac:dyDescent="0.3">
      <c r="B4475" s="1"/>
      <c r="C4475" s="1"/>
    </row>
    <row r="4476" spans="2:3" x14ac:dyDescent="0.3">
      <c r="B4476" s="1"/>
      <c r="C4476" s="1"/>
    </row>
    <row r="4477" spans="2:3" x14ac:dyDescent="0.3">
      <c r="B4477" s="1"/>
      <c r="C4477" s="1"/>
    </row>
    <row r="4478" spans="2:3" x14ac:dyDescent="0.3">
      <c r="B4478" s="1"/>
      <c r="C4478" s="1"/>
    </row>
    <row r="4479" spans="2:3" x14ac:dyDescent="0.3">
      <c r="B4479" s="1"/>
      <c r="C4479" s="1"/>
    </row>
    <row r="4480" spans="2:3" x14ac:dyDescent="0.3">
      <c r="B4480" s="1"/>
      <c r="C4480" s="1"/>
    </row>
    <row r="4481" spans="2:3" x14ac:dyDescent="0.3">
      <c r="B4481" s="1"/>
      <c r="C4481" s="1"/>
    </row>
    <row r="4482" spans="2:3" x14ac:dyDescent="0.3">
      <c r="B4482" s="1"/>
      <c r="C4482" s="1"/>
    </row>
    <row r="4483" spans="2:3" x14ac:dyDescent="0.3">
      <c r="B4483" s="1"/>
      <c r="C4483" s="1"/>
    </row>
    <row r="4484" spans="2:3" x14ac:dyDescent="0.3">
      <c r="B4484" s="1"/>
      <c r="C4484" s="1"/>
    </row>
    <row r="4485" spans="2:3" x14ac:dyDescent="0.3">
      <c r="B4485" s="1"/>
      <c r="C4485" s="1"/>
    </row>
    <row r="4486" spans="2:3" x14ac:dyDescent="0.3">
      <c r="B4486" s="1"/>
      <c r="C4486" s="1"/>
    </row>
    <row r="4487" spans="2:3" x14ac:dyDescent="0.3">
      <c r="B4487" s="1"/>
      <c r="C4487" s="1"/>
    </row>
    <row r="4488" spans="2:3" x14ac:dyDescent="0.3">
      <c r="B4488" s="1"/>
      <c r="C4488" s="1"/>
    </row>
    <row r="4489" spans="2:3" x14ac:dyDescent="0.3">
      <c r="B4489" s="1"/>
      <c r="C4489" s="1"/>
    </row>
    <row r="4490" spans="2:3" x14ac:dyDescent="0.3">
      <c r="B4490" s="1"/>
      <c r="C4490" s="1"/>
    </row>
    <row r="4491" spans="2:3" x14ac:dyDescent="0.3">
      <c r="B4491" s="1"/>
      <c r="C4491" s="1"/>
    </row>
    <row r="4492" spans="2:3" x14ac:dyDescent="0.3">
      <c r="B4492" s="1"/>
      <c r="C4492" s="1"/>
    </row>
    <row r="4493" spans="2:3" x14ac:dyDescent="0.3">
      <c r="B4493" s="1"/>
      <c r="C4493" s="1"/>
    </row>
    <row r="4494" spans="2:3" x14ac:dyDescent="0.3">
      <c r="B4494" s="1"/>
      <c r="C4494" s="1"/>
    </row>
    <row r="4495" spans="2:3" x14ac:dyDescent="0.3">
      <c r="B4495" s="1"/>
      <c r="C4495" s="1"/>
    </row>
    <row r="4496" spans="2:3" x14ac:dyDescent="0.3">
      <c r="B4496" s="1"/>
      <c r="C4496" s="1"/>
    </row>
    <row r="4497" spans="2:3" x14ac:dyDescent="0.3">
      <c r="B4497" s="1"/>
      <c r="C4497" s="1"/>
    </row>
    <row r="4498" spans="2:3" x14ac:dyDescent="0.3">
      <c r="B4498" s="1"/>
      <c r="C4498" s="1"/>
    </row>
    <row r="4499" spans="2:3" x14ac:dyDescent="0.3">
      <c r="B4499" s="1"/>
      <c r="C4499" s="1"/>
    </row>
    <row r="4500" spans="2:3" x14ac:dyDescent="0.3">
      <c r="B4500" s="1"/>
      <c r="C4500" s="1"/>
    </row>
    <row r="4501" spans="2:3" x14ac:dyDescent="0.3">
      <c r="B4501" s="1"/>
      <c r="C4501" s="1"/>
    </row>
    <row r="4502" spans="2:3" x14ac:dyDescent="0.3">
      <c r="B4502" s="1"/>
      <c r="C4502" s="1"/>
    </row>
    <row r="4503" spans="2:3" x14ac:dyDescent="0.3">
      <c r="B4503" s="1"/>
      <c r="C4503" s="1"/>
    </row>
    <row r="4504" spans="2:3" x14ac:dyDescent="0.3">
      <c r="B4504" s="1"/>
      <c r="C4504" s="1"/>
    </row>
    <row r="4505" spans="2:3" x14ac:dyDescent="0.3">
      <c r="B4505" s="1"/>
      <c r="C4505" s="1"/>
    </row>
    <row r="4506" spans="2:3" x14ac:dyDescent="0.3">
      <c r="B4506" s="1"/>
      <c r="C4506" s="1"/>
    </row>
    <row r="4507" spans="2:3" x14ac:dyDescent="0.3">
      <c r="B4507" s="1"/>
      <c r="C4507" s="1"/>
    </row>
    <row r="4508" spans="2:3" x14ac:dyDescent="0.3">
      <c r="B4508" s="1"/>
      <c r="C4508" s="1"/>
    </row>
    <row r="4509" spans="2:3" x14ac:dyDescent="0.3">
      <c r="B4509" s="1"/>
      <c r="C4509" s="1"/>
    </row>
    <row r="4510" spans="2:3" x14ac:dyDescent="0.3">
      <c r="B4510" s="1"/>
      <c r="C4510" s="1"/>
    </row>
    <row r="4511" spans="2:3" x14ac:dyDescent="0.3">
      <c r="B4511" s="1"/>
      <c r="C4511" s="1"/>
    </row>
    <row r="4512" spans="2:3" x14ac:dyDescent="0.3">
      <c r="B4512" s="1"/>
      <c r="C4512" s="1"/>
    </row>
    <row r="4513" spans="2:3" x14ac:dyDescent="0.3">
      <c r="B4513" s="1"/>
      <c r="C4513" s="1"/>
    </row>
    <row r="4514" spans="2:3" x14ac:dyDescent="0.3">
      <c r="B4514" s="1"/>
      <c r="C4514" s="1"/>
    </row>
    <row r="4515" spans="2:3" x14ac:dyDescent="0.3">
      <c r="B4515" s="1"/>
      <c r="C4515" s="1"/>
    </row>
    <row r="4516" spans="2:3" x14ac:dyDescent="0.3">
      <c r="B4516" s="1"/>
      <c r="C4516" s="1"/>
    </row>
    <row r="4517" spans="2:3" x14ac:dyDescent="0.3">
      <c r="B4517" s="1"/>
      <c r="C4517" s="1"/>
    </row>
    <row r="4518" spans="2:3" x14ac:dyDescent="0.3">
      <c r="B4518" s="1"/>
      <c r="C4518" s="1"/>
    </row>
    <row r="4519" spans="2:3" x14ac:dyDescent="0.3">
      <c r="B4519" s="1"/>
      <c r="C4519" s="1"/>
    </row>
    <row r="4520" spans="2:3" x14ac:dyDescent="0.3">
      <c r="B4520" s="1"/>
      <c r="C4520" s="1"/>
    </row>
    <row r="4521" spans="2:3" x14ac:dyDescent="0.3">
      <c r="B4521" s="1"/>
      <c r="C4521" s="1"/>
    </row>
    <row r="4522" spans="2:3" x14ac:dyDescent="0.3">
      <c r="B4522" s="1"/>
      <c r="C4522" s="1"/>
    </row>
    <row r="4523" spans="2:3" x14ac:dyDescent="0.3">
      <c r="B4523" s="1"/>
      <c r="C4523" s="1"/>
    </row>
    <row r="4524" spans="2:3" x14ac:dyDescent="0.3">
      <c r="B4524" s="1"/>
      <c r="C4524" s="1"/>
    </row>
    <row r="4525" spans="2:3" x14ac:dyDescent="0.3">
      <c r="B4525" s="1"/>
      <c r="C4525" s="1"/>
    </row>
    <row r="4526" spans="2:3" x14ac:dyDescent="0.3">
      <c r="B4526" s="1"/>
      <c r="C4526" s="1"/>
    </row>
    <row r="4527" spans="2:3" x14ac:dyDescent="0.3">
      <c r="B4527" s="1"/>
      <c r="C4527" s="1"/>
    </row>
    <row r="4528" spans="2:3" x14ac:dyDescent="0.3">
      <c r="B4528" s="1"/>
      <c r="C4528" s="1"/>
    </row>
    <row r="4529" spans="2:3" x14ac:dyDescent="0.3">
      <c r="B4529" s="1"/>
      <c r="C4529" s="1"/>
    </row>
    <row r="4530" spans="2:3" x14ac:dyDescent="0.3">
      <c r="B4530" s="1"/>
      <c r="C4530" s="1"/>
    </row>
    <row r="4531" spans="2:3" x14ac:dyDescent="0.3">
      <c r="B4531" s="1"/>
      <c r="C4531" s="1"/>
    </row>
    <row r="4532" spans="2:3" x14ac:dyDescent="0.3">
      <c r="B4532" s="1"/>
      <c r="C4532" s="1"/>
    </row>
    <row r="4533" spans="2:3" x14ac:dyDescent="0.3">
      <c r="B4533" s="1"/>
      <c r="C4533" s="1"/>
    </row>
    <row r="4534" spans="2:3" x14ac:dyDescent="0.3">
      <c r="B4534" s="1"/>
      <c r="C4534" s="1"/>
    </row>
    <row r="4535" spans="2:3" x14ac:dyDescent="0.3">
      <c r="B4535" s="1"/>
      <c r="C4535" s="1"/>
    </row>
    <row r="4536" spans="2:3" x14ac:dyDescent="0.3">
      <c r="B4536" s="1"/>
      <c r="C4536" s="1"/>
    </row>
    <row r="4537" spans="2:3" x14ac:dyDescent="0.3">
      <c r="B4537" s="1"/>
      <c r="C4537" s="1"/>
    </row>
    <row r="4538" spans="2:3" x14ac:dyDescent="0.3">
      <c r="B4538" s="1"/>
      <c r="C4538" s="1"/>
    </row>
    <row r="4539" spans="2:3" x14ac:dyDescent="0.3">
      <c r="B4539" s="1"/>
      <c r="C4539" s="1"/>
    </row>
    <row r="4540" spans="2:3" x14ac:dyDescent="0.3">
      <c r="B4540" s="1"/>
      <c r="C4540" s="1"/>
    </row>
    <row r="4541" spans="2:3" x14ac:dyDescent="0.3">
      <c r="B4541" s="1"/>
      <c r="C4541" s="1"/>
    </row>
    <row r="4542" spans="2:3" x14ac:dyDescent="0.3">
      <c r="B4542" s="1"/>
      <c r="C4542" s="1"/>
    </row>
    <row r="4543" spans="2:3" x14ac:dyDescent="0.3">
      <c r="B4543" s="1"/>
      <c r="C4543" s="1"/>
    </row>
    <row r="4544" spans="2:3" x14ac:dyDescent="0.3">
      <c r="B4544" s="1"/>
      <c r="C4544" s="1"/>
    </row>
    <row r="4545" spans="2:3" x14ac:dyDescent="0.3">
      <c r="B4545" s="1"/>
      <c r="C4545" s="1"/>
    </row>
    <row r="4546" spans="2:3" x14ac:dyDescent="0.3">
      <c r="B4546" s="1"/>
      <c r="C4546" s="1"/>
    </row>
    <row r="4547" spans="2:3" x14ac:dyDescent="0.3">
      <c r="B4547" s="1"/>
      <c r="C4547" s="1"/>
    </row>
    <row r="4548" spans="2:3" x14ac:dyDescent="0.3">
      <c r="B4548" s="1"/>
      <c r="C4548" s="1"/>
    </row>
    <row r="4549" spans="2:3" x14ac:dyDescent="0.3">
      <c r="B4549" s="1"/>
      <c r="C4549" s="1"/>
    </row>
    <row r="4550" spans="2:3" x14ac:dyDescent="0.3">
      <c r="B4550" s="1"/>
      <c r="C4550" s="1"/>
    </row>
    <row r="4551" spans="2:3" x14ac:dyDescent="0.3">
      <c r="B4551" s="1"/>
      <c r="C4551" s="1"/>
    </row>
    <row r="4552" spans="2:3" x14ac:dyDescent="0.3">
      <c r="B4552" s="1"/>
      <c r="C4552" s="1"/>
    </row>
    <row r="4553" spans="2:3" x14ac:dyDescent="0.3">
      <c r="B4553" s="1"/>
      <c r="C4553" s="1"/>
    </row>
    <row r="4554" spans="2:3" x14ac:dyDescent="0.3">
      <c r="B4554" s="1"/>
      <c r="C4554" s="1"/>
    </row>
    <row r="4555" spans="2:3" x14ac:dyDescent="0.3">
      <c r="B4555" s="1"/>
      <c r="C4555" s="1"/>
    </row>
    <row r="4556" spans="2:3" x14ac:dyDescent="0.3">
      <c r="B4556" s="1"/>
      <c r="C4556" s="1"/>
    </row>
    <row r="4557" spans="2:3" x14ac:dyDescent="0.3">
      <c r="B4557" s="1"/>
      <c r="C4557" s="1"/>
    </row>
    <row r="4558" spans="2:3" x14ac:dyDescent="0.3">
      <c r="B4558" s="1"/>
      <c r="C4558" s="1"/>
    </row>
    <row r="4559" spans="2:3" x14ac:dyDescent="0.3">
      <c r="B4559" s="1"/>
      <c r="C4559" s="1"/>
    </row>
    <row r="4560" spans="2:3" x14ac:dyDescent="0.3">
      <c r="B4560" s="1"/>
      <c r="C4560" s="1"/>
    </row>
    <row r="4561" spans="2:3" x14ac:dyDescent="0.3">
      <c r="B4561" s="1"/>
      <c r="C4561" s="1"/>
    </row>
    <row r="4562" spans="2:3" x14ac:dyDescent="0.3">
      <c r="B4562" s="1"/>
      <c r="C4562" s="1"/>
    </row>
    <row r="4563" spans="2:3" x14ac:dyDescent="0.3">
      <c r="B4563" s="1"/>
      <c r="C4563" s="1"/>
    </row>
    <row r="4564" spans="2:3" x14ac:dyDescent="0.3">
      <c r="B4564" s="1"/>
      <c r="C4564" s="1"/>
    </row>
    <row r="4565" spans="2:3" x14ac:dyDescent="0.3">
      <c r="B4565" s="1"/>
      <c r="C4565" s="1"/>
    </row>
    <row r="4566" spans="2:3" x14ac:dyDescent="0.3">
      <c r="B4566" s="1"/>
      <c r="C4566" s="1"/>
    </row>
    <row r="4567" spans="2:3" x14ac:dyDescent="0.3">
      <c r="B4567" s="1"/>
      <c r="C4567" s="1"/>
    </row>
    <row r="4568" spans="2:3" x14ac:dyDescent="0.3">
      <c r="B4568" s="1"/>
      <c r="C4568" s="1"/>
    </row>
    <row r="4569" spans="2:3" x14ac:dyDescent="0.3">
      <c r="B4569" s="1"/>
      <c r="C4569" s="1"/>
    </row>
    <row r="4570" spans="2:3" x14ac:dyDescent="0.3">
      <c r="B4570" s="1"/>
      <c r="C4570" s="1"/>
    </row>
    <row r="4571" spans="2:3" x14ac:dyDescent="0.3">
      <c r="B4571" s="1"/>
      <c r="C4571" s="1"/>
    </row>
    <row r="4572" spans="2:3" x14ac:dyDescent="0.3">
      <c r="B4572" s="1"/>
      <c r="C4572" s="1"/>
    </row>
    <row r="4573" spans="2:3" x14ac:dyDescent="0.3">
      <c r="B4573" s="1"/>
      <c r="C4573" s="1"/>
    </row>
    <row r="4574" spans="2:3" x14ac:dyDescent="0.3">
      <c r="B4574" s="1"/>
      <c r="C4574" s="1"/>
    </row>
    <row r="4575" spans="2:3" x14ac:dyDescent="0.3">
      <c r="B4575" s="1"/>
      <c r="C4575" s="1"/>
    </row>
    <row r="4576" spans="2:3" x14ac:dyDescent="0.3">
      <c r="B4576" s="1"/>
      <c r="C4576" s="1"/>
    </row>
    <row r="4577" spans="2:3" x14ac:dyDescent="0.3">
      <c r="B4577" s="1"/>
      <c r="C4577" s="1"/>
    </row>
    <row r="4578" spans="2:3" x14ac:dyDescent="0.3">
      <c r="B4578" s="1"/>
      <c r="C4578" s="1"/>
    </row>
    <row r="4579" spans="2:3" x14ac:dyDescent="0.3">
      <c r="B4579" s="1"/>
      <c r="C4579" s="1"/>
    </row>
    <row r="4580" spans="2:3" x14ac:dyDescent="0.3">
      <c r="B4580" s="1"/>
      <c r="C4580" s="1"/>
    </row>
    <row r="4581" spans="2:3" x14ac:dyDescent="0.3">
      <c r="B4581" s="1"/>
      <c r="C4581" s="1"/>
    </row>
    <row r="4582" spans="2:3" x14ac:dyDescent="0.3">
      <c r="B4582" s="1"/>
      <c r="C4582" s="1"/>
    </row>
    <row r="4583" spans="2:3" x14ac:dyDescent="0.3">
      <c r="B4583" s="1"/>
      <c r="C4583" s="1"/>
    </row>
    <row r="4584" spans="2:3" x14ac:dyDescent="0.3">
      <c r="B4584" s="1"/>
      <c r="C4584" s="1"/>
    </row>
    <row r="4585" spans="2:3" x14ac:dyDescent="0.3">
      <c r="B4585" s="1"/>
      <c r="C4585" s="1"/>
    </row>
    <row r="4586" spans="2:3" x14ac:dyDescent="0.3">
      <c r="B4586" s="1"/>
      <c r="C4586" s="1"/>
    </row>
    <row r="4587" spans="2:3" x14ac:dyDescent="0.3">
      <c r="B4587" s="1"/>
      <c r="C4587" s="1"/>
    </row>
    <row r="4588" spans="2:3" x14ac:dyDescent="0.3">
      <c r="B4588" s="1"/>
      <c r="C4588" s="1"/>
    </row>
    <row r="4589" spans="2:3" x14ac:dyDescent="0.3">
      <c r="B4589" s="1"/>
      <c r="C4589" s="1"/>
    </row>
    <row r="4590" spans="2:3" x14ac:dyDescent="0.3">
      <c r="B4590" s="1"/>
      <c r="C4590" s="1"/>
    </row>
    <row r="4591" spans="2:3" x14ac:dyDescent="0.3">
      <c r="B4591" s="1"/>
      <c r="C4591" s="1"/>
    </row>
    <row r="4592" spans="2:3" x14ac:dyDescent="0.3">
      <c r="B4592" s="1"/>
      <c r="C4592" s="1"/>
    </row>
    <row r="4593" spans="2:3" x14ac:dyDescent="0.3">
      <c r="B4593" s="1"/>
      <c r="C4593" s="1"/>
    </row>
    <row r="4594" spans="2:3" x14ac:dyDescent="0.3">
      <c r="B4594" s="1"/>
      <c r="C4594" s="1"/>
    </row>
    <row r="4595" spans="2:3" x14ac:dyDescent="0.3">
      <c r="B4595" s="1"/>
      <c r="C4595" s="1"/>
    </row>
    <row r="4596" spans="2:3" x14ac:dyDescent="0.3">
      <c r="B4596" s="1"/>
      <c r="C4596" s="1"/>
    </row>
    <row r="4597" spans="2:3" x14ac:dyDescent="0.3">
      <c r="B4597" s="1"/>
      <c r="C4597" s="1"/>
    </row>
    <row r="4598" spans="2:3" x14ac:dyDescent="0.3">
      <c r="B4598" s="1"/>
      <c r="C4598" s="1"/>
    </row>
    <row r="4599" spans="2:3" x14ac:dyDescent="0.3">
      <c r="B4599" s="1"/>
      <c r="C4599" s="1"/>
    </row>
    <row r="4600" spans="2:3" x14ac:dyDescent="0.3">
      <c r="B4600" s="1"/>
      <c r="C4600" s="1"/>
    </row>
    <row r="4601" spans="2:3" x14ac:dyDescent="0.3">
      <c r="B4601" s="1"/>
      <c r="C4601" s="1"/>
    </row>
    <row r="4602" spans="2:3" x14ac:dyDescent="0.3">
      <c r="B4602" s="1"/>
      <c r="C4602" s="1"/>
    </row>
    <row r="4603" spans="2:3" x14ac:dyDescent="0.3">
      <c r="B4603" s="1"/>
      <c r="C4603" s="1"/>
    </row>
    <row r="4604" spans="2:3" x14ac:dyDescent="0.3">
      <c r="B4604" s="1"/>
      <c r="C4604" s="1"/>
    </row>
    <row r="4605" spans="2:3" x14ac:dyDescent="0.3">
      <c r="B4605" s="1"/>
      <c r="C4605" s="1"/>
    </row>
    <row r="4606" spans="2:3" x14ac:dyDescent="0.3">
      <c r="B4606" s="1"/>
      <c r="C4606" s="1"/>
    </row>
    <row r="4607" spans="2:3" x14ac:dyDescent="0.3">
      <c r="B4607" s="1"/>
      <c r="C4607" s="1"/>
    </row>
    <row r="4608" spans="2:3" x14ac:dyDescent="0.3">
      <c r="B4608" s="1"/>
      <c r="C4608" s="1"/>
    </row>
    <row r="4609" spans="2:3" x14ac:dyDescent="0.3">
      <c r="B4609" s="1"/>
      <c r="C4609" s="1"/>
    </row>
    <row r="4610" spans="2:3" x14ac:dyDescent="0.3">
      <c r="B4610" s="1"/>
      <c r="C4610" s="1"/>
    </row>
    <row r="4611" spans="2:3" x14ac:dyDescent="0.3">
      <c r="B4611" s="1"/>
      <c r="C4611" s="1"/>
    </row>
    <row r="4612" spans="2:3" x14ac:dyDescent="0.3">
      <c r="B4612" s="1"/>
      <c r="C4612" s="1"/>
    </row>
    <row r="4613" spans="2:3" x14ac:dyDescent="0.3">
      <c r="B4613" s="1"/>
      <c r="C4613" s="1"/>
    </row>
    <row r="4614" spans="2:3" x14ac:dyDescent="0.3">
      <c r="B4614" s="1"/>
      <c r="C4614" s="1"/>
    </row>
    <row r="4615" spans="2:3" x14ac:dyDescent="0.3">
      <c r="B4615" s="1"/>
      <c r="C4615" s="1"/>
    </row>
    <row r="4616" spans="2:3" x14ac:dyDescent="0.3">
      <c r="B4616" s="1"/>
      <c r="C4616" s="1"/>
    </row>
    <row r="4617" spans="2:3" x14ac:dyDescent="0.3">
      <c r="B4617" s="1"/>
      <c r="C4617" s="1"/>
    </row>
    <row r="4618" spans="2:3" x14ac:dyDescent="0.3">
      <c r="B4618" s="1"/>
      <c r="C4618" s="1"/>
    </row>
    <row r="4619" spans="2:3" x14ac:dyDescent="0.3">
      <c r="B4619" s="1"/>
      <c r="C4619" s="1"/>
    </row>
    <row r="4620" spans="2:3" x14ac:dyDescent="0.3">
      <c r="B4620" s="1"/>
      <c r="C4620" s="1"/>
    </row>
    <row r="4621" spans="2:3" x14ac:dyDescent="0.3">
      <c r="B4621" s="1"/>
      <c r="C4621" s="1"/>
    </row>
    <row r="4622" spans="2:3" x14ac:dyDescent="0.3">
      <c r="B4622" s="1"/>
      <c r="C4622" s="1"/>
    </row>
    <row r="4623" spans="2:3" x14ac:dyDescent="0.3">
      <c r="B4623" s="1"/>
      <c r="C4623" s="1"/>
    </row>
    <row r="4624" spans="2:3" x14ac:dyDescent="0.3">
      <c r="B4624" s="1"/>
      <c r="C4624" s="1"/>
    </row>
    <row r="4625" spans="2:3" x14ac:dyDescent="0.3">
      <c r="B4625" s="1"/>
      <c r="C4625" s="1"/>
    </row>
    <row r="4626" spans="2:3" x14ac:dyDescent="0.3">
      <c r="B4626" s="1"/>
      <c r="C4626" s="1"/>
    </row>
    <row r="4627" spans="2:3" x14ac:dyDescent="0.3">
      <c r="B4627" s="1"/>
      <c r="C4627" s="1"/>
    </row>
    <row r="4628" spans="2:3" x14ac:dyDescent="0.3">
      <c r="B4628" s="1"/>
      <c r="C4628" s="1"/>
    </row>
    <row r="4629" spans="2:3" x14ac:dyDescent="0.3">
      <c r="B4629" s="1"/>
      <c r="C4629" s="1"/>
    </row>
    <row r="4630" spans="2:3" x14ac:dyDescent="0.3">
      <c r="B4630" s="1"/>
      <c r="C4630" s="1"/>
    </row>
    <row r="4631" spans="2:3" x14ac:dyDescent="0.3">
      <c r="B4631" s="1"/>
      <c r="C4631" s="1"/>
    </row>
    <row r="4632" spans="2:3" x14ac:dyDescent="0.3">
      <c r="B4632" s="1"/>
      <c r="C4632" s="1"/>
    </row>
    <row r="4633" spans="2:3" x14ac:dyDescent="0.3">
      <c r="B4633" s="1"/>
      <c r="C4633" s="1"/>
    </row>
    <row r="4634" spans="2:3" x14ac:dyDescent="0.3">
      <c r="B4634" s="1"/>
      <c r="C4634" s="1"/>
    </row>
    <row r="4635" spans="2:3" x14ac:dyDescent="0.3">
      <c r="B4635" s="1"/>
      <c r="C4635" s="1"/>
    </row>
    <row r="4636" spans="2:3" x14ac:dyDescent="0.3">
      <c r="B4636" s="1"/>
      <c r="C4636" s="1"/>
    </row>
    <row r="4637" spans="2:3" x14ac:dyDescent="0.3">
      <c r="B4637" s="1"/>
      <c r="C4637" s="1"/>
    </row>
    <row r="4638" spans="2:3" x14ac:dyDescent="0.3">
      <c r="B4638" s="1"/>
      <c r="C4638" s="1"/>
    </row>
    <row r="4639" spans="2:3" x14ac:dyDescent="0.3">
      <c r="B4639" s="1"/>
      <c r="C4639" s="1"/>
    </row>
    <row r="4640" spans="2:3" x14ac:dyDescent="0.3">
      <c r="B4640" s="1"/>
      <c r="C4640" s="1"/>
    </row>
    <row r="4641" spans="2:3" x14ac:dyDescent="0.3">
      <c r="B4641" s="1"/>
      <c r="C4641" s="1"/>
    </row>
    <row r="4642" spans="2:3" x14ac:dyDescent="0.3">
      <c r="B4642" s="1"/>
      <c r="C4642" s="1"/>
    </row>
    <row r="4643" spans="2:3" x14ac:dyDescent="0.3">
      <c r="B4643" s="1"/>
      <c r="C4643" s="1"/>
    </row>
    <row r="4644" spans="2:3" x14ac:dyDescent="0.3">
      <c r="B4644" s="1"/>
      <c r="C4644" s="1"/>
    </row>
    <row r="4645" spans="2:3" x14ac:dyDescent="0.3">
      <c r="B4645" s="1"/>
      <c r="C4645" s="1"/>
    </row>
    <row r="4646" spans="2:3" x14ac:dyDescent="0.3">
      <c r="B4646" s="1"/>
      <c r="C4646" s="1"/>
    </row>
    <row r="4647" spans="2:3" x14ac:dyDescent="0.3">
      <c r="B4647" s="1"/>
      <c r="C4647" s="1"/>
    </row>
    <row r="4648" spans="2:3" x14ac:dyDescent="0.3">
      <c r="B4648" s="1"/>
      <c r="C4648" s="1"/>
    </row>
    <row r="4649" spans="2:3" x14ac:dyDescent="0.3">
      <c r="B4649" s="1"/>
      <c r="C4649" s="1"/>
    </row>
    <row r="4650" spans="2:3" x14ac:dyDescent="0.3">
      <c r="B4650" s="1"/>
      <c r="C4650" s="1"/>
    </row>
    <row r="4651" spans="2:3" x14ac:dyDescent="0.3">
      <c r="B4651" s="1"/>
      <c r="C4651" s="1"/>
    </row>
    <row r="4652" spans="2:3" x14ac:dyDescent="0.3">
      <c r="B4652" s="1"/>
      <c r="C4652" s="1"/>
    </row>
    <row r="4653" spans="2:3" x14ac:dyDescent="0.3">
      <c r="B4653" s="1"/>
      <c r="C4653" s="1"/>
    </row>
    <row r="4654" spans="2:3" x14ac:dyDescent="0.3">
      <c r="B4654" s="1"/>
      <c r="C4654" s="1"/>
    </row>
    <row r="4655" spans="2:3" x14ac:dyDescent="0.3">
      <c r="B4655" s="1"/>
      <c r="C4655" s="1"/>
    </row>
    <row r="4656" spans="2:3" x14ac:dyDescent="0.3">
      <c r="B4656" s="1"/>
      <c r="C4656" s="1"/>
    </row>
    <row r="4657" spans="2:3" x14ac:dyDescent="0.3">
      <c r="B4657" s="1"/>
      <c r="C4657" s="1"/>
    </row>
    <row r="4658" spans="2:3" x14ac:dyDescent="0.3">
      <c r="B4658" s="1"/>
      <c r="C4658" s="1"/>
    </row>
    <row r="4659" spans="2:3" x14ac:dyDescent="0.3">
      <c r="B4659" s="1"/>
      <c r="C4659" s="1"/>
    </row>
    <row r="4660" spans="2:3" x14ac:dyDescent="0.3">
      <c r="B4660" s="1"/>
      <c r="C4660" s="1"/>
    </row>
    <row r="4661" spans="2:3" x14ac:dyDescent="0.3">
      <c r="B4661" s="1"/>
      <c r="C4661" s="1"/>
    </row>
    <row r="4662" spans="2:3" x14ac:dyDescent="0.3">
      <c r="B4662" s="1"/>
      <c r="C4662" s="1"/>
    </row>
    <row r="4663" spans="2:3" x14ac:dyDescent="0.3">
      <c r="B4663" s="1"/>
      <c r="C4663" s="1"/>
    </row>
    <row r="4664" spans="2:3" x14ac:dyDescent="0.3">
      <c r="B4664" s="1"/>
      <c r="C4664" s="1"/>
    </row>
    <row r="4665" spans="2:3" x14ac:dyDescent="0.3">
      <c r="B4665" s="1"/>
      <c r="C4665" s="1"/>
    </row>
    <row r="4666" spans="2:3" x14ac:dyDescent="0.3">
      <c r="B4666" s="1"/>
      <c r="C4666" s="1"/>
    </row>
    <row r="4667" spans="2:3" x14ac:dyDescent="0.3">
      <c r="B4667" s="1"/>
      <c r="C4667" s="1"/>
    </row>
    <row r="4668" spans="2:3" x14ac:dyDescent="0.3">
      <c r="B4668" s="1"/>
      <c r="C4668" s="1"/>
    </row>
    <row r="4669" spans="2:3" x14ac:dyDescent="0.3">
      <c r="B4669" s="1"/>
      <c r="C4669" s="1"/>
    </row>
    <row r="4670" spans="2:3" x14ac:dyDescent="0.3">
      <c r="B4670" s="1"/>
      <c r="C4670" s="1"/>
    </row>
    <row r="4671" spans="2:3" x14ac:dyDescent="0.3">
      <c r="B4671" s="1"/>
      <c r="C4671" s="1"/>
    </row>
    <row r="4672" spans="2:3" x14ac:dyDescent="0.3">
      <c r="B4672" s="1"/>
      <c r="C4672" s="1"/>
    </row>
    <row r="4673" spans="2:3" x14ac:dyDescent="0.3">
      <c r="B4673" s="1"/>
      <c r="C4673" s="1"/>
    </row>
    <row r="4674" spans="2:3" x14ac:dyDescent="0.3">
      <c r="B4674" s="1"/>
      <c r="C4674" s="1"/>
    </row>
    <row r="4675" spans="2:3" x14ac:dyDescent="0.3">
      <c r="B4675" s="1"/>
      <c r="C4675" s="1"/>
    </row>
    <row r="4676" spans="2:3" x14ac:dyDescent="0.3">
      <c r="B4676" s="1"/>
      <c r="C4676" s="1"/>
    </row>
    <row r="4677" spans="2:3" x14ac:dyDescent="0.3">
      <c r="B4677" s="1"/>
      <c r="C4677" s="1"/>
    </row>
    <row r="4678" spans="2:3" x14ac:dyDescent="0.3">
      <c r="B4678" s="1"/>
      <c r="C4678" s="1"/>
    </row>
    <row r="4679" spans="2:3" x14ac:dyDescent="0.3">
      <c r="B4679" s="1"/>
      <c r="C4679" s="1"/>
    </row>
    <row r="4680" spans="2:3" x14ac:dyDescent="0.3">
      <c r="B4680" s="1"/>
      <c r="C4680" s="1"/>
    </row>
    <row r="4681" spans="2:3" x14ac:dyDescent="0.3">
      <c r="B4681" s="1"/>
      <c r="C4681" s="1"/>
    </row>
    <row r="4682" spans="2:3" x14ac:dyDescent="0.3">
      <c r="B4682" s="1"/>
      <c r="C4682" s="1"/>
    </row>
    <row r="4683" spans="2:3" x14ac:dyDescent="0.3">
      <c r="B4683" s="1"/>
      <c r="C4683" s="1"/>
    </row>
    <row r="4684" spans="2:3" x14ac:dyDescent="0.3">
      <c r="B4684" s="1"/>
      <c r="C4684" s="1"/>
    </row>
    <row r="4685" spans="2:3" x14ac:dyDescent="0.3">
      <c r="B4685" s="1"/>
      <c r="C4685" s="1"/>
    </row>
    <row r="4686" spans="2:3" x14ac:dyDescent="0.3">
      <c r="B4686" s="1"/>
      <c r="C4686" s="1"/>
    </row>
    <row r="4687" spans="2:3" x14ac:dyDescent="0.3">
      <c r="B4687" s="1"/>
      <c r="C4687" s="1"/>
    </row>
    <row r="4688" spans="2:3" x14ac:dyDescent="0.3">
      <c r="B4688" s="1"/>
      <c r="C4688" s="1"/>
    </row>
    <row r="4689" spans="2:3" x14ac:dyDescent="0.3">
      <c r="B4689" s="1"/>
      <c r="C4689" s="1"/>
    </row>
    <row r="4690" spans="2:3" x14ac:dyDescent="0.3">
      <c r="B4690" s="1"/>
      <c r="C4690" s="1"/>
    </row>
    <row r="4691" spans="2:3" x14ac:dyDescent="0.3">
      <c r="B4691" s="1"/>
      <c r="C4691" s="1"/>
    </row>
    <row r="4692" spans="2:3" x14ac:dyDescent="0.3">
      <c r="B4692" s="1"/>
      <c r="C4692" s="1"/>
    </row>
    <row r="4693" spans="2:3" x14ac:dyDescent="0.3">
      <c r="B4693" s="1"/>
      <c r="C4693" s="1"/>
    </row>
    <row r="4694" spans="2:3" x14ac:dyDescent="0.3">
      <c r="B4694" s="1"/>
      <c r="C4694" s="1"/>
    </row>
    <row r="4695" spans="2:3" x14ac:dyDescent="0.3">
      <c r="B4695" s="1"/>
      <c r="C4695" s="1"/>
    </row>
    <row r="4696" spans="2:3" x14ac:dyDescent="0.3">
      <c r="B4696" s="1"/>
      <c r="C4696" s="1"/>
    </row>
    <row r="4697" spans="2:3" x14ac:dyDescent="0.3">
      <c r="B4697" s="1"/>
      <c r="C4697" s="1"/>
    </row>
    <row r="4698" spans="2:3" x14ac:dyDescent="0.3">
      <c r="B4698" s="1"/>
      <c r="C4698" s="1"/>
    </row>
    <row r="4699" spans="2:3" x14ac:dyDescent="0.3">
      <c r="B4699" s="1"/>
      <c r="C4699" s="1"/>
    </row>
    <row r="4700" spans="2:3" x14ac:dyDescent="0.3">
      <c r="B4700" s="1"/>
      <c r="C4700" s="1"/>
    </row>
    <row r="4701" spans="2:3" x14ac:dyDescent="0.3">
      <c r="B4701" s="1"/>
      <c r="C4701" s="1"/>
    </row>
    <row r="4702" spans="2:3" x14ac:dyDescent="0.3">
      <c r="B4702" s="1"/>
      <c r="C4702" s="1"/>
    </row>
    <row r="4703" spans="2:3" x14ac:dyDescent="0.3">
      <c r="B4703" s="1"/>
      <c r="C4703" s="1"/>
    </row>
    <row r="4704" spans="2:3" x14ac:dyDescent="0.3">
      <c r="B4704" s="1"/>
      <c r="C4704" s="1"/>
    </row>
    <row r="4705" spans="2:3" x14ac:dyDescent="0.3">
      <c r="B4705" s="1"/>
      <c r="C4705" s="1"/>
    </row>
    <row r="4706" spans="2:3" x14ac:dyDescent="0.3">
      <c r="B4706" s="1"/>
      <c r="C4706" s="1"/>
    </row>
    <row r="4707" spans="2:3" x14ac:dyDescent="0.3">
      <c r="B4707" s="1"/>
      <c r="C4707" s="1"/>
    </row>
    <row r="4708" spans="2:3" x14ac:dyDescent="0.3">
      <c r="B4708" s="1"/>
      <c r="C4708" s="1"/>
    </row>
    <row r="4709" spans="2:3" x14ac:dyDescent="0.3">
      <c r="B4709" s="1"/>
      <c r="C4709" s="1"/>
    </row>
    <row r="4710" spans="2:3" x14ac:dyDescent="0.3">
      <c r="B4710" s="1"/>
      <c r="C4710" s="1"/>
    </row>
    <row r="4711" spans="2:3" x14ac:dyDescent="0.3">
      <c r="B4711" s="1"/>
      <c r="C4711" s="1"/>
    </row>
    <row r="4712" spans="2:3" x14ac:dyDescent="0.3">
      <c r="B4712" s="1"/>
      <c r="C4712" s="1"/>
    </row>
    <row r="4713" spans="2:3" x14ac:dyDescent="0.3">
      <c r="B4713" s="1"/>
      <c r="C4713" s="1"/>
    </row>
    <row r="4714" spans="2:3" x14ac:dyDescent="0.3">
      <c r="B4714" s="1"/>
      <c r="C4714" s="1"/>
    </row>
    <row r="4715" spans="2:3" x14ac:dyDescent="0.3">
      <c r="B4715" s="1"/>
      <c r="C4715" s="1"/>
    </row>
    <row r="4716" spans="2:3" x14ac:dyDescent="0.3">
      <c r="B4716" s="1"/>
      <c r="C4716" s="1"/>
    </row>
    <row r="4717" spans="2:3" x14ac:dyDescent="0.3">
      <c r="B4717" s="1"/>
      <c r="C4717" s="1"/>
    </row>
    <row r="4718" spans="2:3" x14ac:dyDescent="0.3">
      <c r="B4718" s="1"/>
      <c r="C4718" s="1"/>
    </row>
    <row r="4719" spans="2:3" x14ac:dyDescent="0.3">
      <c r="B4719" s="1"/>
      <c r="C4719" s="1"/>
    </row>
    <row r="4720" spans="2:3" x14ac:dyDescent="0.3">
      <c r="B4720" s="1"/>
      <c r="C4720" s="1"/>
    </row>
    <row r="4721" spans="2:3" x14ac:dyDescent="0.3">
      <c r="B4721" s="1"/>
      <c r="C4721" s="1"/>
    </row>
    <row r="4722" spans="2:3" x14ac:dyDescent="0.3">
      <c r="B4722" s="1"/>
      <c r="C4722" s="1"/>
    </row>
    <row r="4723" spans="2:3" x14ac:dyDescent="0.3">
      <c r="B4723" s="1"/>
      <c r="C4723" s="1"/>
    </row>
    <row r="4724" spans="2:3" x14ac:dyDescent="0.3">
      <c r="B4724" s="1"/>
      <c r="C4724" s="1"/>
    </row>
    <row r="4725" spans="2:3" x14ac:dyDescent="0.3">
      <c r="B4725" s="1"/>
      <c r="C4725" s="1"/>
    </row>
    <row r="4726" spans="2:3" x14ac:dyDescent="0.3">
      <c r="B4726" s="1"/>
      <c r="C4726" s="1"/>
    </row>
    <row r="4727" spans="2:3" x14ac:dyDescent="0.3">
      <c r="B4727" s="1"/>
      <c r="C4727" s="1"/>
    </row>
    <row r="4728" spans="2:3" x14ac:dyDescent="0.3">
      <c r="B4728" s="1"/>
      <c r="C4728" s="1"/>
    </row>
    <row r="4729" spans="2:3" x14ac:dyDescent="0.3">
      <c r="B4729" s="1"/>
      <c r="C4729" s="1"/>
    </row>
    <row r="4730" spans="2:3" x14ac:dyDescent="0.3">
      <c r="B4730" s="1"/>
      <c r="C4730" s="1"/>
    </row>
    <row r="4731" spans="2:3" x14ac:dyDescent="0.3">
      <c r="B4731" s="1"/>
      <c r="C4731" s="1"/>
    </row>
    <row r="4732" spans="2:3" x14ac:dyDescent="0.3">
      <c r="B4732" s="1"/>
      <c r="C4732" s="1"/>
    </row>
    <row r="4733" spans="2:3" x14ac:dyDescent="0.3">
      <c r="B4733" s="1"/>
      <c r="C4733" s="1"/>
    </row>
    <row r="4734" spans="2:3" x14ac:dyDescent="0.3">
      <c r="B4734" s="1"/>
      <c r="C4734" s="1"/>
    </row>
    <row r="4735" spans="2:3" x14ac:dyDescent="0.3">
      <c r="B4735" s="1"/>
      <c r="C4735" s="1"/>
    </row>
    <row r="4736" spans="2:3" x14ac:dyDescent="0.3">
      <c r="B4736" s="1"/>
      <c r="C4736" s="1"/>
    </row>
    <row r="4737" spans="2:3" x14ac:dyDescent="0.3">
      <c r="B4737" s="1"/>
      <c r="C4737" s="1"/>
    </row>
    <row r="4738" spans="2:3" x14ac:dyDescent="0.3">
      <c r="B4738" s="1"/>
      <c r="C4738" s="1"/>
    </row>
    <row r="4739" spans="2:3" x14ac:dyDescent="0.3">
      <c r="B4739" s="1"/>
      <c r="C4739" s="1"/>
    </row>
    <row r="4740" spans="2:3" x14ac:dyDescent="0.3">
      <c r="B4740" s="1"/>
      <c r="C4740" s="1"/>
    </row>
    <row r="4741" spans="2:3" x14ac:dyDescent="0.3">
      <c r="B4741" s="1"/>
      <c r="C4741" s="1"/>
    </row>
    <row r="4742" spans="2:3" x14ac:dyDescent="0.3">
      <c r="B4742" s="1"/>
      <c r="C4742" s="1"/>
    </row>
    <row r="4743" spans="2:3" x14ac:dyDescent="0.3">
      <c r="B4743" s="1"/>
      <c r="C4743" s="1"/>
    </row>
    <row r="4744" spans="2:3" x14ac:dyDescent="0.3">
      <c r="B4744" s="1"/>
      <c r="C4744" s="1"/>
    </row>
    <row r="4745" spans="2:3" x14ac:dyDescent="0.3">
      <c r="B4745" s="1"/>
      <c r="C4745" s="1"/>
    </row>
    <row r="4746" spans="2:3" x14ac:dyDescent="0.3">
      <c r="B4746" s="1"/>
      <c r="C4746" s="1"/>
    </row>
    <row r="4747" spans="2:3" x14ac:dyDescent="0.3">
      <c r="B4747" s="1"/>
      <c r="C4747" s="1"/>
    </row>
    <row r="4748" spans="2:3" x14ac:dyDescent="0.3">
      <c r="B4748" s="1"/>
      <c r="C4748" s="1"/>
    </row>
    <row r="4749" spans="2:3" x14ac:dyDescent="0.3">
      <c r="B4749" s="1"/>
      <c r="C4749" s="1"/>
    </row>
    <row r="4750" spans="2:3" x14ac:dyDescent="0.3">
      <c r="B4750" s="1"/>
      <c r="C4750" s="1"/>
    </row>
    <row r="4751" spans="2:3" x14ac:dyDescent="0.3">
      <c r="B4751" s="1"/>
      <c r="C4751" s="1"/>
    </row>
    <row r="4752" spans="2:3" x14ac:dyDescent="0.3">
      <c r="B4752" s="1"/>
      <c r="C4752" s="1"/>
    </row>
    <row r="4753" spans="2:3" x14ac:dyDescent="0.3">
      <c r="B4753" s="1"/>
      <c r="C4753" s="1"/>
    </row>
    <row r="4754" spans="2:3" x14ac:dyDescent="0.3">
      <c r="B4754" s="1"/>
      <c r="C4754" s="1"/>
    </row>
    <row r="4755" spans="2:3" x14ac:dyDescent="0.3">
      <c r="B4755" s="1"/>
      <c r="C4755" s="1"/>
    </row>
    <row r="4756" spans="2:3" x14ac:dyDescent="0.3">
      <c r="B4756" s="1"/>
      <c r="C4756" s="1"/>
    </row>
    <row r="4757" spans="2:3" x14ac:dyDescent="0.3">
      <c r="B4757" s="1"/>
      <c r="C4757" s="1"/>
    </row>
    <row r="4758" spans="2:3" x14ac:dyDescent="0.3">
      <c r="B4758" s="1"/>
      <c r="C4758" s="1"/>
    </row>
    <row r="4759" spans="2:3" x14ac:dyDescent="0.3">
      <c r="B4759" s="1"/>
      <c r="C4759" s="1"/>
    </row>
    <row r="4760" spans="2:3" x14ac:dyDescent="0.3">
      <c r="B4760" s="1"/>
      <c r="C4760" s="1"/>
    </row>
    <row r="4761" spans="2:3" x14ac:dyDescent="0.3">
      <c r="B4761" s="1"/>
      <c r="C4761" s="1"/>
    </row>
    <row r="4762" spans="2:3" x14ac:dyDescent="0.3">
      <c r="B4762" s="1"/>
      <c r="C4762" s="1"/>
    </row>
    <row r="4763" spans="2:3" x14ac:dyDescent="0.3">
      <c r="B4763" s="1"/>
      <c r="C4763" s="1"/>
    </row>
    <row r="4764" spans="2:3" x14ac:dyDescent="0.3">
      <c r="B4764" s="1"/>
      <c r="C4764" s="1"/>
    </row>
    <row r="4765" spans="2:3" x14ac:dyDescent="0.3">
      <c r="B4765" s="1"/>
      <c r="C4765" s="1"/>
    </row>
    <row r="4766" spans="2:3" x14ac:dyDescent="0.3">
      <c r="B4766" s="1"/>
      <c r="C4766" s="1"/>
    </row>
    <row r="4767" spans="2:3" x14ac:dyDescent="0.3">
      <c r="B4767" s="1"/>
      <c r="C4767" s="1"/>
    </row>
    <row r="4768" spans="2:3" x14ac:dyDescent="0.3">
      <c r="B4768" s="1"/>
      <c r="C4768" s="1"/>
    </row>
    <row r="4769" spans="2:3" x14ac:dyDescent="0.3">
      <c r="B4769" s="1"/>
      <c r="C4769" s="1"/>
    </row>
    <row r="4770" spans="2:3" x14ac:dyDescent="0.3">
      <c r="B4770" s="1"/>
      <c r="C4770" s="1"/>
    </row>
    <row r="4771" spans="2:3" x14ac:dyDescent="0.3">
      <c r="B4771" s="1"/>
      <c r="C4771" s="1"/>
    </row>
    <row r="4772" spans="2:3" x14ac:dyDescent="0.3">
      <c r="B4772" s="1"/>
      <c r="C4772" s="1"/>
    </row>
    <row r="4773" spans="2:3" x14ac:dyDescent="0.3">
      <c r="B4773" s="1"/>
      <c r="C4773" s="1"/>
    </row>
    <row r="4774" spans="2:3" x14ac:dyDescent="0.3">
      <c r="B4774" s="1"/>
      <c r="C4774" s="1"/>
    </row>
    <row r="4775" spans="2:3" x14ac:dyDescent="0.3">
      <c r="B4775" s="1"/>
      <c r="C4775" s="1"/>
    </row>
    <row r="4776" spans="2:3" x14ac:dyDescent="0.3">
      <c r="B4776" s="1"/>
      <c r="C4776" s="1"/>
    </row>
    <row r="4777" spans="2:3" x14ac:dyDescent="0.3">
      <c r="B4777" s="1"/>
      <c r="C4777" s="1"/>
    </row>
    <row r="4778" spans="2:3" x14ac:dyDescent="0.3">
      <c r="B4778" s="1"/>
      <c r="C4778" s="1"/>
    </row>
    <row r="4779" spans="2:3" x14ac:dyDescent="0.3">
      <c r="B4779" s="1"/>
      <c r="C4779" s="1"/>
    </row>
    <row r="4780" spans="2:3" x14ac:dyDescent="0.3">
      <c r="B4780" s="1"/>
      <c r="C4780" s="1"/>
    </row>
    <row r="4781" spans="2:3" x14ac:dyDescent="0.3">
      <c r="B4781" s="1"/>
      <c r="C4781" s="1"/>
    </row>
    <row r="4782" spans="2:3" x14ac:dyDescent="0.3">
      <c r="B4782" s="1"/>
      <c r="C4782" s="1"/>
    </row>
    <row r="4783" spans="2:3" x14ac:dyDescent="0.3">
      <c r="B4783" s="1"/>
      <c r="C4783" s="1"/>
    </row>
    <row r="4784" spans="2:3" x14ac:dyDescent="0.3">
      <c r="B4784" s="1"/>
      <c r="C4784" s="1"/>
    </row>
    <row r="4785" spans="2:3" x14ac:dyDescent="0.3">
      <c r="B4785" s="1"/>
      <c r="C4785" s="1"/>
    </row>
    <row r="4786" spans="2:3" x14ac:dyDescent="0.3">
      <c r="B4786" s="1"/>
      <c r="C4786" s="1"/>
    </row>
    <row r="4787" spans="2:3" x14ac:dyDescent="0.3">
      <c r="B4787" s="1"/>
      <c r="C4787" s="1"/>
    </row>
    <row r="4788" spans="2:3" x14ac:dyDescent="0.3">
      <c r="B4788" s="1"/>
      <c r="C4788" s="1"/>
    </row>
    <row r="4789" spans="2:3" x14ac:dyDescent="0.3">
      <c r="B4789" s="1"/>
      <c r="C4789" s="1"/>
    </row>
    <row r="4790" spans="2:3" x14ac:dyDescent="0.3">
      <c r="B4790" s="1"/>
      <c r="C4790" s="1"/>
    </row>
    <row r="4791" spans="2:3" x14ac:dyDescent="0.3">
      <c r="B4791" s="1"/>
      <c r="C4791" s="1"/>
    </row>
    <row r="4792" spans="2:3" x14ac:dyDescent="0.3">
      <c r="B4792" s="1"/>
      <c r="C4792" s="1"/>
    </row>
    <row r="4793" spans="2:3" x14ac:dyDescent="0.3">
      <c r="B4793" s="1"/>
      <c r="C4793" s="1"/>
    </row>
    <row r="4794" spans="2:3" x14ac:dyDescent="0.3">
      <c r="B4794" s="1"/>
      <c r="C4794" s="1"/>
    </row>
    <row r="4795" spans="2:3" x14ac:dyDescent="0.3">
      <c r="B4795" s="1"/>
      <c r="C4795" s="1"/>
    </row>
    <row r="4796" spans="2:3" x14ac:dyDescent="0.3">
      <c r="B4796" s="1"/>
      <c r="C4796" s="1"/>
    </row>
    <row r="4797" spans="2:3" x14ac:dyDescent="0.3">
      <c r="B4797" s="1"/>
      <c r="C4797" s="1"/>
    </row>
    <row r="4798" spans="2:3" x14ac:dyDescent="0.3">
      <c r="B4798" s="1"/>
      <c r="C4798" s="1"/>
    </row>
    <row r="4799" spans="2:3" x14ac:dyDescent="0.3">
      <c r="B4799" s="1"/>
      <c r="C4799" s="1"/>
    </row>
    <row r="4800" spans="2:3" x14ac:dyDescent="0.3">
      <c r="B4800" s="1"/>
      <c r="C4800" s="1"/>
    </row>
    <row r="4801" spans="2:3" x14ac:dyDescent="0.3">
      <c r="B4801" s="1"/>
      <c r="C4801" s="1"/>
    </row>
    <row r="4802" spans="2:3" x14ac:dyDescent="0.3">
      <c r="B4802" s="1"/>
      <c r="C4802" s="1"/>
    </row>
    <row r="4803" spans="2:3" x14ac:dyDescent="0.3">
      <c r="B4803" s="1"/>
      <c r="C4803" s="1"/>
    </row>
    <row r="4804" spans="2:3" x14ac:dyDescent="0.3">
      <c r="B4804" s="1"/>
      <c r="C4804" s="1"/>
    </row>
    <row r="4805" spans="2:3" x14ac:dyDescent="0.3">
      <c r="B4805" s="1"/>
      <c r="C4805" s="1"/>
    </row>
    <row r="4806" spans="2:3" x14ac:dyDescent="0.3">
      <c r="B4806" s="1"/>
      <c r="C4806" s="1"/>
    </row>
    <row r="4807" spans="2:3" x14ac:dyDescent="0.3">
      <c r="B4807" s="1"/>
      <c r="C4807" s="1"/>
    </row>
    <row r="4808" spans="2:3" x14ac:dyDescent="0.3">
      <c r="B4808" s="1"/>
      <c r="C4808" s="1"/>
    </row>
    <row r="4809" spans="2:3" x14ac:dyDescent="0.3">
      <c r="B4809" s="1"/>
      <c r="C4809" s="1"/>
    </row>
    <row r="4810" spans="2:3" x14ac:dyDescent="0.3">
      <c r="B4810" s="1"/>
      <c r="C4810" s="1"/>
    </row>
    <row r="4811" spans="2:3" x14ac:dyDescent="0.3">
      <c r="B4811" s="1"/>
      <c r="C4811" s="1"/>
    </row>
    <row r="4812" spans="2:3" x14ac:dyDescent="0.3">
      <c r="B4812" s="1"/>
      <c r="C4812" s="1"/>
    </row>
    <row r="4813" spans="2:3" x14ac:dyDescent="0.3">
      <c r="B4813" s="1"/>
      <c r="C4813" s="1"/>
    </row>
    <row r="4814" spans="2:3" x14ac:dyDescent="0.3">
      <c r="B4814" s="1"/>
      <c r="C4814" s="1"/>
    </row>
    <row r="4815" spans="2:3" x14ac:dyDescent="0.3">
      <c r="B4815" s="1"/>
      <c r="C4815" s="1"/>
    </row>
    <row r="4816" spans="2:3" x14ac:dyDescent="0.3">
      <c r="B4816" s="1"/>
      <c r="C4816" s="1"/>
    </row>
    <row r="4817" spans="2:3" x14ac:dyDescent="0.3">
      <c r="B4817" s="1"/>
      <c r="C4817" s="1"/>
    </row>
    <row r="4818" spans="2:3" x14ac:dyDescent="0.3">
      <c r="B4818" s="1"/>
      <c r="C4818" s="1"/>
    </row>
    <row r="4819" spans="2:3" x14ac:dyDescent="0.3">
      <c r="B4819" s="1"/>
      <c r="C4819" s="1"/>
    </row>
    <row r="4820" spans="2:3" x14ac:dyDescent="0.3">
      <c r="B4820" s="1"/>
      <c r="C4820" s="1"/>
    </row>
    <row r="4821" spans="2:3" x14ac:dyDescent="0.3">
      <c r="B4821" s="1"/>
      <c r="C4821" s="1"/>
    </row>
    <row r="4822" spans="2:3" x14ac:dyDescent="0.3">
      <c r="B4822" s="1"/>
      <c r="C4822" s="1"/>
    </row>
    <row r="4823" spans="2:3" x14ac:dyDescent="0.3">
      <c r="B4823" s="1"/>
      <c r="C4823" s="1"/>
    </row>
    <row r="4824" spans="2:3" x14ac:dyDescent="0.3">
      <c r="B4824" s="1"/>
      <c r="C4824" s="1"/>
    </row>
    <row r="4825" spans="2:3" x14ac:dyDescent="0.3">
      <c r="B4825" s="1"/>
      <c r="C4825" s="1"/>
    </row>
    <row r="4826" spans="2:3" x14ac:dyDescent="0.3">
      <c r="B4826" s="1"/>
      <c r="C4826" s="1"/>
    </row>
    <row r="4827" spans="2:3" x14ac:dyDescent="0.3">
      <c r="B4827" s="1"/>
      <c r="C4827" s="1"/>
    </row>
    <row r="4828" spans="2:3" x14ac:dyDescent="0.3">
      <c r="B4828" s="1"/>
      <c r="C4828" s="1"/>
    </row>
    <row r="4829" spans="2:3" x14ac:dyDescent="0.3">
      <c r="B4829" s="1"/>
      <c r="C4829" s="1"/>
    </row>
    <row r="4830" spans="2:3" x14ac:dyDescent="0.3">
      <c r="B4830" s="1"/>
      <c r="C4830" s="1"/>
    </row>
    <row r="4831" spans="2:3" x14ac:dyDescent="0.3">
      <c r="B4831" s="1"/>
      <c r="C4831" s="1"/>
    </row>
    <row r="4832" spans="2:3" x14ac:dyDescent="0.3">
      <c r="B4832" s="1"/>
      <c r="C4832" s="1"/>
    </row>
    <row r="4833" spans="2:3" x14ac:dyDescent="0.3">
      <c r="B4833" s="1"/>
      <c r="C4833" s="1"/>
    </row>
    <row r="4834" spans="2:3" x14ac:dyDescent="0.3">
      <c r="B4834" s="1"/>
      <c r="C4834" s="1"/>
    </row>
    <row r="4835" spans="2:3" x14ac:dyDescent="0.3">
      <c r="B4835" s="1"/>
      <c r="C4835" s="1"/>
    </row>
    <row r="4836" spans="2:3" x14ac:dyDescent="0.3">
      <c r="B4836" s="1"/>
      <c r="C4836" s="1"/>
    </row>
    <row r="4837" spans="2:3" x14ac:dyDescent="0.3">
      <c r="B4837" s="1"/>
      <c r="C4837" s="1"/>
    </row>
    <row r="4838" spans="2:3" x14ac:dyDescent="0.3">
      <c r="B4838" s="1"/>
      <c r="C4838" s="1"/>
    </row>
    <row r="4839" spans="2:3" x14ac:dyDescent="0.3">
      <c r="B4839" s="1"/>
      <c r="C4839" s="1"/>
    </row>
    <row r="4840" spans="2:3" x14ac:dyDescent="0.3">
      <c r="B4840" s="1"/>
      <c r="C4840" s="1"/>
    </row>
    <row r="4841" spans="2:3" x14ac:dyDescent="0.3">
      <c r="B4841" s="1"/>
      <c r="C4841" s="1"/>
    </row>
    <row r="4842" spans="2:3" x14ac:dyDescent="0.3">
      <c r="B4842" s="1"/>
      <c r="C4842" s="1"/>
    </row>
    <row r="4843" spans="2:3" x14ac:dyDescent="0.3">
      <c r="B4843" s="1"/>
      <c r="C4843" s="1"/>
    </row>
    <row r="4844" spans="2:3" x14ac:dyDescent="0.3">
      <c r="B4844" s="1"/>
      <c r="C4844" s="1"/>
    </row>
    <row r="4845" spans="2:3" x14ac:dyDescent="0.3">
      <c r="B4845" s="1"/>
      <c r="C4845" s="1"/>
    </row>
    <row r="4846" spans="2:3" x14ac:dyDescent="0.3">
      <c r="B4846" s="1"/>
      <c r="C4846" s="1"/>
    </row>
    <row r="4847" spans="2:3" x14ac:dyDescent="0.3">
      <c r="B4847" s="1"/>
      <c r="C4847" s="1"/>
    </row>
    <row r="4848" spans="2:3" x14ac:dyDescent="0.3">
      <c r="B4848" s="1"/>
      <c r="C4848" s="1"/>
    </row>
    <row r="4849" spans="2:3" x14ac:dyDescent="0.3">
      <c r="B4849" s="1"/>
      <c r="C4849" s="1"/>
    </row>
    <row r="4850" spans="2:3" x14ac:dyDescent="0.3">
      <c r="B4850" s="1"/>
      <c r="C4850" s="1"/>
    </row>
    <row r="4851" spans="2:3" x14ac:dyDescent="0.3">
      <c r="B4851" s="1"/>
      <c r="C4851" s="1"/>
    </row>
    <row r="4852" spans="2:3" x14ac:dyDescent="0.3">
      <c r="B4852" s="1"/>
      <c r="C4852" s="1"/>
    </row>
    <row r="4853" spans="2:3" x14ac:dyDescent="0.3">
      <c r="B4853" s="1"/>
      <c r="C4853" s="1"/>
    </row>
    <row r="4854" spans="2:3" x14ac:dyDescent="0.3">
      <c r="B4854" s="1"/>
      <c r="C4854" s="1"/>
    </row>
    <row r="4855" spans="2:3" x14ac:dyDescent="0.3">
      <c r="B4855" s="1"/>
      <c r="C4855" s="1"/>
    </row>
    <row r="4856" spans="2:3" x14ac:dyDescent="0.3">
      <c r="B4856" s="1"/>
      <c r="C4856" s="1"/>
    </row>
    <row r="4857" spans="2:3" x14ac:dyDescent="0.3">
      <c r="B4857" s="1"/>
      <c r="C4857" s="1"/>
    </row>
    <row r="4858" spans="2:3" x14ac:dyDescent="0.3">
      <c r="B4858" s="1"/>
      <c r="C4858" s="1"/>
    </row>
    <row r="4859" spans="2:3" x14ac:dyDescent="0.3">
      <c r="B4859" s="1"/>
      <c r="C4859" s="1"/>
    </row>
    <row r="4860" spans="2:3" x14ac:dyDescent="0.3">
      <c r="B4860" s="1"/>
      <c r="C4860" s="1"/>
    </row>
    <row r="4861" spans="2:3" x14ac:dyDescent="0.3">
      <c r="B4861" s="1"/>
      <c r="C4861" s="1"/>
    </row>
    <row r="4862" spans="2:3" x14ac:dyDescent="0.3">
      <c r="B4862" s="1"/>
      <c r="C4862" s="1"/>
    </row>
    <row r="4863" spans="2:3" x14ac:dyDescent="0.3">
      <c r="B4863" s="1"/>
      <c r="C4863" s="1"/>
    </row>
    <row r="4864" spans="2:3" x14ac:dyDescent="0.3">
      <c r="B4864" s="1"/>
      <c r="C4864" s="1"/>
    </row>
    <row r="4865" spans="2:3" x14ac:dyDescent="0.3">
      <c r="B4865" s="1"/>
      <c r="C4865" s="1"/>
    </row>
    <row r="4866" spans="2:3" x14ac:dyDescent="0.3">
      <c r="B4866" s="1"/>
      <c r="C4866" s="1"/>
    </row>
    <row r="4867" spans="2:3" x14ac:dyDescent="0.3">
      <c r="B4867" s="1"/>
      <c r="C4867" s="1"/>
    </row>
    <row r="4868" spans="2:3" x14ac:dyDescent="0.3">
      <c r="B4868" s="1"/>
      <c r="C4868" s="1"/>
    </row>
    <row r="4869" spans="2:3" x14ac:dyDescent="0.3">
      <c r="B4869" s="1"/>
      <c r="C4869" s="1"/>
    </row>
    <row r="4870" spans="2:3" x14ac:dyDescent="0.3">
      <c r="B4870" s="1"/>
      <c r="C4870" s="1"/>
    </row>
    <row r="4871" spans="2:3" x14ac:dyDescent="0.3">
      <c r="B4871" s="1"/>
      <c r="C4871" s="1"/>
    </row>
    <row r="4872" spans="2:3" x14ac:dyDescent="0.3">
      <c r="B4872" s="1"/>
      <c r="C4872" s="1"/>
    </row>
    <row r="4873" spans="2:3" x14ac:dyDescent="0.3">
      <c r="B4873" s="1"/>
      <c r="C4873" s="1"/>
    </row>
    <row r="4874" spans="2:3" x14ac:dyDescent="0.3">
      <c r="B4874" s="1"/>
      <c r="C4874" s="1"/>
    </row>
    <row r="4875" spans="2:3" x14ac:dyDescent="0.3">
      <c r="B4875" s="1"/>
      <c r="C4875" s="1"/>
    </row>
    <row r="4876" spans="2:3" x14ac:dyDescent="0.3">
      <c r="B4876" s="1"/>
      <c r="C4876" s="1"/>
    </row>
    <row r="4877" spans="2:3" x14ac:dyDescent="0.3">
      <c r="B4877" s="1"/>
      <c r="C4877" s="1"/>
    </row>
    <row r="4878" spans="2:3" x14ac:dyDescent="0.3">
      <c r="B4878" s="1"/>
      <c r="C4878" s="1"/>
    </row>
    <row r="4879" spans="2:3" x14ac:dyDescent="0.3">
      <c r="B4879" s="1"/>
      <c r="C4879" s="1"/>
    </row>
    <row r="4880" spans="2:3" x14ac:dyDescent="0.3">
      <c r="B4880" s="1"/>
      <c r="C4880" s="1"/>
    </row>
    <row r="4881" spans="2:3" x14ac:dyDescent="0.3">
      <c r="B4881" s="1"/>
      <c r="C4881" s="1"/>
    </row>
    <row r="4882" spans="2:3" x14ac:dyDescent="0.3">
      <c r="B4882" s="1"/>
      <c r="C4882" s="1"/>
    </row>
    <row r="4883" spans="2:3" x14ac:dyDescent="0.3">
      <c r="B4883" s="1"/>
      <c r="C4883" s="1"/>
    </row>
    <row r="4884" spans="2:3" x14ac:dyDescent="0.3">
      <c r="B4884" s="1"/>
      <c r="C4884" s="1"/>
    </row>
    <row r="4885" spans="2:3" x14ac:dyDescent="0.3">
      <c r="B4885" s="1"/>
      <c r="C4885" s="1"/>
    </row>
    <row r="4886" spans="2:3" x14ac:dyDescent="0.3">
      <c r="B4886" s="1"/>
      <c r="C4886" s="1"/>
    </row>
    <row r="4887" spans="2:3" x14ac:dyDescent="0.3">
      <c r="B4887" s="1"/>
      <c r="C4887" s="1"/>
    </row>
    <row r="4888" spans="2:3" x14ac:dyDescent="0.3">
      <c r="B4888" s="1"/>
      <c r="C4888" s="1"/>
    </row>
    <row r="4889" spans="2:3" x14ac:dyDescent="0.3">
      <c r="B4889" s="1"/>
      <c r="C4889" s="1"/>
    </row>
    <row r="4890" spans="2:3" x14ac:dyDescent="0.3">
      <c r="B4890" s="1"/>
      <c r="C4890" s="1"/>
    </row>
    <row r="4891" spans="2:3" x14ac:dyDescent="0.3">
      <c r="B4891" s="1"/>
      <c r="C4891" s="1"/>
    </row>
    <row r="4892" spans="2:3" x14ac:dyDescent="0.3">
      <c r="B4892" s="1"/>
      <c r="C4892" s="1"/>
    </row>
    <row r="4893" spans="2:3" x14ac:dyDescent="0.3">
      <c r="B4893" s="1"/>
      <c r="C4893" s="1"/>
    </row>
    <row r="4894" spans="2:3" x14ac:dyDescent="0.3">
      <c r="B4894" s="1"/>
      <c r="C4894" s="1"/>
    </row>
    <row r="4895" spans="2:3" x14ac:dyDescent="0.3">
      <c r="B4895" s="1"/>
      <c r="C4895" s="1"/>
    </row>
    <row r="4896" spans="2:3" x14ac:dyDescent="0.3">
      <c r="B4896" s="1"/>
      <c r="C4896" s="1"/>
    </row>
    <row r="4897" spans="2:3" x14ac:dyDescent="0.3">
      <c r="B4897" s="1"/>
      <c r="C4897" s="1"/>
    </row>
    <row r="4898" spans="2:3" x14ac:dyDescent="0.3">
      <c r="B4898" s="1"/>
      <c r="C4898" s="1"/>
    </row>
    <row r="4899" spans="2:3" x14ac:dyDescent="0.3">
      <c r="B4899" s="1"/>
      <c r="C4899" s="1"/>
    </row>
    <row r="4900" spans="2:3" x14ac:dyDescent="0.3">
      <c r="B4900" s="1"/>
      <c r="C4900" s="1"/>
    </row>
    <row r="4901" spans="2:3" x14ac:dyDescent="0.3">
      <c r="B4901" s="1"/>
      <c r="C4901" s="1"/>
    </row>
    <row r="4902" spans="2:3" x14ac:dyDescent="0.3">
      <c r="B4902" s="1"/>
      <c r="C4902" s="1"/>
    </row>
    <row r="4903" spans="2:3" x14ac:dyDescent="0.3">
      <c r="B4903" s="1"/>
      <c r="C4903" s="1"/>
    </row>
    <row r="4904" spans="2:3" x14ac:dyDescent="0.3">
      <c r="B4904" s="1"/>
      <c r="C4904" s="1"/>
    </row>
    <row r="4905" spans="2:3" x14ac:dyDescent="0.3">
      <c r="B4905" s="1"/>
      <c r="C4905" s="1"/>
    </row>
    <row r="4906" spans="2:3" x14ac:dyDescent="0.3">
      <c r="B4906" s="1"/>
      <c r="C4906" s="1"/>
    </row>
    <row r="4907" spans="2:3" x14ac:dyDescent="0.3">
      <c r="B4907" s="1"/>
      <c r="C4907" s="1"/>
    </row>
    <row r="4908" spans="2:3" x14ac:dyDescent="0.3">
      <c r="B4908" s="1"/>
      <c r="C4908" s="1"/>
    </row>
    <row r="4909" spans="2:3" x14ac:dyDescent="0.3">
      <c r="B4909" s="1"/>
      <c r="C4909" s="1"/>
    </row>
    <row r="4910" spans="2:3" x14ac:dyDescent="0.3">
      <c r="B4910" s="1"/>
      <c r="C4910" s="1"/>
    </row>
    <row r="4911" spans="2:3" x14ac:dyDescent="0.3">
      <c r="B4911" s="1"/>
      <c r="C4911" s="1"/>
    </row>
    <row r="4912" spans="2:3" x14ac:dyDescent="0.3">
      <c r="B4912" s="1"/>
      <c r="C4912" s="1"/>
    </row>
    <row r="4913" spans="2:3" x14ac:dyDescent="0.3">
      <c r="B4913" s="1"/>
      <c r="C4913" s="1"/>
    </row>
    <row r="4914" spans="2:3" x14ac:dyDescent="0.3">
      <c r="B4914" s="1"/>
      <c r="C4914" s="1"/>
    </row>
    <row r="4915" spans="2:3" x14ac:dyDescent="0.3">
      <c r="B4915" s="1"/>
      <c r="C4915" s="1"/>
    </row>
    <row r="4916" spans="2:3" x14ac:dyDescent="0.3">
      <c r="B4916" s="1"/>
      <c r="C4916" s="1"/>
    </row>
    <row r="4917" spans="2:3" x14ac:dyDescent="0.3">
      <c r="B4917" s="1"/>
      <c r="C4917" s="1"/>
    </row>
    <row r="4918" spans="2:3" x14ac:dyDescent="0.3">
      <c r="B4918" s="1"/>
      <c r="C4918" s="1"/>
    </row>
    <row r="4919" spans="2:3" x14ac:dyDescent="0.3">
      <c r="B4919" s="1"/>
      <c r="C4919" s="1"/>
    </row>
    <row r="4920" spans="2:3" x14ac:dyDescent="0.3">
      <c r="B4920" s="1"/>
      <c r="C4920" s="1"/>
    </row>
    <row r="4921" spans="2:3" x14ac:dyDescent="0.3">
      <c r="B4921" s="1"/>
      <c r="C4921" s="1"/>
    </row>
    <row r="4922" spans="2:3" x14ac:dyDescent="0.3">
      <c r="B4922" s="1"/>
      <c r="C4922" s="1"/>
    </row>
    <row r="4923" spans="2:3" x14ac:dyDescent="0.3">
      <c r="B4923" s="1"/>
      <c r="C4923" s="1"/>
    </row>
    <row r="4924" spans="2:3" x14ac:dyDescent="0.3">
      <c r="B4924" s="1"/>
      <c r="C4924" s="1"/>
    </row>
    <row r="4925" spans="2:3" x14ac:dyDescent="0.3">
      <c r="B4925" s="1"/>
      <c r="C4925" s="1"/>
    </row>
    <row r="4926" spans="2:3" x14ac:dyDescent="0.3">
      <c r="B4926" s="1"/>
      <c r="C4926" s="1"/>
    </row>
    <row r="4927" spans="2:3" x14ac:dyDescent="0.3">
      <c r="B4927" s="1"/>
      <c r="C4927" s="1"/>
    </row>
    <row r="4928" spans="2:3" x14ac:dyDescent="0.3">
      <c r="B4928" s="1"/>
      <c r="C4928" s="1"/>
    </row>
    <row r="4929" spans="2:3" x14ac:dyDescent="0.3">
      <c r="B4929" s="1"/>
      <c r="C4929" s="1"/>
    </row>
    <row r="4930" spans="2:3" x14ac:dyDescent="0.3">
      <c r="B4930" s="1"/>
      <c r="C4930" s="1"/>
    </row>
    <row r="4931" spans="2:3" x14ac:dyDescent="0.3">
      <c r="B4931" s="1"/>
      <c r="C4931" s="1"/>
    </row>
    <row r="4932" spans="2:3" x14ac:dyDescent="0.3">
      <c r="B4932" s="1"/>
      <c r="C4932" s="1"/>
    </row>
    <row r="4933" spans="2:3" x14ac:dyDescent="0.3">
      <c r="B4933" s="1"/>
      <c r="C4933" s="1"/>
    </row>
    <row r="4934" spans="2:3" x14ac:dyDescent="0.3">
      <c r="B4934" s="1"/>
      <c r="C4934" s="1"/>
    </row>
    <row r="4935" spans="2:3" x14ac:dyDescent="0.3">
      <c r="B4935" s="1"/>
      <c r="C4935" s="1"/>
    </row>
    <row r="4936" spans="2:3" x14ac:dyDescent="0.3">
      <c r="B4936" s="1"/>
      <c r="C4936" s="1"/>
    </row>
    <row r="4937" spans="2:3" x14ac:dyDescent="0.3">
      <c r="B4937" s="1"/>
      <c r="C4937" s="1"/>
    </row>
    <row r="4938" spans="2:3" x14ac:dyDescent="0.3">
      <c r="B4938" s="1"/>
      <c r="C4938" s="1"/>
    </row>
    <row r="4939" spans="2:3" x14ac:dyDescent="0.3">
      <c r="B4939" s="1"/>
      <c r="C4939" s="1"/>
    </row>
    <row r="4940" spans="2:3" x14ac:dyDescent="0.3">
      <c r="B4940" s="1"/>
      <c r="C4940" s="1"/>
    </row>
    <row r="4941" spans="2:3" x14ac:dyDescent="0.3">
      <c r="B4941" s="1"/>
      <c r="C4941" s="1"/>
    </row>
    <row r="4942" spans="2:3" x14ac:dyDescent="0.3">
      <c r="B4942" s="1"/>
      <c r="C4942" s="1"/>
    </row>
    <row r="4943" spans="2:3" x14ac:dyDescent="0.3">
      <c r="B4943" s="1"/>
      <c r="C4943" s="1"/>
    </row>
    <row r="4944" spans="2:3" x14ac:dyDescent="0.3">
      <c r="B4944" s="1"/>
      <c r="C4944" s="1"/>
    </row>
    <row r="4945" spans="2:3" x14ac:dyDescent="0.3">
      <c r="B4945" s="1"/>
      <c r="C4945" s="1"/>
    </row>
    <row r="4946" spans="2:3" x14ac:dyDescent="0.3">
      <c r="B4946" s="1"/>
      <c r="C4946" s="1"/>
    </row>
    <row r="4947" spans="2:3" x14ac:dyDescent="0.3">
      <c r="B4947" s="1"/>
      <c r="C4947" s="1"/>
    </row>
    <row r="4948" spans="2:3" x14ac:dyDescent="0.3">
      <c r="B4948" s="1"/>
      <c r="C4948" s="1"/>
    </row>
    <row r="4949" spans="2:3" x14ac:dyDescent="0.3">
      <c r="B4949" s="1"/>
      <c r="C4949" s="1"/>
    </row>
    <row r="4950" spans="2:3" x14ac:dyDescent="0.3">
      <c r="B4950" s="1"/>
      <c r="C4950" s="1"/>
    </row>
    <row r="4951" spans="2:3" x14ac:dyDescent="0.3">
      <c r="B4951" s="1"/>
      <c r="C4951" s="1"/>
    </row>
    <row r="4952" spans="2:3" x14ac:dyDescent="0.3">
      <c r="B4952" s="1"/>
      <c r="C4952" s="1"/>
    </row>
    <row r="4953" spans="2:3" x14ac:dyDescent="0.3">
      <c r="B4953" s="1"/>
      <c r="C4953" s="1"/>
    </row>
    <row r="4954" spans="2:3" x14ac:dyDescent="0.3">
      <c r="B4954" s="1"/>
      <c r="C4954" s="1"/>
    </row>
    <row r="4955" spans="2:3" x14ac:dyDescent="0.3">
      <c r="B4955" s="1"/>
      <c r="C4955" s="1"/>
    </row>
    <row r="4956" spans="2:3" x14ac:dyDescent="0.3">
      <c r="B4956" s="1"/>
      <c r="C4956" s="1"/>
    </row>
    <row r="4957" spans="2:3" x14ac:dyDescent="0.3">
      <c r="B4957" s="1"/>
      <c r="C4957" s="1"/>
    </row>
    <row r="4958" spans="2:3" x14ac:dyDescent="0.3">
      <c r="B4958" s="1"/>
      <c r="C4958" s="1"/>
    </row>
    <row r="4959" spans="2:3" x14ac:dyDescent="0.3">
      <c r="B4959" s="1"/>
      <c r="C4959" s="1"/>
    </row>
    <row r="4960" spans="2:3" x14ac:dyDescent="0.3">
      <c r="B4960" s="1"/>
      <c r="C4960" s="1"/>
    </row>
    <row r="4961" spans="2:3" x14ac:dyDescent="0.3">
      <c r="B4961" s="1"/>
      <c r="C4961" s="1"/>
    </row>
    <row r="4962" spans="2:3" x14ac:dyDescent="0.3">
      <c r="B4962" s="1"/>
      <c r="C4962" s="1"/>
    </row>
    <row r="4963" spans="2:3" x14ac:dyDescent="0.3">
      <c r="B4963" s="1"/>
      <c r="C4963" s="1"/>
    </row>
    <row r="4964" spans="2:3" x14ac:dyDescent="0.3">
      <c r="B4964" s="1"/>
      <c r="C4964" s="1"/>
    </row>
    <row r="4965" spans="2:3" x14ac:dyDescent="0.3">
      <c r="B4965" s="1"/>
      <c r="C4965" s="1"/>
    </row>
    <row r="4966" spans="2:3" x14ac:dyDescent="0.3">
      <c r="B4966" s="1"/>
      <c r="C4966" s="1"/>
    </row>
    <row r="4967" spans="2:3" x14ac:dyDescent="0.3">
      <c r="B4967" s="1"/>
      <c r="C4967" s="1"/>
    </row>
    <row r="4968" spans="2:3" x14ac:dyDescent="0.3">
      <c r="B4968" s="1"/>
      <c r="C4968" s="1"/>
    </row>
    <row r="4969" spans="2:3" x14ac:dyDescent="0.3">
      <c r="B4969" s="1"/>
      <c r="C4969" s="1"/>
    </row>
    <row r="4970" spans="2:3" x14ac:dyDescent="0.3">
      <c r="B4970" s="1"/>
      <c r="C4970" s="1"/>
    </row>
    <row r="4971" spans="2:3" x14ac:dyDescent="0.3">
      <c r="B4971" s="1"/>
      <c r="C4971" s="1"/>
    </row>
    <row r="4972" spans="2:3" x14ac:dyDescent="0.3">
      <c r="B4972" s="1"/>
      <c r="C4972" s="1"/>
    </row>
    <row r="4973" spans="2:3" x14ac:dyDescent="0.3">
      <c r="B4973" s="1"/>
      <c r="C4973" s="1"/>
    </row>
    <row r="4974" spans="2:3" x14ac:dyDescent="0.3">
      <c r="B4974" s="1"/>
      <c r="C4974" s="1"/>
    </row>
    <row r="4975" spans="2:3" x14ac:dyDescent="0.3">
      <c r="B4975" s="1"/>
      <c r="C4975" s="1"/>
    </row>
    <row r="4976" spans="2:3" x14ac:dyDescent="0.3">
      <c r="B4976" s="1"/>
      <c r="C4976" s="1"/>
    </row>
    <row r="4977" spans="2:3" x14ac:dyDescent="0.3">
      <c r="B4977" s="1"/>
      <c r="C4977" s="1"/>
    </row>
    <row r="4978" spans="2:3" x14ac:dyDescent="0.3">
      <c r="B4978" s="1"/>
      <c r="C4978" s="1"/>
    </row>
    <row r="4979" spans="2:3" x14ac:dyDescent="0.3">
      <c r="B4979" s="1"/>
      <c r="C4979" s="1"/>
    </row>
    <row r="4980" spans="2:3" x14ac:dyDescent="0.3">
      <c r="B4980" s="1"/>
      <c r="C4980" s="1"/>
    </row>
    <row r="4981" spans="2:3" x14ac:dyDescent="0.3">
      <c r="B4981" s="1"/>
      <c r="C4981" s="1"/>
    </row>
    <row r="4982" spans="2:3" x14ac:dyDescent="0.3">
      <c r="B4982" s="1"/>
      <c r="C4982" s="1"/>
    </row>
    <row r="4983" spans="2:3" x14ac:dyDescent="0.3">
      <c r="B4983" s="1"/>
      <c r="C4983" s="1"/>
    </row>
    <row r="4984" spans="2:3" x14ac:dyDescent="0.3">
      <c r="B4984" s="1"/>
      <c r="C4984" s="1"/>
    </row>
    <row r="4985" spans="2:3" x14ac:dyDescent="0.3">
      <c r="B4985" s="1"/>
      <c r="C4985" s="1"/>
    </row>
    <row r="4986" spans="2:3" x14ac:dyDescent="0.3">
      <c r="B4986" s="1"/>
      <c r="C4986" s="1"/>
    </row>
    <row r="4987" spans="2:3" x14ac:dyDescent="0.3">
      <c r="B4987" s="1"/>
      <c r="C4987" s="1"/>
    </row>
    <row r="4988" spans="2:3" x14ac:dyDescent="0.3">
      <c r="B4988" s="1"/>
      <c r="C4988" s="1"/>
    </row>
    <row r="4989" spans="2:3" x14ac:dyDescent="0.3">
      <c r="B4989" s="1"/>
      <c r="C4989" s="1"/>
    </row>
    <row r="4990" spans="2:3" x14ac:dyDescent="0.3">
      <c r="B4990" s="1"/>
      <c r="C4990" s="1"/>
    </row>
    <row r="4991" spans="2:3" x14ac:dyDescent="0.3">
      <c r="B4991" s="1"/>
      <c r="C4991" s="1"/>
    </row>
    <row r="4992" spans="2:3" x14ac:dyDescent="0.3">
      <c r="B4992" s="1"/>
      <c r="C4992" s="1"/>
    </row>
    <row r="4993" spans="2:3" x14ac:dyDescent="0.3">
      <c r="B4993" s="1"/>
      <c r="C4993" s="1"/>
    </row>
    <row r="4994" spans="2:3" x14ac:dyDescent="0.3">
      <c r="B4994" s="1"/>
      <c r="C4994" s="1"/>
    </row>
    <row r="4995" spans="2:3" x14ac:dyDescent="0.3">
      <c r="B4995" s="1"/>
      <c r="C4995" s="1"/>
    </row>
    <row r="4996" spans="2:3" x14ac:dyDescent="0.3">
      <c r="B4996" s="1"/>
      <c r="C4996" s="1"/>
    </row>
    <row r="4997" spans="2:3" x14ac:dyDescent="0.3">
      <c r="B4997" s="1"/>
      <c r="C4997" s="1"/>
    </row>
    <row r="4998" spans="2:3" x14ac:dyDescent="0.3">
      <c r="B4998" s="1"/>
      <c r="C4998" s="1"/>
    </row>
    <row r="4999" spans="2:3" x14ac:dyDescent="0.3">
      <c r="B4999" s="1"/>
      <c r="C4999" s="1"/>
    </row>
    <row r="5000" spans="2:3" x14ac:dyDescent="0.3">
      <c r="B5000" s="1"/>
      <c r="C5000" s="1"/>
    </row>
    <row r="5001" spans="2:3" x14ac:dyDescent="0.3">
      <c r="B5001" s="1"/>
      <c r="C5001" s="1"/>
    </row>
    <row r="5002" spans="2:3" x14ac:dyDescent="0.3">
      <c r="B5002" s="1"/>
      <c r="C5002" s="1"/>
    </row>
    <row r="5003" spans="2:3" x14ac:dyDescent="0.3">
      <c r="B5003" s="1"/>
      <c r="C5003" s="1"/>
    </row>
    <row r="5004" spans="2:3" x14ac:dyDescent="0.3">
      <c r="B5004" s="1"/>
      <c r="C5004" s="1"/>
    </row>
    <row r="5005" spans="2:3" x14ac:dyDescent="0.3">
      <c r="B5005" s="1"/>
      <c r="C5005" s="1"/>
    </row>
    <row r="5006" spans="2:3" x14ac:dyDescent="0.3">
      <c r="B5006" s="1"/>
      <c r="C5006" s="1"/>
    </row>
    <row r="5007" spans="2:3" x14ac:dyDescent="0.3">
      <c r="B5007" s="1"/>
      <c r="C5007" s="1"/>
    </row>
    <row r="5008" spans="2:3" x14ac:dyDescent="0.3">
      <c r="B5008" s="1"/>
      <c r="C5008" s="1"/>
    </row>
    <row r="5009" spans="2:3" x14ac:dyDescent="0.3">
      <c r="B5009" s="1"/>
      <c r="C5009" s="1"/>
    </row>
    <row r="5010" spans="2:3" x14ac:dyDescent="0.3">
      <c r="B5010" s="1"/>
      <c r="C5010" s="1"/>
    </row>
    <row r="5011" spans="2:3" x14ac:dyDescent="0.3">
      <c r="B5011" s="1"/>
      <c r="C5011" s="1"/>
    </row>
    <row r="5012" spans="2:3" x14ac:dyDescent="0.3">
      <c r="B5012" s="1"/>
      <c r="C5012" s="1"/>
    </row>
    <row r="5013" spans="2:3" x14ac:dyDescent="0.3">
      <c r="B5013" s="1"/>
      <c r="C5013" s="1"/>
    </row>
    <row r="5014" spans="2:3" x14ac:dyDescent="0.3">
      <c r="B5014" s="1"/>
      <c r="C5014" s="1"/>
    </row>
    <row r="5015" spans="2:3" x14ac:dyDescent="0.3">
      <c r="B5015" s="1"/>
      <c r="C5015" s="1"/>
    </row>
    <row r="5016" spans="2:3" x14ac:dyDescent="0.3">
      <c r="B5016" s="1"/>
      <c r="C5016" s="1"/>
    </row>
    <row r="5017" spans="2:3" x14ac:dyDescent="0.3">
      <c r="B5017" s="1"/>
      <c r="C5017" s="1"/>
    </row>
    <row r="5018" spans="2:3" x14ac:dyDescent="0.3">
      <c r="B5018" s="1"/>
      <c r="C5018" s="1"/>
    </row>
    <row r="5019" spans="2:3" x14ac:dyDescent="0.3">
      <c r="B5019" s="1"/>
      <c r="C5019" s="1"/>
    </row>
    <row r="5020" spans="2:3" x14ac:dyDescent="0.3">
      <c r="B5020" s="1"/>
      <c r="C5020" s="1"/>
    </row>
    <row r="5021" spans="2:3" x14ac:dyDescent="0.3">
      <c r="B5021" s="1"/>
      <c r="C5021" s="1"/>
    </row>
    <row r="5022" spans="2:3" x14ac:dyDescent="0.3">
      <c r="B5022" s="1"/>
      <c r="C5022" s="1"/>
    </row>
    <row r="5023" spans="2:3" x14ac:dyDescent="0.3">
      <c r="B5023" s="1"/>
      <c r="C5023" s="1"/>
    </row>
    <row r="5024" spans="2:3" x14ac:dyDescent="0.3">
      <c r="B5024" s="1"/>
      <c r="C5024" s="1"/>
    </row>
    <row r="5025" spans="2:3" x14ac:dyDescent="0.3">
      <c r="B5025" s="1"/>
      <c r="C5025" s="1"/>
    </row>
    <row r="5026" spans="2:3" x14ac:dyDescent="0.3">
      <c r="B5026" s="1"/>
      <c r="C5026" s="1"/>
    </row>
    <row r="5027" spans="2:3" x14ac:dyDescent="0.3">
      <c r="B5027" s="1"/>
      <c r="C5027" s="1"/>
    </row>
    <row r="5028" spans="2:3" x14ac:dyDescent="0.3">
      <c r="B5028" s="1"/>
      <c r="C5028" s="1"/>
    </row>
    <row r="5029" spans="2:3" x14ac:dyDescent="0.3">
      <c r="B5029" s="1"/>
      <c r="C5029" s="1"/>
    </row>
    <row r="5030" spans="2:3" x14ac:dyDescent="0.3">
      <c r="B5030" s="1"/>
      <c r="C5030" s="1"/>
    </row>
    <row r="5031" spans="2:3" x14ac:dyDescent="0.3">
      <c r="B5031" s="1"/>
      <c r="C5031" s="1"/>
    </row>
    <row r="5032" spans="2:3" x14ac:dyDescent="0.3">
      <c r="B5032" s="1"/>
      <c r="C5032" s="1"/>
    </row>
    <row r="5033" spans="2:3" x14ac:dyDescent="0.3">
      <c r="B5033" s="1"/>
      <c r="C5033" s="1"/>
    </row>
    <row r="5034" spans="2:3" x14ac:dyDescent="0.3">
      <c r="B5034" s="1"/>
      <c r="C5034" s="1"/>
    </row>
    <row r="5035" spans="2:3" x14ac:dyDescent="0.3">
      <c r="B5035" s="1"/>
      <c r="C5035" s="1"/>
    </row>
    <row r="5036" spans="2:3" x14ac:dyDescent="0.3">
      <c r="B5036" s="1"/>
      <c r="C5036" s="1"/>
    </row>
    <row r="5037" spans="2:3" x14ac:dyDescent="0.3">
      <c r="B5037" s="1"/>
      <c r="C5037" s="1"/>
    </row>
    <row r="5038" spans="2:3" x14ac:dyDescent="0.3">
      <c r="B5038" s="1"/>
      <c r="C5038" s="1"/>
    </row>
    <row r="5039" spans="2:3" x14ac:dyDescent="0.3">
      <c r="B5039" s="1"/>
      <c r="C5039" s="1"/>
    </row>
    <row r="5040" spans="2:3" x14ac:dyDescent="0.3">
      <c r="B5040" s="1"/>
      <c r="C5040" s="1"/>
    </row>
    <row r="5041" spans="2:3" x14ac:dyDescent="0.3">
      <c r="B5041" s="1"/>
      <c r="C5041" s="1"/>
    </row>
    <row r="5042" spans="2:3" x14ac:dyDescent="0.3">
      <c r="B5042" s="1"/>
      <c r="C5042" s="1"/>
    </row>
    <row r="5043" spans="2:3" x14ac:dyDescent="0.3">
      <c r="B5043" s="1"/>
      <c r="C5043" s="1"/>
    </row>
    <row r="5044" spans="2:3" x14ac:dyDescent="0.3">
      <c r="B5044" s="1"/>
      <c r="C5044" s="1"/>
    </row>
    <row r="5045" spans="2:3" x14ac:dyDescent="0.3">
      <c r="B5045" s="1"/>
      <c r="C5045" s="1"/>
    </row>
    <row r="5046" spans="2:3" x14ac:dyDescent="0.3">
      <c r="B5046" s="1"/>
      <c r="C5046" s="1"/>
    </row>
    <row r="5047" spans="2:3" x14ac:dyDescent="0.3">
      <c r="B5047" s="1"/>
      <c r="C5047" s="1"/>
    </row>
    <row r="5048" spans="2:3" x14ac:dyDescent="0.3">
      <c r="B5048" s="1"/>
      <c r="C5048" s="1"/>
    </row>
    <row r="5049" spans="2:3" x14ac:dyDescent="0.3">
      <c r="B5049" s="1"/>
      <c r="C5049" s="1"/>
    </row>
    <row r="5050" spans="2:3" x14ac:dyDescent="0.3">
      <c r="B5050" s="1"/>
      <c r="C5050" s="1"/>
    </row>
    <row r="5051" spans="2:3" x14ac:dyDescent="0.3">
      <c r="B5051" s="1"/>
      <c r="C5051" s="1"/>
    </row>
    <row r="5052" spans="2:3" x14ac:dyDescent="0.3">
      <c r="B5052" s="1"/>
      <c r="C5052" s="1"/>
    </row>
    <row r="5053" spans="2:3" x14ac:dyDescent="0.3">
      <c r="B5053" s="1"/>
      <c r="C5053" s="1"/>
    </row>
    <row r="5054" spans="2:3" x14ac:dyDescent="0.3">
      <c r="B5054" s="1"/>
      <c r="C5054" s="1"/>
    </row>
    <row r="5055" spans="2:3" x14ac:dyDescent="0.3">
      <c r="B5055" s="1"/>
      <c r="C5055" s="1"/>
    </row>
    <row r="5056" spans="2:3" x14ac:dyDescent="0.3">
      <c r="B5056" s="1"/>
      <c r="C5056" s="1"/>
    </row>
    <row r="5057" spans="2:3" x14ac:dyDescent="0.3">
      <c r="B5057" s="1"/>
      <c r="C5057" s="1"/>
    </row>
    <row r="5058" spans="2:3" x14ac:dyDescent="0.3">
      <c r="B5058" s="1"/>
      <c r="C5058" s="1"/>
    </row>
    <row r="5059" spans="2:3" x14ac:dyDescent="0.3">
      <c r="B5059" s="1"/>
      <c r="C5059" s="1"/>
    </row>
    <row r="5060" spans="2:3" x14ac:dyDescent="0.3">
      <c r="B5060" s="1"/>
      <c r="C5060" s="1"/>
    </row>
    <row r="5061" spans="2:3" x14ac:dyDescent="0.3">
      <c r="B5061" s="1"/>
      <c r="C5061" s="1"/>
    </row>
    <row r="5062" spans="2:3" x14ac:dyDescent="0.3">
      <c r="B5062" s="1"/>
      <c r="C5062" s="1"/>
    </row>
    <row r="5063" spans="2:3" x14ac:dyDescent="0.3">
      <c r="B5063" s="1"/>
      <c r="C5063" s="1"/>
    </row>
    <row r="5064" spans="2:3" x14ac:dyDescent="0.3">
      <c r="B5064" s="1"/>
      <c r="C5064" s="1"/>
    </row>
    <row r="5065" spans="2:3" x14ac:dyDescent="0.3">
      <c r="B5065" s="1"/>
      <c r="C5065" s="1"/>
    </row>
    <row r="5066" spans="2:3" x14ac:dyDescent="0.3">
      <c r="B5066" s="1"/>
      <c r="C5066" s="1"/>
    </row>
    <row r="5067" spans="2:3" x14ac:dyDescent="0.3">
      <c r="B5067" s="1"/>
      <c r="C5067" s="1"/>
    </row>
    <row r="5068" spans="2:3" x14ac:dyDescent="0.3">
      <c r="B5068" s="1"/>
      <c r="C5068" s="1"/>
    </row>
    <row r="5069" spans="2:3" x14ac:dyDescent="0.3">
      <c r="B5069" s="1"/>
      <c r="C5069" s="1"/>
    </row>
    <row r="5070" spans="2:3" x14ac:dyDescent="0.3">
      <c r="B5070" s="1"/>
      <c r="C5070" s="1"/>
    </row>
    <row r="5071" spans="2:3" x14ac:dyDescent="0.3">
      <c r="B5071" s="1"/>
      <c r="C5071" s="1"/>
    </row>
    <row r="5072" spans="2:3" x14ac:dyDescent="0.3">
      <c r="B5072" s="1"/>
      <c r="C5072" s="1"/>
    </row>
    <row r="5073" spans="2:3" x14ac:dyDescent="0.3">
      <c r="B5073" s="1"/>
      <c r="C5073" s="1"/>
    </row>
    <row r="5074" spans="2:3" x14ac:dyDescent="0.3">
      <c r="B5074" s="1"/>
      <c r="C5074" s="1"/>
    </row>
    <row r="5075" spans="2:3" x14ac:dyDescent="0.3">
      <c r="B5075" s="1"/>
      <c r="C5075" s="1"/>
    </row>
    <row r="5076" spans="2:3" x14ac:dyDescent="0.3">
      <c r="B5076" s="1"/>
      <c r="C5076" s="1"/>
    </row>
    <row r="5077" spans="2:3" x14ac:dyDescent="0.3">
      <c r="B5077" s="1"/>
      <c r="C5077" s="1"/>
    </row>
    <row r="5078" spans="2:3" x14ac:dyDescent="0.3">
      <c r="B5078" s="1"/>
      <c r="C5078" s="1"/>
    </row>
    <row r="5079" spans="2:3" x14ac:dyDescent="0.3">
      <c r="B5079" s="1"/>
      <c r="C5079" s="1"/>
    </row>
    <row r="5080" spans="2:3" x14ac:dyDescent="0.3">
      <c r="B5080" s="1"/>
      <c r="C5080" s="1"/>
    </row>
    <row r="5081" spans="2:3" x14ac:dyDescent="0.3">
      <c r="B5081" s="1"/>
      <c r="C5081" s="1"/>
    </row>
    <row r="5082" spans="2:3" x14ac:dyDescent="0.3">
      <c r="B5082" s="1"/>
      <c r="C5082" s="1"/>
    </row>
    <row r="5083" spans="2:3" x14ac:dyDescent="0.3">
      <c r="B5083" s="1"/>
      <c r="C5083" s="1"/>
    </row>
    <row r="5084" spans="2:3" x14ac:dyDescent="0.3">
      <c r="B5084" s="1"/>
      <c r="C5084" s="1"/>
    </row>
    <row r="5085" spans="2:3" x14ac:dyDescent="0.3">
      <c r="B5085" s="1"/>
      <c r="C5085" s="1"/>
    </row>
    <row r="5086" spans="2:3" x14ac:dyDescent="0.3">
      <c r="B5086" s="1"/>
      <c r="C5086" s="1"/>
    </row>
    <row r="5087" spans="2:3" x14ac:dyDescent="0.3">
      <c r="B5087" s="1"/>
      <c r="C5087" s="1"/>
    </row>
    <row r="5088" spans="2:3" x14ac:dyDescent="0.3">
      <c r="B5088" s="1"/>
      <c r="C5088" s="1"/>
    </row>
    <row r="5089" spans="2:3" x14ac:dyDescent="0.3">
      <c r="B5089" s="1"/>
      <c r="C5089" s="1"/>
    </row>
    <row r="5090" spans="2:3" x14ac:dyDescent="0.3">
      <c r="B5090" s="1"/>
      <c r="C5090" s="1"/>
    </row>
    <row r="5091" spans="2:3" x14ac:dyDescent="0.3">
      <c r="B5091" s="1"/>
      <c r="C5091" s="1"/>
    </row>
    <row r="5092" spans="2:3" x14ac:dyDescent="0.3">
      <c r="B5092" s="1"/>
      <c r="C5092" s="1"/>
    </row>
    <row r="5093" spans="2:3" x14ac:dyDescent="0.3">
      <c r="B5093" s="1"/>
      <c r="C5093" s="1"/>
    </row>
    <row r="5094" spans="2:3" x14ac:dyDescent="0.3">
      <c r="B5094" s="1"/>
      <c r="C5094" s="1"/>
    </row>
    <row r="5095" spans="2:3" x14ac:dyDescent="0.3">
      <c r="B5095" s="1"/>
      <c r="C5095" s="1"/>
    </row>
    <row r="5096" spans="2:3" x14ac:dyDescent="0.3">
      <c r="B5096" s="1"/>
      <c r="C5096" s="1"/>
    </row>
    <row r="5097" spans="2:3" x14ac:dyDescent="0.3">
      <c r="B5097" s="1"/>
      <c r="C5097" s="1"/>
    </row>
    <row r="5098" spans="2:3" x14ac:dyDescent="0.3">
      <c r="B5098" s="1"/>
      <c r="C5098" s="1"/>
    </row>
    <row r="5099" spans="2:3" x14ac:dyDescent="0.3">
      <c r="B5099" s="1"/>
      <c r="C5099" s="1"/>
    </row>
    <row r="5100" spans="2:3" x14ac:dyDescent="0.3">
      <c r="B5100" s="1"/>
      <c r="C5100" s="1"/>
    </row>
    <row r="5101" spans="2:3" x14ac:dyDescent="0.3">
      <c r="B5101" s="1"/>
      <c r="C5101" s="1"/>
    </row>
    <row r="5102" spans="2:3" x14ac:dyDescent="0.3">
      <c r="B5102" s="1"/>
      <c r="C5102" s="1"/>
    </row>
    <row r="5103" spans="2:3" x14ac:dyDescent="0.3">
      <c r="B5103" s="1"/>
      <c r="C5103" s="1"/>
    </row>
    <row r="5104" spans="2:3" x14ac:dyDescent="0.3">
      <c r="B5104" s="1"/>
      <c r="C5104" s="1"/>
    </row>
    <row r="5105" spans="2:3" x14ac:dyDescent="0.3">
      <c r="B5105" s="1"/>
      <c r="C5105" s="1"/>
    </row>
    <row r="5106" spans="2:3" x14ac:dyDescent="0.3">
      <c r="B5106" s="1"/>
      <c r="C5106" s="1"/>
    </row>
    <row r="5107" spans="2:3" x14ac:dyDescent="0.3">
      <c r="B5107" s="1"/>
      <c r="C5107" s="1"/>
    </row>
    <row r="5108" spans="2:3" x14ac:dyDescent="0.3">
      <c r="B5108" s="1"/>
      <c r="C5108" s="1"/>
    </row>
    <row r="5109" spans="2:3" x14ac:dyDescent="0.3">
      <c r="B5109" s="1"/>
      <c r="C5109" s="1"/>
    </row>
    <row r="5110" spans="2:3" x14ac:dyDescent="0.3">
      <c r="B5110" s="1"/>
      <c r="C5110" s="1"/>
    </row>
    <row r="5111" spans="2:3" x14ac:dyDescent="0.3">
      <c r="B5111" s="1"/>
      <c r="C5111" s="1"/>
    </row>
    <row r="5112" spans="2:3" x14ac:dyDescent="0.3">
      <c r="B5112" s="1"/>
      <c r="C5112" s="1"/>
    </row>
    <row r="5113" spans="2:3" x14ac:dyDescent="0.3">
      <c r="B5113" s="1"/>
      <c r="C5113" s="1"/>
    </row>
    <row r="5114" spans="2:3" x14ac:dyDescent="0.3">
      <c r="B5114" s="1"/>
      <c r="C5114" s="1"/>
    </row>
    <row r="5115" spans="2:3" x14ac:dyDescent="0.3">
      <c r="B5115" s="1"/>
      <c r="C5115" s="1"/>
    </row>
    <row r="5116" spans="2:3" x14ac:dyDescent="0.3">
      <c r="B5116" s="1"/>
      <c r="C5116" s="1"/>
    </row>
    <row r="5117" spans="2:3" x14ac:dyDescent="0.3">
      <c r="B5117" s="1"/>
      <c r="C5117" s="1"/>
    </row>
    <row r="5118" spans="2:3" x14ac:dyDescent="0.3">
      <c r="B5118" s="1"/>
      <c r="C5118" s="1"/>
    </row>
    <row r="5119" spans="2:3" x14ac:dyDescent="0.3">
      <c r="B5119" s="1"/>
      <c r="C5119" s="1"/>
    </row>
    <row r="5120" spans="2:3" x14ac:dyDescent="0.3">
      <c r="B5120" s="1"/>
      <c r="C5120" s="1"/>
    </row>
    <row r="5121" spans="2:3" x14ac:dyDescent="0.3">
      <c r="B5121" s="1"/>
      <c r="C5121" s="1"/>
    </row>
    <row r="5122" spans="2:3" x14ac:dyDescent="0.3">
      <c r="B5122" s="1"/>
      <c r="C5122" s="1"/>
    </row>
    <row r="5123" spans="2:3" x14ac:dyDescent="0.3">
      <c r="B5123" s="1"/>
      <c r="C5123" s="1"/>
    </row>
    <row r="5124" spans="2:3" x14ac:dyDescent="0.3">
      <c r="B5124" s="1"/>
      <c r="C5124" s="1"/>
    </row>
    <row r="5125" spans="2:3" x14ac:dyDescent="0.3">
      <c r="B5125" s="1"/>
      <c r="C5125" s="1"/>
    </row>
    <row r="5126" spans="2:3" x14ac:dyDescent="0.3">
      <c r="B5126" s="1"/>
      <c r="C5126" s="1"/>
    </row>
    <row r="5127" spans="2:3" x14ac:dyDescent="0.3">
      <c r="B5127" s="1"/>
      <c r="C5127" s="1"/>
    </row>
    <row r="5128" spans="2:3" x14ac:dyDescent="0.3">
      <c r="B5128" s="1"/>
      <c r="C5128" s="1"/>
    </row>
    <row r="5129" spans="2:3" x14ac:dyDescent="0.3">
      <c r="B5129" s="1"/>
      <c r="C5129" s="1"/>
    </row>
    <row r="5130" spans="2:3" x14ac:dyDescent="0.3">
      <c r="B5130" s="1"/>
      <c r="C5130" s="1"/>
    </row>
    <row r="5131" spans="2:3" x14ac:dyDescent="0.3">
      <c r="B5131" s="1"/>
      <c r="C5131" s="1"/>
    </row>
    <row r="5132" spans="2:3" x14ac:dyDescent="0.3">
      <c r="B5132" s="1"/>
      <c r="C5132" s="1"/>
    </row>
    <row r="5133" spans="2:3" x14ac:dyDescent="0.3">
      <c r="B5133" s="1"/>
      <c r="C5133" s="1"/>
    </row>
    <row r="5134" spans="2:3" x14ac:dyDescent="0.3">
      <c r="B5134" s="1"/>
      <c r="C5134" s="1"/>
    </row>
    <row r="5135" spans="2:3" x14ac:dyDescent="0.3">
      <c r="B5135" s="1"/>
      <c r="C5135" s="1"/>
    </row>
    <row r="5136" spans="2:3" x14ac:dyDescent="0.3">
      <c r="B5136" s="1"/>
      <c r="C5136" s="1"/>
    </row>
    <row r="5137" spans="2:3" x14ac:dyDescent="0.3">
      <c r="B5137" s="1"/>
      <c r="C5137" s="1"/>
    </row>
    <row r="5138" spans="2:3" x14ac:dyDescent="0.3">
      <c r="B5138" s="1"/>
      <c r="C5138" s="1"/>
    </row>
    <row r="5139" spans="2:3" x14ac:dyDescent="0.3">
      <c r="B5139" s="1"/>
      <c r="C5139" s="1"/>
    </row>
    <row r="5140" spans="2:3" x14ac:dyDescent="0.3">
      <c r="B5140" s="1"/>
      <c r="C5140" s="1"/>
    </row>
    <row r="5141" spans="2:3" x14ac:dyDescent="0.3">
      <c r="B5141" s="1"/>
      <c r="C5141" s="1"/>
    </row>
    <row r="5142" spans="2:3" x14ac:dyDescent="0.3">
      <c r="B5142" s="1"/>
      <c r="C5142" s="1"/>
    </row>
    <row r="5143" spans="2:3" x14ac:dyDescent="0.3">
      <c r="B5143" s="1"/>
      <c r="C5143" s="1"/>
    </row>
    <row r="5144" spans="2:3" x14ac:dyDescent="0.3">
      <c r="B5144" s="1"/>
      <c r="C5144" s="1"/>
    </row>
    <row r="5145" spans="2:3" x14ac:dyDescent="0.3">
      <c r="B5145" s="1"/>
      <c r="C5145" s="1"/>
    </row>
    <row r="5146" spans="2:3" x14ac:dyDescent="0.3">
      <c r="B5146" s="1"/>
      <c r="C5146" s="1"/>
    </row>
    <row r="5147" spans="2:3" x14ac:dyDescent="0.3">
      <c r="B5147" s="1"/>
      <c r="C5147" s="1"/>
    </row>
    <row r="5148" spans="2:3" x14ac:dyDescent="0.3">
      <c r="B5148" s="1"/>
      <c r="C5148" s="1"/>
    </row>
    <row r="5149" spans="2:3" x14ac:dyDescent="0.3">
      <c r="B5149" s="1"/>
      <c r="C5149" s="1"/>
    </row>
    <row r="5150" spans="2:3" x14ac:dyDescent="0.3">
      <c r="B5150" s="1"/>
      <c r="C5150" s="1"/>
    </row>
    <row r="5151" spans="2:3" x14ac:dyDescent="0.3">
      <c r="B5151" s="1"/>
      <c r="C5151" s="1"/>
    </row>
    <row r="5152" spans="2:3" x14ac:dyDescent="0.3">
      <c r="B5152" s="1"/>
      <c r="C5152" s="1"/>
    </row>
    <row r="5153" spans="2:3" x14ac:dyDescent="0.3">
      <c r="B5153" s="1"/>
      <c r="C5153" s="1"/>
    </row>
    <row r="5154" spans="2:3" x14ac:dyDescent="0.3">
      <c r="B5154" s="1"/>
      <c r="C5154" s="1"/>
    </row>
    <row r="5155" spans="2:3" x14ac:dyDescent="0.3">
      <c r="B5155" s="1"/>
      <c r="C5155" s="1"/>
    </row>
    <row r="5156" spans="2:3" x14ac:dyDescent="0.3">
      <c r="B5156" s="1"/>
      <c r="C5156" s="1"/>
    </row>
    <row r="5157" spans="2:3" x14ac:dyDescent="0.3">
      <c r="B5157" s="1"/>
      <c r="C5157" s="1"/>
    </row>
    <row r="5158" spans="2:3" x14ac:dyDescent="0.3">
      <c r="B5158" s="1"/>
      <c r="C5158" s="1"/>
    </row>
    <row r="5159" spans="2:3" x14ac:dyDescent="0.3">
      <c r="B5159" s="1"/>
      <c r="C5159" s="1"/>
    </row>
    <row r="5160" spans="2:3" x14ac:dyDescent="0.3">
      <c r="B5160" s="1"/>
      <c r="C5160" s="1"/>
    </row>
    <row r="5161" spans="2:3" x14ac:dyDescent="0.3">
      <c r="B5161" s="1"/>
      <c r="C5161" s="1"/>
    </row>
    <row r="5162" spans="2:3" x14ac:dyDescent="0.3">
      <c r="B5162" s="1"/>
      <c r="C5162" s="1"/>
    </row>
    <row r="5163" spans="2:3" x14ac:dyDescent="0.3">
      <c r="B5163" s="1"/>
      <c r="C5163" s="1"/>
    </row>
    <row r="5164" spans="2:3" x14ac:dyDescent="0.3">
      <c r="B5164" s="1"/>
      <c r="C5164" s="1"/>
    </row>
    <row r="5165" spans="2:3" x14ac:dyDescent="0.3">
      <c r="B5165" s="1"/>
      <c r="C5165" s="1"/>
    </row>
    <row r="5166" spans="2:3" x14ac:dyDescent="0.3">
      <c r="B5166" s="1"/>
      <c r="C5166" s="1"/>
    </row>
    <row r="5167" spans="2:3" x14ac:dyDescent="0.3">
      <c r="B5167" s="1"/>
      <c r="C5167" s="1"/>
    </row>
    <row r="5168" spans="2:3" x14ac:dyDescent="0.3">
      <c r="B5168" s="1"/>
      <c r="C5168" s="1"/>
    </row>
    <row r="5169" spans="2:3" x14ac:dyDescent="0.3">
      <c r="B5169" s="1"/>
      <c r="C5169" s="1"/>
    </row>
    <row r="5170" spans="2:3" x14ac:dyDescent="0.3">
      <c r="B5170" s="1"/>
      <c r="C5170" s="1"/>
    </row>
    <row r="5171" spans="2:3" x14ac:dyDescent="0.3">
      <c r="B5171" s="1"/>
      <c r="C5171" s="1"/>
    </row>
    <row r="5172" spans="2:3" x14ac:dyDescent="0.3">
      <c r="B5172" s="1"/>
      <c r="C5172" s="1"/>
    </row>
    <row r="5173" spans="2:3" x14ac:dyDescent="0.3">
      <c r="B5173" s="1"/>
      <c r="C5173" s="1"/>
    </row>
    <row r="5174" spans="2:3" x14ac:dyDescent="0.3">
      <c r="B5174" s="1"/>
      <c r="C5174" s="1"/>
    </row>
    <row r="5175" spans="2:3" x14ac:dyDescent="0.3">
      <c r="B5175" s="1"/>
      <c r="C5175" s="1"/>
    </row>
    <row r="5176" spans="2:3" x14ac:dyDescent="0.3">
      <c r="B5176" s="1"/>
      <c r="C5176" s="1"/>
    </row>
    <row r="5177" spans="2:3" x14ac:dyDescent="0.3">
      <c r="B5177" s="1"/>
      <c r="C5177" s="1"/>
    </row>
    <row r="5178" spans="2:3" x14ac:dyDescent="0.3">
      <c r="B5178" s="1"/>
      <c r="C5178" s="1"/>
    </row>
    <row r="5179" spans="2:3" x14ac:dyDescent="0.3">
      <c r="B5179" s="1"/>
      <c r="C5179" s="1"/>
    </row>
    <row r="5180" spans="2:3" x14ac:dyDescent="0.3">
      <c r="B5180" s="1"/>
      <c r="C5180" s="1"/>
    </row>
    <row r="5181" spans="2:3" x14ac:dyDescent="0.3">
      <c r="B5181" s="1"/>
      <c r="C5181" s="1"/>
    </row>
    <row r="5182" spans="2:3" x14ac:dyDescent="0.3">
      <c r="B5182" s="1"/>
      <c r="C5182" s="1"/>
    </row>
    <row r="5183" spans="2:3" x14ac:dyDescent="0.3">
      <c r="B5183" s="1"/>
      <c r="C5183" s="1"/>
    </row>
    <row r="5184" spans="2:3" x14ac:dyDescent="0.3">
      <c r="B5184" s="1"/>
      <c r="C5184" s="1"/>
    </row>
    <row r="5185" spans="2:3" x14ac:dyDescent="0.3">
      <c r="B5185" s="1"/>
      <c r="C5185" s="1"/>
    </row>
    <row r="5186" spans="2:3" x14ac:dyDescent="0.3">
      <c r="B5186" s="1"/>
      <c r="C5186" s="1"/>
    </row>
    <row r="5187" spans="2:3" x14ac:dyDescent="0.3">
      <c r="B5187" s="1"/>
      <c r="C5187" s="1"/>
    </row>
    <row r="5188" spans="2:3" x14ac:dyDescent="0.3">
      <c r="B5188" s="1"/>
      <c r="C5188" s="1"/>
    </row>
    <row r="5189" spans="2:3" x14ac:dyDescent="0.3">
      <c r="B5189" s="1"/>
      <c r="C5189" s="1"/>
    </row>
    <row r="5190" spans="2:3" x14ac:dyDescent="0.3">
      <c r="B5190" s="1"/>
      <c r="C5190" s="1"/>
    </row>
    <row r="5191" spans="2:3" x14ac:dyDescent="0.3">
      <c r="B5191" s="1"/>
      <c r="C5191" s="1"/>
    </row>
    <row r="5192" spans="2:3" x14ac:dyDescent="0.3">
      <c r="B5192" s="1"/>
      <c r="C5192" s="1"/>
    </row>
    <row r="5193" spans="2:3" x14ac:dyDescent="0.3">
      <c r="B5193" s="1"/>
      <c r="C5193" s="1"/>
    </row>
    <row r="5194" spans="2:3" x14ac:dyDescent="0.3">
      <c r="B5194" s="1"/>
      <c r="C5194" s="1"/>
    </row>
    <row r="5195" spans="2:3" x14ac:dyDescent="0.3">
      <c r="B5195" s="1"/>
      <c r="C5195" s="1"/>
    </row>
    <row r="5196" spans="2:3" x14ac:dyDescent="0.3">
      <c r="B5196" s="1"/>
      <c r="C5196" s="1"/>
    </row>
    <row r="5197" spans="2:3" x14ac:dyDescent="0.3">
      <c r="B5197" s="1"/>
      <c r="C5197" s="1"/>
    </row>
    <row r="5198" spans="2:3" x14ac:dyDescent="0.3">
      <c r="B5198" s="1"/>
      <c r="C5198" s="1"/>
    </row>
    <row r="5199" spans="2:3" x14ac:dyDescent="0.3">
      <c r="B5199" s="1"/>
      <c r="C5199" s="1"/>
    </row>
    <row r="5200" spans="2:3" x14ac:dyDescent="0.3">
      <c r="B5200" s="1"/>
      <c r="C5200" s="1"/>
    </row>
    <row r="5201" spans="2:3" x14ac:dyDescent="0.3">
      <c r="B5201" s="1"/>
      <c r="C5201" s="1"/>
    </row>
    <row r="5202" spans="2:3" x14ac:dyDescent="0.3">
      <c r="B5202" s="1"/>
      <c r="C5202" s="1"/>
    </row>
    <row r="5203" spans="2:3" x14ac:dyDescent="0.3">
      <c r="B5203" s="1"/>
      <c r="C5203" s="1"/>
    </row>
    <row r="5204" spans="2:3" x14ac:dyDescent="0.3">
      <c r="B5204" s="1"/>
      <c r="C5204" s="1"/>
    </row>
    <row r="5205" spans="2:3" x14ac:dyDescent="0.3">
      <c r="B5205" s="1"/>
      <c r="C5205" s="1"/>
    </row>
    <row r="5206" spans="2:3" x14ac:dyDescent="0.3">
      <c r="B5206" s="1"/>
      <c r="C5206" s="1"/>
    </row>
    <row r="5207" spans="2:3" x14ac:dyDescent="0.3">
      <c r="B5207" s="1"/>
      <c r="C5207" s="1"/>
    </row>
    <row r="5208" spans="2:3" x14ac:dyDescent="0.3">
      <c r="B5208" s="1"/>
      <c r="C5208" s="1"/>
    </row>
    <row r="5209" spans="2:3" x14ac:dyDescent="0.3">
      <c r="B5209" s="1"/>
      <c r="C5209" s="1"/>
    </row>
    <row r="5210" spans="2:3" x14ac:dyDescent="0.3">
      <c r="B5210" s="1"/>
      <c r="C5210" s="1"/>
    </row>
    <row r="5211" spans="2:3" x14ac:dyDescent="0.3">
      <c r="B5211" s="1"/>
      <c r="C5211" s="1"/>
    </row>
    <row r="5212" spans="2:3" x14ac:dyDescent="0.3">
      <c r="B5212" s="1"/>
      <c r="C5212" s="1"/>
    </row>
    <row r="5213" spans="2:3" x14ac:dyDescent="0.3">
      <c r="B5213" s="1"/>
      <c r="C5213" s="1"/>
    </row>
    <row r="5214" spans="2:3" x14ac:dyDescent="0.3">
      <c r="B5214" s="1"/>
      <c r="C5214" s="1"/>
    </row>
    <row r="5215" spans="2:3" x14ac:dyDescent="0.3">
      <c r="B5215" s="1"/>
      <c r="C5215" s="1"/>
    </row>
    <row r="5216" spans="2:3" x14ac:dyDescent="0.3">
      <c r="B5216" s="1"/>
      <c r="C5216" s="1"/>
    </row>
    <row r="5217" spans="2:3" x14ac:dyDescent="0.3">
      <c r="B5217" s="1"/>
      <c r="C5217" s="1"/>
    </row>
    <row r="5218" spans="2:3" x14ac:dyDescent="0.3">
      <c r="B5218" s="1"/>
      <c r="C5218" s="1"/>
    </row>
    <row r="5219" spans="2:3" x14ac:dyDescent="0.3">
      <c r="B5219" s="1"/>
      <c r="C5219" s="1"/>
    </row>
    <row r="5220" spans="2:3" x14ac:dyDescent="0.3">
      <c r="B5220" s="1"/>
      <c r="C5220" s="1"/>
    </row>
    <row r="5221" spans="2:3" x14ac:dyDescent="0.3">
      <c r="B5221" s="1"/>
      <c r="C5221" s="1"/>
    </row>
    <row r="5222" spans="2:3" x14ac:dyDescent="0.3">
      <c r="B5222" s="1"/>
      <c r="C5222" s="1"/>
    </row>
    <row r="5223" spans="2:3" x14ac:dyDescent="0.3">
      <c r="B5223" s="1"/>
      <c r="C5223" s="1"/>
    </row>
    <row r="5224" spans="2:3" x14ac:dyDescent="0.3">
      <c r="B5224" s="1"/>
      <c r="C5224" s="1"/>
    </row>
    <row r="5225" spans="2:3" x14ac:dyDescent="0.3">
      <c r="B5225" s="1"/>
      <c r="C5225" s="1"/>
    </row>
    <row r="5226" spans="2:3" x14ac:dyDescent="0.3">
      <c r="B5226" s="1"/>
      <c r="C5226" s="1"/>
    </row>
    <row r="5227" spans="2:3" x14ac:dyDescent="0.3">
      <c r="B5227" s="1"/>
      <c r="C5227" s="1"/>
    </row>
    <row r="5228" spans="2:3" x14ac:dyDescent="0.3">
      <c r="B5228" s="1"/>
      <c r="C5228" s="1"/>
    </row>
    <row r="5229" spans="2:3" x14ac:dyDescent="0.3">
      <c r="B5229" s="1"/>
      <c r="C5229" s="1"/>
    </row>
    <row r="5230" spans="2:3" x14ac:dyDescent="0.3">
      <c r="B5230" s="1"/>
      <c r="C5230" s="1"/>
    </row>
    <row r="5231" spans="2:3" x14ac:dyDescent="0.3">
      <c r="B5231" s="1"/>
      <c r="C5231" s="1"/>
    </row>
    <row r="5232" spans="2:3" x14ac:dyDescent="0.3">
      <c r="B5232" s="1"/>
      <c r="C5232" s="1"/>
    </row>
    <row r="5233" spans="2:3" x14ac:dyDescent="0.3">
      <c r="B5233" s="1"/>
      <c r="C5233" s="1"/>
    </row>
    <row r="5234" spans="2:3" x14ac:dyDescent="0.3">
      <c r="B5234" s="1"/>
      <c r="C5234" s="1"/>
    </row>
    <row r="5235" spans="2:3" x14ac:dyDescent="0.3">
      <c r="B5235" s="1"/>
      <c r="C5235" s="1"/>
    </row>
    <row r="5236" spans="2:3" x14ac:dyDescent="0.3">
      <c r="B5236" s="1"/>
      <c r="C5236" s="1"/>
    </row>
    <row r="5237" spans="2:3" x14ac:dyDescent="0.3">
      <c r="B5237" s="1"/>
      <c r="C5237" s="1"/>
    </row>
    <row r="5238" spans="2:3" x14ac:dyDescent="0.3">
      <c r="B5238" s="1"/>
      <c r="C5238" s="1"/>
    </row>
    <row r="5239" spans="2:3" x14ac:dyDescent="0.3">
      <c r="B5239" s="1"/>
      <c r="C5239" s="1"/>
    </row>
    <row r="5240" spans="2:3" x14ac:dyDescent="0.3">
      <c r="B5240" s="1"/>
      <c r="C5240" s="1"/>
    </row>
    <row r="5241" spans="2:3" x14ac:dyDescent="0.3">
      <c r="B5241" s="1"/>
      <c r="C5241" s="1"/>
    </row>
    <row r="5242" spans="2:3" x14ac:dyDescent="0.3">
      <c r="B5242" s="1"/>
      <c r="C5242" s="1"/>
    </row>
    <row r="5243" spans="2:3" x14ac:dyDescent="0.3">
      <c r="B5243" s="1"/>
      <c r="C5243" s="1"/>
    </row>
    <row r="5244" spans="2:3" x14ac:dyDescent="0.3">
      <c r="B5244" s="1"/>
      <c r="C5244" s="1"/>
    </row>
    <row r="5245" spans="2:3" x14ac:dyDescent="0.3">
      <c r="B5245" s="1"/>
      <c r="C5245" s="1"/>
    </row>
    <row r="5246" spans="2:3" x14ac:dyDescent="0.3">
      <c r="B5246" s="1"/>
      <c r="C5246" s="1"/>
    </row>
    <row r="5247" spans="2:3" x14ac:dyDescent="0.3">
      <c r="B5247" s="1"/>
      <c r="C5247" s="1"/>
    </row>
    <row r="5248" spans="2:3" x14ac:dyDescent="0.3">
      <c r="B5248" s="1"/>
      <c r="C5248" s="1"/>
    </row>
    <row r="5249" spans="2:3" x14ac:dyDescent="0.3">
      <c r="B5249" s="1"/>
      <c r="C5249" s="1"/>
    </row>
    <row r="5250" spans="2:3" x14ac:dyDescent="0.3">
      <c r="B5250" s="1"/>
      <c r="C5250" s="1"/>
    </row>
    <row r="5251" spans="2:3" x14ac:dyDescent="0.3">
      <c r="B5251" s="1"/>
      <c r="C5251" s="1"/>
    </row>
    <row r="5252" spans="2:3" x14ac:dyDescent="0.3">
      <c r="B5252" s="1"/>
      <c r="C5252" s="1"/>
    </row>
    <row r="5253" spans="2:3" x14ac:dyDescent="0.3">
      <c r="B5253" s="1"/>
      <c r="C5253" s="1"/>
    </row>
    <row r="5254" spans="2:3" x14ac:dyDescent="0.3">
      <c r="B5254" s="1"/>
      <c r="C5254" s="1"/>
    </row>
    <row r="5255" spans="2:3" x14ac:dyDescent="0.3">
      <c r="B5255" s="1"/>
      <c r="C5255" s="1"/>
    </row>
    <row r="5256" spans="2:3" x14ac:dyDescent="0.3">
      <c r="B5256" s="1"/>
      <c r="C5256" s="1"/>
    </row>
    <row r="5257" spans="2:3" x14ac:dyDescent="0.3">
      <c r="B5257" s="1"/>
      <c r="C5257" s="1"/>
    </row>
    <row r="5258" spans="2:3" x14ac:dyDescent="0.3">
      <c r="B5258" s="1"/>
      <c r="C5258" s="1"/>
    </row>
    <row r="5259" spans="2:3" x14ac:dyDescent="0.3">
      <c r="B5259" s="1"/>
      <c r="C5259" s="1"/>
    </row>
    <row r="5260" spans="2:3" x14ac:dyDescent="0.3">
      <c r="B5260" s="1"/>
      <c r="C5260" s="1"/>
    </row>
    <row r="5261" spans="2:3" x14ac:dyDescent="0.3">
      <c r="B5261" s="1"/>
      <c r="C5261" s="1"/>
    </row>
    <row r="5262" spans="2:3" x14ac:dyDescent="0.3">
      <c r="B5262" s="1"/>
      <c r="C5262" s="1"/>
    </row>
    <row r="5263" spans="2:3" x14ac:dyDescent="0.3">
      <c r="B5263" s="1"/>
      <c r="C5263" s="1"/>
    </row>
    <row r="5264" spans="2:3" x14ac:dyDescent="0.3">
      <c r="B5264" s="1"/>
      <c r="C5264" s="1"/>
    </row>
    <row r="5265" spans="2:3" x14ac:dyDescent="0.3">
      <c r="B5265" s="1"/>
      <c r="C5265" s="1"/>
    </row>
    <row r="5266" spans="2:3" x14ac:dyDescent="0.3">
      <c r="B5266" s="1"/>
      <c r="C5266" s="1"/>
    </row>
    <row r="5267" spans="2:3" x14ac:dyDescent="0.3">
      <c r="B5267" s="1"/>
      <c r="C5267" s="1"/>
    </row>
    <row r="5268" spans="2:3" x14ac:dyDescent="0.3">
      <c r="B5268" s="1"/>
      <c r="C5268" s="1"/>
    </row>
    <row r="5269" spans="2:3" x14ac:dyDescent="0.3">
      <c r="B5269" s="1"/>
      <c r="C5269" s="1"/>
    </row>
    <row r="5270" spans="2:3" x14ac:dyDescent="0.3">
      <c r="B5270" s="1"/>
      <c r="C5270" s="1"/>
    </row>
    <row r="5271" spans="2:3" x14ac:dyDescent="0.3">
      <c r="B5271" s="1"/>
      <c r="C5271" s="1"/>
    </row>
    <row r="5272" spans="2:3" x14ac:dyDescent="0.3">
      <c r="B5272" s="1"/>
      <c r="C5272" s="1"/>
    </row>
    <row r="5273" spans="2:3" x14ac:dyDescent="0.3">
      <c r="B5273" s="1"/>
      <c r="C5273" s="1"/>
    </row>
    <row r="5274" spans="2:3" x14ac:dyDescent="0.3">
      <c r="B5274" s="1"/>
      <c r="C5274" s="1"/>
    </row>
    <row r="5275" spans="2:3" x14ac:dyDescent="0.3">
      <c r="B5275" s="1"/>
      <c r="C5275" s="1"/>
    </row>
    <row r="5276" spans="2:3" x14ac:dyDescent="0.3">
      <c r="B5276" s="1"/>
      <c r="C5276" s="1"/>
    </row>
    <row r="5277" spans="2:3" x14ac:dyDescent="0.3">
      <c r="B5277" s="1"/>
      <c r="C5277" s="1"/>
    </row>
    <row r="5278" spans="2:3" x14ac:dyDescent="0.3">
      <c r="B5278" s="1"/>
      <c r="C5278" s="1"/>
    </row>
    <row r="5279" spans="2:3" x14ac:dyDescent="0.3">
      <c r="B5279" s="1"/>
      <c r="C5279" s="1"/>
    </row>
    <row r="5280" spans="2:3" x14ac:dyDescent="0.3">
      <c r="B5280" s="1"/>
      <c r="C5280" s="1"/>
    </row>
    <row r="5281" spans="2:3" x14ac:dyDescent="0.3">
      <c r="B5281" s="1"/>
      <c r="C5281" s="1"/>
    </row>
    <row r="5282" spans="2:3" x14ac:dyDescent="0.3">
      <c r="B5282" s="1"/>
      <c r="C5282" s="1"/>
    </row>
    <row r="5283" spans="2:3" x14ac:dyDescent="0.3">
      <c r="B5283" s="1"/>
      <c r="C5283" s="1"/>
    </row>
    <row r="5284" spans="2:3" x14ac:dyDescent="0.3">
      <c r="B5284" s="1"/>
      <c r="C5284" s="1"/>
    </row>
    <row r="5285" spans="2:3" x14ac:dyDescent="0.3">
      <c r="B5285" s="1"/>
      <c r="C5285" s="1"/>
    </row>
    <row r="5286" spans="2:3" x14ac:dyDescent="0.3">
      <c r="B5286" s="1"/>
      <c r="C5286" s="1"/>
    </row>
    <row r="5287" spans="2:3" x14ac:dyDescent="0.3">
      <c r="B5287" s="1"/>
      <c r="C5287" s="1"/>
    </row>
    <row r="5288" spans="2:3" x14ac:dyDescent="0.3">
      <c r="B5288" s="1"/>
      <c r="C5288" s="1"/>
    </row>
    <row r="5289" spans="2:3" x14ac:dyDescent="0.3">
      <c r="B5289" s="1"/>
      <c r="C5289" s="1"/>
    </row>
    <row r="5290" spans="2:3" x14ac:dyDescent="0.3">
      <c r="B5290" s="1"/>
      <c r="C5290" s="1"/>
    </row>
    <row r="5291" spans="2:3" x14ac:dyDescent="0.3">
      <c r="B5291" s="1"/>
      <c r="C5291" s="1"/>
    </row>
    <row r="5292" spans="2:3" x14ac:dyDescent="0.3">
      <c r="B5292" s="1"/>
      <c r="C5292" s="1"/>
    </row>
    <row r="5293" spans="2:3" x14ac:dyDescent="0.3">
      <c r="B5293" s="1"/>
      <c r="C5293" s="1"/>
    </row>
    <row r="5294" spans="2:3" x14ac:dyDescent="0.3">
      <c r="B5294" s="1"/>
      <c r="C5294" s="1"/>
    </row>
    <row r="5295" spans="2:3" x14ac:dyDescent="0.3">
      <c r="B5295" s="1"/>
      <c r="C5295" s="1"/>
    </row>
    <row r="5296" spans="2:3" x14ac:dyDescent="0.3">
      <c r="B5296" s="1"/>
      <c r="C5296" s="1"/>
    </row>
    <row r="5297" spans="2:3" x14ac:dyDescent="0.3">
      <c r="B5297" s="1"/>
      <c r="C5297" s="1"/>
    </row>
    <row r="5298" spans="2:3" x14ac:dyDescent="0.3">
      <c r="B5298" s="1"/>
      <c r="C5298" s="1"/>
    </row>
    <row r="5299" spans="2:3" x14ac:dyDescent="0.3">
      <c r="B5299" s="1"/>
      <c r="C5299" s="1"/>
    </row>
    <row r="5300" spans="2:3" x14ac:dyDescent="0.3">
      <c r="B5300" s="1"/>
      <c r="C5300" s="1"/>
    </row>
    <row r="5301" spans="2:3" x14ac:dyDescent="0.3">
      <c r="B5301" s="1"/>
      <c r="C5301" s="1"/>
    </row>
    <row r="5302" spans="2:3" x14ac:dyDescent="0.3">
      <c r="B5302" s="1"/>
      <c r="C5302" s="1"/>
    </row>
    <row r="5303" spans="2:3" x14ac:dyDescent="0.3">
      <c r="B5303" s="1"/>
      <c r="C5303" s="1"/>
    </row>
    <row r="5304" spans="2:3" x14ac:dyDescent="0.3">
      <c r="B5304" s="1"/>
      <c r="C5304" s="1"/>
    </row>
    <row r="5305" spans="2:3" x14ac:dyDescent="0.3">
      <c r="B5305" s="1"/>
      <c r="C5305" s="1"/>
    </row>
    <row r="5306" spans="2:3" x14ac:dyDescent="0.3">
      <c r="B5306" s="1"/>
      <c r="C5306" s="1"/>
    </row>
    <row r="5307" spans="2:3" x14ac:dyDescent="0.3">
      <c r="B5307" s="1"/>
      <c r="C5307" s="1"/>
    </row>
    <row r="5308" spans="2:3" x14ac:dyDescent="0.3">
      <c r="B5308" s="1"/>
      <c r="C5308" s="1"/>
    </row>
    <row r="5309" spans="2:3" x14ac:dyDescent="0.3">
      <c r="B5309" s="1"/>
      <c r="C5309" s="1"/>
    </row>
    <row r="5310" spans="2:3" x14ac:dyDescent="0.3">
      <c r="B5310" s="1"/>
      <c r="C5310" s="1"/>
    </row>
    <row r="5311" spans="2:3" x14ac:dyDescent="0.3">
      <c r="B5311" s="1"/>
      <c r="C5311" s="1"/>
    </row>
    <row r="5312" spans="2:3" x14ac:dyDescent="0.3">
      <c r="B5312" s="1"/>
      <c r="C5312" s="1"/>
    </row>
    <row r="5313" spans="2:3" x14ac:dyDescent="0.3">
      <c r="B5313" s="1"/>
      <c r="C5313" s="1"/>
    </row>
    <row r="5314" spans="2:3" x14ac:dyDescent="0.3">
      <c r="B5314" s="1"/>
      <c r="C5314" s="1"/>
    </row>
    <row r="5315" spans="2:3" x14ac:dyDescent="0.3">
      <c r="B5315" s="1"/>
      <c r="C5315" s="1"/>
    </row>
    <row r="5316" spans="2:3" x14ac:dyDescent="0.3">
      <c r="B5316" s="1"/>
      <c r="C5316" s="1"/>
    </row>
    <row r="5317" spans="2:3" x14ac:dyDescent="0.3">
      <c r="B5317" s="1"/>
      <c r="C5317" s="1"/>
    </row>
    <row r="5318" spans="2:3" x14ac:dyDescent="0.3">
      <c r="B5318" s="1"/>
      <c r="C5318" s="1"/>
    </row>
    <row r="5319" spans="2:3" x14ac:dyDescent="0.3">
      <c r="B5319" s="1"/>
      <c r="C5319" s="1"/>
    </row>
    <row r="5320" spans="2:3" x14ac:dyDescent="0.3">
      <c r="B5320" s="1"/>
      <c r="C5320" s="1"/>
    </row>
    <row r="5321" spans="2:3" x14ac:dyDescent="0.3">
      <c r="B5321" s="1"/>
      <c r="C5321" s="1"/>
    </row>
    <row r="5322" spans="2:3" x14ac:dyDescent="0.3">
      <c r="B5322" s="1"/>
      <c r="C5322" s="1"/>
    </row>
    <row r="5323" spans="2:3" x14ac:dyDescent="0.3">
      <c r="B5323" s="1"/>
      <c r="C5323" s="1"/>
    </row>
    <row r="5324" spans="2:3" x14ac:dyDescent="0.3">
      <c r="B5324" s="1"/>
      <c r="C5324" s="1"/>
    </row>
    <row r="5325" spans="2:3" x14ac:dyDescent="0.3">
      <c r="B5325" s="1"/>
      <c r="C5325" s="1"/>
    </row>
    <row r="5326" spans="2:3" x14ac:dyDescent="0.3">
      <c r="B5326" s="1"/>
      <c r="C5326" s="1"/>
    </row>
    <row r="5327" spans="2:3" x14ac:dyDescent="0.3">
      <c r="B5327" s="1"/>
      <c r="C5327" s="1"/>
    </row>
    <row r="5328" spans="2:3" x14ac:dyDescent="0.3">
      <c r="B5328" s="1"/>
      <c r="C5328" s="1"/>
    </row>
    <row r="5329" spans="2:3" x14ac:dyDescent="0.3">
      <c r="B5329" s="1"/>
      <c r="C5329" s="1"/>
    </row>
    <row r="5330" spans="2:3" x14ac:dyDescent="0.3">
      <c r="B5330" s="1"/>
      <c r="C5330" s="1"/>
    </row>
    <row r="5331" spans="2:3" x14ac:dyDescent="0.3">
      <c r="B5331" s="1"/>
      <c r="C5331" s="1"/>
    </row>
    <row r="5332" spans="2:3" x14ac:dyDescent="0.3">
      <c r="B5332" s="1"/>
      <c r="C5332" s="1"/>
    </row>
    <row r="5333" spans="2:3" x14ac:dyDescent="0.3">
      <c r="B5333" s="1"/>
      <c r="C5333" s="1"/>
    </row>
    <row r="5334" spans="2:3" x14ac:dyDescent="0.3">
      <c r="B5334" s="1"/>
      <c r="C5334" s="1"/>
    </row>
    <row r="5335" spans="2:3" x14ac:dyDescent="0.3">
      <c r="B5335" s="1"/>
      <c r="C5335" s="1"/>
    </row>
    <row r="5336" spans="2:3" x14ac:dyDescent="0.3">
      <c r="B5336" s="1"/>
      <c r="C5336" s="1"/>
    </row>
    <row r="5337" spans="2:3" x14ac:dyDescent="0.3">
      <c r="B5337" s="1"/>
      <c r="C5337" s="1"/>
    </row>
    <row r="5338" spans="2:3" x14ac:dyDescent="0.3">
      <c r="B5338" s="1"/>
      <c r="C5338" s="1"/>
    </row>
    <row r="5339" spans="2:3" x14ac:dyDescent="0.3">
      <c r="B5339" s="1"/>
      <c r="C5339" s="1"/>
    </row>
    <row r="5340" spans="2:3" x14ac:dyDescent="0.3">
      <c r="B5340" s="1"/>
      <c r="C5340" s="1"/>
    </row>
    <row r="5341" spans="2:3" x14ac:dyDescent="0.3">
      <c r="B5341" s="1"/>
      <c r="C5341" s="1"/>
    </row>
    <row r="5342" spans="2:3" x14ac:dyDescent="0.3">
      <c r="B5342" s="1"/>
      <c r="C5342" s="1"/>
    </row>
    <row r="5343" spans="2:3" x14ac:dyDescent="0.3">
      <c r="B5343" s="1"/>
      <c r="C5343" s="1"/>
    </row>
    <row r="5344" spans="2:3" x14ac:dyDescent="0.3">
      <c r="B5344" s="1"/>
      <c r="C5344" s="1"/>
    </row>
    <row r="5345" spans="2:3" x14ac:dyDescent="0.3">
      <c r="B5345" s="1"/>
      <c r="C5345" s="1"/>
    </row>
    <row r="5346" spans="2:3" x14ac:dyDescent="0.3">
      <c r="B5346" s="1"/>
      <c r="C5346" s="1"/>
    </row>
    <row r="5347" spans="2:3" x14ac:dyDescent="0.3">
      <c r="B5347" s="1"/>
      <c r="C5347" s="1"/>
    </row>
    <row r="5348" spans="2:3" x14ac:dyDescent="0.3">
      <c r="B5348" s="1"/>
      <c r="C5348" s="1"/>
    </row>
    <row r="5349" spans="2:3" x14ac:dyDescent="0.3">
      <c r="B5349" s="1"/>
      <c r="C5349" s="1"/>
    </row>
    <row r="5350" spans="2:3" x14ac:dyDescent="0.3">
      <c r="B5350" s="1"/>
      <c r="C5350" s="1"/>
    </row>
    <row r="5351" spans="2:3" x14ac:dyDescent="0.3">
      <c r="B5351" s="1"/>
      <c r="C5351" s="1"/>
    </row>
    <row r="5352" spans="2:3" x14ac:dyDescent="0.3">
      <c r="B5352" s="1"/>
      <c r="C5352" s="1"/>
    </row>
    <row r="5353" spans="2:3" x14ac:dyDescent="0.3">
      <c r="B5353" s="1"/>
      <c r="C5353" s="1"/>
    </row>
    <row r="5354" spans="2:3" x14ac:dyDescent="0.3">
      <c r="B5354" s="1"/>
      <c r="C5354" s="1"/>
    </row>
    <row r="5355" spans="2:3" x14ac:dyDescent="0.3">
      <c r="B5355" s="1"/>
      <c r="C5355" s="1"/>
    </row>
    <row r="5356" spans="2:3" x14ac:dyDescent="0.3">
      <c r="B5356" s="1"/>
      <c r="C5356" s="1"/>
    </row>
    <row r="5357" spans="2:3" x14ac:dyDescent="0.3">
      <c r="B5357" s="1"/>
      <c r="C5357" s="1"/>
    </row>
    <row r="5358" spans="2:3" x14ac:dyDescent="0.3">
      <c r="B5358" s="1"/>
      <c r="C5358" s="1"/>
    </row>
    <row r="5359" spans="2:3" x14ac:dyDescent="0.3">
      <c r="B5359" s="1"/>
      <c r="C5359" s="1"/>
    </row>
    <row r="5360" spans="2:3" x14ac:dyDescent="0.3">
      <c r="B5360" s="1"/>
      <c r="C5360" s="1"/>
    </row>
    <row r="5361" spans="2:3" x14ac:dyDescent="0.3">
      <c r="B5361" s="1"/>
      <c r="C5361" s="1"/>
    </row>
    <row r="5362" spans="2:3" x14ac:dyDescent="0.3">
      <c r="B5362" s="1"/>
      <c r="C5362" s="1"/>
    </row>
    <row r="5363" spans="2:3" x14ac:dyDescent="0.3">
      <c r="B5363" s="1"/>
      <c r="C5363" s="1"/>
    </row>
    <row r="5364" spans="2:3" x14ac:dyDescent="0.3">
      <c r="B5364" s="1"/>
      <c r="C5364" s="1"/>
    </row>
    <row r="5365" spans="2:3" x14ac:dyDescent="0.3">
      <c r="B5365" s="1"/>
      <c r="C5365" s="1"/>
    </row>
    <row r="5366" spans="2:3" x14ac:dyDescent="0.3">
      <c r="B5366" s="1"/>
      <c r="C5366" s="1"/>
    </row>
    <row r="5367" spans="2:3" x14ac:dyDescent="0.3">
      <c r="B5367" s="1"/>
      <c r="C5367" s="1"/>
    </row>
    <row r="5368" spans="2:3" x14ac:dyDescent="0.3">
      <c r="B5368" s="1"/>
      <c r="C5368" s="1"/>
    </row>
    <row r="5369" spans="2:3" x14ac:dyDescent="0.3">
      <c r="B5369" s="1"/>
      <c r="C5369" s="1"/>
    </row>
    <row r="5370" spans="2:3" x14ac:dyDescent="0.3">
      <c r="B5370" s="1"/>
      <c r="C5370" s="1"/>
    </row>
    <row r="5371" spans="2:3" x14ac:dyDescent="0.3">
      <c r="B5371" s="1"/>
      <c r="C5371" s="1"/>
    </row>
    <row r="5372" spans="2:3" x14ac:dyDescent="0.3">
      <c r="B5372" s="1"/>
      <c r="C5372" s="1"/>
    </row>
    <row r="5373" spans="2:3" x14ac:dyDescent="0.3">
      <c r="B5373" s="1"/>
      <c r="C5373" s="1"/>
    </row>
    <row r="5374" spans="2:3" x14ac:dyDescent="0.3">
      <c r="B5374" s="1"/>
      <c r="C5374" s="1"/>
    </row>
    <row r="5375" spans="2:3" x14ac:dyDescent="0.3">
      <c r="B5375" s="1"/>
      <c r="C5375" s="1"/>
    </row>
    <row r="5376" spans="2:3" x14ac:dyDescent="0.3">
      <c r="B5376" s="1"/>
      <c r="C5376" s="1"/>
    </row>
    <row r="5377" spans="2:3" x14ac:dyDescent="0.3">
      <c r="B5377" s="1"/>
      <c r="C5377" s="1"/>
    </row>
    <row r="5378" spans="2:3" x14ac:dyDescent="0.3">
      <c r="B5378" s="1"/>
      <c r="C5378" s="1"/>
    </row>
    <row r="5379" spans="2:3" x14ac:dyDescent="0.3">
      <c r="B5379" s="1"/>
      <c r="C5379" s="1"/>
    </row>
    <row r="5380" spans="2:3" x14ac:dyDescent="0.3">
      <c r="B5380" s="1"/>
      <c r="C5380" s="1"/>
    </row>
    <row r="5381" spans="2:3" x14ac:dyDescent="0.3">
      <c r="B5381" s="1"/>
      <c r="C5381" s="1"/>
    </row>
    <row r="5382" spans="2:3" x14ac:dyDescent="0.3">
      <c r="B5382" s="1"/>
      <c r="C5382" s="1"/>
    </row>
    <row r="5383" spans="2:3" x14ac:dyDescent="0.3">
      <c r="B5383" s="1"/>
      <c r="C5383" s="1"/>
    </row>
    <row r="5384" spans="2:3" x14ac:dyDescent="0.3">
      <c r="B5384" s="1"/>
      <c r="C5384" s="1"/>
    </row>
    <row r="5385" spans="2:3" x14ac:dyDescent="0.3">
      <c r="B5385" s="1"/>
      <c r="C5385" s="1"/>
    </row>
    <row r="5386" spans="2:3" x14ac:dyDescent="0.3">
      <c r="B5386" s="1"/>
      <c r="C5386" s="1"/>
    </row>
    <row r="5387" spans="2:3" x14ac:dyDescent="0.3">
      <c r="B5387" s="1"/>
      <c r="C5387" s="1"/>
    </row>
    <row r="5388" spans="2:3" x14ac:dyDescent="0.3">
      <c r="B5388" s="1"/>
      <c r="C5388" s="1"/>
    </row>
    <row r="5389" spans="2:3" x14ac:dyDescent="0.3">
      <c r="B5389" s="1"/>
      <c r="C5389" s="1"/>
    </row>
    <row r="5390" spans="2:3" x14ac:dyDescent="0.3">
      <c r="B5390" s="1"/>
      <c r="C5390" s="1"/>
    </row>
    <row r="5391" spans="2:3" x14ac:dyDescent="0.3">
      <c r="B5391" s="1"/>
      <c r="C5391" s="1"/>
    </row>
    <row r="5392" spans="2:3" x14ac:dyDescent="0.3">
      <c r="B5392" s="1"/>
      <c r="C5392" s="1"/>
    </row>
    <row r="5393" spans="2:3" x14ac:dyDescent="0.3">
      <c r="B5393" s="1"/>
      <c r="C5393" s="1"/>
    </row>
    <row r="5394" spans="2:3" x14ac:dyDescent="0.3">
      <c r="B5394" s="1"/>
      <c r="C5394" s="1"/>
    </row>
    <row r="5395" spans="2:3" x14ac:dyDescent="0.3">
      <c r="B5395" s="1"/>
      <c r="C5395" s="1"/>
    </row>
    <row r="5396" spans="2:3" x14ac:dyDescent="0.3">
      <c r="B5396" s="1"/>
      <c r="C5396" s="1"/>
    </row>
    <row r="5397" spans="2:3" x14ac:dyDescent="0.3">
      <c r="B5397" s="1"/>
      <c r="C5397" s="1"/>
    </row>
    <row r="5398" spans="2:3" x14ac:dyDescent="0.3">
      <c r="B5398" s="1"/>
      <c r="C5398" s="1"/>
    </row>
    <row r="5399" spans="2:3" x14ac:dyDescent="0.3">
      <c r="B5399" s="1"/>
      <c r="C5399" s="1"/>
    </row>
    <row r="5400" spans="2:3" x14ac:dyDescent="0.3">
      <c r="B5400" s="1"/>
      <c r="C5400" s="1"/>
    </row>
    <row r="5401" spans="2:3" x14ac:dyDescent="0.3">
      <c r="B5401" s="1"/>
      <c r="C5401" s="1"/>
    </row>
    <row r="5402" spans="2:3" x14ac:dyDescent="0.3">
      <c r="B5402" s="1"/>
      <c r="C5402" s="1"/>
    </row>
    <row r="5403" spans="2:3" x14ac:dyDescent="0.3">
      <c r="B5403" s="1"/>
      <c r="C5403" s="1"/>
    </row>
    <row r="5404" spans="2:3" x14ac:dyDescent="0.3">
      <c r="B5404" s="1"/>
      <c r="C5404" s="1"/>
    </row>
    <row r="5405" spans="2:3" x14ac:dyDescent="0.3">
      <c r="B5405" s="1"/>
      <c r="C5405" s="1"/>
    </row>
    <row r="5406" spans="2:3" x14ac:dyDescent="0.3">
      <c r="B5406" s="1"/>
      <c r="C5406" s="1"/>
    </row>
    <row r="5407" spans="2:3" x14ac:dyDescent="0.3">
      <c r="B5407" s="1"/>
      <c r="C5407" s="1"/>
    </row>
    <row r="5408" spans="2:3" x14ac:dyDescent="0.3">
      <c r="B5408" s="1"/>
      <c r="C5408" s="1"/>
    </row>
    <row r="5409" spans="2:3" x14ac:dyDescent="0.3">
      <c r="B5409" s="1"/>
      <c r="C5409" s="1"/>
    </row>
    <row r="5410" spans="2:3" x14ac:dyDescent="0.3">
      <c r="B5410" s="1"/>
      <c r="C5410" s="1"/>
    </row>
    <row r="5411" spans="2:3" x14ac:dyDescent="0.3">
      <c r="B5411" s="1"/>
      <c r="C5411" s="1"/>
    </row>
    <row r="5412" spans="2:3" x14ac:dyDescent="0.3">
      <c r="B5412" s="1"/>
      <c r="C5412" s="1"/>
    </row>
    <row r="5413" spans="2:3" x14ac:dyDescent="0.3">
      <c r="B5413" s="1"/>
      <c r="C5413" s="1"/>
    </row>
    <row r="5414" spans="2:3" x14ac:dyDescent="0.3">
      <c r="B5414" s="1"/>
      <c r="C5414" s="1"/>
    </row>
    <row r="5415" spans="2:3" x14ac:dyDescent="0.3">
      <c r="B5415" s="1"/>
      <c r="C5415" s="1"/>
    </row>
    <row r="5416" spans="2:3" x14ac:dyDescent="0.3">
      <c r="B5416" s="1"/>
      <c r="C5416" s="1"/>
    </row>
    <row r="5417" spans="2:3" x14ac:dyDescent="0.3">
      <c r="B5417" s="1"/>
      <c r="C5417" s="1"/>
    </row>
    <row r="5418" spans="2:3" x14ac:dyDescent="0.3">
      <c r="B5418" s="1"/>
      <c r="C5418" s="1"/>
    </row>
    <row r="5419" spans="2:3" x14ac:dyDescent="0.3">
      <c r="B5419" s="1"/>
      <c r="C5419" s="1"/>
    </row>
    <row r="5420" spans="2:3" x14ac:dyDescent="0.3">
      <c r="B5420" s="1"/>
      <c r="C5420" s="1"/>
    </row>
    <row r="5421" spans="2:3" x14ac:dyDescent="0.3">
      <c r="B5421" s="1"/>
      <c r="C5421" s="1"/>
    </row>
    <row r="5422" spans="2:3" x14ac:dyDescent="0.3">
      <c r="B5422" s="1"/>
      <c r="C5422" s="1"/>
    </row>
    <row r="5423" spans="2:3" x14ac:dyDescent="0.3">
      <c r="B5423" s="1"/>
      <c r="C5423" s="1"/>
    </row>
    <row r="5424" spans="2:3" x14ac:dyDescent="0.3">
      <c r="B5424" s="1"/>
      <c r="C5424" s="1"/>
    </row>
    <row r="5425" spans="2:3" x14ac:dyDescent="0.3">
      <c r="B5425" s="1"/>
      <c r="C5425" s="1"/>
    </row>
    <row r="5426" spans="2:3" x14ac:dyDescent="0.3">
      <c r="B5426" s="1"/>
      <c r="C5426" s="1"/>
    </row>
    <row r="5427" spans="2:3" x14ac:dyDescent="0.3">
      <c r="B5427" s="1"/>
      <c r="C5427" s="1"/>
    </row>
    <row r="5428" spans="2:3" x14ac:dyDescent="0.3">
      <c r="B5428" s="1"/>
      <c r="C5428" s="1"/>
    </row>
    <row r="5429" spans="2:3" x14ac:dyDescent="0.3">
      <c r="B5429" s="1"/>
      <c r="C5429" s="1"/>
    </row>
    <row r="5430" spans="2:3" x14ac:dyDescent="0.3">
      <c r="B5430" s="1"/>
      <c r="C5430" s="1"/>
    </row>
    <row r="5431" spans="2:3" x14ac:dyDescent="0.3">
      <c r="B5431" s="1"/>
      <c r="C5431" s="1"/>
    </row>
    <row r="5432" spans="2:3" x14ac:dyDescent="0.3">
      <c r="B5432" s="1"/>
      <c r="C5432" s="1"/>
    </row>
    <row r="5433" spans="2:3" x14ac:dyDescent="0.3">
      <c r="B5433" s="1"/>
      <c r="C5433" s="1"/>
    </row>
    <row r="5434" spans="2:3" x14ac:dyDescent="0.3">
      <c r="B5434" s="1"/>
      <c r="C5434" s="1"/>
    </row>
    <row r="5435" spans="2:3" x14ac:dyDescent="0.3">
      <c r="B5435" s="1"/>
      <c r="C5435" s="1"/>
    </row>
    <row r="5436" spans="2:3" x14ac:dyDescent="0.3">
      <c r="B5436" s="1"/>
      <c r="C5436" s="1"/>
    </row>
    <row r="5437" spans="2:3" x14ac:dyDescent="0.3">
      <c r="B5437" s="1"/>
      <c r="C5437" s="1"/>
    </row>
    <row r="5438" spans="2:3" x14ac:dyDescent="0.3">
      <c r="B5438" s="1"/>
      <c r="C5438" s="1"/>
    </row>
    <row r="5439" spans="2:3" x14ac:dyDescent="0.3">
      <c r="B5439" s="1"/>
      <c r="C5439" s="1"/>
    </row>
    <row r="5440" spans="2:3" x14ac:dyDescent="0.3">
      <c r="B5440" s="1"/>
      <c r="C5440" s="1"/>
    </row>
    <row r="5441" spans="2:3" x14ac:dyDescent="0.3">
      <c r="B5441" s="1"/>
      <c r="C5441" s="1"/>
    </row>
    <row r="5442" spans="2:3" x14ac:dyDescent="0.3">
      <c r="B5442" s="1"/>
      <c r="C5442" s="1"/>
    </row>
    <row r="5443" spans="2:3" x14ac:dyDescent="0.3">
      <c r="B5443" s="1"/>
      <c r="C5443" s="1"/>
    </row>
    <row r="5444" spans="2:3" x14ac:dyDescent="0.3">
      <c r="B5444" s="1"/>
      <c r="C5444" s="1"/>
    </row>
    <row r="5445" spans="2:3" x14ac:dyDescent="0.3">
      <c r="B5445" s="1"/>
      <c r="C5445" s="1"/>
    </row>
    <row r="5446" spans="2:3" x14ac:dyDescent="0.3">
      <c r="B5446" s="1"/>
      <c r="C5446" s="1"/>
    </row>
    <row r="5447" spans="2:3" x14ac:dyDescent="0.3">
      <c r="B5447" s="1"/>
      <c r="C5447" s="1"/>
    </row>
    <row r="5448" spans="2:3" x14ac:dyDescent="0.3">
      <c r="B5448" s="1"/>
      <c r="C5448" s="1"/>
    </row>
    <row r="5449" spans="2:3" x14ac:dyDescent="0.3">
      <c r="B5449" s="1"/>
      <c r="C5449" s="1"/>
    </row>
    <row r="5450" spans="2:3" x14ac:dyDescent="0.3">
      <c r="B5450" s="1"/>
      <c r="C5450" s="1"/>
    </row>
    <row r="5451" spans="2:3" x14ac:dyDescent="0.3">
      <c r="B5451" s="1"/>
      <c r="C5451" s="1"/>
    </row>
    <row r="5452" spans="2:3" x14ac:dyDescent="0.3">
      <c r="B5452" s="1"/>
      <c r="C5452" s="1"/>
    </row>
    <row r="5453" spans="2:3" x14ac:dyDescent="0.3">
      <c r="B5453" s="1"/>
      <c r="C5453" s="1"/>
    </row>
    <row r="5454" spans="2:3" x14ac:dyDescent="0.3">
      <c r="B5454" s="1"/>
      <c r="C5454" s="1"/>
    </row>
    <row r="5455" spans="2:3" x14ac:dyDescent="0.3">
      <c r="B5455" s="1"/>
      <c r="C5455" s="1"/>
    </row>
    <row r="5456" spans="2:3" x14ac:dyDescent="0.3">
      <c r="B5456" s="1"/>
      <c r="C5456" s="1"/>
    </row>
    <row r="5457" spans="2:3" x14ac:dyDescent="0.3">
      <c r="B5457" s="1"/>
      <c r="C5457" s="1"/>
    </row>
    <row r="5458" spans="2:3" x14ac:dyDescent="0.3">
      <c r="B5458" s="1"/>
      <c r="C5458" s="1"/>
    </row>
    <row r="5459" spans="2:3" x14ac:dyDescent="0.3">
      <c r="B5459" s="1"/>
      <c r="C5459" s="1"/>
    </row>
    <row r="5460" spans="2:3" x14ac:dyDescent="0.3">
      <c r="B5460" s="1"/>
      <c r="C5460" s="1"/>
    </row>
    <row r="5461" spans="2:3" x14ac:dyDescent="0.3">
      <c r="B5461" s="1"/>
      <c r="C5461" s="1"/>
    </row>
    <row r="5462" spans="2:3" x14ac:dyDescent="0.3">
      <c r="B5462" s="1"/>
      <c r="C5462" s="1"/>
    </row>
    <row r="5463" spans="2:3" x14ac:dyDescent="0.3">
      <c r="B5463" s="1"/>
      <c r="C5463" s="1"/>
    </row>
    <row r="5464" spans="2:3" x14ac:dyDescent="0.3">
      <c r="B5464" s="1"/>
      <c r="C5464" s="1"/>
    </row>
    <row r="5465" spans="2:3" x14ac:dyDescent="0.3">
      <c r="B5465" s="1"/>
      <c r="C5465" s="1"/>
    </row>
    <row r="5466" spans="2:3" x14ac:dyDescent="0.3">
      <c r="B5466" s="1"/>
      <c r="C5466" s="1"/>
    </row>
    <row r="5467" spans="2:3" x14ac:dyDescent="0.3">
      <c r="B5467" s="1"/>
      <c r="C5467" s="1"/>
    </row>
    <row r="5468" spans="2:3" x14ac:dyDescent="0.3">
      <c r="B5468" s="1"/>
      <c r="C5468" s="1"/>
    </row>
    <row r="5469" spans="2:3" x14ac:dyDescent="0.3">
      <c r="B5469" s="1"/>
      <c r="C5469" s="1"/>
    </row>
    <row r="5470" spans="2:3" x14ac:dyDescent="0.3">
      <c r="B5470" s="1"/>
      <c r="C5470" s="1"/>
    </row>
    <row r="5471" spans="2:3" x14ac:dyDescent="0.3">
      <c r="B5471" s="1"/>
      <c r="C5471" s="1"/>
    </row>
    <row r="5472" spans="2:3" x14ac:dyDescent="0.3">
      <c r="B5472" s="1"/>
      <c r="C5472" s="1"/>
    </row>
    <row r="5473" spans="2:3" x14ac:dyDescent="0.3">
      <c r="B5473" s="1"/>
      <c r="C5473" s="1"/>
    </row>
    <row r="5474" spans="2:3" x14ac:dyDescent="0.3">
      <c r="B5474" s="1"/>
      <c r="C5474" s="1"/>
    </row>
    <row r="5475" spans="2:3" x14ac:dyDescent="0.3">
      <c r="B5475" s="1"/>
      <c r="C5475" s="1"/>
    </row>
    <row r="5476" spans="2:3" x14ac:dyDescent="0.3">
      <c r="B5476" s="1"/>
      <c r="C5476" s="1"/>
    </row>
    <row r="5477" spans="2:3" x14ac:dyDescent="0.3">
      <c r="B5477" s="1"/>
      <c r="C5477" s="1"/>
    </row>
    <row r="5478" spans="2:3" x14ac:dyDescent="0.3">
      <c r="B5478" s="1"/>
      <c r="C5478" s="1"/>
    </row>
    <row r="5479" spans="2:3" x14ac:dyDescent="0.3">
      <c r="B5479" s="1"/>
      <c r="C5479" s="1"/>
    </row>
    <row r="5480" spans="2:3" x14ac:dyDescent="0.3">
      <c r="B5480" s="1"/>
      <c r="C5480" s="1"/>
    </row>
    <row r="5481" spans="2:3" x14ac:dyDescent="0.3">
      <c r="B5481" s="1"/>
      <c r="C5481" s="1"/>
    </row>
    <row r="5482" spans="2:3" x14ac:dyDescent="0.3">
      <c r="B5482" s="1"/>
      <c r="C5482" s="1"/>
    </row>
    <row r="5483" spans="2:3" x14ac:dyDescent="0.3">
      <c r="B5483" s="1"/>
      <c r="C5483" s="1"/>
    </row>
    <row r="5484" spans="2:3" x14ac:dyDescent="0.3">
      <c r="B5484" s="1"/>
      <c r="C5484" s="1"/>
    </row>
    <row r="5485" spans="2:3" x14ac:dyDescent="0.3">
      <c r="B5485" s="1"/>
      <c r="C5485" s="1"/>
    </row>
    <row r="5486" spans="2:3" x14ac:dyDescent="0.3">
      <c r="B5486" s="1"/>
      <c r="C5486" s="1"/>
    </row>
    <row r="5487" spans="2:3" x14ac:dyDescent="0.3">
      <c r="B5487" s="1"/>
      <c r="C5487" s="1"/>
    </row>
    <row r="5488" spans="2:3" x14ac:dyDescent="0.3">
      <c r="B5488" s="1"/>
      <c r="C5488" s="1"/>
    </row>
    <row r="5489" spans="2:3" x14ac:dyDescent="0.3">
      <c r="B5489" s="1"/>
      <c r="C5489" s="1"/>
    </row>
    <row r="5490" spans="2:3" x14ac:dyDescent="0.3">
      <c r="B5490" s="1"/>
      <c r="C5490" s="1"/>
    </row>
    <row r="5491" spans="2:3" x14ac:dyDescent="0.3">
      <c r="B5491" s="1"/>
      <c r="C5491" s="1"/>
    </row>
    <row r="5492" spans="2:3" x14ac:dyDescent="0.3">
      <c r="B5492" s="1"/>
      <c r="C5492" s="1"/>
    </row>
    <row r="5493" spans="2:3" x14ac:dyDescent="0.3">
      <c r="B5493" s="1"/>
      <c r="C5493" s="1"/>
    </row>
    <row r="5494" spans="2:3" x14ac:dyDescent="0.3">
      <c r="B5494" s="1"/>
      <c r="C5494" s="1"/>
    </row>
    <row r="5495" spans="2:3" x14ac:dyDescent="0.3">
      <c r="B5495" s="1"/>
      <c r="C5495" s="1"/>
    </row>
    <row r="5496" spans="2:3" x14ac:dyDescent="0.3">
      <c r="B5496" s="1"/>
      <c r="C5496" s="1"/>
    </row>
    <row r="5497" spans="2:3" x14ac:dyDescent="0.3">
      <c r="B5497" s="1"/>
      <c r="C5497" s="1"/>
    </row>
    <row r="5498" spans="2:3" x14ac:dyDescent="0.3">
      <c r="B5498" s="1"/>
      <c r="C5498" s="1"/>
    </row>
    <row r="5499" spans="2:3" x14ac:dyDescent="0.3">
      <c r="B5499" s="1"/>
      <c r="C5499" s="1"/>
    </row>
    <row r="5500" spans="2:3" x14ac:dyDescent="0.3">
      <c r="B5500" s="1"/>
      <c r="C5500" s="1"/>
    </row>
    <row r="5501" spans="2:3" x14ac:dyDescent="0.3">
      <c r="B5501" s="1"/>
      <c r="C5501" s="1"/>
    </row>
    <row r="5502" spans="2:3" x14ac:dyDescent="0.3">
      <c r="B5502" s="1"/>
      <c r="C5502" s="1"/>
    </row>
    <row r="5503" spans="2:3" x14ac:dyDescent="0.3">
      <c r="B5503" s="1"/>
      <c r="C5503" s="1"/>
    </row>
    <row r="5504" spans="2:3" x14ac:dyDescent="0.3">
      <c r="B5504" s="1"/>
      <c r="C5504" s="1"/>
    </row>
    <row r="5505" spans="2:3" x14ac:dyDescent="0.3">
      <c r="B5505" s="1"/>
      <c r="C5505" s="1"/>
    </row>
    <row r="5506" spans="2:3" x14ac:dyDescent="0.3">
      <c r="B5506" s="1"/>
      <c r="C5506" s="1"/>
    </row>
    <row r="5507" spans="2:3" x14ac:dyDescent="0.3">
      <c r="B5507" s="1"/>
      <c r="C5507" s="1"/>
    </row>
    <row r="5508" spans="2:3" x14ac:dyDescent="0.3">
      <c r="B5508" s="1"/>
      <c r="C5508" s="1"/>
    </row>
    <row r="5509" spans="2:3" x14ac:dyDescent="0.3">
      <c r="B5509" s="1"/>
      <c r="C5509" s="1"/>
    </row>
    <row r="5510" spans="2:3" x14ac:dyDescent="0.3">
      <c r="B5510" s="1"/>
      <c r="C5510" s="1"/>
    </row>
    <row r="5511" spans="2:3" x14ac:dyDescent="0.3">
      <c r="B5511" s="1"/>
      <c r="C5511" s="1"/>
    </row>
    <row r="5512" spans="2:3" x14ac:dyDescent="0.3">
      <c r="B5512" s="1"/>
      <c r="C5512" s="1"/>
    </row>
    <row r="5513" spans="2:3" x14ac:dyDescent="0.3">
      <c r="B5513" s="1"/>
      <c r="C5513" s="1"/>
    </row>
    <row r="5514" spans="2:3" x14ac:dyDescent="0.3">
      <c r="B5514" s="1"/>
      <c r="C5514" s="1"/>
    </row>
    <row r="5515" spans="2:3" x14ac:dyDescent="0.3">
      <c r="B5515" s="1"/>
      <c r="C5515" s="1"/>
    </row>
    <row r="5516" spans="2:3" x14ac:dyDescent="0.3">
      <c r="B5516" s="1"/>
      <c r="C5516" s="1"/>
    </row>
    <row r="5517" spans="2:3" x14ac:dyDescent="0.3">
      <c r="B5517" s="1"/>
      <c r="C5517" s="1"/>
    </row>
    <row r="5518" spans="2:3" x14ac:dyDescent="0.3">
      <c r="B5518" s="1"/>
      <c r="C5518" s="1"/>
    </row>
    <row r="5519" spans="2:3" x14ac:dyDescent="0.3">
      <c r="B5519" s="1"/>
      <c r="C5519" s="1"/>
    </row>
    <row r="5520" spans="2:3" x14ac:dyDescent="0.3">
      <c r="B5520" s="1"/>
      <c r="C5520" s="1"/>
    </row>
    <row r="5521" spans="2:3" x14ac:dyDescent="0.3">
      <c r="B5521" s="1"/>
      <c r="C5521" s="1"/>
    </row>
    <row r="5522" spans="2:3" x14ac:dyDescent="0.3">
      <c r="B5522" s="1"/>
      <c r="C5522" s="1"/>
    </row>
    <row r="5523" spans="2:3" x14ac:dyDescent="0.3">
      <c r="B5523" s="1"/>
      <c r="C5523" s="1"/>
    </row>
    <row r="5524" spans="2:3" x14ac:dyDescent="0.3">
      <c r="B5524" s="1"/>
      <c r="C5524" s="1"/>
    </row>
    <row r="5525" spans="2:3" x14ac:dyDescent="0.3">
      <c r="B5525" s="1"/>
      <c r="C5525" s="1"/>
    </row>
    <row r="5526" spans="2:3" x14ac:dyDescent="0.3">
      <c r="B5526" s="1"/>
      <c r="C5526" s="1"/>
    </row>
    <row r="5527" spans="2:3" x14ac:dyDescent="0.3">
      <c r="B5527" s="1"/>
      <c r="C5527" s="1"/>
    </row>
    <row r="5528" spans="2:3" x14ac:dyDescent="0.3">
      <c r="B5528" s="1"/>
      <c r="C5528" s="1"/>
    </row>
    <row r="5529" spans="2:3" x14ac:dyDescent="0.3">
      <c r="B5529" s="1"/>
      <c r="C5529" s="1"/>
    </row>
    <row r="5530" spans="2:3" x14ac:dyDescent="0.3">
      <c r="B5530" s="1"/>
      <c r="C5530" s="1"/>
    </row>
    <row r="5531" spans="2:3" x14ac:dyDescent="0.3">
      <c r="B5531" s="1"/>
      <c r="C5531" s="1"/>
    </row>
    <row r="5532" spans="2:3" x14ac:dyDescent="0.3">
      <c r="B5532" s="1"/>
      <c r="C5532" s="1"/>
    </row>
    <row r="5533" spans="2:3" x14ac:dyDescent="0.3">
      <c r="B5533" s="1"/>
      <c r="C5533" s="1"/>
    </row>
    <row r="5534" spans="2:3" x14ac:dyDescent="0.3">
      <c r="B5534" s="1"/>
      <c r="C5534" s="1"/>
    </row>
    <row r="5535" spans="2:3" x14ac:dyDescent="0.3">
      <c r="B5535" s="1"/>
      <c r="C5535" s="1"/>
    </row>
    <row r="5536" spans="2:3" x14ac:dyDescent="0.3">
      <c r="B5536" s="1"/>
      <c r="C5536" s="1"/>
    </row>
    <row r="5537" spans="2:3" x14ac:dyDescent="0.3">
      <c r="B5537" s="1"/>
      <c r="C5537" s="1"/>
    </row>
    <row r="5538" spans="2:3" x14ac:dyDescent="0.3">
      <c r="B5538" s="1"/>
      <c r="C5538" s="1"/>
    </row>
    <row r="5539" spans="2:3" x14ac:dyDescent="0.3">
      <c r="B5539" s="1"/>
      <c r="C5539" s="1"/>
    </row>
    <row r="5540" spans="2:3" x14ac:dyDescent="0.3">
      <c r="B5540" s="1"/>
      <c r="C5540" s="1"/>
    </row>
    <row r="5541" spans="2:3" x14ac:dyDescent="0.3">
      <c r="B5541" s="1"/>
      <c r="C5541" s="1"/>
    </row>
    <row r="5542" spans="2:3" x14ac:dyDescent="0.3">
      <c r="B5542" s="1"/>
      <c r="C5542" s="1"/>
    </row>
    <row r="5543" spans="2:3" x14ac:dyDescent="0.3">
      <c r="B5543" s="1"/>
      <c r="C5543" s="1"/>
    </row>
    <row r="5544" spans="2:3" x14ac:dyDescent="0.3">
      <c r="B5544" s="1"/>
      <c r="C5544" s="1"/>
    </row>
    <row r="5545" spans="2:3" x14ac:dyDescent="0.3">
      <c r="B5545" s="1"/>
      <c r="C5545" s="1"/>
    </row>
    <row r="5546" spans="2:3" x14ac:dyDescent="0.3">
      <c r="B5546" s="1"/>
      <c r="C5546" s="1"/>
    </row>
    <row r="5547" spans="2:3" x14ac:dyDescent="0.3">
      <c r="B5547" s="1"/>
      <c r="C5547" s="1"/>
    </row>
    <row r="5548" spans="2:3" x14ac:dyDescent="0.3">
      <c r="B5548" s="1"/>
      <c r="C5548" s="1"/>
    </row>
    <row r="5549" spans="2:3" x14ac:dyDescent="0.3">
      <c r="B5549" s="1"/>
      <c r="C5549" s="1"/>
    </row>
    <row r="5550" spans="2:3" x14ac:dyDescent="0.3">
      <c r="B5550" s="1"/>
      <c r="C5550" s="1"/>
    </row>
    <row r="5551" spans="2:3" x14ac:dyDescent="0.3">
      <c r="B5551" s="1"/>
      <c r="C5551" s="1"/>
    </row>
    <row r="5552" spans="2:3" x14ac:dyDescent="0.3">
      <c r="B5552" s="1"/>
      <c r="C5552" s="1"/>
    </row>
    <row r="5553" spans="2:3" x14ac:dyDescent="0.3">
      <c r="B5553" s="1"/>
      <c r="C5553" s="1"/>
    </row>
    <row r="5554" spans="2:3" x14ac:dyDescent="0.3">
      <c r="B5554" s="1"/>
      <c r="C5554" s="1"/>
    </row>
    <row r="5555" spans="2:3" x14ac:dyDescent="0.3">
      <c r="B5555" s="1"/>
      <c r="C5555" s="1"/>
    </row>
    <row r="5556" spans="2:3" x14ac:dyDescent="0.3">
      <c r="B5556" s="1"/>
      <c r="C5556" s="1"/>
    </row>
    <row r="5557" spans="2:3" x14ac:dyDescent="0.3">
      <c r="B5557" s="1"/>
      <c r="C5557" s="1"/>
    </row>
    <row r="5558" spans="2:3" x14ac:dyDescent="0.3">
      <c r="B5558" s="1"/>
      <c r="C5558" s="1"/>
    </row>
    <row r="5559" spans="2:3" x14ac:dyDescent="0.3">
      <c r="B5559" s="1"/>
      <c r="C5559" s="1"/>
    </row>
    <row r="5560" spans="2:3" x14ac:dyDescent="0.3">
      <c r="B5560" s="1"/>
      <c r="C5560" s="1"/>
    </row>
    <row r="5561" spans="2:3" x14ac:dyDescent="0.3">
      <c r="B5561" s="1"/>
      <c r="C5561" s="1"/>
    </row>
    <row r="5562" spans="2:3" x14ac:dyDescent="0.3">
      <c r="B5562" s="1"/>
      <c r="C5562" s="1"/>
    </row>
    <row r="5563" spans="2:3" x14ac:dyDescent="0.3">
      <c r="B5563" s="1"/>
      <c r="C5563" s="1"/>
    </row>
    <row r="5564" spans="2:3" x14ac:dyDescent="0.3">
      <c r="B5564" s="1"/>
      <c r="C5564" s="1"/>
    </row>
    <row r="5565" spans="2:3" x14ac:dyDescent="0.3">
      <c r="B5565" s="1"/>
      <c r="C5565" s="1"/>
    </row>
    <row r="5566" spans="2:3" x14ac:dyDescent="0.3">
      <c r="B5566" s="1"/>
      <c r="C5566" s="1"/>
    </row>
    <row r="5567" spans="2:3" x14ac:dyDescent="0.3">
      <c r="B5567" s="1"/>
      <c r="C5567" s="1"/>
    </row>
    <row r="5568" spans="2:3" x14ac:dyDescent="0.3">
      <c r="B5568" s="1"/>
      <c r="C5568" s="1"/>
    </row>
    <row r="5569" spans="2:3" x14ac:dyDescent="0.3">
      <c r="B5569" s="1"/>
      <c r="C5569" s="1"/>
    </row>
    <row r="5570" spans="2:3" x14ac:dyDescent="0.3">
      <c r="B5570" s="1"/>
      <c r="C5570" s="1"/>
    </row>
    <row r="5571" spans="2:3" x14ac:dyDescent="0.3">
      <c r="B5571" s="1"/>
      <c r="C5571" s="1"/>
    </row>
    <row r="5572" spans="2:3" x14ac:dyDescent="0.3">
      <c r="B5572" s="1"/>
      <c r="C5572" s="1"/>
    </row>
    <row r="5573" spans="2:3" x14ac:dyDescent="0.3">
      <c r="B5573" s="1"/>
      <c r="C5573" s="1"/>
    </row>
    <row r="5574" spans="2:3" x14ac:dyDescent="0.3">
      <c r="B5574" s="1"/>
      <c r="C5574" s="1"/>
    </row>
    <row r="5575" spans="2:3" x14ac:dyDescent="0.3">
      <c r="B5575" s="1"/>
      <c r="C5575" s="1"/>
    </row>
    <row r="5576" spans="2:3" x14ac:dyDescent="0.3">
      <c r="B5576" s="1"/>
      <c r="C5576" s="1"/>
    </row>
    <row r="5577" spans="2:3" x14ac:dyDescent="0.3">
      <c r="B5577" s="1"/>
      <c r="C5577" s="1"/>
    </row>
    <row r="5578" spans="2:3" x14ac:dyDescent="0.3">
      <c r="B5578" s="1"/>
      <c r="C5578" s="1"/>
    </row>
    <row r="5579" spans="2:3" x14ac:dyDescent="0.3">
      <c r="B5579" s="1"/>
      <c r="C5579" s="1"/>
    </row>
    <row r="5580" spans="2:3" x14ac:dyDescent="0.3">
      <c r="B5580" s="1"/>
      <c r="C5580" s="1"/>
    </row>
    <row r="5581" spans="2:3" x14ac:dyDescent="0.3">
      <c r="B5581" s="1"/>
      <c r="C5581" s="1"/>
    </row>
    <row r="5582" spans="2:3" x14ac:dyDescent="0.3">
      <c r="B5582" s="1"/>
      <c r="C5582" s="1"/>
    </row>
    <row r="5583" spans="2:3" x14ac:dyDescent="0.3">
      <c r="B5583" s="1"/>
      <c r="C5583" s="1"/>
    </row>
    <row r="5584" spans="2:3" x14ac:dyDescent="0.3">
      <c r="B5584" s="1"/>
      <c r="C5584" s="1"/>
    </row>
    <row r="5585" spans="2:3" x14ac:dyDescent="0.3">
      <c r="B5585" s="1"/>
      <c r="C5585" s="1"/>
    </row>
    <row r="5586" spans="2:3" x14ac:dyDescent="0.3">
      <c r="B5586" s="1"/>
      <c r="C5586" s="1"/>
    </row>
    <row r="5587" spans="2:3" x14ac:dyDescent="0.3">
      <c r="B5587" s="1"/>
      <c r="C5587" s="1"/>
    </row>
    <row r="5588" spans="2:3" x14ac:dyDescent="0.3">
      <c r="B5588" s="1"/>
      <c r="C5588" s="1"/>
    </row>
    <row r="5589" spans="2:3" x14ac:dyDescent="0.3">
      <c r="B5589" s="1"/>
      <c r="C5589" s="1"/>
    </row>
    <row r="5590" spans="2:3" x14ac:dyDescent="0.3">
      <c r="B5590" s="1"/>
      <c r="C5590" s="1"/>
    </row>
    <row r="5591" spans="2:3" x14ac:dyDescent="0.3">
      <c r="B5591" s="1"/>
      <c r="C5591" s="1"/>
    </row>
    <row r="5592" spans="2:3" x14ac:dyDescent="0.3">
      <c r="B5592" s="1"/>
      <c r="C5592" s="1"/>
    </row>
    <row r="5593" spans="2:3" x14ac:dyDescent="0.3">
      <c r="B5593" s="1"/>
      <c r="C5593" s="1"/>
    </row>
    <row r="5594" spans="2:3" x14ac:dyDescent="0.3">
      <c r="B5594" s="1"/>
      <c r="C5594" s="1"/>
    </row>
    <row r="5595" spans="2:3" x14ac:dyDescent="0.3">
      <c r="B5595" s="1"/>
      <c r="C5595" s="1"/>
    </row>
    <row r="5596" spans="2:3" x14ac:dyDescent="0.3">
      <c r="B5596" s="1"/>
      <c r="C5596" s="1"/>
    </row>
    <row r="5597" spans="2:3" x14ac:dyDescent="0.3">
      <c r="B5597" s="1"/>
      <c r="C5597" s="1"/>
    </row>
    <row r="5598" spans="2:3" x14ac:dyDescent="0.3">
      <c r="B5598" s="1"/>
      <c r="C5598" s="1"/>
    </row>
    <row r="5599" spans="2:3" x14ac:dyDescent="0.3">
      <c r="B5599" s="1"/>
      <c r="C5599" s="1"/>
    </row>
    <row r="5600" spans="2:3" x14ac:dyDescent="0.3">
      <c r="B5600" s="1"/>
      <c r="C5600" s="1"/>
    </row>
    <row r="5601" spans="2:3" x14ac:dyDescent="0.3">
      <c r="B5601" s="1"/>
      <c r="C5601" s="1"/>
    </row>
    <row r="5602" spans="2:3" x14ac:dyDescent="0.3">
      <c r="B5602" s="1"/>
      <c r="C5602" s="1"/>
    </row>
    <row r="5603" spans="2:3" x14ac:dyDescent="0.3">
      <c r="B5603" s="1"/>
      <c r="C5603" s="1"/>
    </row>
    <row r="5604" spans="2:3" x14ac:dyDescent="0.3">
      <c r="B5604" s="1"/>
      <c r="C5604" s="1"/>
    </row>
    <row r="5605" spans="2:3" x14ac:dyDescent="0.3">
      <c r="B5605" s="1"/>
      <c r="C5605" s="1"/>
    </row>
    <row r="5606" spans="2:3" x14ac:dyDescent="0.3">
      <c r="B5606" s="1"/>
      <c r="C5606" s="1"/>
    </row>
    <row r="5607" spans="2:3" x14ac:dyDescent="0.3">
      <c r="B5607" s="1"/>
      <c r="C5607" s="1"/>
    </row>
    <row r="5608" spans="2:3" x14ac:dyDescent="0.3">
      <c r="B5608" s="1"/>
      <c r="C5608" s="1"/>
    </row>
    <row r="5609" spans="2:3" x14ac:dyDescent="0.3">
      <c r="B5609" s="1"/>
      <c r="C5609" s="1"/>
    </row>
    <row r="5610" spans="2:3" x14ac:dyDescent="0.3">
      <c r="B5610" s="1"/>
      <c r="C5610" s="1"/>
    </row>
    <row r="5611" spans="2:3" x14ac:dyDescent="0.3">
      <c r="B5611" s="1"/>
      <c r="C5611" s="1"/>
    </row>
    <row r="5612" spans="2:3" x14ac:dyDescent="0.3">
      <c r="B5612" s="1"/>
      <c r="C5612" s="1"/>
    </row>
    <row r="5613" spans="2:3" x14ac:dyDescent="0.3">
      <c r="B5613" s="1"/>
      <c r="C5613" s="1"/>
    </row>
    <row r="5614" spans="2:3" x14ac:dyDescent="0.3">
      <c r="B5614" s="1"/>
      <c r="C5614" s="1"/>
    </row>
    <row r="5615" spans="2:3" x14ac:dyDescent="0.3">
      <c r="B5615" s="1"/>
      <c r="C5615" s="1"/>
    </row>
    <row r="5616" spans="2:3" x14ac:dyDescent="0.3">
      <c r="B5616" s="1"/>
      <c r="C5616" s="1"/>
    </row>
    <row r="5617" spans="2:3" x14ac:dyDescent="0.3">
      <c r="B5617" s="1"/>
      <c r="C5617" s="1"/>
    </row>
    <row r="5618" spans="2:3" x14ac:dyDescent="0.3">
      <c r="B5618" s="1"/>
      <c r="C5618" s="1"/>
    </row>
    <row r="5619" spans="2:3" x14ac:dyDescent="0.3">
      <c r="B5619" s="1"/>
      <c r="C5619" s="1"/>
    </row>
    <row r="5620" spans="2:3" x14ac:dyDescent="0.3">
      <c r="B5620" s="1"/>
      <c r="C5620" s="1"/>
    </row>
    <row r="5621" spans="2:3" x14ac:dyDescent="0.3">
      <c r="B5621" s="1"/>
      <c r="C5621" s="1"/>
    </row>
    <row r="5622" spans="2:3" x14ac:dyDescent="0.3">
      <c r="B5622" s="1"/>
      <c r="C5622" s="1"/>
    </row>
    <row r="5623" spans="2:3" x14ac:dyDescent="0.3">
      <c r="B5623" s="1"/>
      <c r="C5623" s="1"/>
    </row>
    <row r="5624" spans="2:3" x14ac:dyDescent="0.3">
      <c r="B5624" s="1"/>
      <c r="C5624" s="1"/>
    </row>
    <row r="5625" spans="2:3" x14ac:dyDescent="0.3">
      <c r="B5625" s="1"/>
      <c r="C5625" s="1"/>
    </row>
    <row r="5626" spans="2:3" x14ac:dyDescent="0.3">
      <c r="B5626" s="1"/>
      <c r="C5626" s="1"/>
    </row>
    <row r="5627" spans="2:3" x14ac:dyDescent="0.3">
      <c r="B5627" s="1"/>
      <c r="C5627" s="1"/>
    </row>
    <row r="5628" spans="2:3" x14ac:dyDescent="0.3">
      <c r="B5628" s="1"/>
      <c r="C5628" s="1"/>
    </row>
    <row r="5629" spans="2:3" x14ac:dyDescent="0.3">
      <c r="B5629" s="1"/>
      <c r="C5629" s="1"/>
    </row>
    <row r="5630" spans="2:3" x14ac:dyDescent="0.3">
      <c r="B5630" s="1"/>
      <c r="C5630" s="1"/>
    </row>
    <row r="5631" spans="2:3" x14ac:dyDescent="0.3">
      <c r="B5631" s="1"/>
      <c r="C5631" s="1"/>
    </row>
    <row r="5632" spans="2:3" x14ac:dyDescent="0.3">
      <c r="B5632" s="1"/>
      <c r="C5632" s="1"/>
    </row>
    <row r="5633" spans="2:3" x14ac:dyDescent="0.3">
      <c r="B5633" s="1"/>
      <c r="C5633" s="1"/>
    </row>
    <row r="5634" spans="2:3" x14ac:dyDescent="0.3">
      <c r="B5634" s="1"/>
      <c r="C5634" s="1"/>
    </row>
    <row r="5635" spans="2:3" x14ac:dyDescent="0.3">
      <c r="B5635" s="1"/>
      <c r="C5635" s="1"/>
    </row>
    <row r="5636" spans="2:3" x14ac:dyDescent="0.3">
      <c r="B5636" s="1"/>
      <c r="C5636" s="1"/>
    </row>
    <row r="5637" spans="2:3" x14ac:dyDescent="0.3">
      <c r="B5637" s="1"/>
      <c r="C5637" s="1"/>
    </row>
    <row r="5638" spans="2:3" x14ac:dyDescent="0.3">
      <c r="B5638" s="1"/>
      <c r="C5638" s="1"/>
    </row>
    <row r="5639" spans="2:3" x14ac:dyDescent="0.3">
      <c r="B5639" s="1"/>
      <c r="C5639" s="1"/>
    </row>
    <row r="5640" spans="2:3" x14ac:dyDescent="0.3">
      <c r="B5640" s="1"/>
      <c r="C5640" s="1"/>
    </row>
    <row r="5641" spans="2:3" x14ac:dyDescent="0.3">
      <c r="B5641" s="1"/>
      <c r="C5641" s="1"/>
    </row>
    <row r="5642" spans="2:3" x14ac:dyDescent="0.3">
      <c r="B5642" s="1"/>
      <c r="C5642" s="1"/>
    </row>
    <row r="5643" spans="2:3" x14ac:dyDescent="0.3">
      <c r="B5643" s="1"/>
      <c r="C5643" s="1"/>
    </row>
    <row r="5644" spans="2:3" x14ac:dyDescent="0.3">
      <c r="B5644" s="1"/>
      <c r="C5644" s="1"/>
    </row>
    <row r="5645" spans="2:3" x14ac:dyDescent="0.3">
      <c r="B5645" s="1"/>
      <c r="C5645" s="1"/>
    </row>
    <row r="5646" spans="2:3" x14ac:dyDescent="0.3">
      <c r="B5646" s="1"/>
      <c r="C5646" s="1"/>
    </row>
    <row r="5647" spans="2:3" x14ac:dyDescent="0.3">
      <c r="B5647" s="1"/>
      <c r="C5647" s="1"/>
    </row>
    <row r="5648" spans="2:3" x14ac:dyDescent="0.3">
      <c r="B5648" s="1"/>
      <c r="C5648" s="1"/>
    </row>
    <row r="5649" spans="2:3" x14ac:dyDescent="0.3">
      <c r="B5649" s="1"/>
      <c r="C5649" s="1"/>
    </row>
    <row r="5650" spans="2:3" x14ac:dyDescent="0.3">
      <c r="B5650" s="1"/>
      <c r="C5650" s="1"/>
    </row>
    <row r="5651" spans="2:3" x14ac:dyDescent="0.3">
      <c r="B5651" s="1"/>
      <c r="C5651" s="1"/>
    </row>
    <row r="5652" spans="2:3" x14ac:dyDescent="0.3">
      <c r="B5652" s="1"/>
      <c r="C5652" s="1"/>
    </row>
    <row r="5653" spans="2:3" x14ac:dyDescent="0.3">
      <c r="B5653" s="1"/>
      <c r="C5653" s="1"/>
    </row>
    <row r="5654" spans="2:3" x14ac:dyDescent="0.3">
      <c r="B5654" s="1"/>
      <c r="C5654" s="1"/>
    </row>
    <row r="5655" spans="2:3" x14ac:dyDescent="0.3">
      <c r="B5655" s="1"/>
      <c r="C5655" s="1"/>
    </row>
    <row r="5656" spans="2:3" x14ac:dyDescent="0.3">
      <c r="B5656" s="1"/>
      <c r="C5656" s="1"/>
    </row>
    <row r="5657" spans="2:3" x14ac:dyDescent="0.3">
      <c r="B5657" s="1"/>
      <c r="C5657" s="1"/>
    </row>
    <row r="5658" spans="2:3" x14ac:dyDescent="0.3">
      <c r="B5658" s="1"/>
      <c r="C5658" s="1"/>
    </row>
    <row r="5659" spans="2:3" x14ac:dyDescent="0.3">
      <c r="B5659" s="1"/>
      <c r="C5659" s="1"/>
    </row>
    <row r="5660" spans="2:3" x14ac:dyDescent="0.3">
      <c r="B5660" s="1"/>
      <c r="C5660" s="1"/>
    </row>
    <row r="5661" spans="2:3" x14ac:dyDescent="0.3">
      <c r="B5661" s="1"/>
      <c r="C5661" s="1"/>
    </row>
    <row r="5662" spans="2:3" x14ac:dyDescent="0.3">
      <c r="B5662" s="1"/>
      <c r="C5662" s="1"/>
    </row>
    <row r="5663" spans="2:3" x14ac:dyDescent="0.3">
      <c r="B5663" s="1"/>
      <c r="C5663" s="1"/>
    </row>
    <row r="5664" spans="2:3" x14ac:dyDescent="0.3">
      <c r="B5664" s="1"/>
      <c r="C5664" s="1"/>
    </row>
    <row r="5665" spans="2:3" x14ac:dyDescent="0.3">
      <c r="B5665" s="1"/>
      <c r="C5665" s="1"/>
    </row>
    <row r="5666" spans="2:3" x14ac:dyDescent="0.3">
      <c r="B5666" s="1"/>
      <c r="C5666" s="1"/>
    </row>
    <row r="5667" spans="2:3" x14ac:dyDescent="0.3">
      <c r="B5667" s="1"/>
      <c r="C5667" s="1"/>
    </row>
    <row r="5668" spans="2:3" x14ac:dyDescent="0.3">
      <c r="B5668" s="1"/>
      <c r="C5668" s="1"/>
    </row>
    <row r="5669" spans="2:3" x14ac:dyDescent="0.3">
      <c r="B5669" s="1"/>
      <c r="C5669" s="1"/>
    </row>
    <row r="5670" spans="2:3" x14ac:dyDescent="0.3">
      <c r="B5670" s="1"/>
      <c r="C5670" s="1"/>
    </row>
    <row r="5671" spans="2:3" x14ac:dyDescent="0.3">
      <c r="B5671" s="1"/>
      <c r="C5671" s="1"/>
    </row>
    <row r="5672" spans="2:3" x14ac:dyDescent="0.3">
      <c r="B5672" s="1"/>
      <c r="C5672" s="1"/>
    </row>
    <row r="5673" spans="2:3" x14ac:dyDescent="0.3">
      <c r="B5673" s="1"/>
      <c r="C5673" s="1"/>
    </row>
    <row r="5674" spans="2:3" x14ac:dyDescent="0.3">
      <c r="B5674" s="1"/>
      <c r="C5674" s="1"/>
    </row>
    <row r="5675" spans="2:3" x14ac:dyDescent="0.3">
      <c r="B5675" s="1"/>
      <c r="C5675" s="1"/>
    </row>
    <row r="5676" spans="2:3" x14ac:dyDescent="0.3">
      <c r="B5676" s="1"/>
      <c r="C5676" s="1"/>
    </row>
    <row r="5677" spans="2:3" x14ac:dyDescent="0.3">
      <c r="B5677" s="1"/>
      <c r="C5677" s="1"/>
    </row>
    <row r="5678" spans="2:3" x14ac:dyDescent="0.3">
      <c r="B5678" s="1"/>
      <c r="C5678" s="1"/>
    </row>
    <row r="5679" spans="2:3" x14ac:dyDescent="0.3">
      <c r="B5679" s="1"/>
      <c r="C5679" s="1"/>
    </row>
    <row r="5680" spans="2:3" x14ac:dyDescent="0.3">
      <c r="B5680" s="1"/>
      <c r="C5680" s="1"/>
    </row>
    <row r="5681" spans="2:3" x14ac:dyDescent="0.3">
      <c r="B5681" s="1"/>
      <c r="C5681" s="1"/>
    </row>
    <row r="5682" spans="2:3" x14ac:dyDescent="0.3">
      <c r="B5682" s="1"/>
      <c r="C5682" s="1"/>
    </row>
    <row r="5683" spans="2:3" x14ac:dyDescent="0.3">
      <c r="B5683" s="1"/>
      <c r="C5683" s="1"/>
    </row>
    <row r="5684" spans="2:3" x14ac:dyDescent="0.3">
      <c r="B5684" s="1"/>
      <c r="C5684" s="1"/>
    </row>
    <row r="5685" spans="2:3" x14ac:dyDescent="0.3">
      <c r="B5685" s="1"/>
      <c r="C5685" s="1"/>
    </row>
    <row r="5686" spans="2:3" x14ac:dyDescent="0.3">
      <c r="B5686" s="1"/>
      <c r="C5686" s="1"/>
    </row>
    <row r="5687" spans="2:3" x14ac:dyDescent="0.3">
      <c r="B5687" s="1"/>
      <c r="C5687" s="1"/>
    </row>
    <row r="5688" spans="2:3" x14ac:dyDescent="0.3">
      <c r="B5688" s="1"/>
      <c r="C5688" s="1"/>
    </row>
    <row r="5689" spans="2:3" x14ac:dyDescent="0.3">
      <c r="B5689" s="1"/>
      <c r="C5689" s="1"/>
    </row>
    <row r="5690" spans="2:3" x14ac:dyDescent="0.3">
      <c r="B5690" s="1"/>
      <c r="C5690" s="1"/>
    </row>
    <row r="5691" spans="2:3" x14ac:dyDescent="0.3">
      <c r="B5691" s="1"/>
      <c r="C5691" s="1"/>
    </row>
    <row r="5692" spans="2:3" x14ac:dyDescent="0.3">
      <c r="B5692" s="1"/>
      <c r="C5692" s="1"/>
    </row>
    <row r="5693" spans="2:3" x14ac:dyDescent="0.3">
      <c r="B5693" s="1"/>
      <c r="C5693" s="1"/>
    </row>
    <row r="5694" spans="2:3" x14ac:dyDescent="0.3">
      <c r="B5694" s="1"/>
      <c r="C5694" s="1"/>
    </row>
    <row r="5695" spans="2:3" x14ac:dyDescent="0.3">
      <c r="B5695" s="1"/>
      <c r="C5695" s="1"/>
    </row>
    <row r="5696" spans="2:3" x14ac:dyDescent="0.3">
      <c r="B5696" s="1"/>
      <c r="C5696" s="1"/>
    </row>
    <row r="5697" spans="2:3" x14ac:dyDescent="0.3">
      <c r="B5697" s="1"/>
      <c r="C5697" s="1"/>
    </row>
    <row r="5698" spans="2:3" x14ac:dyDescent="0.3">
      <c r="B5698" s="1"/>
      <c r="C5698" s="1"/>
    </row>
    <row r="5699" spans="2:3" x14ac:dyDescent="0.3">
      <c r="B5699" s="1"/>
      <c r="C5699" s="1"/>
    </row>
    <row r="5700" spans="2:3" x14ac:dyDescent="0.3">
      <c r="B5700" s="1"/>
      <c r="C5700" s="1"/>
    </row>
    <row r="5701" spans="2:3" x14ac:dyDescent="0.3">
      <c r="B5701" s="1"/>
      <c r="C5701" s="1"/>
    </row>
    <row r="5702" spans="2:3" x14ac:dyDescent="0.3">
      <c r="B5702" s="1"/>
      <c r="C5702" s="1"/>
    </row>
    <row r="5703" spans="2:3" x14ac:dyDescent="0.3">
      <c r="B5703" s="1"/>
      <c r="C5703" s="1"/>
    </row>
    <row r="5704" spans="2:3" x14ac:dyDescent="0.3">
      <c r="B5704" s="1"/>
      <c r="C5704" s="1"/>
    </row>
    <row r="5705" spans="2:3" x14ac:dyDescent="0.3">
      <c r="B5705" s="1"/>
      <c r="C5705" s="1"/>
    </row>
    <row r="5706" spans="2:3" x14ac:dyDescent="0.3">
      <c r="B5706" s="1"/>
      <c r="C5706" s="1"/>
    </row>
    <row r="5707" spans="2:3" x14ac:dyDescent="0.3">
      <c r="B5707" s="1"/>
      <c r="C5707" s="1"/>
    </row>
    <row r="5708" spans="2:3" x14ac:dyDescent="0.3">
      <c r="B5708" s="1"/>
      <c r="C5708" s="1"/>
    </row>
    <row r="5709" spans="2:3" x14ac:dyDescent="0.3">
      <c r="B5709" s="1"/>
      <c r="C5709" s="1"/>
    </row>
    <row r="5710" spans="2:3" x14ac:dyDescent="0.3">
      <c r="B5710" s="1"/>
      <c r="C5710" s="1"/>
    </row>
    <row r="5711" spans="2:3" x14ac:dyDescent="0.3">
      <c r="B5711" s="1"/>
      <c r="C5711" s="1"/>
    </row>
    <row r="5712" spans="2:3" x14ac:dyDescent="0.3">
      <c r="B5712" s="1"/>
      <c r="C5712" s="1"/>
    </row>
    <row r="5713" spans="2:3" x14ac:dyDescent="0.3">
      <c r="B5713" s="1"/>
      <c r="C5713" s="1"/>
    </row>
    <row r="5714" spans="2:3" x14ac:dyDescent="0.3">
      <c r="B5714" s="1"/>
      <c r="C5714" s="1"/>
    </row>
    <row r="5715" spans="2:3" x14ac:dyDescent="0.3">
      <c r="B5715" s="1"/>
      <c r="C5715" s="1"/>
    </row>
    <row r="5716" spans="2:3" x14ac:dyDescent="0.3">
      <c r="B5716" s="1"/>
      <c r="C5716" s="1"/>
    </row>
    <row r="5717" spans="2:3" x14ac:dyDescent="0.3">
      <c r="B5717" s="1"/>
      <c r="C5717" s="1"/>
    </row>
    <row r="5718" spans="2:3" x14ac:dyDescent="0.3">
      <c r="B5718" s="1"/>
      <c r="C5718" s="1"/>
    </row>
    <row r="5719" spans="2:3" x14ac:dyDescent="0.3">
      <c r="B5719" s="1"/>
      <c r="C5719" s="1"/>
    </row>
    <row r="5720" spans="2:3" x14ac:dyDescent="0.3">
      <c r="B5720" s="1"/>
      <c r="C5720" s="1"/>
    </row>
    <row r="5721" spans="2:3" x14ac:dyDescent="0.3">
      <c r="B5721" s="1"/>
      <c r="C5721" s="1"/>
    </row>
    <row r="5722" spans="2:3" x14ac:dyDescent="0.3">
      <c r="B5722" s="1"/>
      <c r="C5722" s="1"/>
    </row>
    <row r="5723" spans="2:3" x14ac:dyDescent="0.3">
      <c r="B5723" s="1"/>
      <c r="C5723" s="1"/>
    </row>
    <row r="5724" spans="2:3" x14ac:dyDescent="0.3">
      <c r="B5724" s="1"/>
      <c r="C5724" s="1"/>
    </row>
    <row r="5725" spans="2:3" x14ac:dyDescent="0.3">
      <c r="B5725" s="1"/>
      <c r="C5725" s="1"/>
    </row>
    <row r="5726" spans="2:3" x14ac:dyDescent="0.3">
      <c r="B5726" s="1"/>
      <c r="C5726" s="1"/>
    </row>
    <row r="5727" spans="2:3" x14ac:dyDescent="0.3">
      <c r="B5727" s="1"/>
      <c r="C5727" s="1"/>
    </row>
    <row r="5728" spans="2:3" x14ac:dyDescent="0.3">
      <c r="B5728" s="1"/>
      <c r="C5728" s="1"/>
    </row>
    <row r="5729" spans="2:3" x14ac:dyDescent="0.3">
      <c r="B5729" s="1"/>
      <c r="C5729" s="1"/>
    </row>
    <row r="5730" spans="2:3" x14ac:dyDescent="0.3">
      <c r="B5730" s="1"/>
      <c r="C5730" s="1"/>
    </row>
    <row r="5731" spans="2:3" x14ac:dyDescent="0.3">
      <c r="B5731" s="1"/>
      <c r="C5731" s="1"/>
    </row>
    <row r="5732" spans="2:3" x14ac:dyDescent="0.3">
      <c r="B5732" s="1"/>
      <c r="C5732" s="1"/>
    </row>
    <row r="5733" spans="2:3" x14ac:dyDescent="0.3">
      <c r="B5733" s="1"/>
      <c r="C5733" s="1"/>
    </row>
    <row r="5734" spans="2:3" x14ac:dyDescent="0.3">
      <c r="B5734" s="1"/>
      <c r="C5734" s="1"/>
    </row>
    <row r="5735" spans="2:3" x14ac:dyDescent="0.3">
      <c r="B5735" s="1"/>
      <c r="C5735" s="1"/>
    </row>
    <row r="5736" spans="2:3" x14ac:dyDescent="0.3">
      <c r="B5736" s="1"/>
      <c r="C5736" s="1"/>
    </row>
    <row r="5737" spans="2:3" x14ac:dyDescent="0.3">
      <c r="B5737" s="1"/>
      <c r="C5737" s="1"/>
    </row>
    <row r="5738" spans="2:3" x14ac:dyDescent="0.3">
      <c r="B5738" s="1"/>
      <c r="C5738" s="1"/>
    </row>
    <row r="5739" spans="2:3" x14ac:dyDescent="0.3">
      <c r="B5739" s="1"/>
      <c r="C5739" s="1"/>
    </row>
    <row r="5740" spans="2:3" x14ac:dyDescent="0.3">
      <c r="B5740" s="1"/>
      <c r="C5740" s="1"/>
    </row>
    <row r="5741" spans="2:3" x14ac:dyDescent="0.3">
      <c r="B5741" s="1"/>
      <c r="C5741" s="1"/>
    </row>
    <row r="5742" spans="2:3" x14ac:dyDescent="0.3">
      <c r="B5742" s="1"/>
      <c r="C5742" s="1"/>
    </row>
    <row r="5743" spans="2:3" x14ac:dyDescent="0.3">
      <c r="B5743" s="1"/>
      <c r="C5743" s="1"/>
    </row>
    <row r="5744" spans="2:3" x14ac:dyDescent="0.3">
      <c r="B5744" s="1"/>
      <c r="C5744" s="1"/>
    </row>
    <row r="5745" spans="2:3" x14ac:dyDescent="0.3">
      <c r="B5745" s="1"/>
      <c r="C5745" s="1"/>
    </row>
    <row r="5746" spans="2:3" x14ac:dyDescent="0.3">
      <c r="B5746" s="1"/>
      <c r="C5746" s="1"/>
    </row>
    <row r="5747" spans="2:3" x14ac:dyDescent="0.3">
      <c r="B5747" s="1"/>
      <c r="C5747" s="1"/>
    </row>
    <row r="5748" spans="2:3" x14ac:dyDescent="0.3">
      <c r="B5748" s="1"/>
      <c r="C5748" s="1"/>
    </row>
    <row r="5749" spans="2:3" x14ac:dyDescent="0.3">
      <c r="B5749" s="1"/>
      <c r="C5749" s="1"/>
    </row>
    <row r="5750" spans="2:3" x14ac:dyDescent="0.3">
      <c r="B5750" s="1"/>
      <c r="C5750" s="1"/>
    </row>
    <row r="5751" spans="2:3" x14ac:dyDescent="0.3">
      <c r="B5751" s="1"/>
      <c r="C5751" s="1"/>
    </row>
    <row r="5752" spans="2:3" x14ac:dyDescent="0.3">
      <c r="B5752" s="1"/>
      <c r="C5752" s="1"/>
    </row>
    <row r="5753" spans="2:3" x14ac:dyDescent="0.3">
      <c r="B5753" s="1"/>
      <c r="C5753" s="1"/>
    </row>
    <row r="5754" spans="2:3" x14ac:dyDescent="0.3">
      <c r="B5754" s="1"/>
      <c r="C5754" s="1"/>
    </row>
    <row r="5755" spans="2:3" x14ac:dyDescent="0.3">
      <c r="B5755" s="1"/>
      <c r="C5755" s="1"/>
    </row>
    <row r="5756" spans="2:3" x14ac:dyDescent="0.3">
      <c r="B5756" s="1"/>
      <c r="C5756" s="1"/>
    </row>
    <row r="5757" spans="2:3" x14ac:dyDescent="0.3">
      <c r="B5757" s="1"/>
      <c r="C5757" s="1"/>
    </row>
    <row r="5758" spans="2:3" x14ac:dyDescent="0.3">
      <c r="B5758" s="1"/>
      <c r="C5758" s="1"/>
    </row>
    <row r="5759" spans="2:3" x14ac:dyDescent="0.3">
      <c r="B5759" s="1"/>
      <c r="C5759" s="1"/>
    </row>
    <row r="5760" spans="2:3" x14ac:dyDescent="0.3">
      <c r="B5760" s="1"/>
      <c r="C5760" s="1"/>
    </row>
    <row r="5761" spans="2:3" x14ac:dyDescent="0.3">
      <c r="B5761" s="1"/>
      <c r="C5761" s="1"/>
    </row>
    <row r="5762" spans="2:3" x14ac:dyDescent="0.3">
      <c r="B5762" s="1"/>
      <c r="C5762" s="1"/>
    </row>
    <row r="5763" spans="2:3" x14ac:dyDescent="0.3">
      <c r="B5763" s="1"/>
      <c r="C5763" s="1"/>
    </row>
    <row r="5764" spans="2:3" x14ac:dyDescent="0.3">
      <c r="B5764" s="1"/>
      <c r="C5764" s="1"/>
    </row>
    <row r="5765" spans="2:3" x14ac:dyDescent="0.3">
      <c r="B5765" s="1"/>
      <c r="C5765" s="1"/>
    </row>
    <row r="5766" spans="2:3" x14ac:dyDescent="0.3">
      <c r="B5766" s="1"/>
      <c r="C5766" s="1"/>
    </row>
    <row r="5767" spans="2:3" x14ac:dyDescent="0.3">
      <c r="B5767" s="1"/>
      <c r="C5767" s="1"/>
    </row>
    <row r="5768" spans="2:3" x14ac:dyDescent="0.3">
      <c r="B5768" s="1"/>
      <c r="C5768" s="1"/>
    </row>
    <row r="5769" spans="2:3" x14ac:dyDescent="0.3">
      <c r="B5769" s="1"/>
      <c r="C5769" s="1"/>
    </row>
    <row r="5770" spans="2:3" x14ac:dyDescent="0.3">
      <c r="B5770" s="1"/>
      <c r="C5770" s="1"/>
    </row>
    <row r="5771" spans="2:3" x14ac:dyDescent="0.3">
      <c r="B5771" s="1"/>
      <c r="C5771" s="1"/>
    </row>
    <row r="5772" spans="2:3" x14ac:dyDescent="0.3">
      <c r="B5772" s="1"/>
      <c r="C5772" s="1"/>
    </row>
    <row r="5773" spans="2:3" x14ac:dyDescent="0.3">
      <c r="B5773" s="1"/>
      <c r="C5773" s="1"/>
    </row>
    <row r="5774" spans="2:3" x14ac:dyDescent="0.3">
      <c r="B5774" s="1"/>
      <c r="C5774" s="1"/>
    </row>
    <row r="5775" spans="2:3" x14ac:dyDescent="0.3">
      <c r="B5775" s="1"/>
      <c r="C5775" s="1"/>
    </row>
    <row r="5776" spans="2:3" x14ac:dyDescent="0.3">
      <c r="B5776" s="1"/>
      <c r="C5776" s="1"/>
    </row>
    <row r="5777" spans="2:3" x14ac:dyDescent="0.3">
      <c r="B5777" s="1"/>
      <c r="C5777" s="1"/>
    </row>
    <row r="5778" spans="2:3" x14ac:dyDescent="0.3">
      <c r="B5778" s="1"/>
      <c r="C5778" s="1"/>
    </row>
    <row r="5779" spans="2:3" x14ac:dyDescent="0.3">
      <c r="B5779" s="1"/>
      <c r="C5779" s="1"/>
    </row>
    <row r="5780" spans="2:3" x14ac:dyDescent="0.3">
      <c r="B5780" s="1"/>
      <c r="C5780" s="1"/>
    </row>
    <row r="5781" spans="2:3" x14ac:dyDescent="0.3">
      <c r="B5781" s="1"/>
      <c r="C5781" s="1"/>
    </row>
    <row r="5782" spans="2:3" x14ac:dyDescent="0.3">
      <c r="B5782" s="1"/>
      <c r="C5782" s="1"/>
    </row>
    <row r="5783" spans="2:3" x14ac:dyDescent="0.3">
      <c r="B5783" s="1"/>
      <c r="C5783" s="1"/>
    </row>
    <row r="5784" spans="2:3" x14ac:dyDescent="0.3">
      <c r="B5784" s="1"/>
      <c r="C5784" s="1"/>
    </row>
    <row r="5785" spans="2:3" x14ac:dyDescent="0.3">
      <c r="B5785" s="1"/>
      <c r="C5785" s="1"/>
    </row>
    <row r="5786" spans="2:3" x14ac:dyDescent="0.3">
      <c r="B5786" s="1"/>
      <c r="C5786" s="1"/>
    </row>
    <row r="5787" spans="2:3" x14ac:dyDescent="0.3">
      <c r="B5787" s="1"/>
      <c r="C5787" s="1"/>
    </row>
    <row r="5788" spans="2:3" x14ac:dyDescent="0.3">
      <c r="B5788" s="1"/>
      <c r="C5788" s="1"/>
    </row>
    <row r="5789" spans="2:3" x14ac:dyDescent="0.3">
      <c r="B5789" s="1"/>
      <c r="C5789" s="1"/>
    </row>
    <row r="5790" spans="2:3" x14ac:dyDescent="0.3">
      <c r="B5790" s="1"/>
      <c r="C5790" s="1"/>
    </row>
    <row r="5791" spans="2:3" x14ac:dyDescent="0.3">
      <c r="B5791" s="1"/>
      <c r="C5791" s="1"/>
    </row>
    <row r="5792" spans="2:3" x14ac:dyDescent="0.3">
      <c r="B5792" s="1"/>
      <c r="C5792" s="1"/>
    </row>
    <row r="5793" spans="2:3" x14ac:dyDescent="0.3">
      <c r="B5793" s="1"/>
      <c r="C5793" s="1"/>
    </row>
    <row r="5794" spans="2:3" x14ac:dyDescent="0.3">
      <c r="B5794" s="1"/>
      <c r="C5794" s="1"/>
    </row>
    <row r="5795" spans="2:3" x14ac:dyDescent="0.3">
      <c r="B5795" s="1"/>
      <c r="C5795" s="1"/>
    </row>
    <row r="5796" spans="2:3" x14ac:dyDescent="0.3">
      <c r="B5796" s="1"/>
      <c r="C5796" s="1"/>
    </row>
    <row r="5797" spans="2:3" x14ac:dyDescent="0.3">
      <c r="B5797" s="1"/>
      <c r="C5797" s="1"/>
    </row>
    <row r="5798" spans="2:3" x14ac:dyDescent="0.3">
      <c r="B5798" s="1"/>
      <c r="C5798" s="1"/>
    </row>
    <row r="5799" spans="2:3" x14ac:dyDescent="0.3">
      <c r="B5799" s="1"/>
      <c r="C5799" s="1"/>
    </row>
    <row r="5800" spans="2:3" x14ac:dyDescent="0.3">
      <c r="B5800" s="1"/>
      <c r="C5800" s="1"/>
    </row>
    <row r="5801" spans="2:3" x14ac:dyDescent="0.3">
      <c r="B5801" s="1"/>
      <c r="C5801" s="1"/>
    </row>
    <row r="5802" spans="2:3" x14ac:dyDescent="0.3">
      <c r="B5802" s="1"/>
      <c r="C5802" s="1"/>
    </row>
    <row r="5803" spans="2:3" x14ac:dyDescent="0.3">
      <c r="B5803" s="1"/>
      <c r="C5803" s="1"/>
    </row>
    <row r="5804" spans="2:3" x14ac:dyDescent="0.3">
      <c r="B5804" s="1"/>
      <c r="C5804" s="1"/>
    </row>
    <row r="5805" spans="2:3" x14ac:dyDescent="0.3">
      <c r="B5805" s="1"/>
      <c r="C5805" s="1"/>
    </row>
    <row r="5806" spans="2:3" x14ac:dyDescent="0.3">
      <c r="B5806" s="1"/>
      <c r="C5806" s="1"/>
    </row>
    <row r="5807" spans="2:3" x14ac:dyDescent="0.3">
      <c r="B5807" s="1"/>
      <c r="C5807" s="1"/>
    </row>
    <row r="5808" spans="2:3" x14ac:dyDescent="0.3">
      <c r="B5808" s="1"/>
      <c r="C5808" s="1"/>
    </row>
    <row r="5809" spans="2:3" x14ac:dyDescent="0.3">
      <c r="B5809" s="1"/>
      <c r="C5809" s="1"/>
    </row>
    <row r="5810" spans="2:3" x14ac:dyDescent="0.3">
      <c r="B5810" s="1"/>
      <c r="C5810" s="1"/>
    </row>
    <row r="5811" spans="2:3" x14ac:dyDescent="0.3">
      <c r="B5811" s="1"/>
      <c r="C5811" s="1"/>
    </row>
    <row r="5812" spans="2:3" x14ac:dyDescent="0.3">
      <c r="B5812" s="1"/>
      <c r="C5812" s="1"/>
    </row>
    <row r="5813" spans="2:3" x14ac:dyDescent="0.3">
      <c r="B5813" s="1"/>
      <c r="C5813" s="1"/>
    </row>
    <row r="5814" spans="2:3" x14ac:dyDescent="0.3">
      <c r="B5814" s="1"/>
      <c r="C5814" s="1"/>
    </row>
    <row r="5815" spans="2:3" x14ac:dyDescent="0.3">
      <c r="B5815" s="1"/>
      <c r="C5815" s="1"/>
    </row>
    <row r="5816" spans="2:3" x14ac:dyDescent="0.3">
      <c r="B5816" s="1"/>
      <c r="C5816" s="1"/>
    </row>
    <row r="5817" spans="2:3" x14ac:dyDescent="0.3">
      <c r="B5817" s="1"/>
      <c r="C5817" s="1"/>
    </row>
    <row r="5818" spans="2:3" x14ac:dyDescent="0.3">
      <c r="B5818" s="1"/>
      <c r="C5818" s="1"/>
    </row>
    <row r="5819" spans="2:3" x14ac:dyDescent="0.3">
      <c r="B5819" s="1"/>
      <c r="C5819" s="1"/>
    </row>
    <row r="5820" spans="2:3" x14ac:dyDescent="0.3">
      <c r="B5820" s="1"/>
      <c r="C5820" s="1"/>
    </row>
    <row r="5821" spans="2:3" x14ac:dyDescent="0.3">
      <c r="B5821" s="1"/>
      <c r="C5821" s="1"/>
    </row>
    <row r="5822" spans="2:3" x14ac:dyDescent="0.3">
      <c r="B5822" s="1"/>
      <c r="C5822" s="1"/>
    </row>
    <row r="5823" spans="2:3" x14ac:dyDescent="0.3">
      <c r="B5823" s="1"/>
      <c r="C5823" s="1"/>
    </row>
    <row r="5824" spans="2:3" x14ac:dyDescent="0.3">
      <c r="B5824" s="1"/>
      <c r="C5824" s="1"/>
    </row>
    <row r="5825" spans="2:3" x14ac:dyDescent="0.3">
      <c r="B5825" s="1"/>
      <c r="C5825" s="1"/>
    </row>
    <row r="5826" spans="2:3" x14ac:dyDescent="0.3">
      <c r="B5826" s="1"/>
      <c r="C5826" s="1"/>
    </row>
    <row r="5827" spans="2:3" x14ac:dyDescent="0.3">
      <c r="B5827" s="1"/>
      <c r="C5827" s="1"/>
    </row>
    <row r="5828" spans="2:3" x14ac:dyDescent="0.3">
      <c r="B5828" s="1"/>
      <c r="C5828" s="1"/>
    </row>
    <row r="5829" spans="2:3" x14ac:dyDescent="0.3">
      <c r="B5829" s="1"/>
      <c r="C5829" s="1"/>
    </row>
    <row r="5830" spans="2:3" x14ac:dyDescent="0.3">
      <c r="B5830" s="1"/>
      <c r="C5830" s="1"/>
    </row>
    <row r="5831" spans="2:3" x14ac:dyDescent="0.3">
      <c r="B5831" s="1"/>
      <c r="C5831" s="1"/>
    </row>
    <row r="5832" spans="2:3" x14ac:dyDescent="0.3">
      <c r="B5832" s="1"/>
      <c r="C5832" s="1"/>
    </row>
    <row r="5833" spans="2:3" x14ac:dyDescent="0.3">
      <c r="B5833" s="1"/>
      <c r="C5833" s="1"/>
    </row>
    <row r="5834" spans="2:3" x14ac:dyDescent="0.3">
      <c r="B5834" s="1"/>
      <c r="C5834" s="1"/>
    </row>
    <row r="5835" spans="2:3" x14ac:dyDescent="0.3">
      <c r="B5835" s="1"/>
      <c r="C5835" s="1"/>
    </row>
    <row r="5836" spans="2:3" x14ac:dyDescent="0.3">
      <c r="B5836" s="1"/>
      <c r="C5836" s="1"/>
    </row>
    <row r="5837" spans="2:3" x14ac:dyDescent="0.3">
      <c r="B5837" s="1"/>
      <c r="C5837" s="1"/>
    </row>
    <row r="5838" spans="2:3" x14ac:dyDescent="0.3">
      <c r="B5838" s="1"/>
      <c r="C5838" s="1"/>
    </row>
    <row r="5839" spans="2:3" x14ac:dyDescent="0.3">
      <c r="B5839" s="1"/>
      <c r="C5839" s="1"/>
    </row>
    <row r="5840" spans="2:3" x14ac:dyDescent="0.3">
      <c r="B5840" s="1"/>
      <c r="C5840" s="1"/>
    </row>
    <row r="5841" spans="2:3" x14ac:dyDescent="0.3">
      <c r="B5841" s="1"/>
      <c r="C5841" s="1"/>
    </row>
    <row r="5842" spans="2:3" x14ac:dyDescent="0.3">
      <c r="B5842" s="1"/>
      <c r="C5842" s="1"/>
    </row>
    <row r="5843" spans="2:3" x14ac:dyDescent="0.3">
      <c r="B5843" s="1"/>
      <c r="C5843" s="1"/>
    </row>
    <row r="5844" spans="2:3" x14ac:dyDescent="0.3">
      <c r="B5844" s="1"/>
      <c r="C5844" s="1"/>
    </row>
    <row r="5845" spans="2:3" x14ac:dyDescent="0.3">
      <c r="B5845" s="1"/>
      <c r="C5845" s="1"/>
    </row>
    <row r="5846" spans="2:3" x14ac:dyDescent="0.3">
      <c r="B5846" s="1"/>
      <c r="C5846" s="1"/>
    </row>
    <row r="5847" spans="2:3" x14ac:dyDescent="0.3">
      <c r="B5847" s="1"/>
      <c r="C5847" s="1"/>
    </row>
    <row r="5848" spans="2:3" x14ac:dyDescent="0.3">
      <c r="B5848" s="1"/>
      <c r="C5848" s="1"/>
    </row>
    <row r="5849" spans="2:3" x14ac:dyDescent="0.3">
      <c r="B5849" s="1"/>
      <c r="C5849" s="1"/>
    </row>
    <row r="5850" spans="2:3" x14ac:dyDescent="0.3">
      <c r="B5850" s="1"/>
      <c r="C5850" s="1"/>
    </row>
    <row r="5851" spans="2:3" x14ac:dyDescent="0.3">
      <c r="B5851" s="1"/>
      <c r="C5851" s="1"/>
    </row>
    <row r="5852" spans="2:3" x14ac:dyDescent="0.3">
      <c r="B5852" s="1"/>
      <c r="C5852" s="1"/>
    </row>
    <row r="5853" spans="2:3" x14ac:dyDescent="0.3">
      <c r="B5853" s="1"/>
      <c r="C5853" s="1"/>
    </row>
    <row r="5854" spans="2:3" x14ac:dyDescent="0.3">
      <c r="B5854" s="1"/>
      <c r="C5854" s="1"/>
    </row>
    <row r="5855" spans="2:3" x14ac:dyDescent="0.3">
      <c r="B5855" s="1"/>
      <c r="C5855" s="1"/>
    </row>
    <row r="5856" spans="2:3" x14ac:dyDescent="0.3">
      <c r="B5856" s="1"/>
      <c r="C5856" s="1"/>
    </row>
    <row r="5857" spans="2:3" x14ac:dyDescent="0.3">
      <c r="B5857" s="1"/>
      <c r="C5857" s="1"/>
    </row>
    <row r="5858" spans="2:3" x14ac:dyDescent="0.3">
      <c r="B5858" s="1"/>
      <c r="C5858" s="1"/>
    </row>
    <row r="5859" spans="2:3" x14ac:dyDescent="0.3">
      <c r="B5859" s="1"/>
      <c r="C5859" s="1"/>
    </row>
    <row r="5860" spans="2:3" x14ac:dyDescent="0.3">
      <c r="B5860" s="1"/>
      <c r="C5860" s="1"/>
    </row>
    <row r="5861" spans="2:3" x14ac:dyDescent="0.3">
      <c r="B5861" s="1"/>
      <c r="C5861" s="1"/>
    </row>
    <row r="5862" spans="2:3" x14ac:dyDescent="0.3">
      <c r="B5862" s="1"/>
      <c r="C5862" s="1"/>
    </row>
    <row r="5863" spans="2:3" x14ac:dyDescent="0.3">
      <c r="B5863" s="1"/>
      <c r="C5863" s="1"/>
    </row>
    <row r="5864" spans="2:3" x14ac:dyDescent="0.3">
      <c r="B5864" s="1"/>
      <c r="C5864" s="1"/>
    </row>
    <row r="5865" spans="2:3" x14ac:dyDescent="0.3">
      <c r="B5865" s="1"/>
      <c r="C5865" s="1"/>
    </row>
    <row r="5866" spans="2:3" x14ac:dyDescent="0.3">
      <c r="B5866" s="1"/>
      <c r="C5866" s="1"/>
    </row>
    <row r="5867" spans="2:3" x14ac:dyDescent="0.3">
      <c r="B5867" s="1"/>
      <c r="C5867" s="1"/>
    </row>
    <row r="5868" spans="2:3" x14ac:dyDescent="0.3">
      <c r="B5868" s="1"/>
      <c r="C5868" s="1"/>
    </row>
    <row r="5869" spans="2:3" x14ac:dyDescent="0.3">
      <c r="B5869" s="1"/>
      <c r="C5869" s="1"/>
    </row>
    <row r="5870" spans="2:3" x14ac:dyDescent="0.3">
      <c r="B5870" s="1"/>
      <c r="C5870" s="1"/>
    </row>
    <row r="5871" spans="2:3" x14ac:dyDescent="0.3">
      <c r="B5871" s="1"/>
      <c r="C5871" s="1"/>
    </row>
    <row r="5872" spans="2:3" x14ac:dyDescent="0.3">
      <c r="B5872" s="1"/>
      <c r="C5872" s="1"/>
    </row>
    <row r="5873" spans="2:3" x14ac:dyDescent="0.3">
      <c r="B5873" s="1"/>
      <c r="C5873" s="1"/>
    </row>
    <row r="5874" spans="2:3" x14ac:dyDescent="0.3">
      <c r="B5874" s="1"/>
      <c r="C5874" s="1"/>
    </row>
    <row r="5875" spans="2:3" x14ac:dyDescent="0.3">
      <c r="B5875" s="1"/>
      <c r="C5875" s="1"/>
    </row>
    <row r="5876" spans="2:3" x14ac:dyDescent="0.3">
      <c r="B5876" s="1"/>
      <c r="C5876" s="1"/>
    </row>
    <row r="5877" spans="2:3" x14ac:dyDescent="0.3">
      <c r="B5877" s="1"/>
      <c r="C5877" s="1"/>
    </row>
    <row r="5878" spans="2:3" x14ac:dyDescent="0.3">
      <c r="B5878" s="1"/>
      <c r="C5878" s="1"/>
    </row>
    <row r="5879" spans="2:3" x14ac:dyDescent="0.3">
      <c r="B5879" s="1"/>
      <c r="C5879" s="1"/>
    </row>
    <row r="5880" spans="2:3" x14ac:dyDescent="0.3">
      <c r="B5880" s="1"/>
      <c r="C5880" s="1"/>
    </row>
    <row r="5881" spans="2:3" x14ac:dyDescent="0.3">
      <c r="B5881" s="1"/>
      <c r="C5881" s="1"/>
    </row>
    <row r="5882" spans="2:3" x14ac:dyDescent="0.3">
      <c r="B5882" s="1"/>
      <c r="C5882" s="1"/>
    </row>
    <row r="5883" spans="2:3" x14ac:dyDescent="0.3">
      <c r="B5883" s="1"/>
      <c r="C5883" s="1"/>
    </row>
    <row r="5884" spans="2:3" x14ac:dyDescent="0.3">
      <c r="B5884" s="1"/>
      <c r="C5884" s="1"/>
    </row>
    <row r="5885" spans="2:3" x14ac:dyDescent="0.3">
      <c r="B5885" s="1"/>
      <c r="C5885" s="1"/>
    </row>
    <row r="5886" spans="2:3" x14ac:dyDescent="0.3">
      <c r="B5886" s="1"/>
      <c r="C5886" s="1"/>
    </row>
    <row r="5887" spans="2:3" x14ac:dyDescent="0.3">
      <c r="B5887" s="1"/>
      <c r="C5887" s="1"/>
    </row>
    <row r="5888" spans="2:3" x14ac:dyDescent="0.3">
      <c r="B5888" s="1"/>
      <c r="C5888" s="1"/>
    </row>
    <row r="5889" spans="2:3" x14ac:dyDescent="0.3">
      <c r="B5889" s="1"/>
      <c r="C5889" s="1"/>
    </row>
    <row r="5890" spans="2:3" x14ac:dyDescent="0.3">
      <c r="B5890" s="1"/>
      <c r="C5890" s="1"/>
    </row>
    <row r="5891" spans="2:3" x14ac:dyDescent="0.3">
      <c r="B5891" s="1"/>
      <c r="C5891" s="1"/>
    </row>
    <row r="5892" spans="2:3" x14ac:dyDescent="0.3">
      <c r="B5892" s="1"/>
      <c r="C5892" s="1"/>
    </row>
    <row r="5893" spans="2:3" x14ac:dyDescent="0.3">
      <c r="B5893" s="1"/>
      <c r="C5893" s="1"/>
    </row>
    <row r="5894" spans="2:3" x14ac:dyDescent="0.3">
      <c r="B5894" s="1"/>
      <c r="C5894" s="1"/>
    </row>
    <row r="5895" spans="2:3" x14ac:dyDescent="0.3">
      <c r="B5895" s="1"/>
      <c r="C5895" s="1"/>
    </row>
    <row r="5896" spans="2:3" x14ac:dyDescent="0.3">
      <c r="B5896" s="1"/>
      <c r="C5896" s="1"/>
    </row>
    <row r="5897" spans="2:3" x14ac:dyDescent="0.3">
      <c r="B5897" s="1"/>
      <c r="C5897" s="1"/>
    </row>
    <row r="5898" spans="2:3" x14ac:dyDescent="0.3">
      <c r="B5898" s="1"/>
      <c r="C5898" s="1"/>
    </row>
    <row r="5899" spans="2:3" x14ac:dyDescent="0.3">
      <c r="B5899" s="1"/>
      <c r="C5899" s="1"/>
    </row>
    <row r="5900" spans="2:3" x14ac:dyDescent="0.3">
      <c r="B5900" s="1"/>
      <c r="C5900" s="1"/>
    </row>
    <row r="5901" spans="2:3" x14ac:dyDescent="0.3">
      <c r="B5901" s="1"/>
      <c r="C5901" s="1"/>
    </row>
    <row r="5902" spans="2:3" x14ac:dyDescent="0.3">
      <c r="B5902" s="1"/>
      <c r="C5902" s="1"/>
    </row>
    <row r="5903" spans="2:3" x14ac:dyDescent="0.3">
      <c r="B5903" s="1"/>
      <c r="C5903" s="1"/>
    </row>
    <row r="5904" spans="2:3" x14ac:dyDescent="0.3">
      <c r="B5904" s="1"/>
      <c r="C5904" s="1"/>
    </row>
    <row r="5905" spans="2:3" x14ac:dyDescent="0.3">
      <c r="B5905" s="1"/>
      <c r="C5905" s="1"/>
    </row>
    <row r="5906" spans="2:3" x14ac:dyDescent="0.3">
      <c r="B5906" s="1"/>
      <c r="C5906" s="1"/>
    </row>
    <row r="5907" spans="2:3" x14ac:dyDescent="0.3">
      <c r="B5907" s="1"/>
      <c r="C5907" s="1"/>
    </row>
    <row r="5908" spans="2:3" x14ac:dyDescent="0.3">
      <c r="B5908" s="1"/>
      <c r="C5908" s="1"/>
    </row>
    <row r="5909" spans="2:3" x14ac:dyDescent="0.3">
      <c r="B5909" s="1"/>
      <c r="C5909" s="1"/>
    </row>
    <row r="5910" spans="2:3" x14ac:dyDescent="0.3">
      <c r="B5910" s="1"/>
      <c r="C5910" s="1"/>
    </row>
    <row r="5911" spans="2:3" x14ac:dyDescent="0.3">
      <c r="B5911" s="1"/>
      <c r="C5911" s="1"/>
    </row>
    <row r="5912" spans="2:3" x14ac:dyDescent="0.3">
      <c r="B5912" s="1"/>
      <c r="C5912" s="1"/>
    </row>
    <row r="5913" spans="2:3" x14ac:dyDescent="0.3">
      <c r="B5913" s="1"/>
      <c r="C5913" s="1"/>
    </row>
    <row r="5914" spans="2:3" x14ac:dyDescent="0.3">
      <c r="B5914" s="1"/>
      <c r="C5914" s="1"/>
    </row>
    <row r="5915" spans="2:3" x14ac:dyDescent="0.3">
      <c r="B5915" s="1"/>
      <c r="C5915" s="1"/>
    </row>
    <row r="5916" spans="2:3" x14ac:dyDescent="0.3">
      <c r="B5916" s="1"/>
      <c r="C5916" s="1"/>
    </row>
    <row r="5917" spans="2:3" x14ac:dyDescent="0.3">
      <c r="B5917" s="1"/>
      <c r="C5917" s="1"/>
    </row>
    <row r="5918" spans="2:3" x14ac:dyDescent="0.3">
      <c r="B5918" s="1"/>
      <c r="C5918" s="1"/>
    </row>
    <row r="5919" spans="2:3" x14ac:dyDescent="0.3">
      <c r="B5919" s="1"/>
      <c r="C5919" s="1"/>
    </row>
    <row r="5920" spans="2:3" x14ac:dyDescent="0.3">
      <c r="B5920" s="1"/>
      <c r="C5920" s="1"/>
    </row>
    <row r="5921" spans="2:3" x14ac:dyDescent="0.3">
      <c r="B5921" s="1"/>
      <c r="C5921" s="1"/>
    </row>
    <row r="5922" spans="2:3" x14ac:dyDescent="0.3">
      <c r="B5922" s="1"/>
      <c r="C5922" s="1"/>
    </row>
    <row r="5923" spans="2:3" x14ac:dyDescent="0.3">
      <c r="B5923" s="1"/>
      <c r="C5923" s="1"/>
    </row>
    <row r="5924" spans="2:3" x14ac:dyDescent="0.3">
      <c r="B5924" s="1"/>
      <c r="C5924" s="1"/>
    </row>
    <row r="5925" spans="2:3" x14ac:dyDescent="0.3">
      <c r="B5925" s="1"/>
      <c r="C5925" s="1"/>
    </row>
    <row r="5926" spans="2:3" x14ac:dyDescent="0.3">
      <c r="B5926" s="1"/>
      <c r="C5926" s="1"/>
    </row>
    <row r="5927" spans="2:3" x14ac:dyDescent="0.3">
      <c r="B5927" s="1"/>
      <c r="C5927" s="1"/>
    </row>
    <row r="5928" spans="2:3" x14ac:dyDescent="0.3">
      <c r="B5928" s="1"/>
      <c r="C5928" s="1"/>
    </row>
    <row r="5929" spans="2:3" x14ac:dyDescent="0.3">
      <c r="B5929" s="1"/>
      <c r="C5929" s="1"/>
    </row>
    <row r="5930" spans="2:3" x14ac:dyDescent="0.3">
      <c r="B5930" s="1"/>
      <c r="C5930" s="1"/>
    </row>
    <row r="5931" spans="2:3" x14ac:dyDescent="0.3">
      <c r="B5931" s="1"/>
      <c r="C5931" s="1"/>
    </row>
    <row r="5932" spans="2:3" x14ac:dyDescent="0.3">
      <c r="B5932" s="1"/>
      <c r="C5932" s="1"/>
    </row>
    <row r="5933" spans="2:3" x14ac:dyDescent="0.3">
      <c r="B5933" s="1"/>
      <c r="C5933" s="1"/>
    </row>
    <row r="5934" spans="2:3" x14ac:dyDescent="0.3">
      <c r="B5934" s="1"/>
      <c r="C5934" s="1"/>
    </row>
    <row r="5935" spans="2:3" x14ac:dyDescent="0.3">
      <c r="B5935" s="1"/>
      <c r="C5935" s="1"/>
    </row>
    <row r="5936" spans="2:3" x14ac:dyDescent="0.3">
      <c r="B5936" s="1"/>
      <c r="C5936" s="1"/>
    </row>
    <row r="5937" spans="2:3" x14ac:dyDescent="0.3">
      <c r="B5937" s="1"/>
      <c r="C5937" s="1"/>
    </row>
    <row r="5938" spans="2:3" x14ac:dyDescent="0.3">
      <c r="B5938" s="1"/>
      <c r="C5938" s="1"/>
    </row>
    <row r="5939" spans="2:3" x14ac:dyDescent="0.3">
      <c r="B5939" s="1"/>
      <c r="C5939" s="1"/>
    </row>
    <row r="5940" spans="2:3" x14ac:dyDescent="0.3">
      <c r="B5940" s="1"/>
      <c r="C5940" s="1"/>
    </row>
    <row r="5941" spans="2:3" x14ac:dyDescent="0.3">
      <c r="B5941" s="1"/>
      <c r="C5941" s="1"/>
    </row>
    <row r="5942" spans="2:3" x14ac:dyDescent="0.3">
      <c r="B5942" s="1"/>
      <c r="C5942" s="1"/>
    </row>
    <row r="5943" spans="2:3" x14ac:dyDescent="0.3">
      <c r="B5943" s="1"/>
      <c r="C5943" s="1"/>
    </row>
    <row r="5944" spans="2:3" x14ac:dyDescent="0.3">
      <c r="B5944" s="1"/>
      <c r="C5944" s="1"/>
    </row>
    <row r="5945" spans="2:3" x14ac:dyDescent="0.3">
      <c r="B5945" s="1"/>
      <c r="C5945" s="1"/>
    </row>
    <row r="5946" spans="2:3" x14ac:dyDescent="0.3">
      <c r="B5946" s="1"/>
      <c r="C5946" s="1"/>
    </row>
    <row r="5947" spans="2:3" x14ac:dyDescent="0.3">
      <c r="B5947" s="1"/>
      <c r="C5947" s="1"/>
    </row>
    <row r="5948" spans="2:3" x14ac:dyDescent="0.3">
      <c r="B5948" s="1"/>
      <c r="C5948" s="1"/>
    </row>
    <row r="5949" spans="2:3" x14ac:dyDescent="0.3">
      <c r="B5949" s="1"/>
      <c r="C5949" s="1"/>
    </row>
    <row r="5950" spans="2:3" x14ac:dyDescent="0.3">
      <c r="B5950" s="1"/>
      <c r="C5950" s="1"/>
    </row>
    <row r="5951" spans="2:3" x14ac:dyDescent="0.3">
      <c r="B5951" s="1"/>
      <c r="C5951" s="1"/>
    </row>
    <row r="5952" spans="2:3" x14ac:dyDescent="0.3">
      <c r="B5952" s="1"/>
      <c r="C5952" s="1"/>
    </row>
    <row r="5953" spans="2:3" x14ac:dyDescent="0.3">
      <c r="B5953" s="1"/>
      <c r="C5953" s="1"/>
    </row>
    <row r="5954" spans="2:3" x14ac:dyDescent="0.3">
      <c r="B5954" s="1"/>
      <c r="C5954" s="1"/>
    </row>
    <row r="5955" spans="2:3" x14ac:dyDescent="0.3">
      <c r="B5955" s="1"/>
      <c r="C5955" s="1"/>
    </row>
    <row r="5956" spans="2:3" x14ac:dyDescent="0.3">
      <c r="B5956" s="1"/>
      <c r="C5956" s="1"/>
    </row>
    <row r="5957" spans="2:3" x14ac:dyDescent="0.3">
      <c r="B5957" s="1"/>
      <c r="C5957" s="1"/>
    </row>
    <row r="5958" spans="2:3" x14ac:dyDescent="0.3">
      <c r="B5958" s="1"/>
      <c r="C5958" s="1"/>
    </row>
    <row r="5959" spans="2:3" x14ac:dyDescent="0.3">
      <c r="B5959" s="1"/>
      <c r="C5959" s="1"/>
    </row>
    <row r="5960" spans="2:3" x14ac:dyDescent="0.3">
      <c r="B5960" s="1"/>
      <c r="C5960" s="1"/>
    </row>
    <row r="5961" spans="2:3" x14ac:dyDescent="0.3">
      <c r="B5961" s="1"/>
      <c r="C5961" s="1"/>
    </row>
    <row r="5962" spans="2:3" x14ac:dyDescent="0.3">
      <c r="B5962" s="1"/>
      <c r="C5962" s="1"/>
    </row>
    <row r="5963" spans="2:3" x14ac:dyDescent="0.3">
      <c r="B5963" s="1"/>
      <c r="C5963" s="1"/>
    </row>
    <row r="5964" spans="2:3" x14ac:dyDescent="0.3">
      <c r="B5964" s="1"/>
      <c r="C5964" s="1"/>
    </row>
    <row r="5965" spans="2:3" x14ac:dyDescent="0.3">
      <c r="B5965" s="1"/>
      <c r="C5965" s="1"/>
    </row>
    <row r="5966" spans="2:3" x14ac:dyDescent="0.3">
      <c r="B5966" s="1"/>
      <c r="C5966" s="1"/>
    </row>
    <row r="5967" spans="2:3" x14ac:dyDescent="0.3">
      <c r="B5967" s="1"/>
      <c r="C5967" s="1"/>
    </row>
    <row r="5968" spans="2:3" x14ac:dyDescent="0.3">
      <c r="B5968" s="1"/>
      <c r="C5968" s="1"/>
    </row>
    <row r="5969" spans="2:3" x14ac:dyDescent="0.3">
      <c r="B5969" s="1"/>
      <c r="C5969" s="1"/>
    </row>
    <row r="5970" spans="2:3" x14ac:dyDescent="0.3">
      <c r="B5970" s="1"/>
      <c r="C5970" s="1"/>
    </row>
    <row r="5971" spans="2:3" x14ac:dyDescent="0.3">
      <c r="B5971" s="1"/>
      <c r="C5971" s="1"/>
    </row>
    <row r="5972" spans="2:3" x14ac:dyDescent="0.3">
      <c r="B5972" s="1"/>
      <c r="C5972" s="1"/>
    </row>
    <row r="5973" spans="2:3" x14ac:dyDescent="0.3">
      <c r="B5973" s="1"/>
      <c r="C5973" s="1"/>
    </row>
    <row r="5974" spans="2:3" x14ac:dyDescent="0.3">
      <c r="B5974" s="1"/>
      <c r="C5974" s="1"/>
    </row>
    <row r="5975" spans="2:3" x14ac:dyDescent="0.3">
      <c r="B5975" s="1"/>
      <c r="C5975" s="1"/>
    </row>
    <row r="5976" spans="2:3" x14ac:dyDescent="0.3">
      <c r="B5976" s="1"/>
      <c r="C5976" s="1"/>
    </row>
    <row r="5977" spans="2:3" x14ac:dyDescent="0.3">
      <c r="B5977" s="1"/>
      <c r="C5977" s="1"/>
    </row>
    <row r="5978" spans="2:3" x14ac:dyDescent="0.3">
      <c r="B5978" s="1"/>
      <c r="C5978" s="1"/>
    </row>
    <row r="5979" spans="2:3" x14ac:dyDescent="0.3">
      <c r="B5979" s="1"/>
      <c r="C5979" s="1"/>
    </row>
    <row r="5980" spans="2:3" x14ac:dyDescent="0.3">
      <c r="B5980" s="1"/>
      <c r="C5980" s="1"/>
    </row>
    <row r="5981" spans="2:3" x14ac:dyDescent="0.3">
      <c r="B5981" s="1"/>
      <c r="C5981" s="1"/>
    </row>
    <row r="5982" spans="2:3" x14ac:dyDescent="0.3">
      <c r="B5982" s="1"/>
      <c r="C5982" s="1"/>
    </row>
    <row r="5983" spans="2:3" x14ac:dyDescent="0.3">
      <c r="B5983" s="1"/>
      <c r="C5983" s="1"/>
    </row>
    <row r="5984" spans="2:3" x14ac:dyDescent="0.3">
      <c r="B5984" s="1"/>
      <c r="C5984" s="1"/>
    </row>
    <row r="5985" spans="2:3" x14ac:dyDescent="0.3">
      <c r="B5985" s="1"/>
      <c r="C5985" s="1"/>
    </row>
    <row r="5986" spans="2:3" x14ac:dyDescent="0.3">
      <c r="B5986" s="1"/>
      <c r="C5986" s="1"/>
    </row>
    <row r="5987" spans="2:3" x14ac:dyDescent="0.3">
      <c r="B5987" s="1"/>
      <c r="C5987" s="1"/>
    </row>
    <row r="5988" spans="2:3" x14ac:dyDescent="0.3">
      <c r="B5988" s="1"/>
      <c r="C5988" s="1"/>
    </row>
    <row r="5989" spans="2:3" x14ac:dyDescent="0.3">
      <c r="B5989" s="1"/>
      <c r="C5989" s="1"/>
    </row>
    <row r="5990" spans="2:3" x14ac:dyDescent="0.3">
      <c r="B5990" s="1"/>
      <c r="C5990" s="1"/>
    </row>
    <row r="5991" spans="2:3" x14ac:dyDescent="0.3">
      <c r="B5991" s="1"/>
      <c r="C5991" s="1"/>
    </row>
    <row r="5992" spans="2:3" x14ac:dyDescent="0.3">
      <c r="B5992" s="1"/>
      <c r="C5992" s="1"/>
    </row>
    <row r="5993" spans="2:3" x14ac:dyDescent="0.3">
      <c r="B5993" s="1"/>
      <c r="C5993" s="1"/>
    </row>
    <row r="5994" spans="2:3" x14ac:dyDescent="0.3">
      <c r="B5994" s="1"/>
      <c r="C5994" s="1"/>
    </row>
    <row r="5995" spans="2:3" x14ac:dyDescent="0.3">
      <c r="B5995" s="1"/>
      <c r="C5995" s="1"/>
    </row>
    <row r="5996" spans="2:3" x14ac:dyDescent="0.3">
      <c r="B5996" s="1"/>
      <c r="C5996" s="1"/>
    </row>
    <row r="5997" spans="2:3" x14ac:dyDescent="0.3">
      <c r="B5997" s="1"/>
      <c r="C5997" s="1"/>
    </row>
    <row r="5998" spans="2:3" x14ac:dyDescent="0.3">
      <c r="B5998" s="1"/>
      <c r="C5998" s="1"/>
    </row>
    <row r="5999" spans="2:3" x14ac:dyDescent="0.3">
      <c r="B5999" s="1"/>
      <c r="C5999" s="1"/>
    </row>
    <row r="6000" spans="2:3" x14ac:dyDescent="0.3">
      <c r="B6000" s="1"/>
      <c r="C6000" s="1"/>
    </row>
    <row r="6001" spans="2:3" x14ac:dyDescent="0.3">
      <c r="B6001" s="1"/>
      <c r="C6001" s="1"/>
    </row>
    <row r="6002" spans="2:3" x14ac:dyDescent="0.3">
      <c r="B6002" s="1"/>
      <c r="C6002" s="1"/>
    </row>
    <row r="6003" spans="2:3" x14ac:dyDescent="0.3">
      <c r="B6003" s="1"/>
      <c r="C6003" s="1"/>
    </row>
    <row r="6004" spans="2:3" x14ac:dyDescent="0.3">
      <c r="B6004" s="1"/>
      <c r="C6004" s="1"/>
    </row>
    <row r="6005" spans="2:3" x14ac:dyDescent="0.3">
      <c r="B6005" s="1"/>
      <c r="C6005" s="1"/>
    </row>
    <row r="6006" spans="2:3" x14ac:dyDescent="0.3">
      <c r="B6006" s="1"/>
      <c r="C6006" s="1"/>
    </row>
    <row r="6007" spans="2:3" x14ac:dyDescent="0.3">
      <c r="B6007" s="1"/>
      <c r="C6007" s="1"/>
    </row>
    <row r="6008" spans="2:3" x14ac:dyDescent="0.3">
      <c r="B6008" s="1"/>
      <c r="C6008" s="1"/>
    </row>
    <row r="6009" spans="2:3" x14ac:dyDescent="0.3">
      <c r="B6009" s="1"/>
      <c r="C6009" s="1"/>
    </row>
    <row r="6010" spans="2:3" x14ac:dyDescent="0.3">
      <c r="B6010" s="1"/>
      <c r="C6010" s="1"/>
    </row>
    <row r="6011" spans="2:3" x14ac:dyDescent="0.3">
      <c r="B6011" s="1"/>
      <c r="C6011" s="1"/>
    </row>
    <row r="6012" spans="2:3" x14ac:dyDescent="0.3">
      <c r="B6012" s="1"/>
      <c r="C6012" s="1"/>
    </row>
    <row r="6013" spans="2:3" x14ac:dyDescent="0.3">
      <c r="B6013" s="1"/>
      <c r="C6013" s="1"/>
    </row>
    <row r="6014" spans="2:3" x14ac:dyDescent="0.3">
      <c r="B6014" s="1"/>
      <c r="C6014" s="1"/>
    </row>
    <row r="6015" spans="2:3" x14ac:dyDescent="0.3">
      <c r="B6015" s="1"/>
      <c r="C6015" s="1"/>
    </row>
    <row r="6016" spans="2:3" x14ac:dyDescent="0.3">
      <c r="B6016" s="1"/>
      <c r="C6016" s="1"/>
    </row>
    <row r="6017" spans="2:3" x14ac:dyDescent="0.3">
      <c r="B6017" s="1"/>
      <c r="C6017" s="1"/>
    </row>
    <row r="6018" spans="2:3" x14ac:dyDescent="0.3">
      <c r="B6018" s="1"/>
      <c r="C6018" s="1"/>
    </row>
    <row r="6019" spans="2:3" x14ac:dyDescent="0.3">
      <c r="B6019" s="1"/>
      <c r="C6019" s="1"/>
    </row>
    <row r="6020" spans="2:3" x14ac:dyDescent="0.3">
      <c r="B6020" s="1"/>
      <c r="C6020" s="1"/>
    </row>
    <row r="6021" spans="2:3" x14ac:dyDescent="0.3">
      <c r="B6021" s="1"/>
      <c r="C6021" s="1"/>
    </row>
    <row r="6022" spans="2:3" x14ac:dyDescent="0.3">
      <c r="B6022" s="1"/>
      <c r="C6022" s="1"/>
    </row>
    <row r="6023" spans="2:3" x14ac:dyDescent="0.3">
      <c r="B6023" s="1"/>
      <c r="C6023" s="1"/>
    </row>
    <row r="6024" spans="2:3" x14ac:dyDescent="0.3">
      <c r="B6024" s="1"/>
      <c r="C6024" s="1"/>
    </row>
    <row r="6025" spans="2:3" x14ac:dyDescent="0.3">
      <c r="B6025" s="1"/>
      <c r="C6025" s="1"/>
    </row>
    <row r="6026" spans="2:3" x14ac:dyDescent="0.3">
      <c r="B6026" s="1"/>
      <c r="C6026" s="1"/>
    </row>
    <row r="6027" spans="2:3" x14ac:dyDescent="0.3">
      <c r="B6027" s="1"/>
      <c r="C6027" s="1"/>
    </row>
    <row r="6028" spans="2:3" x14ac:dyDescent="0.3">
      <c r="B6028" s="1"/>
      <c r="C6028" s="1"/>
    </row>
    <row r="6029" spans="2:3" x14ac:dyDescent="0.3">
      <c r="B6029" s="1"/>
      <c r="C6029" s="1"/>
    </row>
    <row r="6030" spans="2:3" x14ac:dyDescent="0.3">
      <c r="B6030" s="1"/>
      <c r="C6030" s="1"/>
    </row>
    <row r="6031" spans="2:3" x14ac:dyDescent="0.3">
      <c r="B6031" s="1"/>
      <c r="C6031" s="1"/>
    </row>
    <row r="6032" spans="2:3" x14ac:dyDescent="0.3">
      <c r="B6032" s="1"/>
      <c r="C6032" s="1"/>
    </row>
    <row r="6033" spans="2:3" x14ac:dyDescent="0.3">
      <c r="B6033" s="1"/>
      <c r="C6033" s="1"/>
    </row>
    <row r="6034" spans="2:3" x14ac:dyDescent="0.3">
      <c r="B6034" s="1"/>
      <c r="C6034" s="1"/>
    </row>
    <row r="6035" spans="2:3" x14ac:dyDescent="0.3">
      <c r="B6035" s="1"/>
      <c r="C6035" s="1"/>
    </row>
    <row r="6036" spans="2:3" x14ac:dyDescent="0.3">
      <c r="B6036" s="1"/>
      <c r="C6036" s="1"/>
    </row>
    <row r="6037" spans="2:3" x14ac:dyDescent="0.3">
      <c r="B6037" s="1"/>
      <c r="C6037" s="1"/>
    </row>
    <row r="6038" spans="2:3" x14ac:dyDescent="0.3">
      <c r="B6038" s="1"/>
      <c r="C6038" s="1"/>
    </row>
    <row r="6039" spans="2:3" x14ac:dyDescent="0.3">
      <c r="B6039" s="1"/>
      <c r="C6039" s="1"/>
    </row>
    <row r="6040" spans="2:3" x14ac:dyDescent="0.3">
      <c r="B6040" s="1"/>
      <c r="C6040" s="1"/>
    </row>
    <row r="6041" spans="2:3" x14ac:dyDescent="0.3">
      <c r="B6041" s="1"/>
      <c r="C6041" s="1"/>
    </row>
    <row r="6042" spans="2:3" x14ac:dyDescent="0.3">
      <c r="B6042" s="1"/>
      <c r="C6042" s="1"/>
    </row>
    <row r="6043" spans="2:3" x14ac:dyDescent="0.3">
      <c r="B6043" s="1"/>
      <c r="C6043" s="1"/>
    </row>
    <row r="6044" spans="2:3" x14ac:dyDescent="0.3">
      <c r="B6044" s="1"/>
      <c r="C6044" s="1"/>
    </row>
    <row r="6045" spans="2:3" x14ac:dyDescent="0.3">
      <c r="B6045" s="1"/>
      <c r="C6045" s="1"/>
    </row>
    <row r="6046" spans="2:3" x14ac:dyDescent="0.3">
      <c r="B6046" s="1"/>
      <c r="C6046" s="1"/>
    </row>
    <row r="6047" spans="2:3" x14ac:dyDescent="0.3">
      <c r="B6047" s="1"/>
      <c r="C6047" s="1"/>
    </row>
    <row r="6048" spans="2:3" x14ac:dyDescent="0.3">
      <c r="B6048" s="1"/>
      <c r="C6048" s="1"/>
    </row>
    <row r="6049" spans="2:3" x14ac:dyDescent="0.3">
      <c r="B6049" s="1"/>
      <c r="C6049" s="1"/>
    </row>
    <row r="6050" spans="2:3" x14ac:dyDescent="0.3">
      <c r="B6050" s="1"/>
      <c r="C6050" s="1"/>
    </row>
    <row r="6051" spans="2:3" x14ac:dyDescent="0.3">
      <c r="B6051" s="1"/>
      <c r="C6051" s="1"/>
    </row>
    <row r="6052" spans="2:3" x14ac:dyDescent="0.3">
      <c r="B6052" s="1"/>
      <c r="C6052" s="1"/>
    </row>
    <row r="6053" spans="2:3" x14ac:dyDescent="0.3">
      <c r="B6053" s="1"/>
      <c r="C6053" s="1"/>
    </row>
    <row r="6054" spans="2:3" x14ac:dyDescent="0.3">
      <c r="B6054" s="1"/>
      <c r="C6054" s="1"/>
    </row>
    <row r="6055" spans="2:3" x14ac:dyDescent="0.3">
      <c r="B6055" s="1"/>
      <c r="C6055" s="1"/>
    </row>
    <row r="6056" spans="2:3" x14ac:dyDescent="0.3">
      <c r="B6056" s="1"/>
      <c r="C6056" s="1"/>
    </row>
    <row r="6057" spans="2:3" x14ac:dyDescent="0.3">
      <c r="B6057" s="1"/>
      <c r="C6057" s="1"/>
    </row>
    <row r="6058" spans="2:3" x14ac:dyDescent="0.3">
      <c r="B6058" s="1"/>
      <c r="C6058" s="1"/>
    </row>
    <row r="6059" spans="2:3" x14ac:dyDescent="0.3">
      <c r="B6059" s="1"/>
      <c r="C6059" s="1"/>
    </row>
    <row r="6060" spans="2:3" x14ac:dyDescent="0.3">
      <c r="B6060" s="1"/>
      <c r="C6060" s="1"/>
    </row>
    <row r="6061" spans="2:3" x14ac:dyDescent="0.3">
      <c r="B6061" s="1"/>
      <c r="C6061" s="1"/>
    </row>
    <row r="6062" spans="2:3" x14ac:dyDescent="0.3">
      <c r="B6062" s="1"/>
      <c r="C6062" s="1"/>
    </row>
    <row r="6063" spans="2:3" x14ac:dyDescent="0.3">
      <c r="B6063" s="1"/>
      <c r="C6063" s="1"/>
    </row>
    <row r="6064" spans="2:3" x14ac:dyDescent="0.3">
      <c r="B6064" s="1"/>
      <c r="C6064" s="1"/>
    </row>
    <row r="6065" spans="2:3" x14ac:dyDescent="0.3">
      <c r="B6065" s="1"/>
      <c r="C6065" s="1"/>
    </row>
    <row r="6066" spans="2:3" x14ac:dyDescent="0.3">
      <c r="B6066" s="1"/>
      <c r="C6066" s="1"/>
    </row>
    <row r="6067" spans="2:3" x14ac:dyDescent="0.3">
      <c r="B6067" s="1"/>
      <c r="C6067" s="1"/>
    </row>
    <row r="6068" spans="2:3" x14ac:dyDescent="0.3">
      <c r="B6068" s="1"/>
      <c r="C6068" s="1"/>
    </row>
    <row r="6069" spans="2:3" x14ac:dyDescent="0.3">
      <c r="B6069" s="1"/>
      <c r="C6069" s="1"/>
    </row>
    <row r="6070" spans="2:3" x14ac:dyDescent="0.3">
      <c r="B6070" s="1"/>
      <c r="C6070" s="1"/>
    </row>
    <row r="6071" spans="2:3" x14ac:dyDescent="0.3">
      <c r="B6071" s="1"/>
      <c r="C6071" s="1"/>
    </row>
    <row r="6072" spans="2:3" x14ac:dyDescent="0.3">
      <c r="B6072" s="1"/>
      <c r="C6072" s="1"/>
    </row>
    <row r="6073" spans="2:3" x14ac:dyDescent="0.3">
      <c r="B6073" s="1"/>
      <c r="C6073" s="1"/>
    </row>
    <row r="6074" spans="2:3" x14ac:dyDescent="0.3">
      <c r="B6074" s="1"/>
      <c r="C6074" s="1"/>
    </row>
    <row r="6075" spans="2:3" x14ac:dyDescent="0.3">
      <c r="B6075" s="1"/>
      <c r="C6075" s="1"/>
    </row>
    <row r="6076" spans="2:3" x14ac:dyDescent="0.3">
      <c r="B6076" s="1"/>
      <c r="C6076" s="1"/>
    </row>
    <row r="6077" spans="2:3" x14ac:dyDescent="0.3">
      <c r="B6077" s="1"/>
      <c r="C6077" s="1"/>
    </row>
    <row r="6078" spans="2:3" x14ac:dyDescent="0.3">
      <c r="B6078" s="1"/>
      <c r="C6078" s="1"/>
    </row>
    <row r="6079" spans="2:3" x14ac:dyDescent="0.3">
      <c r="B6079" s="1"/>
      <c r="C6079" s="1"/>
    </row>
    <row r="6080" spans="2:3" x14ac:dyDescent="0.3">
      <c r="B6080" s="1"/>
      <c r="C6080" s="1"/>
    </row>
    <row r="6081" spans="2:3" x14ac:dyDescent="0.3">
      <c r="B6081" s="1"/>
      <c r="C6081" s="1"/>
    </row>
    <row r="6082" spans="2:3" x14ac:dyDescent="0.3">
      <c r="B6082" s="1"/>
      <c r="C6082" s="1"/>
    </row>
    <row r="6083" spans="2:3" x14ac:dyDescent="0.3">
      <c r="B6083" s="1"/>
      <c r="C6083" s="1"/>
    </row>
    <row r="6084" spans="2:3" x14ac:dyDescent="0.3">
      <c r="B6084" s="1"/>
      <c r="C6084" s="1"/>
    </row>
    <row r="6085" spans="2:3" x14ac:dyDescent="0.3">
      <c r="B6085" s="1"/>
      <c r="C6085" s="1"/>
    </row>
    <row r="6086" spans="2:3" x14ac:dyDescent="0.3">
      <c r="B6086" s="1"/>
      <c r="C6086" s="1"/>
    </row>
    <row r="6087" spans="2:3" x14ac:dyDescent="0.3">
      <c r="B6087" s="1"/>
      <c r="C6087" s="1"/>
    </row>
    <row r="6088" spans="2:3" x14ac:dyDescent="0.3">
      <c r="B6088" s="1"/>
      <c r="C6088" s="1"/>
    </row>
    <row r="6089" spans="2:3" x14ac:dyDescent="0.3">
      <c r="B6089" s="1"/>
      <c r="C6089" s="1"/>
    </row>
    <row r="6090" spans="2:3" x14ac:dyDescent="0.3">
      <c r="B6090" s="1"/>
      <c r="C6090" s="1"/>
    </row>
    <row r="6091" spans="2:3" x14ac:dyDescent="0.3">
      <c r="B6091" s="1"/>
      <c r="C6091" s="1"/>
    </row>
    <row r="6092" spans="2:3" x14ac:dyDescent="0.3">
      <c r="B6092" s="1"/>
      <c r="C6092" s="1"/>
    </row>
    <row r="6093" spans="2:3" x14ac:dyDescent="0.3">
      <c r="B6093" s="1"/>
      <c r="C6093" s="1"/>
    </row>
    <row r="6094" spans="2:3" x14ac:dyDescent="0.3">
      <c r="B6094" s="1"/>
      <c r="C6094" s="1"/>
    </row>
    <row r="6095" spans="2:3" x14ac:dyDescent="0.3">
      <c r="B6095" s="1"/>
      <c r="C6095" s="1"/>
    </row>
    <row r="6096" spans="2:3" x14ac:dyDescent="0.3">
      <c r="B6096" s="1"/>
      <c r="C6096" s="1"/>
    </row>
    <row r="6097" spans="2:3" x14ac:dyDescent="0.3">
      <c r="B6097" s="1"/>
      <c r="C6097" s="1"/>
    </row>
    <row r="6098" spans="2:3" x14ac:dyDescent="0.3">
      <c r="B6098" s="1"/>
      <c r="C6098" s="1"/>
    </row>
    <row r="6099" spans="2:3" x14ac:dyDescent="0.3">
      <c r="B6099" s="1"/>
      <c r="C6099" s="1"/>
    </row>
    <row r="6100" spans="2:3" x14ac:dyDescent="0.3">
      <c r="B6100" s="1"/>
      <c r="C6100" s="1"/>
    </row>
    <row r="6101" spans="2:3" x14ac:dyDescent="0.3">
      <c r="B6101" s="1"/>
      <c r="C6101" s="1"/>
    </row>
    <row r="6102" spans="2:3" x14ac:dyDescent="0.3">
      <c r="B6102" s="1"/>
      <c r="C6102" s="1"/>
    </row>
    <row r="6103" spans="2:3" x14ac:dyDescent="0.3">
      <c r="B6103" s="1"/>
      <c r="C6103" s="1"/>
    </row>
    <row r="6104" spans="2:3" x14ac:dyDescent="0.3">
      <c r="B6104" s="1"/>
      <c r="C6104" s="1"/>
    </row>
    <row r="6105" spans="2:3" x14ac:dyDescent="0.3">
      <c r="B6105" s="1"/>
      <c r="C6105" s="1"/>
    </row>
    <row r="6106" spans="2:3" x14ac:dyDescent="0.3">
      <c r="B6106" s="1"/>
      <c r="C6106" s="1"/>
    </row>
    <row r="6107" spans="2:3" x14ac:dyDescent="0.3">
      <c r="B6107" s="1"/>
      <c r="C6107" s="1"/>
    </row>
    <row r="6108" spans="2:3" x14ac:dyDescent="0.3">
      <c r="B6108" s="1"/>
      <c r="C6108" s="1"/>
    </row>
    <row r="6109" spans="2:3" x14ac:dyDescent="0.3">
      <c r="B6109" s="1"/>
      <c r="C6109" s="1"/>
    </row>
    <row r="6110" spans="2:3" x14ac:dyDescent="0.3">
      <c r="B6110" s="1"/>
      <c r="C6110" s="1"/>
    </row>
    <row r="6111" spans="2:3" x14ac:dyDescent="0.3">
      <c r="B6111" s="1"/>
      <c r="C6111" s="1"/>
    </row>
    <row r="6112" spans="2:3" x14ac:dyDescent="0.3">
      <c r="B6112" s="1"/>
      <c r="C6112" s="1"/>
    </row>
    <row r="6113" spans="2:3" x14ac:dyDescent="0.3">
      <c r="B6113" s="1"/>
      <c r="C6113" s="1"/>
    </row>
    <row r="6114" spans="2:3" x14ac:dyDescent="0.3">
      <c r="B6114" s="1"/>
      <c r="C6114" s="1"/>
    </row>
    <row r="6115" spans="2:3" x14ac:dyDescent="0.3">
      <c r="B6115" s="1"/>
      <c r="C6115" s="1"/>
    </row>
    <row r="6116" spans="2:3" x14ac:dyDescent="0.3">
      <c r="B6116" s="1"/>
      <c r="C6116" s="1"/>
    </row>
    <row r="6117" spans="2:3" x14ac:dyDescent="0.3">
      <c r="B6117" s="1"/>
      <c r="C6117" s="1"/>
    </row>
    <row r="6118" spans="2:3" x14ac:dyDescent="0.3">
      <c r="B6118" s="1"/>
      <c r="C6118" s="1"/>
    </row>
    <row r="6119" spans="2:3" x14ac:dyDescent="0.3">
      <c r="B6119" s="1"/>
      <c r="C6119" s="1"/>
    </row>
    <row r="6120" spans="2:3" x14ac:dyDescent="0.3">
      <c r="B6120" s="1"/>
      <c r="C6120" s="1"/>
    </row>
    <row r="6121" spans="2:3" x14ac:dyDescent="0.3">
      <c r="B6121" s="1"/>
      <c r="C6121" s="1"/>
    </row>
    <row r="6122" spans="2:3" x14ac:dyDescent="0.3">
      <c r="B6122" s="1"/>
      <c r="C6122" s="1"/>
    </row>
    <row r="6123" spans="2:3" x14ac:dyDescent="0.3">
      <c r="B6123" s="1"/>
      <c r="C6123" s="1"/>
    </row>
    <row r="6124" spans="2:3" x14ac:dyDescent="0.3">
      <c r="B6124" s="1"/>
      <c r="C6124" s="1"/>
    </row>
    <row r="6125" spans="2:3" x14ac:dyDescent="0.3">
      <c r="B6125" s="1"/>
      <c r="C6125" s="1"/>
    </row>
    <row r="6126" spans="2:3" x14ac:dyDescent="0.3">
      <c r="B6126" s="1"/>
      <c r="C6126" s="1"/>
    </row>
    <row r="6127" spans="2:3" x14ac:dyDescent="0.3">
      <c r="B6127" s="1"/>
      <c r="C6127" s="1"/>
    </row>
    <row r="6128" spans="2:3" x14ac:dyDescent="0.3">
      <c r="B6128" s="1"/>
      <c r="C6128" s="1"/>
    </row>
    <row r="6129" spans="2:3" x14ac:dyDescent="0.3">
      <c r="B6129" s="1"/>
      <c r="C6129" s="1"/>
    </row>
    <row r="6130" spans="2:3" x14ac:dyDescent="0.3">
      <c r="B6130" s="1"/>
      <c r="C6130" s="1"/>
    </row>
    <row r="6131" spans="2:3" x14ac:dyDescent="0.3">
      <c r="B6131" s="1"/>
      <c r="C6131" s="1"/>
    </row>
    <row r="6132" spans="2:3" x14ac:dyDescent="0.3">
      <c r="B6132" s="1"/>
      <c r="C6132" s="1"/>
    </row>
    <row r="6133" spans="2:3" x14ac:dyDescent="0.3">
      <c r="B6133" s="1"/>
      <c r="C6133" s="1"/>
    </row>
    <row r="6134" spans="2:3" x14ac:dyDescent="0.3">
      <c r="B6134" s="1"/>
      <c r="C6134" s="1"/>
    </row>
    <row r="6135" spans="2:3" x14ac:dyDescent="0.3">
      <c r="B6135" s="1"/>
      <c r="C6135" s="1"/>
    </row>
    <row r="6136" spans="2:3" x14ac:dyDescent="0.3">
      <c r="B6136" s="1"/>
      <c r="C6136" s="1"/>
    </row>
    <row r="6137" spans="2:3" x14ac:dyDescent="0.3">
      <c r="B6137" s="1"/>
      <c r="C6137" s="1"/>
    </row>
    <row r="6138" spans="2:3" x14ac:dyDescent="0.3">
      <c r="B6138" s="1"/>
      <c r="C6138" s="1"/>
    </row>
    <row r="6139" spans="2:3" x14ac:dyDescent="0.3">
      <c r="B6139" s="1"/>
      <c r="C6139" s="1"/>
    </row>
    <row r="6140" spans="2:3" x14ac:dyDescent="0.3">
      <c r="B6140" s="1"/>
      <c r="C6140" s="1"/>
    </row>
    <row r="6141" spans="2:3" x14ac:dyDescent="0.3">
      <c r="B6141" s="1"/>
      <c r="C6141" s="1"/>
    </row>
    <row r="6142" spans="2:3" x14ac:dyDescent="0.3">
      <c r="B6142" s="1"/>
      <c r="C6142" s="1"/>
    </row>
    <row r="6143" spans="2:3" x14ac:dyDescent="0.3">
      <c r="B6143" s="1"/>
      <c r="C6143" s="1"/>
    </row>
    <row r="6144" spans="2:3" x14ac:dyDescent="0.3">
      <c r="B6144" s="1"/>
      <c r="C6144" s="1"/>
    </row>
    <row r="6145" spans="2:3" x14ac:dyDescent="0.3">
      <c r="B6145" s="1"/>
      <c r="C6145" s="1"/>
    </row>
    <row r="6146" spans="2:3" x14ac:dyDescent="0.3">
      <c r="B6146" s="1"/>
      <c r="C6146" s="1"/>
    </row>
    <row r="6147" spans="2:3" x14ac:dyDescent="0.3">
      <c r="B6147" s="1"/>
      <c r="C6147" s="1"/>
    </row>
    <row r="6148" spans="2:3" x14ac:dyDescent="0.3">
      <c r="B6148" s="1"/>
      <c r="C6148" s="1"/>
    </row>
    <row r="6149" spans="2:3" x14ac:dyDescent="0.3">
      <c r="B6149" s="1"/>
      <c r="C6149" s="1"/>
    </row>
    <row r="6150" spans="2:3" x14ac:dyDescent="0.3">
      <c r="B6150" s="1"/>
      <c r="C6150" s="1"/>
    </row>
    <row r="6151" spans="2:3" x14ac:dyDescent="0.3">
      <c r="B6151" s="1"/>
      <c r="C6151" s="1"/>
    </row>
    <row r="6152" spans="2:3" x14ac:dyDescent="0.3">
      <c r="B6152" s="1"/>
      <c r="C6152" s="1"/>
    </row>
    <row r="6153" spans="2:3" x14ac:dyDescent="0.3">
      <c r="B6153" s="1"/>
      <c r="C6153" s="1"/>
    </row>
    <row r="6154" spans="2:3" x14ac:dyDescent="0.3">
      <c r="B6154" s="1"/>
      <c r="C6154" s="1"/>
    </row>
    <row r="6155" spans="2:3" x14ac:dyDescent="0.3">
      <c r="B6155" s="1"/>
      <c r="C6155" s="1"/>
    </row>
    <row r="6156" spans="2:3" x14ac:dyDescent="0.3">
      <c r="B6156" s="1"/>
      <c r="C6156" s="1"/>
    </row>
    <row r="6157" spans="2:3" x14ac:dyDescent="0.3">
      <c r="B6157" s="1"/>
      <c r="C6157" s="1"/>
    </row>
    <row r="6158" spans="2:3" x14ac:dyDescent="0.3">
      <c r="B6158" s="1"/>
      <c r="C6158" s="1"/>
    </row>
    <row r="6159" spans="2:3" x14ac:dyDescent="0.3">
      <c r="B6159" s="1"/>
      <c r="C6159" s="1"/>
    </row>
    <row r="6160" spans="2:3" x14ac:dyDescent="0.3">
      <c r="B6160" s="1"/>
      <c r="C6160" s="1"/>
    </row>
    <row r="6161" spans="2:3" x14ac:dyDescent="0.3">
      <c r="B6161" s="1"/>
      <c r="C6161" s="1"/>
    </row>
    <row r="6162" spans="2:3" x14ac:dyDescent="0.3">
      <c r="B6162" s="1"/>
      <c r="C6162" s="1"/>
    </row>
    <row r="6163" spans="2:3" x14ac:dyDescent="0.3">
      <c r="B6163" s="1"/>
      <c r="C6163" s="1"/>
    </row>
    <row r="6164" spans="2:3" x14ac:dyDescent="0.3">
      <c r="B6164" s="1"/>
      <c r="C6164" s="1"/>
    </row>
    <row r="6165" spans="2:3" x14ac:dyDescent="0.3">
      <c r="B6165" s="1"/>
      <c r="C6165" s="1"/>
    </row>
    <row r="6166" spans="2:3" x14ac:dyDescent="0.3">
      <c r="B6166" s="1"/>
      <c r="C6166" s="1"/>
    </row>
    <row r="6167" spans="2:3" x14ac:dyDescent="0.3">
      <c r="B6167" s="1"/>
      <c r="C6167" s="1"/>
    </row>
    <row r="6168" spans="2:3" x14ac:dyDescent="0.3">
      <c r="B6168" s="1"/>
      <c r="C6168" s="1"/>
    </row>
    <row r="6169" spans="2:3" x14ac:dyDescent="0.3">
      <c r="B6169" s="1"/>
      <c r="C6169" s="1"/>
    </row>
    <row r="6170" spans="2:3" x14ac:dyDescent="0.3">
      <c r="B6170" s="1"/>
      <c r="C6170" s="1"/>
    </row>
    <row r="6171" spans="2:3" x14ac:dyDescent="0.3">
      <c r="B6171" s="1"/>
      <c r="C6171" s="1"/>
    </row>
    <row r="6172" spans="2:3" x14ac:dyDescent="0.3">
      <c r="B6172" s="1"/>
      <c r="C6172" s="1"/>
    </row>
    <row r="6173" spans="2:3" x14ac:dyDescent="0.3">
      <c r="B6173" s="1"/>
      <c r="C6173" s="1"/>
    </row>
    <row r="6174" spans="2:3" x14ac:dyDescent="0.3">
      <c r="B6174" s="1"/>
      <c r="C6174" s="1"/>
    </row>
    <row r="6175" spans="2:3" x14ac:dyDescent="0.3">
      <c r="B6175" s="1"/>
      <c r="C6175" s="1"/>
    </row>
    <row r="6176" spans="2:3" x14ac:dyDescent="0.3">
      <c r="B6176" s="1"/>
      <c r="C6176" s="1"/>
    </row>
    <row r="6177" spans="2:3" x14ac:dyDescent="0.3">
      <c r="B6177" s="1"/>
      <c r="C6177" s="1"/>
    </row>
    <row r="6178" spans="2:3" x14ac:dyDescent="0.3">
      <c r="B6178" s="1"/>
      <c r="C6178" s="1"/>
    </row>
    <row r="6179" spans="2:3" x14ac:dyDescent="0.3">
      <c r="B6179" s="1"/>
      <c r="C6179" s="1"/>
    </row>
    <row r="6180" spans="2:3" x14ac:dyDescent="0.3">
      <c r="B6180" s="1"/>
      <c r="C6180" s="1"/>
    </row>
    <row r="6181" spans="2:3" x14ac:dyDescent="0.3">
      <c r="B6181" s="1"/>
      <c r="C6181" s="1"/>
    </row>
    <row r="6182" spans="2:3" x14ac:dyDescent="0.3">
      <c r="B6182" s="1"/>
      <c r="C6182" s="1"/>
    </row>
    <row r="6183" spans="2:3" x14ac:dyDescent="0.3">
      <c r="B6183" s="1"/>
      <c r="C6183" s="1"/>
    </row>
    <row r="6184" spans="2:3" x14ac:dyDescent="0.3">
      <c r="B6184" s="1"/>
      <c r="C6184" s="1"/>
    </row>
    <row r="6185" spans="2:3" x14ac:dyDescent="0.3">
      <c r="B6185" s="1"/>
      <c r="C6185" s="1"/>
    </row>
    <row r="6186" spans="2:3" x14ac:dyDescent="0.3">
      <c r="B6186" s="1"/>
      <c r="C6186" s="1"/>
    </row>
    <row r="6187" spans="2:3" x14ac:dyDescent="0.3">
      <c r="B6187" s="1"/>
      <c r="C6187" s="1"/>
    </row>
    <row r="6188" spans="2:3" x14ac:dyDescent="0.3">
      <c r="B6188" s="1"/>
      <c r="C6188" s="1"/>
    </row>
    <row r="6189" spans="2:3" x14ac:dyDescent="0.3">
      <c r="B6189" s="1"/>
      <c r="C6189" s="1"/>
    </row>
    <row r="6190" spans="2:3" x14ac:dyDescent="0.3">
      <c r="B6190" s="1"/>
      <c r="C6190" s="1"/>
    </row>
    <row r="6191" spans="2:3" x14ac:dyDescent="0.3">
      <c r="B6191" s="1"/>
      <c r="C6191" s="1"/>
    </row>
    <row r="6192" spans="2:3" x14ac:dyDescent="0.3">
      <c r="B6192" s="1"/>
      <c r="C6192" s="1"/>
    </row>
    <row r="6193" spans="2:3" x14ac:dyDescent="0.3">
      <c r="B6193" s="1"/>
      <c r="C6193" s="1"/>
    </row>
    <row r="6194" spans="2:3" x14ac:dyDescent="0.3">
      <c r="B6194" s="1"/>
      <c r="C6194" s="1"/>
    </row>
    <row r="6195" spans="2:3" x14ac:dyDescent="0.3">
      <c r="B6195" s="1"/>
      <c r="C6195" s="1"/>
    </row>
    <row r="6196" spans="2:3" x14ac:dyDescent="0.3">
      <c r="B6196" s="1"/>
      <c r="C6196" s="1"/>
    </row>
    <row r="6197" spans="2:3" x14ac:dyDescent="0.3">
      <c r="B6197" s="1"/>
      <c r="C6197" s="1"/>
    </row>
    <row r="6198" spans="2:3" x14ac:dyDescent="0.3">
      <c r="B6198" s="1"/>
      <c r="C6198" s="1"/>
    </row>
    <row r="6199" spans="2:3" x14ac:dyDescent="0.3">
      <c r="B6199" s="1"/>
      <c r="C6199" s="1"/>
    </row>
    <row r="6200" spans="2:3" x14ac:dyDescent="0.3">
      <c r="B6200" s="1"/>
      <c r="C6200" s="1"/>
    </row>
    <row r="6201" spans="2:3" x14ac:dyDescent="0.3">
      <c r="B6201" s="1"/>
      <c r="C6201" s="1"/>
    </row>
    <row r="6202" spans="2:3" x14ac:dyDescent="0.3">
      <c r="B6202" s="1"/>
      <c r="C6202" s="1"/>
    </row>
    <row r="6203" spans="2:3" x14ac:dyDescent="0.3">
      <c r="B6203" s="1"/>
      <c r="C6203" s="1"/>
    </row>
    <row r="6204" spans="2:3" x14ac:dyDescent="0.3">
      <c r="B6204" s="1"/>
      <c r="C6204" s="1"/>
    </row>
    <row r="6205" spans="2:3" x14ac:dyDescent="0.3">
      <c r="B6205" s="1"/>
      <c r="C6205" s="1"/>
    </row>
    <row r="6206" spans="2:3" x14ac:dyDescent="0.3">
      <c r="B6206" s="1"/>
      <c r="C6206" s="1"/>
    </row>
    <row r="6207" spans="2:3" x14ac:dyDescent="0.3">
      <c r="B6207" s="1"/>
      <c r="C6207" s="1"/>
    </row>
    <row r="6208" spans="2:3" x14ac:dyDescent="0.3">
      <c r="B6208" s="1"/>
      <c r="C6208" s="1"/>
    </row>
    <row r="6209" spans="2:3" x14ac:dyDescent="0.3">
      <c r="B6209" s="1"/>
      <c r="C6209" s="1"/>
    </row>
    <row r="6210" spans="2:3" x14ac:dyDescent="0.3">
      <c r="B6210" s="1"/>
      <c r="C6210" s="1"/>
    </row>
    <row r="6211" spans="2:3" x14ac:dyDescent="0.3">
      <c r="B6211" s="1"/>
      <c r="C6211" s="1"/>
    </row>
    <row r="6212" spans="2:3" x14ac:dyDescent="0.3">
      <c r="B6212" s="1"/>
      <c r="C6212" s="1"/>
    </row>
    <row r="6213" spans="2:3" x14ac:dyDescent="0.3">
      <c r="B6213" s="1"/>
      <c r="C6213" s="1"/>
    </row>
    <row r="6214" spans="2:3" x14ac:dyDescent="0.3">
      <c r="B6214" s="1"/>
      <c r="C6214" s="1"/>
    </row>
    <row r="6215" spans="2:3" x14ac:dyDescent="0.3">
      <c r="B6215" s="1"/>
      <c r="C6215" s="1"/>
    </row>
    <row r="6216" spans="2:3" x14ac:dyDescent="0.3">
      <c r="B6216" s="1"/>
      <c r="C6216" s="1"/>
    </row>
    <row r="6217" spans="2:3" x14ac:dyDescent="0.3">
      <c r="B6217" s="1"/>
      <c r="C6217" s="1"/>
    </row>
    <row r="6218" spans="2:3" x14ac:dyDescent="0.3">
      <c r="B6218" s="1"/>
      <c r="C6218" s="1"/>
    </row>
    <row r="6219" spans="2:3" x14ac:dyDescent="0.3">
      <c r="B6219" s="1"/>
      <c r="C6219" s="1"/>
    </row>
    <row r="6220" spans="2:3" x14ac:dyDescent="0.3">
      <c r="B6220" s="1"/>
      <c r="C6220" s="1"/>
    </row>
    <row r="6221" spans="2:3" x14ac:dyDescent="0.3">
      <c r="B6221" s="1"/>
      <c r="C6221" s="1"/>
    </row>
    <row r="6222" spans="2:3" x14ac:dyDescent="0.3">
      <c r="B6222" s="1"/>
      <c r="C6222" s="1"/>
    </row>
    <row r="6223" spans="2:3" x14ac:dyDescent="0.3">
      <c r="B6223" s="1"/>
      <c r="C6223" s="1"/>
    </row>
    <row r="6224" spans="2:3" x14ac:dyDescent="0.3">
      <c r="B6224" s="1"/>
      <c r="C6224" s="1"/>
    </row>
    <row r="6225" spans="2:3" x14ac:dyDescent="0.3">
      <c r="B6225" s="1"/>
      <c r="C6225" s="1"/>
    </row>
    <row r="6226" spans="2:3" x14ac:dyDescent="0.3">
      <c r="B6226" s="1"/>
      <c r="C6226" s="1"/>
    </row>
    <row r="6227" spans="2:3" x14ac:dyDescent="0.3">
      <c r="B6227" s="1"/>
      <c r="C6227" s="1"/>
    </row>
    <row r="6228" spans="2:3" x14ac:dyDescent="0.3">
      <c r="B6228" s="1"/>
      <c r="C6228" s="1"/>
    </row>
    <row r="6229" spans="2:3" x14ac:dyDescent="0.3">
      <c r="B6229" s="1"/>
      <c r="C6229" s="1"/>
    </row>
    <row r="6230" spans="2:3" x14ac:dyDescent="0.3">
      <c r="B6230" s="1"/>
      <c r="C6230" s="1"/>
    </row>
    <row r="6231" spans="2:3" x14ac:dyDescent="0.3">
      <c r="B6231" s="1"/>
      <c r="C6231" s="1"/>
    </row>
    <row r="6232" spans="2:3" x14ac:dyDescent="0.3">
      <c r="B6232" s="1"/>
      <c r="C6232" s="1"/>
    </row>
    <row r="6233" spans="2:3" x14ac:dyDescent="0.3">
      <c r="B6233" s="1"/>
      <c r="C6233" s="1"/>
    </row>
    <row r="6234" spans="2:3" x14ac:dyDescent="0.3">
      <c r="B6234" s="1"/>
      <c r="C6234" s="1"/>
    </row>
    <row r="6235" spans="2:3" x14ac:dyDescent="0.3">
      <c r="B6235" s="1"/>
      <c r="C6235" s="1"/>
    </row>
    <row r="6236" spans="2:3" x14ac:dyDescent="0.3">
      <c r="B6236" s="1"/>
      <c r="C6236" s="1"/>
    </row>
    <row r="6237" spans="2:3" x14ac:dyDescent="0.3">
      <c r="B6237" s="1"/>
      <c r="C6237" s="1"/>
    </row>
    <row r="6238" spans="2:3" x14ac:dyDescent="0.3">
      <c r="B6238" s="1"/>
      <c r="C6238" s="1"/>
    </row>
    <row r="6239" spans="2:3" x14ac:dyDescent="0.3">
      <c r="B6239" s="1"/>
      <c r="C6239" s="1"/>
    </row>
    <row r="6240" spans="2:3" x14ac:dyDescent="0.3">
      <c r="B6240" s="1"/>
      <c r="C6240" s="1"/>
    </row>
    <row r="6241" spans="2:3" x14ac:dyDescent="0.3">
      <c r="B6241" s="1"/>
      <c r="C6241" s="1"/>
    </row>
    <row r="6242" spans="2:3" x14ac:dyDescent="0.3">
      <c r="B6242" s="1"/>
      <c r="C6242" s="1"/>
    </row>
    <row r="6243" spans="2:3" x14ac:dyDescent="0.3">
      <c r="B6243" s="1"/>
      <c r="C6243" s="1"/>
    </row>
    <row r="6244" spans="2:3" x14ac:dyDescent="0.3">
      <c r="B6244" s="1"/>
      <c r="C6244" s="1"/>
    </row>
    <row r="6245" spans="2:3" x14ac:dyDescent="0.3">
      <c r="B6245" s="1"/>
      <c r="C6245" s="1"/>
    </row>
    <row r="6246" spans="2:3" x14ac:dyDescent="0.3">
      <c r="B6246" s="1"/>
      <c r="C6246" s="1"/>
    </row>
    <row r="6247" spans="2:3" x14ac:dyDescent="0.3">
      <c r="B6247" s="1"/>
      <c r="C6247" s="1"/>
    </row>
    <row r="6248" spans="2:3" x14ac:dyDescent="0.3">
      <c r="B6248" s="1"/>
      <c r="C6248" s="1"/>
    </row>
    <row r="6249" spans="2:3" x14ac:dyDescent="0.3">
      <c r="B6249" s="1"/>
      <c r="C6249" s="1"/>
    </row>
    <row r="6250" spans="2:3" x14ac:dyDescent="0.3">
      <c r="B6250" s="1"/>
      <c r="C6250" s="1"/>
    </row>
    <row r="6251" spans="2:3" x14ac:dyDescent="0.3">
      <c r="B6251" s="1"/>
      <c r="C6251" s="1"/>
    </row>
    <row r="6252" spans="2:3" x14ac:dyDescent="0.3">
      <c r="B6252" s="1"/>
      <c r="C6252" s="1"/>
    </row>
    <row r="6253" spans="2:3" x14ac:dyDescent="0.3">
      <c r="B6253" s="1"/>
      <c r="C6253" s="1"/>
    </row>
    <row r="6254" spans="2:3" x14ac:dyDescent="0.3">
      <c r="B6254" s="1"/>
      <c r="C6254" s="1"/>
    </row>
    <row r="6255" spans="2:3" x14ac:dyDescent="0.3">
      <c r="B6255" s="1"/>
      <c r="C6255" s="1"/>
    </row>
    <row r="6256" spans="2:3" x14ac:dyDescent="0.3">
      <c r="B6256" s="1"/>
      <c r="C6256" s="1"/>
    </row>
    <row r="6257" spans="2:3" x14ac:dyDescent="0.3">
      <c r="B6257" s="1"/>
      <c r="C6257" s="1"/>
    </row>
    <row r="6258" spans="2:3" x14ac:dyDescent="0.3">
      <c r="B6258" s="1"/>
      <c r="C6258" s="1"/>
    </row>
    <row r="6259" spans="2:3" x14ac:dyDescent="0.3">
      <c r="B6259" s="1"/>
      <c r="C6259" s="1"/>
    </row>
    <row r="6260" spans="2:3" x14ac:dyDescent="0.3">
      <c r="B6260" s="1"/>
      <c r="C6260" s="1"/>
    </row>
    <row r="6261" spans="2:3" x14ac:dyDescent="0.3">
      <c r="B6261" s="1"/>
      <c r="C6261" s="1"/>
    </row>
    <row r="6262" spans="2:3" x14ac:dyDescent="0.3">
      <c r="B6262" s="1"/>
      <c r="C6262" s="1"/>
    </row>
    <row r="6263" spans="2:3" x14ac:dyDescent="0.3">
      <c r="B6263" s="1"/>
      <c r="C6263" s="1"/>
    </row>
    <row r="6264" spans="2:3" x14ac:dyDescent="0.3">
      <c r="B6264" s="1"/>
      <c r="C6264" s="1"/>
    </row>
    <row r="6265" spans="2:3" x14ac:dyDescent="0.3">
      <c r="B6265" s="1"/>
      <c r="C6265" s="1"/>
    </row>
    <row r="6266" spans="2:3" x14ac:dyDescent="0.3">
      <c r="B6266" s="1"/>
      <c r="C6266" s="1"/>
    </row>
    <row r="6267" spans="2:3" x14ac:dyDescent="0.3">
      <c r="B6267" s="1"/>
      <c r="C6267" s="1"/>
    </row>
    <row r="6268" spans="2:3" x14ac:dyDescent="0.3">
      <c r="B6268" s="1"/>
      <c r="C6268" s="1"/>
    </row>
    <row r="6269" spans="2:3" x14ac:dyDescent="0.3">
      <c r="B6269" s="1"/>
      <c r="C6269" s="1"/>
    </row>
    <row r="6270" spans="2:3" x14ac:dyDescent="0.3">
      <c r="B6270" s="1"/>
      <c r="C6270" s="1"/>
    </row>
    <row r="6271" spans="2:3" x14ac:dyDescent="0.3">
      <c r="B6271" s="1"/>
      <c r="C6271" s="1"/>
    </row>
    <row r="6272" spans="2:3" x14ac:dyDescent="0.3">
      <c r="B6272" s="1"/>
      <c r="C6272" s="1"/>
    </row>
    <row r="6273" spans="2:3" x14ac:dyDescent="0.3">
      <c r="B6273" s="1"/>
      <c r="C6273" s="1"/>
    </row>
    <row r="6274" spans="2:3" x14ac:dyDescent="0.3">
      <c r="B6274" s="1"/>
      <c r="C6274" s="1"/>
    </row>
    <row r="6275" spans="2:3" x14ac:dyDescent="0.3">
      <c r="B6275" s="1"/>
      <c r="C6275" s="1"/>
    </row>
    <row r="6276" spans="2:3" x14ac:dyDescent="0.3">
      <c r="B6276" s="1"/>
      <c r="C6276" s="1"/>
    </row>
    <row r="6277" spans="2:3" x14ac:dyDescent="0.3">
      <c r="B6277" s="1"/>
      <c r="C6277" s="1"/>
    </row>
    <row r="6278" spans="2:3" x14ac:dyDescent="0.3">
      <c r="B6278" s="1"/>
      <c r="C6278" s="1"/>
    </row>
    <row r="6279" spans="2:3" x14ac:dyDescent="0.3">
      <c r="B6279" s="1"/>
      <c r="C6279" s="1"/>
    </row>
    <row r="6280" spans="2:3" x14ac:dyDescent="0.3">
      <c r="B6280" s="1"/>
      <c r="C6280" s="1"/>
    </row>
    <row r="6281" spans="2:3" x14ac:dyDescent="0.3">
      <c r="B6281" s="1"/>
      <c r="C6281" s="1"/>
    </row>
    <row r="6282" spans="2:3" x14ac:dyDescent="0.3">
      <c r="B6282" s="1"/>
      <c r="C6282" s="1"/>
    </row>
    <row r="6283" spans="2:3" x14ac:dyDescent="0.3">
      <c r="B6283" s="1"/>
      <c r="C6283" s="1"/>
    </row>
    <row r="6284" spans="2:3" x14ac:dyDescent="0.3">
      <c r="B6284" s="1"/>
      <c r="C6284" s="1"/>
    </row>
    <row r="6285" spans="2:3" x14ac:dyDescent="0.3">
      <c r="B6285" s="1"/>
      <c r="C6285" s="1"/>
    </row>
    <row r="6286" spans="2:3" x14ac:dyDescent="0.3">
      <c r="B6286" s="1"/>
      <c r="C6286" s="1"/>
    </row>
    <row r="6287" spans="2:3" x14ac:dyDescent="0.3">
      <c r="B6287" s="1"/>
      <c r="C6287" s="1"/>
    </row>
    <row r="6288" spans="2:3" x14ac:dyDescent="0.3">
      <c r="B6288" s="1"/>
      <c r="C6288" s="1"/>
    </row>
    <row r="6289" spans="2:3" x14ac:dyDescent="0.3">
      <c r="B6289" s="1"/>
      <c r="C6289" s="1"/>
    </row>
    <row r="6290" spans="2:3" x14ac:dyDescent="0.3">
      <c r="B6290" s="1"/>
      <c r="C6290" s="1"/>
    </row>
    <row r="6291" spans="2:3" x14ac:dyDescent="0.3">
      <c r="B6291" s="1"/>
      <c r="C6291" s="1"/>
    </row>
    <row r="6292" spans="2:3" x14ac:dyDescent="0.3">
      <c r="B6292" s="1"/>
      <c r="C6292" s="1"/>
    </row>
    <row r="6293" spans="2:3" x14ac:dyDescent="0.3">
      <c r="B6293" s="1"/>
      <c r="C6293" s="1"/>
    </row>
    <row r="6294" spans="2:3" x14ac:dyDescent="0.3">
      <c r="B6294" s="1"/>
      <c r="C6294" s="1"/>
    </row>
    <row r="6295" spans="2:3" x14ac:dyDescent="0.3">
      <c r="B6295" s="1"/>
      <c r="C6295" s="1"/>
    </row>
    <row r="6296" spans="2:3" x14ac:dyDescent="0.3">
      <c r="B6296" s="1"/>
      <c r="C6296" s="1"/>
    </row>
    <row r="6297" spans="2:3" x14ac:dyDescent="0.3">
      <c r="B6297" s="1"/>
      <c r="C6297" s="1"/>
    </row>
    <row r="6298" spans="2:3" x14ac:dyDescent="0.3">
      <c r="B6298" s="1"/>
      <c r="C6298" s="1"/>
    </row>
    <row r="6299" spans="2:3" x14ac:dyDescent="0.3">
      <c r="B6299" s="1"/>
      <c r="C6299" s="1"/>
    </row>
    <row r="6300" spans="2:3" x14ac:dyDescent="0.3">
      <c r="B6300" s="1"/>
      <c r="C6300" s="1"/>
    </row>
    <row r="6301" spans="2:3" x14ac:dyDescent="0.3">
      <c r="B6301" s="1"/>
      <c r="C6301" s="1"/>
    </row>
    <row r="6302" spans="2:3" x14ac:dyDescent="0.3">
      <c r="B6302" s="1"/>
      <c r="C6302" s="1"/>
    </row>
    <row r="6303" spans="2:3" x14ac:dyDescent="0.3">
      <c r="B6303" s="1"/>
      <c r="C6303" s="1"/>
    </row>
    <row r="6304" spans="2:3" x14ac:dyDescent="0.3">
      <c r="B6304" s="1"/>
      <c r="C6304" s="1"/>
    </row>
    <row r="6305" spans="2:3" x14ac:dyDescent="0.3">
      <c r="B6305" s="1"/>
      <c r="C6305" s="1"/>
    </row>
    <row r="6306" spans="2:3" x14ac:dyDescent="0.3">
      <c r="B6306" s="1"/>
      <c r="C6306" s="1"/>
    </row>
    <row r="6307" spans="2:3" x14ac:dyDescent="0.3">
      <c r="B6307" s="1"/>
      <c r="C6307" s="1"/>
    </row>
    <row r="6308" spans="2:3" x14ac:dyDescent="0.3">
      <c r="B6308" s="1"/>
      <c r="C6308" s="1"/>
    </row>
    <row r="6309" spans="2:3" x14ac:dyDescent="0.3">
      <c r="B6309" s="1"/>
      <c r="C6309" s="1"/>
    </row>
    <row r="6310" spans="2:3" x14ac:dyDescent="0.3">
      <c r="B6310" s="1"/>
      <c r="C6310" s="1"/>
    </row>
    <row r="6311" spans="2:3" x14ac:dyDescent="0.3">
      <c r="B6311" s="1"/>
      <c r="C6311" s="1"/>
    </row>
    <row r="6312" spans="2:3" x14ac:dyDescent="0.3">
      <c r="B6312" s="1"/>
      <c r="C6312" s="1"/>
    </row>
    <row r="6313" spans="2:3" x14ac:dyDescent="0.3">
      <c r="B6313" s="1"/>
      <c r="C6313" s="1"/>
    </row>
    <row r="6314" spans="2:3" x14ac:dyDescent="0.3">
      <c r="B6314" s="1"/>
      <c r="C6314" s="1"/>
    </row>
    <row r="6315" spans="2:3" x14ac:dyDescent="0.3">
      <c r="B6315" s="1"/>
      <c r="C6315" s="1"/>
    </row>
    <row r="6316" spans="2:3" x14ac:dyDescent="0.3">
      <c r="B6316" s="1"/>
      <c r="C6316" s="1"/>
    </row>
    <row r="6317" spans="2:3" x14ac:dyDescent="0.3">
      <c r="B6317" s="1"/>
      <c r="C6317" s="1"/>
    </row>
    <row r="6318" spans="2:3" x14ac:dyDescent="0.3">
      <c r="B6318" s="1"/>
      <c r="C6318" s="1"/>
    </row>
    <row r="6319" spans="2:3" x14ac:dyDescent="0.3">
      <c r="B6319" s="1"/>
      <c r="C6319" s="1"/>
    </row>
    <row r="6320" spans="2:3" x14ac:dyDescent="0.3">
      <c r="B6320" s="1"/>
      <c r="C6320" s="1"/>
    </row>
    <row r="6321" spans="2:3" x14ac:dyDescent="0.3">
      <c r="B6321" s="1"/>
      <c r="C6321" s="1"/>
    </row>
    <row r="6322" spans="2:3" x14ac:dyDescent="0.3">
      <c r="B6322" s="1"/>
      <c r="C6322" s="1"/>
    </row>
    <row r="6323" spans="2:3" x14ac:dyDescent="0.3">
      <c r="B6323" s="1"/>
      <c r="C6323" s="1"/>
    </row>
    <row r="6324" spans="2:3" x14ac:dyDescent="0.3">
      <c r="B6324" s="1"/>
      <c r="C6324" s="1"/>
    </row>
    <row r="6325" spans="2:3" x14ac:dyDescent="0.3">
      <c r="B6325" s="1"/>
      <c r="C6325" s="1"/>
    </row>
    <row r="6326" spans="2:3" x14ac:dyDescent="0.3">
      <c r="B6326" s="1"/>
      <c r="C6326" s="1"/>
    </row>
    <row r="6327" spans="2:3" x14ac:dyDescent="0.3">
      <c r="B6327" s="1"/>
      <c r="C6327" s="1"/>
    </row>
    <row r="6328" spans="2:3" x14ac:dyDescent="0.3">
      <c r="B6328" s="1"/>
      <c r="C6328" s="1"/>
    </row>
    <row r="6329" spans="2:3" x14ac:dyDescent="0.3">
      <c r="B6329" s="1"/>
      <c r="C6329" s="1"/>
    </row>
    <row r="6330" spans="2:3" x14ac:dyDescent="0.3">
      <c r="B6330" s="1"/>
      <c r="C6330" s="1"/>
    </row>
    <row r="6331" spans="2:3" x14ac:dyDescent="0.3">
      <c r="B6331" s="1"/>
      <c r="C6331" s="1"/>
    </row>
    <row r="6332" spans="2:3" x14ac:dyDescent="0.3">
      <c r="B6332" s="1"/>
      <c r="C6332" s="1"/>
    </row>
    <row r="6333" spans="2:3" x14ac:dyDescent="0.3">
      <c r="B6333" s="1"/>
      <c r="C6333" s="1"/>
    </row>
    <row r="6334" spans="2:3" x14ac:dyDescent="0.3">
      <c r="B6334" s="1"/>
      <c r="C6334" s="1"/>
    </row>
    <row r="6335" spans="2:3" x14ac:dyDescent="0.3">
      <c r="B6335" s="1"/>
      <c r="C6335" s="1"/>
    </row>
    <row r="6336" spans="2:3" x14ac:dyDescent="0.3">
      <c r="B6336" s="1"/>
      <c r="C6336" s="1"/>
    </row>
    <row r="6337" spans="2:3" x14ac:dyDescent="0.3">
      <c r="B6337" s="1"/>
      <c r="C6337" s="1"/>
    </row>
    <row r="6338" spans="2:3" x14ac:dyDescent="0.3">
      <c r="B6338" s="1"/>
      <c r="C6338" s="1"/>
    </row>
    <row r="6339" spans="2:3" x14ac:dyDescent="0.3">
      <c r="B6339" s="1"/>
      <c r="C6339" s="1"/>
    </row>
    <row r="6340" spans="2:3" x14ac:dyDescent="0.3">
      <c r="B6340" s="1"/>
      <c r="C6340" s="1"/>
    </row>
    <row r="6341" spans="2:3" x14ac:dyDescent="0.3">
      <c r="B6341" s="1"/>
      <c r="C6341" s="1"/>
    </row>
    <row r="6342" spans="2:3" x14ac:dyDescent="0.3">
      <c r="B6342" s="1"/>
      <c r="C6342" s="1"/>
    </row>
    <row r="6343" spans="2:3" x14ac:dyDescent="0.3">
      <c r="B6343" s="1"/>
      <c r="C6343" s="1"/>
    </row>
    <row r="6344" spans="2:3" x14ac:dyDescent="0.3">
      <c r="B6344" s="1"/>
      <c r="C6344" s="1"/>
    </row>
    <row r="6345" spans="2:3" x14ac:dyDescent="0.3">
      <c r="B6345" s="1"/>
      <c r="C6345" s="1"/>
    </row>
    <row r="6346" spans="2:3" x14ac:dyDescent="0.3">
      <c r="B6346" s="1"/>
      <c r="C6346" s="1"/>
    </row>
    <row r="6347" spans="2:3" x14ac:dyDescent="0.3">
      <c r="B6347" s="1"/>
      <c r="C6347" s="1"/>
    </row>
    <row r="6348" spans="2:3" x14ac:dyDescent="0.3">
      <c r="B6348" s="1"/>
      <c r="C6348" s="1"/>
    </row>
    <row r="6349" spans="2:3" x14ac:dyDescent="0.3">
      <c r="B6349" s="1"/>
      <c r="C6349" s="1"/>
    </row>
    <row r="6350" spans="2:3" x14ac:dyDescent="0.3">
      <c r="B6350" s="1"/>
      <c r="C6350" s="1"/>
    </row>
    <row r="6351" spans="2:3" x14ac:dyDescent="0.3">
      <c r="B6351" s="1"/>
      <c r="C6351" s="1"/>
    </row>
    <row r="6352" spans="2:3" x14ac:dyDescent="0.3">
      <c r="B6352" s="1"/>
      <c r="C6352" s="1"/>
    </row>
    <row r="6353" spans="2:3" x14ac:dyDescent="0.3">
      <c r="B6353" s="1"/>
      <c r="C6353" s="1"/>
    </row>
    <row r="6354" spans="2:3" x14ac:dyDescent="0.3">
      <c r="B6354" s="1"/>
      <c r="C6354" s="1"/>
    </row>
    <row r="6355" spans="2:3" x14ac:dyDescent="0.3">
      <c r="B6355" s="1"/>
      <c r="C6355" s="1"/>
    </row>
    <row r="6356" spans="2:3" x14ac:dyDescent="0.3">
      <c r="B6356" s="1"/>
      <c r="C6356" s="1"/>
    </row>
    <row r="6357" spans="2:3" x14ac:dyDescent="0.3">
      <c r="B6357" s="1"/>
      <c r="C6357" s="1"/>
    </row>
    <row r="6358" spans="2:3" x14ac:dyDescent="0.3">
      <c r="B6358" s="1"/>
      <c r="C6358" s="1"/>
    </row>
    <row r="6359" spans="2:3" x14ac:dyDescent="0.3">
      <c r="B6359" s="1"/>
      <c r="C6359" s="1"/>
    </row>
    <row r="6360" spans="2:3" x14ac:dyDescent="0.3">
      <c r="B6360" s="1"/>
      <c r="C6360" s="1"/>
    </row>
    <row r="6361" spans="2:3" x14ac:dyDescent="0.3">
      <c r="B6361" s="1"/>
      <c r="C6361" s="1"/>
    </row>
    <row r="6362" spans="2:3" x14ac:dyDescent="0.3">
      <c r="B6362" s="1"/>
      <c r="C6362" s="1"/>
    </row>
    <row r="6363" spans="2:3" x14ac:dyDescent="0.3">
      <c r="B6363" s="1"/>
      <c r="C6363" s="1"/>
    </row>
    <row r="6364" spans="2:3" x14ac:dyDescent="0.3">
      <c r="B6364" s="1"/>
      <c r="C6364" s="1"/>
    </row>
    <row r="6365" spans="2:3" x14ac:dyDescent="0.3">
      <c r="B6365" s="1"/>
      <c r="C6365" s="1"/>
    </row>
    <row r="6366" spans="2:3" x14ac:dyDescent="0.3">
      <c r="B6366" s="1"/>
      <c r="C6366" s="1"/>
    </row>
    <row r="6367" spans="2:3" x14ac:dyDescent="0.3">
      <c r="B6367" s="1"/>
      <c r="C6367" s="1"/>
    </row>
    <row r="6368" spans="2:3" x14ac:dyDescent="0.3">
      <c r="B6368" s="1"/>
      <c r="C6368" s="1"/>
    </row>
    <row r="6369" spans="2:3" x14ac:dyDescent="0.3">
      <c r="B6369" s="1"/>
      <c r="C6369" s="1"/>
    </row>
    <row r="6370" spans="2:3" x14ac:dyDescent="0.3">
      <c r="B6370" s="1"/>
      <c r="C6370" s="1"/>
    </row>
    <row r="6371" spans="2:3" x14ac:dyDescent="0.3">
      <c r="B6371" s="1"/>
      <c r="C6371" s="1"/>
    </row>
    <row r="6372" spans="2:3" x14ac:dyDescent="0.3">
      <c r="B6372" s="1"/>
      <c r="C6372" s="1"/>
    </row>
    <row r="6373" spans="2:3" x14ac:dyDescent="0.3">
      <c r="B6373" s="1"/>
      <c r="C6373" s="1"/>
    </row>
    <row r="6374" spans="2:3" x14ac:dyDescent="0.3">
      <c r="B6374" s="1"/>
      <c r="C6374" s="1"/>
    </row>
    <row r="6375" spans="2:3" x14ac:dyDescent="0.3">
      <c r="B6375" s="1"/>
      <c r="C6375" s="1"/>
    </row>
    <row r="6376" spans="2:3" x14ac:dyDescent="0.3">
      <c r="B6376" s="1"/>
      <c r="C6376" s="1"/>
    </row>
    <row r="6377" spans="2:3" x14ac:dyDescent="0.3">
      <c r="B6377" s="1"/>
      <c r="C6377" s="1"/>
    </row>
    <row r="6378" spans="2:3" x14ac:dyDescent="0.3">
      <c r="B6378" s="1"/>
      <c r="C6378" s="1"/>
    </row>
    <row r="6379" spans="2:3" x14ac:dyDescent="0.3">
      <c r="B6379" s="1"/>
      <c r="C6379" s="1"/>
    </row>
    <row r="6380" spans="2:3" x14ac:dyDescent="0.3">
      <c r="B6380" s="1"/>
      <c r="C6380" s="1"/>
    </row>
    <row r="6381" spans="2:3" x14ac:dyDescent="0.3">
      <c r="B6381" s="1"/>
      <c r="C6381" s="1"/>
    </row>
    <row r="6382" spans="2:3" x14ac:dyDescent="0.3">
      <c r="B6382" s="1"/>
      <c r="C6382" s="1"/>
    </row>
    <row r="6383" spans="2:3" x14ac:dyDescent="0.3">
      <c r="B6383" s="1"/>
      <c r="C6383" s="1"/>
    </row>
    <row r="6384" spans="2:3" x14ac:dyDescent="0.3">
      <c r="B6384" s="1"/>
      <c r="C6384" s="1"/>
    </row>
    <row r="6385" spans="2:3" x14ac:dyDescent="0.3">
      <c r="B6385" s="1"/>
      <c r="C6385" s="1"/>
    </row>
    <row r="6386" spans="2:3" x14ac:dyDescent="0.3">
      <c r="B6386" s="1"/>
      <c r="C6386" s="1"/>
    </row>
    <row r="6387" spans="2:3" x14ac:dyDescent="0.3">
      <c r="B6387" s="1"/>
      <c r="C6387" s="1"/>
    </row>
    <row r="6388" spans="2:3" x14ac:dyDescent="0.3">
      <c r="B6388" s="1"/>
      <c r="C6388" s="1"/>
    </row>
    <row r="6389" spans="2:3" x14ac:dyDescent="0.3">
      <c r="B6389" s="1"/>
      <c r="C6389" s="1"/>
    </row>
    <row r="6390" spans="2:3" x14ac:dyDescent="0.3">
      <c r="B6390" s="1"/>
      <c r="C6390" s="1"/>
    </row>
    <row r="6391" spans="2:3" x14ac:dyDescent="0.3">
      <c r="B6391" s="1"/>
      <c r="C6391" s="1"/>
    </row>
    <row r="6392" spans="2:3" x14ac:dyDescent="0.3">
      <c r="B6392" s="1"/>
      <c r="C6392" s="1"/>
    </row>
    <row r="6393" spans="2:3" x14ac:dyDescent="0.3">
      <c r="B6393" s="1"/>
      <c r="C6393" s="1"/>
    </row>
    <row r="6394" spans="2:3" x14ac:dyDescent="0.3">
      <c r="B6394" s="1"/>
      <c r="C6394" s="1"/>
    </row>
    <row r="6395" spans="2:3" x14ac:dyDescent="0.3">
      <c r="B6395" s="1"/>
      <c r="C6395" s="1"/>
    </row>
    <row r="6396" spans="2:3" x14ac:dyDescent="0.3">
      <c r="B6396" s="1"/>
      <c r="C6396" s="1"/>
    </row>
    <row r="6397" spans="2:3" x14ac:dyDescent="0.3">
      <c r="B6397" s="1"/>
      <c r="C6397" s="1"/>
    </row>
    <row r="6398" spans="2:3" x14ac:dyDescent="0.3">
      <c r="B6398" s="1"/>
      <c r="C6398" s="1"/>
    </row>
    <row r="6399" spans="2:3" x14ac:dyDescent="0.3">
      <c r="B6399" s="1"/>
      <c r="C6399" s="1"/>
    </row>
    <row r="6400" spans="2:3" x14ac:dyDescent="0.3">
      <c r="B6400" s="1"/>
      <c r="C6400" s="1"/>
    </row>
    <row r="6401" spans="2:3" x14ac:dyDescent="0.3">
      <c r="B6401" s="1"/>
      <c r="C6401" s="1"/>
    </row>
    <row r="6402" spans="2:3" x14ac:dyDescent="0.3">
      <c r="B6402" s="1"/>
      <c r="C6402" s="1"/>
    </row>
    <row r="6403" spans="2:3" x14ac:dyDescent="0.3">
      <c r="B6403" s="1"/>
      <c r="C6403" s="1"/>
    </row>
    <row r="6404" spans="2:3" x14ac:dyDescent="0.3">
      <c r="B6404" s="1"/>
      <c r="C6404" s="1"/>
    </row>
    <row r="6405" spans="2:3" x14ac:dyDescent="0.3">
      <c r="B6405" s="1"/>
      <c r="C6405" s="1"/>
    </row>
    <row r="6406" spans="2:3" x14ac:dyDescent="0.3">
      <c r="B6406" s="1"/>
      <c r="C6406" s="1"/>
    </row>
    <row r="6407" spans="2:3" x14ac:dyDescent="0.3">
      <c r="B6407" s="1"/>
      <c r="C6407" s="1"/>
    </row>
    <row r="6408" spans="2:3" x14ac:dyDescent="0.3">
      <c r="B6408" s="1"/>
      <c r="C6408" s="1"/>
    </row>
    <row r="6409" spans="2:3" x14ac:dyDescent="0.3">
      <c r="B6409" s="1"/>
      <c r="C6409" s="1"/>
    </row>
    <row r="6410" spans="2:3" x14ac:dyDescent="0.3">
      <c r="B6410" s="1"/>
      <c r="C6410" s="1"/>
    </row>
    <row r="6411" spans="2:3" x14ac:dyDescent="0.3">
      <c r="B6411" s="1"/>
      <c r="C6411" s="1"/>
    </row>
    <row r="6412" spans="2:3" x14ac:dyDescent="0.3">
      <c r="B6412" s="1"/>
      <c r="C6412" s="1"/>
    </row>
    <row r="6413" spans="2:3" x14ac:dyDescent="0.3">
      <c r="B6413" s="1"/>
      <c r="C6413" s="1"/>
    </row>
    <row r="6414" spans="2:3" x14ac:dyDescent="0.3">
      <c r="B6414" s="1"/>
      <c r="C6414" s="1"/>
    </row>
    <row r="6415" spans="2:3" x14ac:dyDescent="0.3">
      <c r="B6415" s="1"/>
      <c r="C6415" s="1"/>
    </row>
    <row r="6416" spans="2:3" x14ac:dyDescent="0.3">
      <c r="B6416" s="1"/>
      <c r="C6416" s="1"/>
    </row>
    <row r="6417" spans="2:3" x14ac:dyDescent="0.3">
      <c r="B6417" s="1"/>
      <c r="C6417" s="1"/>
    </row>
    <row r="6418" spans="2:3" x14ac:dyDescent="0.3">
      <c r="B6418" s="1"/>
      <c r="C6418" s="1"/>
    </row>
    <row r="6419" spans="2:3" x14ac:dyDescent="0.3">
      <c r="B6419" s="1"/>
      <c r="C6419" s="1"/>
    </row>
    <row r="6420" spans="2:3" x14ac:dyDescent="0.3">
      <c r="B6420" s="1"/>
      <c r="C6420" s="1"/>
    </row>
    <row r="6421" spans="2:3" x14ac:dyDescent="0.3">
      <c r="B6421" s="1"/>
      <c r="C6421" s="1"/>
    </row>
    <row r="6422" spans="2:3" x14ac:dyDescent="0.3">
      <c r="B6422" s="1"/>
      <c r="C6422" s="1"/>
    </row>
    <row r="6423" spans="2:3" x14ac:dyDescent="0.3">
      <c r="B6423" s="1"/>
      <c r="C6423" s="1"/>
    </row>
    <row r="6424" spans="2:3" x14ac:dyDescent="0.3">
      <c r="B6424" s="1"/>
      <c r="C6424" s="1"/>
    </row>
    <row r="6425" spans="2:3" x14ac:dyDescent="0.3">
      <c r="B6425" s="1"/>
      <c r="C6425" s="1"/>
    </row>
    <row r="6426" spans="2:3" x14ac:dyDescent="0.3">
      <c r="B6426" s="1"/>
      <c r="C6426" s="1"/>
    </row>
    <row r="6427" spans="2:3" x14ac:dyDescent="0.3">
      <c r="B6427" s="1"/>
      <c r="C6427" s="1"/>
    </row>
    <row r="6428" spans="2:3" x14ac:dyDescent="0.3">
      <c r="B6428" s="1"/>
      <c r="C6428" s="1"/>
    </row>
    <row r="6429" spans="2:3" x14ac:dyDescent="0.3">
      <c r="B6429" s="1"/>
      <c r="C6429" s="1"/>
    </row>
    <row r="6430" spans="2:3" x14ac:dyDescent="0.3">
      <c r="B6430" s="1"/>
      <c r="C6430" s="1"/>
    </row>
    <row r="6431" spans="2:3" x14ac:dyDescent="0.3">
      <c r="B6431" s="1"/>
      <c r="C6431" s="1"/>
    </row>
    <row r="6432" spans="2:3" x14ac:dyDescent="0.3">
      <c r="B6432" s="1"/>
      <c r="C6432" s="1"/>
    </row>
    <row r="6433" spans="2:3" x14ac:dyDescent="0.3">
      <c r="B6433" s="1"/>
      <c r="C6433" s="1"/>
    </row>
    <row r="6434" spans="2:3" x14ac:dyDescent="0.3">
      <c r="B6434" s="1"/>
      <c r="C6434" s="1"/>
    </row>
    <row r="6435" spans="2:3" x14ac:dyDescent="0.3">
      <c r="B6435" s="1"/>
      <c r="C6435" s="1"/>
    </row>
    <row r="6436" spans="2:3" x14ac:dyDescent="0.3">
      <c r="B6436" s="1"/>
      <c r="C6436" s="1"/>
    </row>
    <row r="6437" spans="2:3" x14ac:dyDescent="0.3">
      <c r="B6437" s="1"/>
      <c r="C6437" s="1"/>
    </row>
    <row r="6438" spans="2:3" x14ac:dyDescent="0.3">
      <c r="B6438" s="1"/>
      <c r="C6438" s="1"/>
    </row>
    <row r="6439" spans="2:3" x14ac:dyDescent="0.3">
      <c r="B6439" s="1"/>
      <c r="C6439" s="1"/>
    </row>
    <row r="6440" spans="2:3" x14ac:dyDescent="0.3">
      <c r="B6440" s="1"/>
      <c r="C6440" s="1"/>
    </row>
    <row r="6441" spans="2:3" x14ac:dyDescent="0.3">
      <c r="B6441" s="1"/>
      <c r="C6441" s="1"/>
    </row>
    <row r="6442" spans="2:3" x14ac:dyDescent="0.3">
      <c r="B6442" s="1"/>
      <c r="C6442" s="1"/>
    </row>
    <row r="6443" spans="2:3" x14ac:dyDescent="0.3">
      <c r="B6443" s="1"/>
      <c r="C6443" s="1"/>
    </row>
    <row r="6444" spans="2:3" x14ac:dyDescent="0.3">
      <c r="B6444" s="1"/>
      <c r="C6444" s="1"/>
    </row>
    <row r="6445" spans="2:3" x14ac:dyDescent="0.3">
      <c r="B6445" s="1"/>
      <c r="C6445" s="1"/>
    </row>
    <row r="6446" spans="2:3" x14ac:dyDescent="0.3">
      <c r="B6446" s="1"/>
      <c r="C6446" s="1"/>
    </row>
    <row r="6447" spans="2:3" x14ac:dyDescent="0.3">
      <c r="B6447" s="1"/>
      <c r="C6447" s="1"/>
    </row>
    <row r="6448" spans="2:3" x14ac:dyDescent="0.3">
      <c r="B6448" s="1"/>
      <c r="C6448" s="1"/>
    </row>
    <row r="6449" spans="2:3" x14ac:dyDescent="0.3">
      <c r="B6449" s="1"/>
      <c r="C6449" s="1"/>
    </row>
    <row r="6450" spans="2:3" x14ac:dyDescent="0.3">
      <c r="B6450" s="1"/>
      <c r="C6450" s="1"/>
    </row>
    <row r="6451" spans="2:3" x14ac:dyDescent="0.3">
      <c r="B6451" s="1"/>
      <c r="C6451" s="1"/>
    </row>
    <row r="6452" spans="2:3" x14ac:dyDescent="0.3">
      <c r="B6452" s="1"/>
      <c r="C6452" s="1"/>
    </row>
    <row r="6453" spans="2:3" x14ac:dyDescent="0.3">
      <c r="B6453" s="1"/>
      <c r="C6453" s="1"/>
    </row>
    <row r="6454" spans="2:3" x14ac:dyDescent="0.3">
      <c r="B6454" s="1"/>
      <c r="C6454" s="1"/>
    </row>
    <row r="6455" spans="2:3" x14ac:dyDescent="0.3">
      <c r="B6455" s="1"/>
      <c r="C6455" s="1"/>
    </row>
    <row r="6456" spans="2:3" x14ac:dyDescent="0.3">
      <c r="B6456" s="1"/>
      <c r="C6456" s="1"/>
    </row>
    <row r="6457" spans="2:3" x14ac:dyDescent="0.3">
      <c r="B6457" s="1"/>
      <c r="C6457" s="1"/>
    </row>
    <row r="6458" spans="2:3" x14ac:dyDescent="0.3">
      <c r="B6458" s="1"/>
      <c r="C6458" s="1"/>
    </row>
    <row r="6459" spans="2:3" x14ac:dyDescent="0.3">
      <c r="B6459" s="1"/>
      <c r="C6459" s="1"/>
    </row>
    <row r="6460" spans="2:3" x14ac:dyDescent="0.3">
      <c r="B6460" s="1"/>
      <c r="C6460" s="1"/>
    </row>
    <row r="6461" spans="2:3" x14ac:dyDescent="0.3">
      <c r="B6461" s="1"/>
      <c r="C6461" s="1"/>
    </row>
    <row r="6462" spans="2:3" x14ac:dyDescent="0.3">
      <c r="B6462" s="1"/>
      <c r="C6462" s="1"/>
    </row>
    <row r="6463" spans="2:3" x14ac:dyDescent="0.3">
      <c r="B6463" s="1"/>
      <c r="C6463" s="1"/>
    </row>
    <row r="6464" spans="2:3" x14ac:dyDescent="0.3">
      <c r="B6464" s="1"/>
      <c r="C6464" s="1"/>
    </row>
    <row r="6465" spans="2:3" x14ac:dyDescent="0.3">
      <c r="B6465" s="1"/>
      <c r="C6465" s="1"/>
    </row>
    <row r="6466" spans="2:3" x14ac:dyDescent="0.3">
      <c r="B6466" s="1"/>
      <c r="C6466" s="1"/>
    </row>
    <row r="6467" spans="2:3" x14ac:dyDescent="0.3">
      <c r="B6467" s="1"/>
      <c r="C6467" s="1"/>
    </row>
    <row r="6468" spans="2:3" x14ac:dyDescent="0.3">
      <c r="B6468" s="1"/>
      <c r="C6468" s="1"/>
    </row>
    <row r="6469" spans="2:3" x14ac:dyDescent="0.3">
      <c r="B6469" s="1"/>
      <c r="C6469" s="1"/>
    </row>
    <row r="6470" spans="2:3" x14ac:dyDescent="0.3">
      <c r="B6470" s="1"/>
      <c r="C6470" s="1"/>
    </row>
    <row r="6471" spans="2:3" x14ac:dyDescent="0.3">
      <c r="B6471" s="1"/>
      <c r="C6471" s="1"/>
    </row>
    <row r="6472" spans="2:3" x14ac:dyDescent="0.3">
      <c r="B6472" s="1"/>
      <c r="C6472" s="1"/>
    </row>
    <row r="6473" spans="2:3" x14ac:dyDescent="0.3">
      <c r="B6473" s="1"/>
      <c r="C6473" s="1"/>
    </row>
    <row r="6474" spans="2:3" x14ac:dyDescent="0.3">
      <c r="B6474" s="1"/>
      <c r="C6474" s="1"/>
    </row>
    <row r="6475" spans="2:3" x14ac:dyDescent="0.3">
      <c r="B6475" s="1"/>
      <c r="C6475" s="1"/>
    </row>
    <row r="6476" spans="2:3" x14ac:dyDescent="0.3">
      <c r="B6476" s="1"/>
      <c r="C6476" s="1"/>
    </row>
    <row r="6477" spans="2:3" x14ac:dyDescent="0.3">
      <c r="B6477" s="1"/>
      <c r="C6477" s="1"/>
    </row>
    <row r="6478" spans="2:3" x14ac:dyDescent="0.3">
      <c r="B6478" s="1"/>
      <c r="C6478" s="1"/>
    </row>
    <row r="6479" spans="2:3" x14ac:dyDescent="0.3">
      <c r="B6479" s="1"/>
      <c r="C6479" s="1"/>
    </row>
    <row r="6480" spans="2:3" x14ac:dyDescent="0.3">
      <c r="B6480" s="1"/>
      <c r="C6480" s="1"/>
    </row>
    <row r="6481" spans="2:3" x14ac:dyDescent="0.3">
      <c r="B6481" s="1"/>
      <c r="C6481" s="1"/>
    </row>
    <row r="6482" spans="2:3" x14ac:dyDescent="0.3">
      <c r="B6482" s="1"/>
      <c r="C6482" s="1"/>
    </row>
    <row r="6483" spans="2:3" x14ac:dyDescent="0.3">
      <c r="B6483" s="1"/>
      <c r="C6483" s="1"/>
    </row>
    <row r="6484" spans="2:3" x14ac:dyDescent="0.3">
      <c r="B6484" s="1"/>
      <c r="C6484" s="1"/>
    </row>
    <row r="6485" spans="2:3" x14ac:dyDescent="0.3">
      <c r="B6485" s="1"/>
      <c r="C6485" s="1"/>
    </row>
    <row r="6486" spans="2:3" x14ac:dyDescent="0.3">
      <c r="B6486" s="1"/>
      <c r="C6486" s="1"/>
    </row>
    <row r="6487" spans="2:3" x14ac:dyDescent="0.3">
      <c r="B6487" s="1"/>
      <c r="C6487" s="1"/>
    </row>
    <row r="6488" spans="2:3" x14ac:dyDescent="0.3">
      <c r="B6488" s="1"/>
      <c r="C6488" s="1"/>
    </row>
    <row r="6489" spans="2:3" x14ac:dyDescent="0.3">
      <c r="B6489" s="1"/>
      <c r="C6489" s="1"/>
    </row>
    <row r="6490" spans="2:3" x14ac:dyDescent="0.3">
      <c r="B6490" s="1"/>
      <c r="C6490" s="1"/>
    </row>
    <row r="6491" spans="2:3" x14ac:dyDescent="0.3">
      <c r="B6491" s="1"/>
      <c r="C6491" s="1"/>
    </row>
    <row r="6492" spans="2:3" x14ac:dyDescent="0.3">
      <c r="B6492" s="1"/>
      <c r="C6492" s="1"/>
    </row>
    <row r="6493" spans="2:3" x14ac:dyDescent="0.3">
      <c r="B6493" s="1"/>
      <c r="C6493" s="1"/>
    </row>
    <row r="6494" spans="2:3" x14ac:dyDescent="0.3">
      <c r="B6494" s="1"/>
      <c r="C6494" s="1"/>
    </row>
    <row r="6495" spans="2:3" x14ac:dyDescent="0.3">
      <c r="B6495" s="1"/>
      <c r="C6495" s="1"/>
    </row>
    <row r="6496" spans="2:3" x14ac:dyDescent="0.3">
      <c r="B6496" s="1"/>
      <c r="C6496" s="1"/>
    </row>
    <row r="6497" spans="2:3" x14ac:dyDescent="0.3">
      <c r="B6497" s="1"/>
      <c r="C6497" s="1"/>
    </row>
    <row r="6498" spans="2:3" x14ac:dyDescent="0.3">
      <c r="B6498" s="1"/>
      <c r="C6498" s="1"/>
    </row>
    <row r="6499" spans="2:3" x14ac:dyDescent="0.3">
      <c r="B6499" s="1"/>
      <c r="C6499" s="1"/>
    </row>
    <row r="6500" spans="2:3" x14ac:dyDescent="0.3">
      <c r="B6500" s="1"/>
      <c r="C6500" s="1"/>
    </row>
    <row r="6501" spans="2:3" x14ac:dyDescent="0.3">
      <c r="B6501" s="1"/>
      <c r="C6501" s="1"/>
    </row>
    <row r="6502" spans="2:3" x14ac:dyDescent="0.3">
      <c r="B6502" s="1"/>
      <c r="C6502" s="1"/>
    </row>
    <row r="6503" spans="2:3" x14ac:dyDescent="0.3">
      <c r="B6503" s="1"/>
      <c r="C6503" s="1"/>
    </row>
    <row r="6504" spans="2:3" x14ac:dyDescent="0.3">
      <c r="B6504" s="1"/>
      <c r="C6504" s="1"/>
    </row>
    <row r="6505" spans="2:3" x14ac:dyDescent="0.3">
      <c r="B6505" s="1"/>
      <c r="C6505" s="1"/>
    </row>
    <row r="6506" spans="2:3" x14ac:dyDescent="0.3">
      <c r="B6506" s="1"/>
      <c r="C6506" s="1"/>
    </row>
    <row r="6507" spans="2:3" x14ac:dyDescent="0.3">
      <c r="B6507" s="1"/>
      <c r="C6507" s="1"/>
    </row>
    <row r="6508" spans="2:3" x14ac:dyDescent="0.3">
      <c r="B6508" s="1"/>
      <c r="C6508" s="1"/>
    </row>
    <row r="6509" spans="2:3" x14ac:dyDescent="0.3">
      <c r="B6509" s="1"/>
      <c r="C6509" s="1"/>
    </row>
    <row r="6510" spans="2:3" x14ac:dyDescent="0.3">
      <c r="B6510" s="1"/>
      <c r="C6510" s="1"/>
    </row>
    <row r="6511" spans="2:3" x14ac:dyDescent="0.3">
      <c r="B6511" s="1"/>
      <c r="C6511" s="1"/>
    </row>
    <row r="6512" spans="2:3" x14ac:dyDescent="0.3">
      <c r="B6512" s="1"/>
      <c r="C6512" s="1"/>
    </row>
    <row r="6513" spans="2:3" x14ac:dyDescent="0.3">
      <c r="B6513" s="1"/>
      <c r="C6513" s="1"/>
    </row>
    <row r="6514" spans="2:3" x14ac:dyDescent="0.3">
      <c r="B6514" s="1"/>
      <c r="C6514" s="1"/>
    </row>
    <row r="6515" spans="2:3" x14ac:dyDescent="0.3">
      <c r="B6515" s="1"/>
      <c r="C6515" s="1"/>
    </row>
    <row r="6516" spans="2:3" x14ac:dyDescent="0.3">
      <c r="B6516" s="1"/>
      <c r="C6516" s="1"/>
    </row>
    <row r="6517" spans="2:3" x14ac:dyDescent="0.3">
      <c r="B6517" s="1"/>
      <c r="C6517" s="1"/>
    </row>
    <row r="6518" spans="2:3" x14ac:dyDescent="0.3">
      <c r="B6518" s="1"/>
      <c r="C6518" s="1"/>
    </row>
    <row r="6519" spans="2:3" x14ac:dyDescent="0.3">
      <c r="B6519" s="1"/>
      <c r="C6519" s="1"/>
    </row>
    <row r="6520" spans="2:3" x14ac:dyDescent="0.3">
      <c r="B6520" s="1"/>
      <c r="C6520" s="1"/>
    </row>
    <row r="6521" spans="2:3" x14ac:dyDescent="0.3">
      <c r="B6521" s="1"/>
      <c r="C6521" s="1"/>
    </row>
    <row r="6522" spans="2:3" x14ac:dyDescent="0.3">
      <c r="B6522" s="1"/>
      <c r="C6522" s="1"/>
    </row>
    <row r="6523" spans="2:3" x14ac:dyDescent="0.3">
      <c r="B6523" s="1"/>
      <c r="C6523" s="1"/>
    </row>
    <row r="6524" spans="2:3" x14ac:dyDescent="0.3">
      <c r="B6524" s="1"/>
      <c r="C6524" s="1"/>
    </row>
    <row r="6525" spans="2:3" x14ac:dyDescent="0.3">
      <c r="B6525" s="1"/>
      <c r="C6525" s="1"/>
    </row>
    <row r="6526" spans="2:3" x14ac:dyDescent="0.3">
      <c r="B6526" s="1"/>
      <c r="C6526" s="1"/>
    </row>
    <row r="6527" spans="2:3" x14ac:dyDescent="0.3">
      <c r="B6527" s="1"/>
      <c r="C6527" s="1"/>
    </row>
    <row r="6528" spans="2:3" x14ac:dyDescent="0.3">
      <c r="B6528" s="1"/>
      <c r="C6528" s="1"/>
    </row>
    <row r="6529" spans="2:3" x14ac:dyDescent="0.3">
      <c r="B6529" s="1"/>
      <c r="C6529" s="1"/>
    </row>
    <row r="6530" spans="2:3" x14ac:dyDescent="0.3">
      <c r="B6530" s="1"/>
      <c r="C6530" s="1"/>
    </row>
    <row r="6531" spans="2:3" x14ac:dyDescent="0.3">
      <c r="B6531" s="1"/>
      <c r="C6531" s="1"/>
    </row>
    <row r="6532" spans="2:3" x14ac:dyDescent="0.3">
      <c r="B6532" s="1"/>
      <c r="C6532" s="1"/>
    </row>
    <row r="6533" spans="2:3" x14ac:dyDescent="0.3">
      <c r="B6533" s="1"/>
      <c r="C6533" s="1"/>
    </row>
    <row r="6534" spans="2:3" x14ac:dyDescent="0.3">
      <c r="B6534" s="1"/>
      <c r="C6534" s="1"/>
    </row>
    <row r="6535" spans="2:3" x14ac:dyDescent="0.3">
      <c r="B6535" s="1"/>
      <c r="C6535" s="1"/>
    </row>
    <row r="6536" spans="2:3" x14ac:dyDescent="0.3">
      <c r="B6536" s="1"/>
      <c r="C6536" s="1"/>
    </row>
    <row r="6537" spans="2:3" x14ac:dyDescent="0.3">
      <c r="B6537" s="1"/>
      <c r="C6537" s="1"/>
    </row>
    <row r="6538" spans="2:3" x14ac:dyDescent="0.3">
      <c r="B6538" s="1"/>
      <c r="C6538" s="1"/>
    </row>
    <row r="6539" spans="2:3" x14ac:dyDescent="0.3">
      <c r="B6539" s="1"/>
      <c r="C6539" s="1"/>
    </row>
    <row r="6540" spans="2:3" x14ac:dyDescent="0.3">
      <c r="B6540" s="1"/>
      <c r="C6540" s="1"/>
    </row>
    <row r="6541" spans="2:3" x14ac:dyDescent="0.3">
      <c r="B6541" s="1"/>
      <c r="C6541" s="1"/>
    </row>
    <row r="6542" spans="2:3" x14ac:dyDescent="0.3">
      <c r="B6542" s="1"/>
      <c r="C6542" s="1"/>
    </row>
    <row r="6543" spans="2:3" x14ac:dyDescent="0.3">
      <c r="B6543" s="1"/>
      <c r="C6543" s="1"/>
    </row>
    <row r="6544" spans="2:3" x14ac:dyDescent="0.3">
      <c r="B6544" s="1"/>
      <c r="C6544" s="1"/>
    </row>
    <row r="6545" spans="2:3" x14ac:dyDescent="0.3">
      <c r="B6545" s="1"/>
      <c r="C6545" s="1"/>
    </row>
    <row r="6546" spans="2:3" x14ac:dyDescent="0.3">
      <c r="B6546" s="1"/>
      <c r="C6546" s="1"/>
    </row>
    <row r="6547" spans="2:3" x14ac:dyDescent="0.3">
      <c r="B6547" s="1"/>
      <c r="C6547" s="1"/>
    </row>
    <row r="6548" spans="2:3" x14ac:dyDescent="0.3">
      <c r="B6548" s="1"/>
      <c r="C6548" s="1"/>
    </row>
    <row r="6549" spans="2:3" x14ac:dyDescent="0.3">
      <c r="B6549" s="1"/>
      <c r="C6549" s="1"/>
    </row>
    <row r="6550" spans="2:3" x14ac:dyDescent="0.3">
      <c r="B6550" s="1"/>
      <c r="C6550" s="1"/>
    </row>
    <row r="6551" spans="2:3" x14ac:dyDescent="0.3">
      <c r="B6551" s="1"/>
      <c r="C6551" s="1"/>
    </row>
    <row r="6552" spans="2:3" x14ac:dyDescent="0.3">
      <c r="B6552" s="1"/>
      <c r="C6552" s="1"/>
    </row>
    <row r="6553" spans="2:3" x14ac:dyDescent="0.3">
      <c r="B6553" s="1"/>
      <c r="C6553" s="1"/>
    </row>
    <row r="6554" spans="2:3" x14ac:dyDescent="0.3">
      <c r="B6554" s="1"/>
      <c r="C6554" s="1"/>
    </row>
    <row r="6555" spans="2:3" x14ac:dyDescent="0.3">
      <c r="B6555" s="1"/>
      <c r="C6555" s="1"/>
    </row>
    <row r="6556" spans="2:3" x14ac:dyDescent="0.3">
      <c r="B6556" s="1"/>
      <c r="C6556" s="1"/>
    </row>
    <row r="6557" spans="2:3" x14ac:dyDescent="0.3">
      <c r="B6557" s="1"/>
      <c r="C6557" s="1"/>
    </row>
    <row r="6558" spans="2:3" x14ac:dyDescent="0.3">
      <c r="B6558" s="1"/>
      <c r="C6558" s="1"/>
    </row>
    <row r="6559" spans="2:3" x14ac:dyDescent="0.3">
      <c r="B6559" s="1"/>
      <c r="C6559" s="1"/>
    </row>
    <row r="6560" spans="2:3" x14ac:dyDescent="0.3">
      <c r="B6560" s="1"/>
      <c r="C6560" s="1"/>
    </row>
    <row r="6561" spans="2:3" x14ac:dyDescent="0.3">
      <c r="B6561" s="1"/>
      <c r="C6561" s="1"/>
    </row>
    <row r="6562" spans="2:3" x14ac:dyDescent="0.3">
      <c r="B6562" s="1"/>
      <c r="C6562" s="1"/>
    </row>
    <row r="6563" spans="2:3" x14ac:dyDescent="0.3">
      <c r="B6563" s="1"/>
      <c r="C6563" s="1"/>
    </row>
    <row r="6564" spans="2:3" x14ac:dyDescent="0.3">
      <c r="B6564" s="1"/>
      <c r="C6564" s="1"/>
    </row>
    <row r="6565" spans="2:3" x14ac:dyDescent="0.3">
      <c r="B6565" s="1"/>
      <c r="C6565" s="1"/>
    </row>
    <row r="6566" spans="2:3" x14ac:dyDescent="0.3">
      <c r="B6566" s="1"/>
      <c r="C6566" s="1"/>
    </row>
    <row r="6567" spans="2:3" x14ac:dyDescent="0.3">
      <c r="B6567" s="1"/>
      <c r="C6567" s="1"/>
    </row>
    <row r="6568" spans="2:3" x14ac:dyDescent="0.3">
      <c r="B6568" s="1"/>
      <c r="C6568" s="1"/>
    </row>
    <row r="6569" spans="2:3" x14ac:dyDescent="0.3">
      <c r="B6569" s="1"/>
      <c r="C6569" s="1"/>
    </row>
    <row r="6570" spans="2:3" x14ac:dyDescent="0.3">
      <c r="B6570" s="1"/>
      <c r="C6570" s="1"/>
    </row>
    <row r="6571" spans="2:3" x14ac:dyDescent="0.3">
      <c r="B6571" s="1"/>
      <c r="C6571" s="1"/>
    </row>
    <row r="6572" spans="2:3" x14ac:dyDescent="0.3">
      <c r="B6572" s="1"/>
      <c r="C6572" s="1"/>
    </row>
    <row r="6573" spans="2:3" x14ac:dyDescent="0.3">
      <c r="B6573" s="1"/>
      <c r="C6573" s="1"/>
    </row>
    <row r="6574" spans="2:3" x14ac:dyDescent="0.3">
      <c r="B6574" s="1"/>
      <c r="C6574" s="1"/>
    </row>
    <row r="6575" spans="2:3" x14ac:dyDescent="0.3">
      <c r="B6575" s="1"/>
      <c r="C6575" s="1"/>
    </row>
    <row r="6576" spans="2:3" x14ac:dyDescent="0.3">
      <c r="B6576" s="1"/>
      <c r="C6576" s="1"/>
    </row>
    <row r="6577" spans="2:3" x14ac:dyDescent="0.3">
      <c r="B6577" s="1"/>
      <c r="C6577" s="1"/>
    </row>
    <row r="6578" spans="2:3" x14ac:dyDescent="0.3">
      <c r="B6578" s="1"/>
      <c r="C6578" s="1"/>
    </row>
    <row r="6579" spans="2:3" x14ac:dyDescent="0.3">
      <c r="B6579" s="1"/>
      <c r="C6579" s="1"/>
    </row>
    <row r="6580" spans="2:3" x14ac:dyDescent="0.3">
      <c r="B6580" s="1"/>
      <c r="C6580" s="1"/>
    </row>
    <row r="6581" spans="2:3" x14ac:dyDescent="0.3">
      <c r="B6581" s="1"/>
      <c r="C6581" s="1"/>
    </row>
    <row r="6582" spans="2:3" x14ac:dyDescent="0.3">
      <c r="B6582" s="1"/>
      <c r="C6582" s="1"/>
    </row>
    <row r="6583" spans="2:3" x14ac:dyDescent="0.3">
      <c r="B6583" s="1"/>
      <c r="C6583" s="1"/>
    </row>
    <row r="6584" spans="2:3" x14ac:dyDescent="0.3">
      <c r="B6584" s="1"/>
      <c r="C6584" s="1"/>
    </row>
    <row r="6585" spans="2:3" x14ac:dyDescent="0.3">
      <c r="B6585" s="1"/>
      <c r="C6585" s="1"/>
    </row>
    <row r="6586" spans="2:3" x14ac:dyDescent="0.3">
      <c r="B6586" s="1"/>
      <c r="C6586" s="1"/>
    </row>
    <row r="6587" spans="2:3" x14ac:dyDescent="0.3">
      <c r="B6587" s="1"/>
      <c r="C6587" s="1"/>
    </row>
    <row r="6588" spans="2:3" x14ac:dyDescent="0.3">
      <c r="B6588" s="1"/>
      <c r="C6588" s="1"/>
    </row>
    <row r="6589" spans="2:3" x14ac:dyDescent="0.3">
      <c r="B6589" s="1"/>
      <c r="C6589" s="1"/>
    </row>
    <row r="6590" spans="2:3" x14ac:dyDescent="0.3">
      <c r="B6590" s="1"/>
      <c r="C6590" s="1"/>
    </row>
    <row r="6591" spans="2:3" x14ac:dyDescent="0.3">
      <c r="B6591" s="1"/>
      <c r="C6591" s="1"/>
    </row>
    <row r="6592" spans="2:3" x14ac:dyDescent="0.3">
      <c r="B6592" s="1"/>
      <c r="C6592" s="1"/>
    </row>
    <row r="6593" spans="2:3" x14ac:dyDescent="0.3">
      <c r="B6593" s="1"/>
      <c r="C6593" s="1"/>
    </row>
    <row r="6594" spans="2:3" x14ac:dyDescent="0.3">
      <c r="B6594" s="1"/>
      <c r="C6594" s="1"/>
    </row>
    <row r="6595" spans="2:3" x14ac:dyDescent="0.3">
      <c r="B6595" s="1"/>
      <c r="C6595" s="1"/>
    </row>
    <row r="6596" spans="2:3" x14ac:dyDescent="0.3">
      <c r="B6596" s="1"/>
      <c r="C6596" s="1"/>
    </row>
    <row r="6597" spans="2:3" x14ac:dyDescent="0.3">
      <c r="B6597" s="1"/>
      <c r="C6597" s="1"/>
    </row>
    <row r="6598" spans="2:3" x14ac:dyDescent="0.3">
      <c r="B6598" s="1"/>
      <c r="C6598" s="1"/>
    </row>
    <row r="6599" spans="2:3" x14ac:dyDescent="0.3">
      <c r="B6599" s="1"/>
      <c r="C6599" s="1"/>
    </row>
    <row r="6600" spans="2:3" x14ac:dyDescent="0.3">
      <c r="B6600" s="1"/>
      <c r="C6600" s="1"/>
    </row>
    <row r="6601" spans="2:3" x14ac:dyDescent="0.3">
      <c r="B6601" s="1"/>
      <c r="C6601" s="1"/>
    </row>
    <row r="6602" spans="2:3" x14ac:dyDescent="0.3">
      <c r="B6602" s="1"/>
      <c r="C6602" s="1"/>
    </row>
    <row r="6603" spans="2:3" x14ac:dyDescent="0.3">
      <c r="B6603" s="1"/>
      <c r="C6603" s="1"/>
    </row>
    <row r="6604" spans="2:3" x14ac:dyDescent="0.3">
      <c r="B6604" s="1"/>
      <c r="C6604" s="1"/>
    </row>
    <row r="6605" spans="2:3" x14ac:dyDescent="0.3">
      <c r="B6605" s="1"/>
      <c r="C6605" s="1"/>
    </row>
    <row r="6606" spans="2:3" x14ac:dyDescent="0.3">
      <c r="B6606" s="1"/>
      <c r="C6606" s="1"/>
    </row>
    <row r="6607" spans="2:3" x14ac:dyDescent="0.3">
      <c r="B6607" s="1"/>
      <c r="C6607" s="1"/>
    </row>
    <row r="6608" spans="2:3" x14ac:dyDescent="0.3">
      <c r="B6608" s="1"/>
      <c r="C6608" s="1"/>
    </row>
    <row r="6609" spans="2:3" x14ac:dyDescent="0.3">
      <c r="B6609" s="1"/>
      <c r="C6609" s="1"/>
    </row>
    <row r="6610" spans="2:3" x14ac:dyDescent="0.3">
      <c r="B6610" s="1"/>
      <c r="C6610" s="1"/>
    </row>
    <row r="6611" spans="2:3" x14ac:dyDescent="0.3">
      <c r="B6611" s="1"/>
      <c r="C6611" s="1"/>
    </row>
    <row r="6612" spans="2:3" x14ac:dyDescent="0.3">
      <c r="B6612" s="1"/>
      <c r="C6612" s="1"/>
    </row>
    <row r="6613" spans="2:3" x14ac:dyDescent="0.3">
      <c r="B6613" s="1"/>
      <c r="C6613" s="1"/>
    </row>
    <row r="6614" spans="2:3" x14ac:dyDescent="0.3">
      <c r="B6614" s="1"/>
      <c r="C6614" s="1"/>
    </row>
    <row r="6615" spans="2:3" x14ac:dyDescent="0.3">
      <c r="B6615" s="1"/>
      <c r="C6615" s="1"/>
    </row>
    <row r="6616" spans="2:3" x14ac:dyDescent="0.3">
      <c r="B6616" s="1"/>
      <c r="C6616" s="1"/>
    </row>
    <row r="6617" spans="2:3" x14ac:dyDescent="0.3">
      <c r="B6617" s="1"/>
      <c r="C6617" s="1"/>
    </row>
    <row r="6618" spans="2:3" x14ac:dyDescent="0.3">
      <c r="B6618" s="1"/>
      <c r="C6618" s="1"/>
    </row>
    <row r="6619" spans="2:3" x14ac:dyDescent="0.3">
      <c r="B6619" s="1"/>
      <c r="C6619" s="1"/>
    </row>
    <row r="6620" spans="2:3" x14ac:dyDescent="0.3">
      <c r="B6620" s="1"/>
      <c r="C6620" s="1"/>
    </row>
    <row r="6621" spans="2:3" x14ac:dyDescent="0.3">
      <c r="B6621" s="1"/>
      <c r="C6621" s="1"/>
    </row>
    <row r="6622" spans="2:3" x14ac:dyDescent="0.3">
      <c r="B6622" s="1"/>
      <c r="C6622" s="1"/>
    </row>
    <row r="6623" spans="2:3" x14ac:dyDescent="0.3">
      <c r="B6623" s="1"/>
      <c r="C6623" s="1"/>
    </row>
    <row r="6624" spans="2:3" x14ac:dyDescent="0.3">
      <c r="B6624" s="1"/>
      <c r="C6624" s="1"/>
    </row>
    <row r="6625" spans="2:3" x14ac:dyDescent="0.3">
      <c r="B6625" s="1"/>
      <c r="C6625" s="1"/>
    </row>
    <row r="6626" spans="2:3" x14ac:dyDescent="0.3">
      <c r="B6626" s="1"/>
      <c r="C6626" s="1"/>
    </row>
    <row r="6627" spans="2:3" x14ac:dyDescent="0.3">
      <c r="B6627" s="1"/>
      <c r="C6627" s="1"/>
    </row>
    <row r="6628" spans="2:3" x14ac:dyDescent="0.3">
      <c r="B6628" s="1"/>
      <c r="C6628" s="1"/>
    </row>
    <row r="6629" spans="2:3" x14ac:dyDescent="0.3">
      <c r="B6629" s="1"/>
      <c r="C6629" s="1"/>
    </row>
    <row r="6630" spans="2:3" x14ac:dyDescent="0.3">
      <c r="B6630" s="1"/>
      <c r="C6630" s="1"/>
    </row>
    <row r="6631" spans="2:3" x14ac:dyDescent="0.3">
      <c r="B6631" s="1"/>
      <c r="C6631" s="1"/>
    </row>
    <row r="6632" spans="2:3" x14ac:dyDescent="0.3">
      <c r="B6632" s="1"/>
      <c r="C6632" s="1"/>
    </row>
    <row r="6633" spans="2:3" x14ac:dyDescent="0.3">
      <c r="B6633" s="1"/>
      <c r="C6633" s="1"/>
    </row>
    <row r="6634" spans="2:3" x14ac:dyDescent="0.3">
      <c r="B6634" s="1"/>
      <c r="C6634" s="1"/>
    </row>
    <row r="6635" spans="2:3" x14ac:dyDescent="0.3">
      <c r="B6635" s="1"/>
      <c r="C6635" s="1"/>
    </row>
    <row r="6636" spans="2:3" x14ac:dyDescent="0.3">
      <c r="B6636" s="1"/>
      <c r="C6636" s="1"/>
    </row>
    <row r="6637" spans="2:3" x14ac:dyDescent="0.3">
      <c r="B6637" s="1"/>
      <c r="C6637" s="1"/>
    </row>
    <row r="6638" spans="2:3" x14ac:dyDescent="0.3">
      <c r="B6638" s="1"/>
      <c r="C6638" s="1"/>
    </row>
    <row r="6639" spans="2:3" x14ac:dyDescent="0.3">
      <c r="B6639" s="1"/>
      <c r="C6639" s="1"/>
    </row>
    <row r="6640" spans="2:3" x14ac:dyDescent="0.3">
      <c r="B6640" s="1"/>
      <c r="C6640" s="1"/>
    </row>
    <row r="6641" spans="2:3" x14ac:dyDescent="0.3">
      <c r="B6641" s="1"/>
      <c r="C6641" s="1"/>
    </row>
    <row r="6642" spans="2:3" x14ac:dyDescent="0.3">
      <c r="B6642" s="1"/>
      <c r="C6642" s="1"/>
    </row>
    <row r="6643" spans="2:3" x14ac:dyDescent="0.3">
      <c r="B6643" s="1"/>
      <c r="C6643" s="1"/>
    </row>
    <row r="6644" spans="2:3" x14ac:dyDescent="0.3">
      <c r="B6644" s="1"/>
      <c r="C6644" s="1"/>
    </row>
    <row r="6645" spans="2:3" x14ac:dyDescent="0.3">
      <c r="B6645" s="1"/>
      <c r="C6645" s="1"/>
    </row>
    <row r="6646" spans="2:3" x14ac:dyDescent="0.3">
      <c r="B6646" s="1"/>
      <c r="C6646" s="1"/>
    </row>
    <row r="6647" spans="2:3" x14ac:dyDescent="0.3">
      <c r="B6647" s="1"/>
      <c r="C6647" s="1"/>
    </row>
    <row r="6648" spans="2:3" x14ac:dyDescent="0.3">
      <c r="B6648" s="1"/>
      <c r="C6648" s="1"/>
    </row>
    <row r="6649" spans="2:3" x14ac:dyDescent="0.3">
      <c r="B6649" s="1"/>
      <c r="C6649" s="1"/>
    </row>
    <row r="6650" spans="2:3" x14ac:dyDescent="0.3">
      <c r="B6650" s="1"/>
      <c r="C6650" s="1"/>
    </row>
    <row r="6651" spans="2:3" x14ac:dyDescent="0.3">
      <c r="B6651" s="1"/>
      <c r="C6651" s="1"/>
    </row>
    <row r="6652" spans="2:3" x14ac:dyDescent="0.3">
      <c r="B6652" s="1"/>
      <c r="C6652" s="1"/>
    </row>
    <row r="6653" spans="2:3" x14ac:dyDescent="0.3">
      <c r="B6653" s="1"/>
      <c r="C6653" s="1"/>
    </row>
    <row r="6654" spans="2:3" x14ac:dyDescent="0.3">
      <c r="B6654" s="1"/>
      <c r="C6654" s="1"/>
    </row>
    <row r="6655" spans="2:3" x14ac:dyDescent="0.3">
      <c r="B6655" s="1"/>
      <c r="C6655" s="1"/>
    </row>
    <row r="6656" spans="2:3" x14ac:dyDescent="0.3">
      <c r="B6656" s="1"/>
      <c r="C6656" s="1"/>
    </row>
    <row r="6657" spans="2:3" x14ac:dyDescent="0.3">
      <c r="B6657" s="1"/>
      <c r="C6657" s="1"/>
    </row>
    <row r="6658" spans="2:3" x14ac:dyDescent="0.3">
      <c r="B6658" s="1"/>
      <c r="C6658" s="1"/>
    </row>
    <row r="6659" spans="2:3" x14ac:dyDescent="0.3">
      <c r="B6659" s="1"/>
      <c r="C6659" s="1"/>
    </row>
    <row r="6660" spans="2:3" x14ac:dyDescent="0.3">
      <c r="B6660" s="1"/>
      <c r="C6660" s="1"/>
    </row>
    <row r="6661" spans="2:3" x14ac:dyDescent="0.3">
      <c r="B6661" s="1"/>
      <c r="C6661" s="1"/>
    </row>
    <row r="6662" spans="2:3" x14ac:dyDescent="0.3">
      <c r="B6662" s="1"/>
      <c r="C6662" s="1"/>
    </row>
    <row r="6663" spans="2:3" x14ac:dyDescent="0.3">
      <c r="B6663" s="1"/>
      <c r="C6663" s="1"/>
    </row>
    <row r="6664" spans="2:3" x14ac:dyDescent="0.3">
      <c r="B6664" s="1"/>
      <c r="C6664" s="1"/>
    </row>
    <row r="6665" spans="2:3" x14ac:dyDescent="0.3">
      <c r="B6665" s="1"/>
      <c r="C6665" s="1"/>
    </row>
    <row r="6666" spans="2:3" x14ac:dyDescent="0.3">
      <c r="B6666" s="1"/>
      <c r="C6666" s="1"/>
    </row>
    <row r="6667" spans="2:3" x14ac:dyDescent="0.3">
      <c r="B6667" s="1"/>
      <c r="C6667" s="1"/>
    </row>
    <row r="6668" spans="2:3" x14ac:dyDescent="0.3">
      <c r="B6668" s="1"/>
      <c r="C6668" s="1"/>
    </row>
    <row r="6669" spans="2:3" x14ac:dyDescent="0.3">
      <c r="B6669" s="1"/>
      <c r="C6669" s="1"/>
    </row>
    <row r="6670" spans="2:3" x14ac:dyDescent="0.3">
      <c r="B6670" s="1"/>
      <c r="C6670" s="1"/>
    </row>
    <row r="6671" spans="2:3" x14ac:dyDescent="0.3">
      <c r="B6671" s="1"/>
      <c r="C6671" s="1"/>
    </row>
    <row r="6672" spans="2:3" x14ac:dyDescent="0.3">
      <c r="B6672" s="1"/>
      <c r="C6672" s="1"/>
    </row>
    <row r="6673" spans="2:3" x14ac:dyDescent="0.3">
      <c r="B6673" s="1"/>
      <c r="C6673" s="1"/>
    </row>
    <row r="6674" spans="2:3" x14ac:dyDescent="0.3">
      <c r="B6674" s="1"/>
      <c r="C6674" s="1"/>
    </row>
    <row r="6675" spans="2:3" x14ac:dyDescent="0.3">
      <c r="B6675" s="1"/>
      <c r="C6675" s="1"/>
    </row>
    <row r="6676" spans="2:3" x14ac:dyDescent="0.3">
      <c r="B6676" s="1"/>
      <c r="C6676" s="1"/>
    </row>
    <row r="6677" spans="2:3" x14ac:dyDescent="0.3">
      <c r="B6677" s="1"/>
      <c r="C6677" s="1"/>
    </row>
    <row r="6678" spans="2:3" x14ac:dyDescent="0.3">
      <c r="B6678" s="1"/>
      <c r="C6678" s="1"/>
    </row>
    <row r="6679" spans="2:3" x14ac:dyDescent="0.3">
      <c r="B6679" s="1"/>
      <c r="C6679" s="1"/>
    </row>
    <row r="6680" spans="2:3" x14ac:dyDescent="0.3">
      <c r="B6680" s="1"/>
      <c r="C6680" s="1"/>
    </row>
    <row r="6681" spans="2:3" x14ac:dyDescent="0.3">
      <c r="B6681" s="1"/>
      <c r="C6681" s="1"/>
    </row>
    <row r="6682" spans="2:3" x14ac:dyDescent="0.3">
      <c r="B6682" s="1"/>
      <c r="C6682" s="1"/>
    </row>
    <row r="6683" spans="2:3" x14ac:dyDescent="0.3">
      <c r="B6683" s="1"/>
      <c r="C6683" s="1"/>
    </row>
    <row r="6684" spans="2:3" x14ac:dyDescent="0.3">
      <c r="B6684" s="1"/>
      <c r="C6684" s="1"/>
    </row>
    <row r="6685" spans="2:3" x14ac:dyDescent="0.3">
      <c r="B6685" s="1"/>
      <c r="C6685" s="1"/>
    </row>
    <row r="6686" spans="2:3" x14ac:dyDescent="0.3">
      <c r="B6686" s="1"/>
      <c r="C6686" s="1"/>
    </row>
    <row r="6687" spans="2:3" x14ac:dyDescent="0.3">
      <c r="B6687" s="1"/>
      <c r="C6687" s="1"/>
    </row>
    <row r="6688" spans="2:3" x14ac:dyDescent="0.3">
      <c r="B6688" s="1"/>
      <c r="C6688" s="1"/>
    </row>
    <row r="6689" spans="2:3" x14ac:dyDescent="0.3">
      <c r="B6689" s="1"/>
      <c r="C6689" s="1"/>
    </row>
    <row r="6690" spans="2:3" x14ac:dyDescent="0.3">
      <c r="B6690" s="1"/>
      <c r="C6690" s="1"/>
    </row>
    <row r="6691" spans="2:3" x14ac:dyDescent="0.3">
      <c r="B6691" s="1"/>
      <c r="C6691" s="1"/>
    </row>
    <row r="6692" spans="2:3" x14ac:dyDescent="0.3">
      <c r="B6692" s="1"/>
      <c r="C6692" s="1"/>
    </row>
    <row r="6693" spans="2:3" x14ac:dyDescent="0.3">
      <c r="B6693" s="1"/>
      <c r="C6693" s="1"/>
    </row>
    <row r="6694" spans="2:3" x14ac:dyDescent="0.3">
      <c r="B6694" s="1"/>
      <c r="C6694" s="1"/>
    </row>
    <row r="6695" spans="2:3" x14ac:dyDescent="0.3">
      <c r="B6695" s="1"/>
      <c r="C6695" s="1"/>
    </row>
    <row r="6696" spans="2:3" x14ac:dyDescent="0.3">
      <c r="B6696" s="1"/>
      <c r="C6696" s="1"/>
    </row>
    <row r="6697" spans="2:3" x14ac:dyDescent="0.3">
      <c r="B6697" s="1"/>
      <c r="C6697" s="1"/>
    </row>
    <row r="6698" spans="2:3" x14ac:dyDescent="0.3">
      <c r="B6698" s="1"/>
      <c r="C6698" s="1"/>
    </row>
    <row r="6699" spans="2:3" x14ac:dyDescent="0.3">
      <c r="B6699" s="1"/>
      <c r="C6699" s="1"/>
    </row>
    <row r="6700" spans="2:3" x14ac:dyDescent="0.3">
      <c r="B6700" s="1"/>
      <c r="C6700" s="1"/>
    </row>
    <row r="6701" spans="2:3" x14ac:dyDescent="0.3">
      <c r="B6701" s="1"/>
      <c r="C6701" s="1"/>
    </row>
    <row r="6702" spans="2:3" x14ac:dyDescent="0.3">
      <c r="B6702" s="1"/>
      <c r="C6702" s="1"/>
    </row>
    <row r="6703" spans="2:3" x14ac:dyDescent="0.3">
      <c r="B6703" s="1"/>
      <c r="C6703" s="1"/>
    </row>
    <row r="6704" spans="2:3" x14ac:dyDescent="0.3">
      <c r="B6704" s="1"/>
      <c r="C6704" s="1"/>
    </row>
    <row r="6705" spans="2:3" x14ac:dyDescent="0.3">
      <c r="B6705" s="1"/>
      <c r="C6705" s="1"/>
    </row>
    <row r="6706" spans="2:3" x14ac:dyDescent="0.3">
      <c r="B6706" s="1"/>
      <c r="C6706" s="1"/>
    </row>
    <row r="6707" spans="2:3" x14ac:dyDescent="0.3">
      <c r="B6707" s="1"/>
      <c r="C6707" s="1"/>
    </row>
    <row r="6708" spans="2:3" x14ac:dyDescent="0.3">
      <c r="B6708" s="1"/>
      <c r="C6708" s="1"/>
    </row>
    <row r="6709" spans="2:3" x14ac:dyDescent="0.3">
      <c r="B6709" s="1"/>
      <c r="C6709" s="1"/>
    </row>
    <row r="6710" spans="2:3" x14ac:dyDescent="0.3">
      <c r="B6710" s="1"/>
      <c r="C6710" s="1"/>
    </row>
    <row r="6711" spans="2:3" x14ac:dyDescent="0.3">
      <c r="B6711" s="1"/>
      <c r="C6711" s="1"/>
    </row>
    <row r="6712" spans="2:3" x14ac:dyDescent="0.3">
      <c r="B6712" s="1"/>
      <c r="C6712" s="1"/>
    </row>
    <row r="6713" spans="2:3" x14ac:dyDescent="0.3">
      <c r="B6713" s="1"/>
      <c r="C6713" s="1"/>
    </row>
    <row r="6714" spans="2:3" x14ac:dyDescent="0.3">
      <c r="B6714" s="1"/>
      <c r="C6714" s="1"/>
    </row>
    <row r="6715" spans="2:3" x14ac:dyDescent="0.3">
      <c r="B6715" s="1"/>
      <c r="C6715" s="1"/>
    </row>
    <row r="6716" spans="2:3" x14ac:dyDescent="0.3">
      <c r="B6716" s="1"/>
      <c r="C6716" s="1"/>
    </row>
    <row r="6717" spans="2:3" x14ac:dyDescent="0.3">
      <c r="B6717" s="1"/>
      <c r="C6717" s="1"/>
    </row>
    <row r="6718" spans="2:3" x14ac:dyDescent="0.3">
      <c r="B6718" s="1"/>
      <c r="C6718" s="1"/>
    </row>
    <row r="6719" spans="2:3" x14ac:dyDescent="0.3">
      <c r="B6719" s="1"/>
      <c r="C6719" s="1"/>
    </row>
    <row r="6720" spans="2:3" x14ac:dyDescent="0.3">
      <c r="B6720" s="1"/>
      <c r="C6720" s="1"/>
    </row>
    <row r="6721" spans="2:3" x14ac:dyDescent="0.3">
      <c r="B6721" s="1"/>
      <c r="C6721" s="1"/>
    </row>
    <row r="6722" spans="2:3" x14ac:dyDescent="0.3">
      <c r="B6722" s="1"/>
      <c r="C6722" s="1"/>
    </row>
    <row r="6723" spans="2:3" x14ac:dyDescent="0.3">
      <c r="B6723" s="1"/>
      <c r="C6723" s="1"/>
    </row>
    <row r="6724" spans="2:3" x14ac:dyDescent="0.3">
      <c r="B6724" s="1"/>
      <c r="C6724" s="1"/>
    </row>
    <row r="6725" spans="2:3" x14ac:dyDescent="0.3">
      <c r="B6725" s="1"/>
      <c r="C6725" s="1"/>
    </row>
    <row r="6726" spans="2:3" x14ac:dyDescent="0.3">
      <c r="B6726" s="1"/>
      <c r="C6726" s="1"/>
    </row>
    <row r="6727" spans="2:3" x14ac:dyDescent="0.3">
      <c r="B6727" s="1"/>
      <c r="C6727" s="1"/>
    </row>
    <row r="6728" spans="2:3" x14ac:dyDescent="0.3">
      <c r="B6728" s="1"/>
      <c r="C6728" s="1"/>
    </row>
    <row r="6729" spans="2:3" x14ac:dyDescent="0.3">
      <c r="B6729" s="1"/>
      <c r="C6729" s="1"/>
    </row>
    <row r="6730" spans="2:3" x14ac:dyDescent="0.3">
      <c r="B6730" s="1"/>
      <c r="C6730" s="1"/>
    </row>
    <row r="6731" spans="2:3" x14ac:dyDescent="0.3">
      <c r="B6731" s="1"/>
      <c r="C6731" s="1"/>
    </row>
    <row r="6732" spans="2:3" x14ac:dyDescent="0.3">
      <c r="B6732" s="1"/>
      <c r="C6732" s="1"/>
    </row>
    <row r="6733" spans="2:3" x14ac:dyDescent="0.3">
      <c r="B6733" s="1"/>
      <c r="C6733" s="1"/>
    </row>
    <row r="6734" spans="2:3" x14ac:dyDescent="0.3">
      <c r="B6734" s="1"/>
      <c r="C6734" s="1"/>
    </row>
    <row r="6735" spans="2:3" x14ac:dyDescent="0.3">
      <c r="B6735" s="1"/>
      <c r="C6735" s="1"/>
    </row>
    <row r="6736" spans="2:3" x14ac:dyDescent="0.3">
      <c r="B6736" s="1"/>
      <c r="C6736" s="1"/>
    </row>
    <row r="6737" spans="2:3" x14ac:dyDescent="0.3">
      <c r="B6737" s="1"/>
      <c r="C6737" s="1"/>
    </row>
    <row r="6738" spans="2:3" x14ac:dyDescent="0.3">
      <c r="B6738" s="1"/>
      <c r="C6738" s="1"/>
    </row>
    <row r="6739" spans="2:3" x14ac:dyDescent="0.3">
      <c r="B6739" s="1"/>
      <c r="C6739" s="1"/>
    </row>
    <row r="6740" spans="2:3" x14ac:dyDescent="0.3">
      <c r="B6740" s="1"/>
      <c r="C6740" s="1"/>
    </row>
    <row r="6741" spans="2:3" x14ac:dyDescent="0.3">
      <c r="B6741" s="1"/>
      <c r="C6741" s="1"/>
    </row>
    <row r="6742" spans="2:3" x14ac:dyDescent="0.3">
      <c r="B6742" s="1"/>
      <c r="C6742" s="1"/>
    </row>
    <row r="6743" spans="2:3" x14ac:dyDescent="0.3">
      <c r="B6743" s="1"/>
      <c r="C6743" s="1"/>
    </row>
    <row r="6744" spans="2:3" x14ac:dyDescent="0.3">
      <c r="B6744" s="1"/>
      <c r="C6744" s="1"/>
    </row>
    <row r="6745" spans="2:3" x14ac:dyDescent="0.3">
      <c r="B6745" s="1"/>
      <c r="C6745" s="1"/>
    </row>
    <row r="6746" spans="2:3" x14ac:dyDescent="0.3">
      <c r="B6746" s="1"/>
      <c r="C6746" s="1"/>
    </row>
    <row r="6747" spans="2:3" x14ac:dyDescent="0.3">
      <c r="B6747" s="1"/>
      <c r="C6747" s="1"/>
    </row>
    <row r="6748" spans="2:3" x14ac:dyDescent="0.3">
      <c r="B6748" s="1"/>
      <c r="C6748" s="1"/>
    </row>
    <row r="6749" spans="2:3" x14ac:dyDescent="0.3">
      <c r="B6749" s="1"/>
      <c r="C6749" s="1"/>
    </row>
    <row r="6750" spans="2:3" x14ac:dyDescent="0.3">
      <c r="B6750" s="1"/>
      <c r="C6750" s="1"/>
    </row>
    <row r="6751" spans="2:3" x14ac:dyDescent="0.3">
      <c r="B6751" s="1"/>
      <c r="C6751" s="1"/>
    </row>
    <row r="6752" spans="2:3" x14ac:dyDescent="0.3">
      <c r="B6752" s="1"/>
      <c r="C6752" s="1"/>
    </row>
    <row r="6753" spans="2:3" x14ac:dyDescent="0.3">
      <c r="B6753" s="1"/>
      <c r="C6753" s="1"/>
    </row>
    <row r="6754" spans="2:3" x14ac:dyDescent="0.3">
      <c r="B6754" s="1"/>
      <c r="C6754" s="1"/>
    </row>
    <row r="6755" spans="2:3" x14ac:dyDescent="0.3">
      <c r="B6755" s="1"/>
      <c r="C6755" s="1"/>
    </row>
    <row r="6756" spans="2:3" x14ac:dyDescent="0.3">
      <c r="B6756" s="1"/>
      <c r="C6756" s="1"/>
    </row>
    <row r="6757" spans="2:3" x14ac:dyDescent="0.3">
      <c r="B6757" s="1"/>
      <c r="C6757" s="1"/>
    </row>
    <row r="6758" spans="2:3" x14ac:dyDescent="0.3">
      <c r="B6758" s="1"/>
      <c r="C6758" s="1"/>
    </row>
    <row r="6759" spans="2:3" x14ac:dyDescent="0.3">
      <c r="B6759" s="1"/>
      <c r="C6759" s="1"/>
    </row>
    <row r="6760" spans="2:3" x14ac:dyDescent="0.3">
      <c r="B6760" s="1"/>
      <c r="C6760" s="1"/>
    </row>
    <row r="6761" spans="2:3" x14ac:dyDescent="0.3">
      <c r="B6761" s="1"/>
      <c r="C6761" s="1"/>
    </row>
    <row r="6762" spans="2:3" x14ac:dyDescent="0.3">
      <c r="B6762" s="1"/>
      <c r="C6762" s="1"/>
    </row>
    <row r="6763" spans="2:3" x14ac:dyDescent="0.3">
      <c r="B6763" s="1"/>
      <c r="C6763" s="1"/>
    </row>
    <row r="6764" spans="2:3" x14ac:dyDescent="0.3">
      <c r="B6764" s="1"/>
      <c r="C6764" s="1"/>
    </row>
    <row r="6765" spans="2:3" x14ac:dyDescent="0.3">
      <c r="B6765" s="1"/>
      <c r="C6765" s="1"/>
    </row>
    <row r="6766" spans="2:3" x14ac:dyDescent="0.3">
      <c r="B6766" s="1"/>
      <c r="C6766" s="1"/>
    </row>
    <row r="6767" spans="2:3" x14ac:dyDescent="0.3">
      <c r="B6767" s="1"/>
      <c r="C6767" s="1"/>
    </row>
    <row r="6768" spans="2:3" x14ac:dyDescent="0.3">
      <c r="B6768" s="1"/>
      <c r="C6768" s="1"/>
    </row>
    <row r="6769" spans="2:3" x14ac:dyDescent="0.3">
      <c r="B6769" s="1"/>
      <c r="C6769" s="1"/>
    </row>
    <row r="6770" spans="2:3" x14ac:dyDescent="0.3">
      <c r="B6770" s="1"/>
      <c r="C6770" s="1"/>
    </row>
    <row r="6771" spans="2:3" x14ac:dyDescent="0.3">
      <c r="B6771" s="1"/>
      <c r="C6771" s="1"/>
    </row>
    <row r="6772" spans="2:3" x14ac:dyDescent="0.3">
      <c r="B6772" s="1"/>
      <c r="C6772" s="1"/>
    </row>
    <row r="6773" spans="2:3" x14ac:dyDescent="0.3">
      <c r="B6773" s="1"/>
      <c r="C6773" s="1"/>
    </row>
    <row r="6774" spans="2:3" x14ac:dyDescent="0.3">
      <c r="B6774" s="1"/>
      <c r="C6774" s="1"/>
    </row>
    <row r="6775" spans="2:3" x14ac:dyDescent="0.3">
      <c r="B6775" s="1"/>
      <c r="C6775" s="1"/>
    </row>
    <row r="6776" spans="2:3" x14ac:dyDescent="0.3">
      <c r="B6776" s="1"/>
      <c r="C6776" s="1"/>
    </row>
    <row r="6777" spans="2:3" x14ac:dyDescent="0.3">
      <c r="B6777" s="1"/>
      <c r="C6777" s="1"/>
    </row>
    <row r="6778" spans="2:3" x14ac:dyDescent="0.3">
      <c r="B6778" s="1"/>
      <c r="C6778" s="1"/>
    </row>
    <row r="6779" spans="2:3" x14ac:dyDescent="0.3">
      <c r="B6779" s="1"/>
      <c r="C6779" s="1"/>
    </row>
    <row r="6780" spans="2:3" x14ac:dyDescent="0.3">
      <c r="B6780" s="1"/>
      <c r="C6780" s="1"/>
    </row>
    <row r="6781" spans="2:3" x14ac:dyDescent="0.3">
      <c r="B6781" s="1"/>
      <c r="C6781" s="1"/>
    </row>
    <row r="6782" spans="2:3" x14ac:dyDescent="0.3">
      <c r="B6782" s="1"/>
      <c r="C6782" s="1"/>
    </row>
    <row r="6783" spans="2:3" x14ac:dyDescent="0.3">
      <c r="B6783" s="1"/>
      <c r="C6783" s="1"/>
    </row>
    <row r="6784" spans="2:3" x14ac:dyDescent="0.3">
      <c r="B6784" s="1"/>
      <c r="C6784" s="1"/>
    </row>
    <row r="6785" spans="2:3" x14ac:dyDescent="0.3">
      <c r="B6785" s="1"/>
      <c r="C6785" s="1"/>
    </row>
    <row r="6786" spans="2:3" x14ac:dyDescent="0.3">
      <c r="B6786" s="1"/>
      <c r="C6786" s="1"/>
    </row>
    <row r="6787" spans="2:3" x14ac:dyDescent="0.3">
      <c r="B6787" s="1"/>
      <c r="C6787" s="1"/>
    </row>
    <row r="6788" spans="2:3" x14ac:dyDescent="0.3">
      <c r="B6788" s="1"/>
      <c r="C6788" s="1"/>
    </row>
    <row r="6789" spans="2:3" x14ac:dyDescent="0.3">
      <c r="B6789" s="1"/>
      <c r="C6789" s="1"/>
    </row>
    <row r="6790" spans="2:3" x14ac:dyDescent="0.3">
      <c r="B6790" s="1"/>
      <c r="C6790" s="1"/>
    </row>
    <row r="6791" spans="2:3" x14ac:dyDescent="0.3">
      <c r="B6791" s="1"/>
      <c r="C6791" s="1"/>
    </row>
    <row r="6792" spans="2:3" x14ac:dyDescent="0.3">
      <c r="B6792" s="1"/>
      <c r="C6792" s="1"/>
    </row>
    <row r="6793" spans="2:3" x14ac:dyDescent="0.3">
      <c r="B6793" s="1"/>
      <c r="C6793" s="1"/>
    </row>
    <row r="6794" spans="2:3" x14ac:dyDescent="0.3">
      <c r="B6794" s="1"/>
      <c r="C6794" s="1"/>
    </row>
    <row r="6795" spans="2:3" x14ac:dyDescent="0.3">
      <c r="B6795" s="1"/>
      <c r="C6795" s="1"/>
    </row>
    <row r="6796" spans="2:3" x14ac:dyDescent="0.3">
      <c r="B6796" s="1"/>
      <c r="C6796" s="1"/>
    </row>
    <row r="6797" spans="2:3" x14ac:dyDescent="0.3">
      <c r="B6797" s="1"/>
      <c r="C6797" s="1"/>
    </row>
    <row r="6798" spans="2:3" x14ac:dyDescent="0.3">
      <c r="B6798" s="1"/>
      <c r="C6798" s="1"/>
    </row>
    <row r="6799" spans="2:3" x14ac:dyDescent="0.3">
      <c r="B6799" s="1"/>
      <c r="C6799" s="1"/>
    </row>
    <row r="6800" spans="2:3" x14ac:dyDescent="0.3">
      <c r="B6800" s="1"/>
      <c r="C6800" s="1"/>
    </row>
    <row r="6801" spans="2:3" x14ac:dyDescent="0.3">
      <c r="B6801" s="1"/>
      <c r="C6801" s="1"/>
    </row>
    <row r="6802" spans="2:3" x14ac:dyDescent="0.3">
      <c r="B6802" s="1"/>
      <c r="C6802" s="1"/>
    </row>
    <row r="6803" spans="2:3" x14ac:dyDescent="0.3">
      <c r="B6803" s="1"/>
      <c r="C6803" s="1"/>
    </row>
    <row r="6804" spans="2:3" x14ac:dyDescent="0.3">
      <c r="B6804" s="1"/>
      <c r="C6804" s="1"/>
    </row>
    <row r="6805" spans="2:3" x14ac:dyDescent="0.3">
      <c r="B6805" s="1"/>
      <c r="C6805" s="1"/>
    </row>
    <row r="6806" spans="2:3" x14ac:dyDescent="0.3">
      <c r="B6806" s="1"/>
      <c r="C6806" s="1"/>
    </row>
    <row r="6807" spans="2:3" x14ac:dyDescent="0.3">
      <c r="B6807" s="1"/>
      <c r="C6807" s="1"/>
    </row>
    <row r="6808" spans="2:3" x14ac:dyDescent="0.3">
      <c r="B6808" s="1"/>
      <c r="C6808" s="1"/>
    </row>
    <row r="6809" spans="2:3" x14ac:dyDescent="0.3">
      <c r="B6809" s="1"/>
      <c r="C6809" s="1"/>
    </row>
    <row r="6810" spans="2:3" x14ac:dyDescent="0.3">
      <c r="B6810" s="1"/>
      <c r="C6810" s="1"/>
    </row>
    <row r="6811" spans="2:3" x14ac:dyDescent="0.3">
      <c r="B6811" s="1"/>
      <c r="C6811" s="1"/>
    </row>
    <row r="6812" spans="2:3" x14ac:dyDescent="0.3">
      <c r="B6812" s="1"/>
      <c r="C6812" s="1"/>
    </row>
    <row r="6813" spans="2:3" x14ac:dyDescent="0.3">
      <c r="B6813" s="1"/>
      <c r="C6813" s="1"/>
    </row>
    <row r="6814" spans="2:3" x14ac:dyDescent="0.3">
      <c r="B6814" s="1"/>
      <c r="C6814" s="1"/>
    </row>
    <row r="6815" spans="2:3" x14ac:dyDescent="0.3">
      <c r="B6815" s="1"/>
      <c r="C6815" s="1"/>
    </row>
    <row r="6816" spans="2:3" x14ac:dyDescent="0.3">
      <c r="B6816" s="1"/>
      <c r="C6816" s="1"/>
    </row>
    <row r="6817" spans="2:3" x14ac:dyDescent="0.3">
      <c r="B6817" s="1"/>
      <c r="C6817" s="1"/>
    </row>
    <row r="6818" spans="2:3" x14ac:dyDescent="0.3">
      <c r="B6818" s="1"/>
      <c r="C6818" s="1"/>
    </row>
    <row r="6819" spans="2:3" x14ac:dyDescent="0.3">
      <c r="B6819" s="1"/>
      <c r="C6819" s="1"/>
    </row>
    <row r="6820" spans="2:3" x14ac:dyDescent="0.3">
      <c r="B6820" s="1"/>
      <c r="C6820" s="1"/>
    </row>
    <row r="6821" spans="2:3" x14ac:dyDescent="0.3">
      <c r="B6821" s="1"/>
      <c r="C6821" s="1"/>
    </row>
    <row r="6822" spans="2:3" x14ac:dyDescent="0.3">
      <c r="B6822" s="1"/>
      <c r="C6822" s="1"/>
    </row>
    <row r="6823" spans="2:3" x14ac:dyDescent="0.3">
      <c r="B6823" s="1"/>
      <c r="C6823" s="1"/>
    </row>
    <row r="6824" spans="2:3" x14ac:dyDescent="0.3">
      <c r="B6824" s="1"/>
      <c r="C6824" s="1"/>
    </row>
    <row r="6825" spans="2:3" x14ac:dyDescent="0.3">
      <c r="B6825" s="1"/>
      <c r="C6825" s="1"/>
    </row>
    <row r="6826" spans="2:3" x14ac:dyDescent="0.3">
      <c r="B6826" s="1"/>
      <c r="C6826" s="1"/>
    </row>
    <row r="6827" spans="2:3" x14ac:dyDescent="0.3">
      <c r="B6827" s="1"/>
      <c r="C6827" s="1"/>
    </row>
    <row r="6828" spans="2:3" x14ac:dyDescent="0.3">
      <c r="B6828" s="1"/>
      <c r="C6828" s="1"/>
    </row>
    <row r="6829" spans="2:3" x14ac:dyDescent="0.3">
      <c r="B6829" s="1"/>
      <c r="C6829" s="1"/>
    </row>
    <row r="6830" spans="2:3" x14ac:dyDescent="0.3">
      <c r="B6830" s="1"/>
      <c r="C6830" s="1"/>
    </row>
    <row r="6831" spans="2:3" x14ac:dyDescent="0.3">
      <c r="B6831" s="1"/>
      <c r="C6831" s="1"/>
    </row>
    <row r="6832" spans="2:3" x14ac:dyDescent="0.3">
      <c r="B6832" s="1"/>
      <c r="C6832" s="1"/>
    </row>
    <row r="6833" spans="2:3" x14ac:dyDescent="0.3">
      <c r="B6833" s="1"/>
      <c r="C6833" s="1"/>
    </row>
    <row r="6834" spans="2:3" x14ac:dyDescent="0.3">
      <c r="B6834" s="1"/>
      <c r="C6834" s="1"/>
    </row>
    <row r="6835" spans="2:3" x14ac:dyDescent="0.3">
      <c r="B6835" s="1"/>
      <c r="C6835" s="1"/>
    </row>
    <row r="6836" spans="2:3" x14ac:dyDescent="0.3">
      <c r="B6836" s="1"/>
      <c r="C6836" s="1"/>
    </row>
    <row r="6837" spans="2:3" x14ac:dyDescent="0.3">
      <c r="B6837" s="1"/>
      <c r="C6837" s="1"/>
    </row>
    <row r="6838" spans="2:3" x14ac:dyDescent="0.3">
      <c r="B6838" s="1"/>
      <c r="C6838" s="1"/>
    </row>
    <row r="6839" spans="2:3" x14ac:dyDescent="0.3">
      <c r="B6839" s="1"/>
      <c r="C6839" s="1"/>
    </row>
    <row r="6840" spans="2:3" x14ac:dyDescent="0.3">
      <c r="B6840" s="1"/>
      <c r="C6840" s="1"/>
    </row>
    <row r="6841" spans="2:3" x14ac:dyDescent="0.3">
      <c r="B6841" s="1"/>
      <c r="C6841" s="1"/>
    </row>
    <row r="6842" spans="2:3" x14ac:dyDescent="0.3">
      <c r="B6842" s="1"/>
      <c r="C6842" s="1"/>
    </row>
    <row r="6843" spans="2:3" x14ac:dyDescent="0.3">
      <c r="B6843" s="1"/>
      <c r="C6843" s="1"/>
    </row>
    <row r="6844" spans="2:3" x14ac:dyDescent="0.3">
      <c r="B6844" s="1"/>
      <c r="C6844" s="1"/>
    </row>
    <row r="6845" spans="2:3" x14ac:dyDescent="0.3">
      <c r="B6845" s="1"/>
      <c r="C6845" s="1"/>
    </row>
    <row r="6846" spans="2:3" x14ac:dyDescent="0.3">
      <c r="B6846" s="1"/>
      <c r="C6846" s="1"/>
    </row>
    <row r="6847" spans="2:3" x14ac:dyDescent="0.3">
      <c r="B6847" s="1"/>
      <c r="C6847" s="1"/>
    </row>
    <row r="6848" spans="2:3" x14ac:dyDescent="0.3">
      <c r="B6848" s="1"/>
      <c r="C6848" s="1"/>
    </row>
    <row r="6849" spans="2:3" x14ac:dyDescent="0.3">
      <c r="B6849" s="1"/>
      <c r="C6849" s="1"/>
    </row>
    <row r="6850" spans="2:3" x14ac:dyDescent="0.3">
      <c r="B6850" s="1"/>
      <c r="C6850" s="1"/>
    </row>
    <row r="6851" spans="2:3" x14ac:dyDescent="0.3">
      <c r="B6851" s="1"/>
      <c r="C6851" s="1"/>
    </row>
    <row r="6852" spans="2:3" x14ac:dyDescent="0.3">
      <c r="B6852" s="1"/>
      <c r="C6852" s="1"/>
    </row>
    <row r="6853" spans="2:3" x14ac:dyDescent="0.3">
      <c r="B6853" s="1"/>
      <c r="C6853" s="1"/>
    </row>
    <row r="6854" spans="2:3" x14ac:dyDescent="0.3">
      <c r="B6854" s="1"/>
      <c r="C6854" s="1"/>
    </row>
    <row r="6855" spans="2:3" x14ac:dyDescent="0.3">
      <c r="B6855" s="1"/>
      <c r="C6855" s="1"/>
    </row>
    <row r="6856" spans="2:3" x14ac:dyDescent="0.3">
      <c r="B6856" s="1"/>
      <c r="C6856" s="1"/>
    </row>
    <row r="6857" spans="2:3" x14ac:dyDescent="0.3">
      <c r="B6857" s="1"/>
      <c r="C6857" s="1"/>
    </row>
    <row r="6858" spans="2:3" x14ac:dyDescent="0.3">
      <c r="B6858" s="1"/>
      <c r="C6858" s="1"/>
    </row>
    <row r="6859" spans="2:3" x14ac:dyDescent="0.3">
      <c r="B6859" s="1"/>
      <c r="C6859" s="1"/>
    </row>
    <row r="6860" spans="2:3" x14ac:dyDescent="0.3">
      <c r="B6860" s="1"/>
      <c r="C6860" s="1"/>
    </row>
    <row r="6861" spans="2:3" x14ac:dyDescent="0.3">
      <c r="B6861" s="1"/>
      <c r="C6861" s="1"/>
    </row>
    <row r="6862" spans="2:3" x14ac:dyDescent="0.3">
      <c r="B6862" s="1"/>
      <c r="C6862" s="1"/>
    </row>
    <row r="6863" spans="2:3" x14ac:dyDescent="0.3">
      <c r="B6863" s="1"/>
      <c r="C6863" s="1"/>
    </row>
    <row r="6864" spans="2:3" x14ac:dyDescent="0.3">
      <c r="B6864" s="1"/>
      <c r="C6864" s="1"/>
    </row>
    <row r="6865" spans="2:3" x14ac:dyDescent="0.3">
      <c r="B6865" s="1"/>
      <c r="C6865" s="1"/>
    </row>
    <row r="6866" spans="2:3" x14ac:dyDescent="0.3">
      <c r="B6866" s="1"/>
      <c r="C6866" s="1"/>
    </row>
    <row r="6867" spans="2:3" x14ac:dyDescent="0.3">
      <c r="B6867" s="1"/>
      <c r="C6867" s="1"/>
    </row>
    <row r="6868" spans="2:3" x14ac:dyDescent="0.3">
      <c r="B6868" s="1"/>
      <c r="C6868" s="1"/>
    </row>
    <row r="6869" spans="2:3" x14ac:dyDescent="0.3">
      <c r="B6869" s="1"/>
      <c r="C6869" s="1"/>
    </row>
    <row r="6870" spans="2:3" x14ac:dyDescent="0.3">
      <c r="B6870" s="1"/>
      <c r="C6870" s="1"/>
    </row>
    <row r="6871" spans="2:3" x14ac:dyDescent="0.3">
      <c r="B6871" s="1"/>
      <c r="C6871" s="1"/>
    </row>
    <row r="6872" spans="2:3" x14ac:dyDescent="0.3">
      <c r="B6872" s="1"/>
      <c r="C6872" s="1"/>
    </row>
    <row r="6873" spans="2:3" x14ac:dyDescent="0.3">
      <c r="B6873" s="1"/>
      <c r="C6873" s="1"/>
    </row>
    <row r="6874" spans="2:3" x14ac:dyDescent="0.3">
      <c r="B6874" s="1"/>
      <c r="C6874" s="1"/>
    </row>
    <row r="6875" spans="2:3" x14ac:dyDescent="0.3">
      <c r="B6875" s="1"/>
      <c r="C6875" s="1"/>
    </row>
    <row r="6876" spans="2:3" x14ac:dyDescent="0.3">
      <c r="B6876" s="1"/>
      <c r="C6876" s="1"/>
    </row>
    <row r="6877" spans="2:3" x14ac:dyDescent="0.3">
      <c r="B6877" s="1"/>
      <c r="C6877" s="1"/>
    </row>
    <row r="6878" spans="2:3" x14ac:dyDescent="0.3">
      <c r="B6878" s="1"/>
      <c r="C6878" s="1"/>
    </row>
    <row r="6879" spans="2:3" x14ac:dyDescent="0.3">
      <c r="B6879" s="1"/>
      <c r="C6879" s="1"/>
    </row>
    <row r="6880" spans="2:3" x14ac:dyDescent="0.3">
      <c r="B6880" s="1"/>
      <c r="C6880" s="1"/>
    </row>
    <row r="6881" spans="2:3" x14ac:dyDescent="0.3">
      <c r="B6881" s="1"/>
      <c r="C6881" s="1"/>
    </row>
    <row r="6882" spans="2:3" x14ac:dyDescent="0.3">
      <c r="B6882" s="1"/>
      <c r="C6882" s="1"/>
    </row>
    <row r="6883" spans="2:3" x14ac:dyDescent="0.3">
      <c r="B6883" s="1"/>
      <c r="C6883" s="1"/>
    </row>
    <row r="6884" spans="2:3" x14ac:dyDescent="0.3">
      <c r="B6884" s="1"/>
      <c r="C6884" s="1"/>
    </row>
    <row r="6885" spans="2:3" x14ac:dyDescent="0.3">
      <c r="B6885" s="1"/>
      <c r="C6885" s="1"/>
    </row>
    <row r="6886" spans="2:3" x14ac:dyDescent="0.3">
      <c r="B6886" s="1"/>
      <c r="C6886" s="1"/>
    </row>
    <row r="6887" spans="2:3" x14ac:dyDescent="0.3">
      <c r="B6887" s="1"/>
      <c r="C6887" s="1"/>
    </row>
    <row r="6888" spans="2:3" x14ac:dyDescent="0.3">
      <c r="B6888" s="1"/>
      <c r="C6888" s="1"/>
    </row>
    <row r="6889" spans="2:3" x14ac:dyDescent="0.3">
      <c r="B6889" s="1"/>
      <c r="C6889" s="1"/>
    </row>
    <row r="6890" spans="2:3" x14ac:dyDescent="0.3">
      <c r="B6890" s="1"/>
      <c r="C6890" s="1"/>
    </row>
    <row r="6891" spans="2:3" x14ac:dyDescent="0.3">
      <c r="B6891" s="1"/>
      <c r="C6891" s="1"/>
    </row>
    <row r="6892" spans="2:3" x14ac:dyDescent="0.3">
      <c r="B6892" s="1"/>
      <c r="C6892" s="1"/>
    </row>
    <row r="6893" spans="2:3" x14ac:dyDescent="0.3">
      <c r="B6893" s="1"/>
      <c r="C6893" s="1"/>
    </row>
    <row r="6894" spans="2:3" x14ac:dyDescent="0.3">
      <c r="B6894" s="1"/>
      <c r="C6894" s="1"/>
    </row>
    <row r="6895" spans="2:3" x14ac:dyDescent="0.3">
      <c r="B6895" s="1"/>
      <c r="C6895" s="1"/>
    </row>
    <row r="6896" spans="2:3" x14ac:dyDescent="0.3">
      <c r="B6896" s="1"/>
      <c r="C6896" s="1"/>
    </row>
    <row r="6897" spans="2:3" x14ac:dyDescent="0.3">
      <c r="B6897" s="1"/>
      <c r="C6897" s="1"/>
    </row>
    <row r="6898" spans="2:3" x14ac:dyDescent="0.3">
      <c r="B6898" s="1"/>
      <c r="C6898" s="1"/>
    </row>
    <row r="6899" spans="2:3" x14ac:dyDescent="0.3">
      <c r="B6899" s="1"/>
      <c r="C6899" s="1"/>
    </row>
    <row r="6900" spans="2:3" x14ac:dyDescent="0.3">
      <c r="B6900" s="1"/>
      <c r="C6900" s="1"/>
    </row>
    <row r="6901" spans="2:3" x14ac:dyDescent="0.3">
      <c r="B6901" s="1"/>
      <c r="C6901" s="1"/>
    </row>
    <row r="6902" spans="2:3" x14ac:dyDescent="0.3">
      <c r="B6902" s="1"/>
      <c r="C6902" s="1"/>
    </row>
    <row r="6903" spans="2:3" x14ac:dyDescent="0.3">
      <c r="B6903" s="1"/>
      <c r="C6903" s="1"/>
    </row>
    <row r="6904" spans="2:3" x14ac:dyDescent="0.3">
      <c r="B6904" s="1"/>
      <c r="C6904" s="1"/>
    </row>
    <row r="6905" spans="2:3" x14ac:dyDescent="0.3">
      <c r="B6905" s="1"/>
      <c r="C6905" s="1"/>
    </row>
    <row r="6906" spans="2:3" x14ac:dyDescent="0.3">
      <c r="B6906" s="1"/>
      <c r="C6906" s="1"/>
    </row>
    <row r="6907" spans="2:3" x14ac:dyDescent="0.3">
      <c r="B6907" s="1"/>
      <c r="C6907" s="1"/>
    </row>
    <row r="6908" spans="2:3" x14ac:dyDescent="0.3">
      <c r="B6908" s="1"/>
      <c r="C6908" s="1"/>
    </row>
    <row r="6909" spans="2:3" x14ac:dyDescent="0.3">
      <c r="B6909" s="1"/>
      <c r="C6909" s="1"/>
    </row>
    <row r="6910" spans="2:3" x14ac:dyDescent="0.3">
      <c r="B6910" s="1"/>
      <c r="C6910" s="1"/>
    </row>
    <row r="6911" spans="2:3" x14ac:dyDescent="0.3">
      <c r="B6911" s="1"/>
      <c r="C6911" s="1"/>
    </row>
    <row r="6912" spans="2:3" x14ac:dyDescent="0.3">
      <c r="B6912" s="1"/>
      <c r="C6912" s="1"/>
    </row>
    <row r="6913" spans="2:3" x14ac:dyDescent="0.3">
      <c r="B6913" s="1"/>
      <c r="C6913" s="1"/>
    </row>
    <row r="6914" spans="2:3" x14ac:dyDescent="0.3">
      <c r="B6914" s="1"/>
      <c r="C6914" s="1"/>
    </row>
    <row r="6915" spans="2:3" x14ac:dyDescent="0.3">
      <c r="B6915" s="1"/>
      <c r="C6915" s="1"/>
    </row>
    <row r="6916" spans="2:3" x14ac:dyDescent="0.3">
      <c r="B6916" s="1"/>
      <c r="C6916" s="1"/>
    </row>
    <row r="6917" spans="2:3" x14ac:dyDescent="0.3">
      <c r="B6917" s="1"/>
      <c r="C6917" s="1"/>
    </row>
    <row r="6918" spans="2:3" x14ac:dyDescent="0.3">
      <c r="B6918" s="1"/>
      <c r="C6918" s="1"/>
    </row>
    <row r="6919" spans="2:3" x14ac:dyDescent="0.3">
      <c r="B6919" s="1"/>
      <c r="C6919" s="1"/>
    </row>
    <row r="6920" spans="2:3" x14ac:dyDescent="0.3">
      <c r="B6920" s="1"/>
      <c r="C6920" s="1"/>
    </row>
    <row r="6921" spans="2:3" x14ac:dyDescent="0.3">
      <c r="B6921" s="1"/>
      <c r="C6921" s="1"/>
    </row>
    <row r="6922" spans="2:3" x14ac:dyDescent="0.3">
      <c r="B6922" s="1"/>
      <c r="C6922" s="1"/>
    </row>
    <row r="6923" spans="2:3" x14ac:dyDescent="0.3">
      <c r="B6923" s="1"/>
      <c r="C6923" s="1"/>
    </row>
    <row r="6924" spans="2:3" x14ac:dyDescent="0.3">
      <c r="B6924" s="1"/>
      <c r="C6924" s="1"/>
    </row>
    <row r="6925" spans="2:3" x14ac:dyDescent="0.3">
      <c r="B6925" s="1"/>
      <c r="C6925" s="1"/>
    </row>
    <row r="6926" spans="2:3" x14ac:dyDescent="0.3">
      <c r="B6926" s="1"/>
      <c r="C6926" s="1"/>
    </row>
    <row r="6927" spans="2:3" x14ac:dyDescent="0.3">
      <c r="B6927" s="1"/>
      <c r="C6927" s="1"/>
    </row>
    <row r="6928" spans="2:3" x14ac:dyDescent="0.3">
      <c r="B6928" s="1"/>
      <c r="C6928" s="1"/>
    </row>
    <row r="6929" spans="2:3" x14ac:dyDescent="0.3">
      <c r="B6929" s="1"/>
      <c r="C6929" s="1"/>
    </row>
    <row r="6930" spans="2:3" x14ac:dyDescent="0.3">
      <c r="B6930" s="1"/>
      <c r="C6930" s="1"/>
    </row>
    <row r="6931" spans="2:3" x14ac:dyDescent="0.3">
      <c r="B6931" s="1"/>
      <c r="C6931" s="1"/>
    </row>
    <row r="6932" spans="2:3" x14ac:dyDescent="0.3">
      <c r="B6932" s="1"/>
      <c r="C6932" s="1"/>
    </row>
    <row r="6933" spans="2:3" x14ac:dyDescent="0.3">
      <c r="B6933" s="1"/>
      <c r="C6933" s="1"/>
    </row>
    <row r="6934" spans="2:3" x14ac:dyDescent="0.3">
      <c r="B6934" s="1"/>
      <c r="C6934" s="1"/>
    </row>
    <row r="6935" spans="2:3" x14ac:dyDescent="0.3">
      <c r="B6935" s="1"/>
      <c r="C6935" s="1"/>
    </row>
    <row r="6936" spans="2:3" x14ac:dyDescent="0.3">
      <c r="B6936" s="1"/>
      <c r="C6936" s="1"/>
    </row>
    <row r="6937" spans="2:3" x14ac:dyDescent="0.3">
      <c r="B6937" s="1"/>
      <c r="C6937" s="1"/>
    </row>
    <row r="6938" spans="2:3" x14ac:dyDescent="0.3">
      <c r="B6938" s="1"/>
      <c r="C6938" s="1"/>
    </row>
    <row r="6939" spans="2:3" x14ac:dyDescent="0.3">
      <c r="B6939" s="1"/>
      <c r="C6939" s="1"/>
    </row>
    <row r="6940" spans="2:3" x14ac:dyDescent="0.3">
      <c r="B6940" s="1"/>
      <c r="C6940" s="1"/>
    </row>
    <row r="6941" spans="2:3" x14ac:dyDescent="0.3">
      <c r="B6941" s="1"/>
      <c r="C6941" s="1"/>
    </row>
    <row r="6942" spans="2:3" x14ac:dyDescent="0.3">
      <c r="B6942" s="1"/>
      <c r="C6942" s="1"/>
    </row>
    <row r="6943" spans="2:3" x14ac:dyDescent="0.3">
      <c r="B6943" s="1"/>
      <c r="C6943" s="1"/>
    </row>
    <row r="6944" spans="2:3" x14ac:dyDescent="0.3">
      <c r="B6944" s="1"/>
      <c r="C6944" s="1"/>
    </row>
    <row r="6945" spans="2:3" x14ac:dyDescent="0.3">
      <c r="B6945" s="1"/>
      <c r="C6945" s="1"/>
    </row>
    <row r="6946" spans="2:3" x14ac:dyDescent="0.3">
      <c r="B6946" s="1"/>
      <c r="C6946" s="1"/>
    </row>
    <row r="6947" spans="2:3" x14ac:dyDescent="0.3">
      <c r="B6947" s="1"/>
      <c r="C6947" s="1"/>
    </row>
    <row r="6948" spans="2:3" x14ac:dyDescent="0.3">
      <c r="B6948" s="1"/>
      <c r="C6948" s="1"/>
    </row>
    <row r="6949" spans="2:3" x14ac:dyDescent="0.3">
      <c r="B6949" s="1"/>
      <c r="C6949" s="1"/>
    </row>
    <row r="6950" spans="2:3" x14ac:dyDescent="0.3">
      <c r="B6950" s="1"/>
      <c r="C6950" s="1"/>
    </row>
    <row r="6951" spans="2:3" x14ac:dyDescent="0.3">
      <c r="B6951" s="1"/>
      <c r="C6951" s="1"/>
    </row>
    <row r="6952" spans="2:3" x14ac:dyDescent="0.3">
      <c r="B6952" s="1"/>
      <c r="C6952" s="1"/>
    </row>
    <row r="6953" spans="2:3" x14ac:dyDescent="0.3">
      <c r="B6953" s="1"/>
      <c r="C6953" s="1"/>
    </row>
    <row r="6954" spans="2:3" x14ac:dyDescent="0.3">
      <c r="B6954" s="1"/>
      <c r="C6954" s="1"/>
    </row>
    <row r="6955" spans="2:3" x14ac:dyDescent="0.3">
      <c r="B6955" s="1"/>
      <c r="C6955" s="1"/>
    </row>
    <row r="6956" spans="2:3" x14ac:dyDescent="0.3">
      <c r="B6956" s="1"/>
      <c r="C6956" s="1"/>
    </row>
    <row r="6957" spans="2:3" x14ac:dyDescent="0.3">
      <c r="B6957" s="1"/>
      <c r="C6957" s="1"/>
    </row>
    <row r="6958" spans="2:3" x14ac:dyDescent="0.3">
      <c r="B6958" s="1"/>
      <c r="C6958" s="1"/>
    </row>
    <row r="6959" spans="2:3" x14ac:dyDescent="0.3">
      <c r="B6959" s="1"/>
      <c r="C6959" s="1"/>
    </row>
    <row r="6960" spans="2:3" x14ac:dyDescent="0.3">
      <c r="B6960" s="1"/>
      <c r="C6960" s="1"/>
    </row>
    <row r="6961" spans="2:3" x14ac:dyDescent="0.3">
      <c r="B6961" s="1"/>
      <c r="C6961" s="1"/>
    </row>
    <row r="6962" spans="2:3" x14ac:dyDescent="0.3">
      <c r="B6962" s="1"/>
      <c r="C6962" s="1"/>
    </row>
    <row r="6963" spans="2:3" x14ac:dyDescent="0.3">
      <c r="B6963" s="1"/>
      <c r="C6963" s="1"/>
    </row>
    <row r="6964" spans="2:3" x14ac:dyDescent="0.3">
      <c r="B6964" s="1"/>
      <c r="C6964" s="1"/>
    </row>
    <row r="6965" spans="2:3" x14ac:dyDescent="0.3">
      <c r="B6965" s="1"/>
      <c r="C6965" s="1"/>
    </row>
    <row r="6966" spans="2:3" x14ac:dyDescent="0.3">
      <c r="B6966" s="1"/>
      <c r="C6966" s="1"/>
    </row>
    <row r="6967" spans="2:3" x14ac:dyDescent="0.3">
      <c r="B6967" s="1"/>
      <c r="C6967" s="1"/>
    </row>
    <row r="6968" spans="2:3" x14ac:dyDescent="0.3">
      <c r="B6968" s="1"/>
      <c r="C6968" s="1"/>
    </row>
    <row r="6969" spans="2:3" x14ac:dyDescent="0.3">
      <c r="B6969" s="1"/>
      <c r="C6969" s="1"/>
    </row>
    <row r="6970" spans="2:3" x14ac:dyDescent="0.3">
      <c r="B6970" s="1"/>
      <c r="C6970" s="1"/>
    </row>
    <row r="6971" spans="2:3" x14ac:dyDescent="0.3">
      <c r="B6971" s="1"/>
      <c r="C6971" s="1"/>
    </row>
    <row r="6972" spans="2:3" x14ac:dyDescent="0.3">
      <c r="B6972" s="1"/>
      <c r="C6972" s="1"/>
    </row>
    <row r="6973" spans="2:3" x14ac:dyDescent="0.3">
      <c r="B6973" s="1"/>
      <c r="C6973" s="1"/>
    </row>
    <row r="6974" spans="2:3" x14ac:dyDescent="0.3">
      <c r="B6974" s="1"/>
      <c r="C6974" s="1"/>
    </row>
    <row r="6975" spans="2:3" x14ac:dyDescent="0.3">
      <c r="B6975" s="1"/>
      <c r="C6975" s="1"/>
    </row>
    <row r="6976" spans="2:3" x14ac:dyDescent="0.3">
      <c r="B6976" s="1"/>
      <c r="C6976" s="1"/>
    </row>
    <row r="6977" spans="2:3" x14ac:dyDescent="0.3">
      <c r="B6977" s="1"/>
      <c r="C6977" s="1"/>
    </row>
    <row r="6978" spans="2:3" x14ac:dyDescent="0.3">
      <c r="B6978" s="1"/>
      <c r="C6978" s="1"/>
    </row>
    <row r="6979" spans="2:3" x14ac:dyDescent="0.3">
      <c r="B6979" s="1"/>
      <c r="C6979" s="1"/>
    </row>
    <row r="6980" spans="2:3" x14ac:dyDescent="0.3">
      <c r="B6980" s="1"/>
      <c r="C6980" s="1"/>
    </row>
    <row r="6981" spans="2:3" x14ac:dyDescent="0.3">
      <c r="B6981" s="1"/>
      <c r="C6981" s="1"/>
    </row>
    <row r="6982" spans="2:3" x14ac:dyDescent="0.3">
      <c r="B6982" s="1"/>
      <c r="C6982" s="1"/>
    </row>
    <row r="6983" spans="2:3" x14ac:dyDescent="0.3">
      <c r="B6983" s="1"/>
      <c r="C6983" s="1"/>
    </row>
    <row r="6984" spans="2:3" x14ac:dyDescent="0.3">
      <c r="B6984" s="1"/>
      <c r="C6984" s="1"/>
    </row>
    <row r="6985" spans="2:3" x14ac:dyDescent="0.3">
      <c r="B6985" s="1"/>
      <c r="C6985" s="1"/>
    </row>
    <row r="6986" spans="2:3" x14ac:dyDescent="0.3">
      <c r="B6986" s="1"/>
      <c r="C6986" s="1"/>
    </row>
    <row r="6987" spans="2:3" x14ac:dyDescent="0.3">
      <c r="B6987" s="1"/>
      <c r="C6987" s="1"/>
    </row>
    <row r="6988" spans="2:3" x14ac:dyDescent="0.3">
      <c r="B6988" s="1"/>
      <c r="C6988" s="1"/>
    </row>
    <row r="6989" spans="2:3" x14ac:dyDescent="0.3">
      <c r="B6989" s="1"/>
      <c r="C6989" s="1"/>
    </row>
    <row r="6990" spans="2:3" x14ac:dyDescent="0.3">
      <c r="B6990" s="1"/>
      <c r="C6990" s="1"/>
    </row>
    <row r="6991" spans="2:3" x14ac:dyDescent="0.3">
      <c r="B6991" s="1"/>
      <c r="C6991" s="1"/>
    </row>
    <row r="6992" spans="2:3" x14ac:dyDescent="0.3">
      <c r="B6992" s="1"/>
      <c r="C6992" s="1"/>
    </row>
    <row r="6993" spans="2:3" x14ac:dyDescent="0.3">
      <c r="B6993" s="1"/>
      <c r="C6993" s="1"/>
    </row>
    <row r="6994" spans="2:3" x14ac:dyDescent="0.3">
      <c r="B6994" s="1"/>
      <c r="C6994" s="1"/>
    </row>
    <row r="6995" spans="2:3" x14ac:dyDescent="0.3">
      <c r="B6995" s="1"/>
      <c r="C6995" s="1"/>
    </row>
    <row r="6996" spans="2:3" x14ac:dyDescent="0.3">
      <c r="B6996" s="1"/>
      <c r="C6996" s="1"/>
    </row>
    <row r="6997" spans="2:3" x14ac:dyDescent="0.3">
      <c r="B6997" s="1"/>
      <c r="C6997" s="1"/>
    </row>
    <row r="6998" spans="2:3" x14ac:dyDescent="0.3">
      <c r="B6998" s="1"/>
      <c r="C6998" s="1"/>
    </row>
    <row r="6999" spans="2:3" x14ac:dyDescent="0.3">
      <c r="B6999" s="1"/>
      <c r="C6999" s="1"/>
    </row>
    <row r="7000" spans="2:3" x14ac:dyDescent="0.3">
      <c r="B7000" s="1"/>
      <c r="C7000" s="1"/>
    </row>
    <row r="7001" spans="2:3" x14ac:dyDescent="0.3">
      <c r="B7001" s="1"/>
      <c r="C7001" s="1"/>
    </row>
    <row r="7002" spans="2:3" x14ac:dyDescent="0.3">
      <c r="B7002" s="1"/>
      <c r="C7002" s="1"/>
    </row>
    <row r="7003" spans="2:3" x14ac:dyDescent="0.3">
      <c r="B7003" s="1"/>
      <c r="C7003" s="1"/>
    </row>
    <row r="7004" spans="2:3" x14ac:dyDescent="0.3">
      <c r="B7004" s="1"/>
      <c r="C7004" s="1"/>
    </row>
    <row r="7005" spans="2:3" x14ac:dyDescent="0.3">
      <c r="B7005" s="1"/>
      <c r="C7005" s="1"/>
    </row>
    <row r="7006" spans="2:3" x14ac:dyDescent="0.3">
      <c r="B7006" s="1"/>
      <c r="C7006" s="1"/>
    </row>
    <row r="7007" spans="2:3" x14ac:dyDescent="0.3">
      <c r="B7007" s="1"/>
      <c r="C7007" s="1"/>
    </row>
    <row r="7008" spans="2:3" x14ac:dyDescent="0.3">
      <c r="B7008" s="1"/>
      <c r="C7008" s="1"/>
    </row>
    <row r="7009" spans="2:3" x14ac:dyDescent="0.3">
      <c r="B7009" s="1"/>
      <c r="C7009" s="1"/>
    </row>
    <row r="7010" spans="2:3" x14ac:dyDescent="0.3">
      <c r="B7010" s="1"/>
      <c r="C7010" s="1"/>
    </row>
    <row r="7011" spans="2:3" x14ac:dyDescent="0.3">
      <c r="B7011" s="1"/>
      <c r="C7011" s="1"/>
    </row>
    <row r="7012" spans="2:3" x14ac:dyDescent="0.3">
      <c r="B7012" s="1"/>
      <c r="C7012" s="1"/>
    </row>
    <row r="7013" spans="2:3" x14ac:dyDescent="0.3">
      <c r="B7013" s="1"/>
      <c r="C7013" s="1"/>
    </row>
    <row r="7014" spans="2:3" x14ac:dyDescent="0.3">
      <c r="B7014" s="1"/>
      <c r="C7014" s="1"/>
    </row>
    <row r="7015" spans="2:3" x14ac:dyDescent="0.3">
      <c r="B7015" s="1"/>
      <c r="C7015" s="1"/>
    </row>
    <row r="7016" spans="2:3" x14ac:dyDescent="0.3">
      <c r="B7016" s="1"/>
      <c r="C7016" s="1"/>
    </row>
    <row r="7017" spans="2:3" x14ac:dyDescent="0.3">
      <c r="B7017" s="1"/>
      <c r="C7017" s="1"/>
    </row>
    <row r="7018" spans="2:3" x14ac:dyDescent="0.3">
      <c r="B7018" s="1"/>
      <c r="C7018" s="1"/>
    </row>
    <row r="7019" spans="2:3" x14ac:dyDescent="0.3">
      <c r="B7019" s="1"/>
      <c r="C7019" s="1"/>
    </row>
    <row r="7020" spans="2:3" x14ac:dyDescent="0.3">
      <c r="B7020" s="1"/>
      <c r="C7020" s="1"/>
    </row>
    <row r="7021" spans="2:3" x14ac:dyDescent="0.3">
      <c r="B7021" s="1"/>
      <c r="C7021" s="1"/>
    </row>
    <row r="7022" spans="2:3" x14ac:dyDescent="0.3">
      <c r="B7022" s="1"/>
      <c r="C7022" s="1"/>
    </row>
    <row r="7023" spans="2:3" x14ac:dyDescent="0.3">
      <c r="B7023" s="1"/>
      <c r="C7023" s="1"/>
    </row>
    <row r="7024" spans="2:3" x14ac:dyDescent="0.3">
      <c r="B7024" s="1"/>
      <c r="C7024" s="1"/>
    </row>
    <row r="7025" spans="2:3" x14ac:dyDescent="0.3">
      <c r="B7025" s="1"/>
      <c r="C7025" s="1"/>
    </row>
    <row r="7026" spans="2:3" x14ac:dyDescent="0.3">
      <c r="B7026" s="1"/>
      <c r="C7026" s="1"/>
    </row>
    <row r="7027" spans="2:3" x14ac:dyDescent="0.3">
      <c r="B7027" s="1"/>
      <c r="C7027" s="1"/>
    </row>
    <row r="7028" spans="2:3" x14ac:dyDescent="0.3">
      <c r="B7028" s="1"/>
      <c r="C7028" s="1"/>
    </row>
    <row r="7029" spans="2:3" x14ac:dyDescent="0.3">
      <c r="B7029" s="1"/>
      <c r="C7029" s="1"/>
    </row>
    <row r="7030" spans="2:3" x14ac:dyDescent="0.3">
      <c r="B7030" s="1"/>
      <c r="C7030" s="1"/>
    </row>
    <row r="7031" spans="2:3" x14ac:dyDescent="0.3">
      <c r="B7031" s="1"/>
      <c r="C7031" s="1"/>
    </row>
    <row r="7032" spans="2:3" x14ac:dyDescent="0.3">
      <c r="B7032" s="1"/>
      <c r="C7032" s="1"/>
    </row>
    <row r="7033" spans="2:3" x14ac:dyDescent="0.3">
      <c r="B7033" s="1"/>
      <c r="C7033" s="1"/>
    </row>
    <row r="7034" spans="2:3" x14ac:dyDescent="0.3">
      <c r="B7034" s="1"/>
      <c r="C7034" s="1"/>
    </row>
    <row r="7035" spans="2:3" x14ac:dyDescent="0.3">
      <c r="B7035" s="1"/>
      <c r="C7035" s="1"/>
    </row>
    <row r="7036" spans="2:3" x14ac:dyDescent="0.3">
      <c r="B7036" s="1"/>
      <c r="C7036" s="1"/>
    </row>
    <row r="7037" spans="2:3" x14ac:dyDescent="0.3">
      <c r="B7037" s="1"/>
      <c r="C7037" s="1"/>
    </row>
    <row r="7038" spans="2:3" x14ac:dyDescent="0.3">
      <c r="B7038" s="1"/>
      <c r="C7038" s="1"/>
    </row>
    <row r="7039" spans="2:3" x14ac:dyDescent="0.3">
      <c r="B7039" s="1"/>
      <c r="C7039" s="1"/>
    </row>
    <row r="7040" spans="2:3" x14ac:dyDescent="0.3">
      <c r="B7040" s="1"/>
      <c r="C7040" s="1"/>
    </row>
    <row r="7041" spans="2:3" x14ac:dyDescent="0.3">
      <c r="B7041" s="1"/>
      <c r="C7041" s="1"/>
    </row>
    <row r="7042" spans="2:3" x14ac:dyDescent="0.3">
      <c r="B7042" s="1"/>
      <c r="C7042" s="1"/>
    </row>
    <row r="7043" spans="2:3" x14ac:dyDescent="0.3">
      <c r="B7043" s="1"/>
      <c r="C7043" s="1"/>
    </row>
    <row r="7044" spans="2:3" x14ac:dyDescent="0.3">
      <c r="B7044" s="1"/>
      <c r="C7044" s="1"/>
    </row>
    <row r="7045" spans="2:3" x14ac:dyDescent="0.3">
      <c r="B7045" s="1"/>
      <c r="C7045" s="1"/>
    </row>
    <row r="7046" spans="2:3" x14ac:dyDescent="0.3">
      <c r="B7046" s="1"/>
      <c r="C7046" s="1"/>
    </row>
    <row r="7047" spans="2:3" x14ac:dyDescent="0.3">
      <c r="B7047" s="1"/>
      <c r="C7047" s="1"/>
    </row>
    <row r="7048" spans="2:3" x14ac:dyDescent="0.3">
      <c r="B7048" s="1"/>
      <c r="C7048" s="1"/>
    </row>
    <row r="7049" spans="2:3" x14ac:dyDescent="0.3">
      <c r="B7049" s="1"/>
      <c r="C7049" s="1"/>
    </row>
    <row r="7050" spans="2:3" x14ac:dyDescent="0.3">
      <c r="B7050" s="1"/>
      <c r="C7050" s="1"/>
    </row>
    <row r="7051" spans="2:3" x14ac:dyDescent="0.3">
      <c r="B7051" s="1"/>
      <c r="C7051" s="1"/>
    </row>
    <row r="7052" spans="2:3" x14ac:dyDescent="0.3">
      <c r="B7052" s="1"/>
      <c r="C7052" s="1"/>
    </row>
    <row r="7053" spans="2:3" x14ac:dyDescent="0.3">
      <c r="B7053" s="1"/>
      <c r="C7053" s="1"/>
    </row>
    <row r="7054" spans="2:3" x14ac:dyDescent="0.3">
      <c r="B7054" s="1"/>
      <c r="C7054" s="1"/>
    </row>
    <row r="7055" spans="2:3" x14ac:dyDescent="0.3">
      <c r="B7055" s="1"/>
      <c r="C7055" s="1"/>
    </row>
    <row r="7056" spans="2:3" x14ac:dyDescent="0.3">
      <c r="B7056" s="1"/>
      <c r="C7056" s="1"/>
    </row>
    <row r="7057" spans="2:3" x14ac:dyDescent="0.3">
      <c r="B7057" s="1"/>
      <c r="C7057" s="1"/>
    </row>
    <row r="7058" spans="2:3" x14ac:dyDescent="0.3">
      <c r="B7058" s="1"/>
      <c r="C7058" s="1"/>
    </row>
    <row r="7059" spans="2:3" x14ac:dyDescent="0.3">
      <c r="B7059" s="1"/>
      <c r="C7059" s="1"/>
    </row>
    <row r="7060" spans="2:3" x14ac:dyDescent="0.3">
      <c r="B7060" s="1"/>
      <c r="C7060" s="1"/>
    </row>
    <row r="7061" spans="2:3" x14ac:dyDescent="0.3">
      <c r="B7061" s="1"/>
      <c r="C7061" s="1"/>
    </row>
    <row r="7062" spans="2:3" x14ac:dyDescent="0.3">
      <c r="B7062" s="1"/>
      <c r="C7062" s="1"/>
    </row>
    <row r="7063" spans="2:3" x14ac:dyDescent="0.3">
      <c r="B7063" s="1"/>
      <c r="C7063" s="1"/>
    </row>
    <row r="7064" spans="2:3" x14ac:dyDescent="0.3">
      <c r="B7064" s="1"/>
      <c r="C7064" s="1"/>
    </row>
    <row r="7065" spans="2:3" x14ac:dyDescent="0.3">
      <c r="B7065" s="1"/>
      <c r="C7065" s="1"/>
    </row>
    <row r="7066" spans="2:3" x14ac:dyDescent="0.3">
      <c r="B7066" s="1"/>
      <c r="C7066" s="1"/>
    </row>
    <row r="7067" spans="2:3" x14ac:dyDescent="0.3">
      <c r="B7067" s="1"/>
      <c r="C7067" s="1"/>
    </row>
    <row r="7068" spans="2:3" x14ac:dyDescent="0.3">
      <c r="B7068" s="1"/>
      <c r="C7068" s="1"/>
    </row>
    <row r="7069" spans="2:3" x14ac:dyDescent="0.3">
      <c r="B7069" s="1"/>
      <c r="C7069" s="1"/>
    </row>
    <row r="7070" spans="2:3" x14ac:dyDescent="0.3">
      <c r="B7070" s="1"/>
      <c r="C7070" s="1"/>
    </row>
    <row r="7071" spans="2:3" x14ac:dyDescent="0.3">
      <c r="B7071" s="1"/>
      <c r="C7071" s="1"/>
    </row>
    <row r="7072" spans="2:3" x14ac:dyDescent="0.3">
      <c r="B7072" s="1"/>
      <c r="C7072" s="1"/>
    </row>
    <row r="7073" spans="2:3" x14ac:dyDescent="0.3">
      <c r="B7073" s="1"/>
      <c r="C7073" s="1"/>
    </row>
    <row r="7074" spans="2:3" x14ac:dyDescent="0.3">
      <c r="B7074" s="1"/>
      <c r="C7074" s="1"/>
    </row>
    <row r="7075" spans="2:3" x14ac:dyDescent="0.3">
      <c r="B7075" s="1"/>
      <c r="C7075" s="1"/>
    </row>
    <row r="7076" spans="2:3" x14ac:dyDescent="0.3">
      <c r="B7076" s="1"/>
      <c r="C7076" s="1"/>
    </row>
    <row r="7077" spans="2:3" x14ac:dyDescent="0.3">
      <c r="B7077" s="1"/>
      <c r="C7077" s="1"/>
    </row>
    <row r="7078" spans="2:3" x14ac:dyDescent="0.3">
      <c r="B7078" s="1"/>
      <c r="C7078" s="1"/>
    </row>
    <row r="7079" spans="2:3" x14ac:dyDescent="0.3">
      <c r="B7079" s="1"/>
      <c r="C7079" s="1"/>
    </row>
    <row r="7080" spans="2:3" x14ac:dyDescent="0.3">
      <c r="B7080" s="1"/>
      <c r="C7080" s="1"/>
    </row>
    <row r="7081" spans="2:3" x14ac:dyDescent="0.3">
      <c r="B7081" s="1"/>
      <c r="C7081" s="1"/>
    </row>
    <row r="7082" spans="2:3" x14ac:dyDescent="0.3">
      <c r="B7082" s="1"/>
      <c r="C7082" s="1"/>
    </row>
    <row r="7083" spans="2:3" x14ac:dyDescent="0.3">
      <c r="B7083" s="1"/>
      <c r="C7083" s="1"/>
    </row>
    <row r="7084" spans="2:3" x14ac:dyDescent="0.3">
      <c r="B7084" s="1"/>
      <c r="C7084" s="1"/>
    </row>
    <row r="7085" spans="2:3" x14ac:dyDescent="0.3">
      <c r="B7085" s="1"/>
      <c r="C7085" s="1"/>
    </row>
    <row r="7086" spans="2:3" x14ac:dyDescent="0.3">
      <c r="B7086" s="1"/>
      <c r="C7086" s="1"/>
    </row>
    <row r="7087" spans="2:3" x14ac:dyDescent="0.3">
      <c r="B7087" s="1"/>
      <c r="C7087" s="1"/>
    </row>
    <row r="7088" spans="2:3" x14ac:dyDescent="0.3">
      <c r="B7088" s="1"/>
      <c r="C7088" s="1"/>
    </row>
    <row r="7089" spans="2:3" x14ac:dyDescent="0.3">
      <c r="B7089" s="1"/>
      <c r="C7089" s="1"/>
    </row>
    <row r="7090" spans="2:3" x14ac:dyDescent="0.3">
      <c r="B7090" s="1"/>
      <c r="C7090" s="1"/>
    </row>
    <row r="7091" spans="2:3" x14ac:dyDescent="0.3">
      <c r="B7091" s="1"/>
      <c r="C7091" s="1"/>
    </row>
    <row r="7092" spans="2:3" x14ac:dyDescent="0.3">
      <c r="B7092" s="1"/>
      <c r="C7092" s="1"/>
    </row>
    <row r="7093" spans="2:3" x14ac:dyDescent="0.3">
      <c r="B7093" s="1"/>
      <c r="C7093" s="1"/>
    </row>
    <row r="7094" spans="2:3" x14ac:dyDescent="0.3">
      <c r="B7094" s="1"/>
      <c r="C7094" s="1"/>
    </row>
    <row r="7095" spans="2:3" x14ac:dyDescent="0.3">
      <c r="B7095" s="1"/>
      <c r="C7095" s="1"/>
    </row>
    <row r="7096" spans="2:3" x14ac:dyDescent="0.3">
      <c r="B7096" s="1"/>
      <c r="C7096" s="1"/>
    </row>
    <row r="7097" spans="2:3" x14ac:dyDescent="0.3">
      <c r="B7097" s="1"/>
      <c r="C7097" s="1"/>
    </row>
    <row r="7098" spans="2:3" x14ac:dyDescent="0.3">
      <c r="B7098" s="1"/>
      <c r="C7098" s="1"/>
    </row>
    <row r="7099" spans="2:3" x14ac:dyDescent="0.3">
      <c r="B7099" s="1"/>
      <c r="C7099" s="1"/>
    </row>
    <row r="7100" spans="2:3" x14ac:dyDescent="0.3">
      <c r="B7100" s="1"/>
      <c r="C7100" s="1"/>
    </row>
    <row r="7101" spans="2:3" x14ac:dyDescent="0.3">
      <c r="B7101" s="1"/>
      <c r="C7101" s="1"/>
    </row>
    <row r="7102" spans="2:3" x14ac:dyDescent="0.3">
      <c r="B7102" s="1"/>
      <c r="C7102" s="1"/>
    </row>
    <row r="7103" spans="2:3" x14ac:dyDescent="0.3">
      <c r="B7103" s="1"/>
      <c r="C7103" s="1"/>
    </row>
    <row r="7104" spans="2:3" x14ac:dyDescent="0.3">
      <c r="B7104" s="1"/>
      <c r="C7104" s="1"/>
    </row>
    <row r="7105" spans="2:3" x14ac:dyDescent="0.3">
      <c r="B7105" s="1"/>
      <c r="C7105" s="1"/>
    </row>
    <row r="7106" spans="2:3" x14ac:dyDescent="0.3">
      <c r="B7106" s="1"/>
      <c r="C7106" s="1"/>
    </row>
    <row r="7107" spans="2:3" x14ac:dyDescent="0.3">
      <c r="B7107" s="1"/>
      <c r="C7107" s="1"/>
    </row>
    <row r="7108" spans="2:3" x14ac:dyDescent="0.3">
      <c r="B7108" s="1"/>
      <c r="C7108" s="1"/>
    </row>
    <row r="7109" spans="2:3" x14ac:dyDescent="0.3">
      <c r="B7109" s="1"/>
      <c r="C7109" s="1"/>
    </row>
    <row r="7110" spans="2:3" x14ac:dyDescent="0.3">
      <c r="B7110" s="1"/>
      <c r="C7110" s="1"/>
    </row>
    <row r="7111" spans="2:3" x14ac:dyDescent="0.3">
      <c r="B7111" s="1"/>
      <c r="C7111" s="1"/>
    </row>
    <row r="7112" spans="2:3" x14ac:dyDescent="0.3">
      <c r="B7112" s="1"/>
      <c r="C7112" s="1"/>
    </row>
    <row r="7113" spans="2:3" x14ac:dyDescent="0.3">
      <c r="B7113" s="1"/>
      <c r="C7113" s="1"/>
    </row>
    <row r="7114" spans="2:3" x14ac:dyDescent="0.3">
      <c r="B7114" s="1"/>
      <c r="C7114" s="1"/>
    </row>
    <row r="7115" spans="2:3" x14ac:dyDescent="0.3">
      <c r="B7115" s="1"/>
      <c r="C7115" s="1"/>
    </row>
    <row r="7116" spans="2:3" x14ac:dyDescent="0.3">
      <c r="B7116" s="1"/>
      <c r="C7116" s="1"/>
    </row>
    <row r="7117" spans="2:3" x14ac:dyDescent="0.3">
      <c r="B7117" s="1"/>
      <c r="C7117" s="1"/>
    </row>
    <row r="7118" spans="2:3" x14ac:dyDescent="0.3">
      <c r="B7118" s="1"/>
      <c r="C7118" s="1"/>
    </row>
    <row r="7119" spans="2:3" x14ac:dyDescent="0.3">
      <c r="B7119" s="1"/>
      <c r="C7119" s="1"/>
    </row>
    <row r="7120" spans="2:3" x14ac:dyDescent="0.3">
      <c r="B7120" s="1"/>
      <c r="C7120" s="1"/>
    </row>
    <row r="7121" spans="2:3" x14ac:dyDescent="0.3">
      <c r="B7121" s="1"/>
      <c r="C7121" s="1"/>
    </row>
    <row r="7122" spans="2:3" x14ac:dyDescent="0.3">
      <c r="B7122" s="1"/>
      <c r="C7122" s="1"/>
    </row>
    <row r="7123" spans="2:3" x14ac:dyDescent="0.3">
      <c r="B7123" s="1"/>
      <c r="C7123" s="1"/>
    </row>
    <row r="7124" spans="2:3" x14ac:dyDescent="0.3">
      <c r="B7124" s="1"/>
      <c r="C7124" s="1"/>
    </row>
    <row r="7125" spans="2:3" x14ac:dyDescent="0.3">
      <c r="B7125" s="1"/>
      <c r="C7125" s="1"/>
    </row>
    <row r="7126" spans="2:3" x14ac:dyDescent="0.3">
      <c r="B7126" s="1"/>
      <c r="C7126" s="1"/>
    </row>
    <row r="7127" spans="2:3" x14ac:dyDescent="0.3">
      <c r="B7127" s="1"/>
      <c r="C7127" s="1"/>
    </row>
    <row r="7128" spans="2:3" x14ac:dyDescent="0.3">
      <c r="B7128" s="1"/>
      <c r="C7128" s="1"/>
    </row>
    <row r="7129" spans="2:3" x14ac:dyDescent="0.3">
      <c r="B7129" s="1"/>
      <c r="C7129" s="1"/>
    </row>
    <row r="7130" spans="2:3" x14ac:dyDescent="0.3">
      <c r="B7130" s="1"/>
      <c r="C7130" s="1"/>
    </row>
    <row r="7131" spans="2:3" x14ac:dyDescent="0.3">
      <c r="B7131" s="1"/>
      <c r="C7131" s="1"/>
    </row>
    <row r="7132" spans="2:3" x14ac:dyDescent="0.3">
      <c r="B7132" s="1"/>
      <c r="C7132" s="1"/>
    </row>
    <row r="7133" spans="2:3" x14ac:dyDescent="0.3">
      <c r="B7133" s="1"/>
      <c r="C7133" s="1"/>
    </row>
    <row r="7134" spans="2:3" x14ac:dyDescent="0.3">
      <c r="B7134" s="1"/>
      <c r="C7134" s="1"/>
    </row>
    <row r="7135" spans="2:3" x14ac:dyDescent="0.3">
      <c r="B7135" s="1"/>
      <c r="C7135" s="1"/>
    </row>
    <row r="7136" spans="2:3" x14ac:dyDescent="0.3">
      <c r="B7136" s="1"/>
      <c r="C7136" s="1"/>
    </row>
    <row r="7137" spans="2:3" x14ac:dyDescent="0.3">
      <c r="B7137" s="1"/>
      <c r="C7137" s="1"/>
    </row>
    <row r="7138" spans="2:3" x14ac:dyDescent="0.3">
      <c r="B7138" s="1"/>
      <c r="C7138" s="1"/>
    </row>
    <row r="7139" spans="2:3" x14ac:dyDescent="0.3">
      <c r="B7139" s="1"/>
      <c r="C7139" s="1"/>
    </row>
    <row r="7140" spans="2:3" x14ac:dyDescent="0.3">
      <c r="B7140" s="1"/>
      <c r="C7140" s="1"/>
    </row>
    <row r="7141" spans="2:3" x14ac:dyDescent="0.3">
      <c r="B7141" s="1"/>
      <c r="C7141" s="1"/>
    </row>
    <row r="7142" spans="2:3" x14ac:dyDescent="0.3">
      <c r="B7142" s="1"/>
      <c r="C7142" s="1"/>
    </row>
    <row r="7143" spans="2:3" x14ac:dyDescent="0.3">
      <c r="B7143" s="1"/>
      <c r="C7143" s="1"/>
    </row>
    <row r="7144" spans="2:3" x14ac:dyDescent="0.3">
      <c r="B7144" s="1"/>
      <c r="C7144" s="1"/>
    </row>
    <row r="7145" spans="2:3" x14ac:dyDescent="0.3">
      <c r="B7145" s="1"/>
      <c r="C7145" s="1"/>
    </row>
    <row r="7146" spans="2:3" x14ac:dyDescent="0.3">
      <c r="B7146" s="1"/>
      <c r="C7146" s="1"/>
    </row>
    <row r="7147" spans="2:3" x14ac:dyDescent="0.3">
      <c r="B7147" s="1"/>
      <c r="C7147" s="1"/>
    </row>
    <row r="7148" spans="2:3" x14ac:dyDescent="0.3">
      <c r="B7148" s="1"/>
      <c r="C7148" s="1"/>
    </row>
    <row r="7149" spans="2:3" x14ac:dyDescent="0.3">
      <c r="B7149" s="1"/>
      <c r="C7149" s="1"/>
    </row>
    <row r="7150" spans="2:3" x14ac:dyDescent="0.3">
      <c r="B7150" s="1"/>
      <c r="C7150" s="1"/>
    </row>
    <row r="7151" spans="2:3" x14ac:dyDescent="0.3">
      <c r="B7151" s="1"/>
      <c r="C7151" s="1"/>
    </row>
    <row r="7152" spans="2:3" x14ac:dyDescent="0.3">
      <c r="B7152" s="1"/>
      <c r="C7152" s="1"/>
    </row>
    <row r="7153" spans="2:3" x14ac:dyDescent="0.3">
      <c r="B7153" s="1"/>
      <c r="C7153" s="1"/>
    </row>
    <row r="7154" spans="2:3" x14ac:dyDescent="0.3">
      <c r="B7154" s="1"/>
      <c r="C7154" s="1"/>
    </row>
    <row r="7155" spans="2:3" x14ac:dyDescent="0.3">
      <c r="B7155" s="1"/>
      <c r="C7155" s="1"/>
    </row>
    <row r="7156" spans="2:3" x14ac:dyDescent="0.3">
      <c r="B7156" s="1"/>
      <c r="C7156" s="1"/>
    </row>
    <row r="7157" spans="2:3" x14ac:dyDescent="0.3">
      <c r="B7157" s="1"/>
      <c r="C7157" s="1"/>
    </row>
    <row r="7158" spans="2:3" x14ac:dyDescent="0.3">
      <c r="B7158" s="1"/>
      <c r="C7158" s="1"/>
    </row>
    <row r="7159" spans="2:3" x14ac:dyDescent="0.3">
      <c r="B7159" s="1"/>
      <c r="C7159" s="1"/>
    </row>
    <row r="7160" spans="2:3" x14ac:dyDescent="0.3">
      <c r="B7160" s="1"/>
      <c r="C7160" s="1"/>
    </row>
    <row r="7161" spans="2:3" x14ac:dyDescent="0.3">
      <c r="B7161" s="1"/>
      <c r="C7161" s="1"/>
    </row>
    <row r="7162" spans="2:3" x14ac:dyDescent="0.3">
      <c r="B7162" s="1"/>
      <c r="C7162" s="1"/>
    </row>
    <row r="7163" spans="2:3" x14ac:dyDescent="0.3">
      <c r="B7163" s="1"/>
      <c r="C7163" s="1"/>
    </row>
    <row r="7164" spans="2:3" x14ac:dyDescent="0.3">
      <c r="B7164" s="1"/>
      <c r="C7164" s="1"/>
    </row>
    <row r="7165" spans="2:3" x14ac:dyDescent="0.3">
      <c r="B7165" s="1"/>
      <c r="C7165" s="1"/>
    </row>
    <row r="7166" spans="2:3" x14ac:dyDescent="0.3">
      <c r="B7166" s="1"/>
      <c r="C7166" s="1"/>
    </row>
    <row r="7167" spans="2:3" x14ac:dyDescent="0.3">
      <c r="B7167" s="1"/>
      <c r="C7167" s="1"/>
    </row>
    <row r="7168" spans="2:3" x14ac:dyDescent="0.3">
      <c r="B7168" s="1"/>
      <c r="C7168" s="1"/>
    </row>
    <row r="7169" spans="2:3" x14ac:dyDescent="0.3">
      <c r="B7169" s="1"/>
      <c r="C7169" s="1"/>
    </row>
    <row r="7170" spans="2:3" x14ac:dyDescent="0.3">
      <c r="B7170" s="1"/>
      <c r="C7170" s="1"/>
    </row>
    <row r="7171" spans="2:3" x14ac:dyDescent="0.3">
      <c r="B7171" s="1"/>
      <c r="C7171" s="1"/>
    </row>
    <row r="7172" spans="2:3" x14ac:dyDescent="0.3">
      <c r="B7172" s="1"/>
      <c r="C7172" s="1"/>
    </row>
    <row r="7173" spans="2:3" x14ac:dyDescent="0.3">
      <c r="B7173" s="1"/>
      <c r="C7173" s="1"/>
    </row>
    <row r="7174" spans="2:3" x14ac:dyDescent="0.3">
      <c r="B7174" s="1"/>
      <c r="C7174" s="1"/>
    </row>
    <row r="7175" spans="2:3" x14ac:dyDescent="0.3">
      <c r="B7175" s="1"/>
      <c r="C7175" s="1"/>
    </row>
    <row r="7176" spans="2:3" x14ac:dyDescent="0.3">
      <c r="B7176" s="1"/>
      <c r="C7176" s="1"/>
    </row>
    <row r="7177" spans="2:3" x14ac:dyDescent="0.3">
      <c r="B7177" s="1"/>
      <c r="C7177" s="1"/>
    </row>
    <row r="7178" spans="2:3" x14ac:dyDescent="0.3">
      <c r="B7178" s="1"/>
      <c r="C7178" s="1"/>
    </row>
    <row r="7179" spans="2:3" x14ac:dyDescent="0.3">
      <c r="B7179" s="1"/>
      <c r="C7179" s="1"/>
    </row>
    <row r="7180" spans="2:3" x14ac:dyDescent="0.3">
      <c r="B7180" s="1"/>
      <c r="C7180" s="1"/>
    </row>
    <row r="7181" spans="2:3" x14ac:dyDescent="0.3">
      <c r="B7181" s="1"/>
      <c r="C7181" s="1"/>
    </row>
    <row r="7182" spans="2:3" x14ac:dyDescent="0.3">
      <c r="B7182" s="1"/>
      <c r="C7182" s="1"/>
    </row>
    <row r="7183" spans="2:3" x14ac:dyDescent="0.3">
      <c r="B7183" s="1"/>
      <c r="C7183" s="1"/>
    </row>
    <row r="7184" spans="2:3" x14ac:dyDescent="0.3">
      <c r="B7184" s="1"/>
      <c r="C7184" s="1"/>
    </row>
    <row r="7185" spans="2:3" x14ac:dyDescent="0.3">
      <c r="B7185" s="1"/>
      <c r="C7185" s="1"/>
    </row>
    <row r="7186" spans="2:3" x14ac:dyDescent="0.3">
      <c r="B7186" s="1"/>
      <c r="C7186" s="1"/>
    </row>
    <row r="7187" spans="2:3" x14ac:dyDescent="0.3">
      <c r="B7187" s="1"/>
      <c r="C7187" s="1"/>
    </row>
    <row r="7188" spans="2:3" x14ac:dyDescent="0.3">
      <c r="B7188" s="1"/>
      <c r="C7188" s="1"/>
    </row>
    <row r="7189" spans="2:3" x14ac:dyDescent="0.3">
      <c r="B7189" s="1"/>
      <c r="C7189" s="1"/>
    </row>
    <row r="7190" spans="2:3" x14ac:dyDescent="0.3">
      <c r="B7190" s="1"/>
      <c r="C7190" s="1"/>
    </row>
    <row r="7191" spans="2:3" x14ac:dyDescent="0.3">
      <c r="B7191" s="1"/>
      <c r="C7191" s="1"/>
    </row>
    <row r="7192" spans="2:3" x14ac:dyDescent="0.3">
      <c r="B7192" s="1"/>
      <c r="C7192" s="1"/>
    </row>
    <row r="7193" spans="2:3" x14ac:dyDescent="0.3">
      <c r="B7193" s="1"/>
      <c r="C7193" s="1"/>
    </row>
    <row r="7194" spans="2:3" x14ac:dyDescent="0.3">
      <c r="B7194" s="1"/>
      <c r="C7194" s="1"/>
    </row>
    <row r="7195" spans="2:3" x14ac:dyDescent="0.3">
      <c r="B7195" s="1"/>
      <c r="C7195" s="1"/>
    </row>
    <row r="7196" spans="2:3" x14ac:dyDescent="0.3">
      <c r="B7196" s="1"/>
      <c r="C7196" s="1"/>
    </row>
    <row r="7197" spans="2:3" x14ac:dyDescent="0.3">
      <c r="B7197" s="1"/>
      <c r="C7197" s="1"/>
    </row>
    <row r="7198" spans="2:3" x14ac:dyDescent="0.3">
      <c r="B7198" s="1"/>
      <c r="C7198" s="1"/>
    </row>
    <row r="7199" spans="2:3" x14ac:dyDescent="0.3">
      <c r="B7199" s="1"/>
      <c r="C7199" s="1"/>
    </row>
    <row r="7200" spans="2:3" x14ac:dyDescent="0.3">
      <c r="B7200" s="1"/>
      <c r="C7200" s="1"/>
    </row>
    <row r="7201" spans="2:3" x14ac:dyDescent="0.3">
      <c r="B7201" s="1"/>
      <c r="C7201" s="1"/>
    </row>
    <row r="7202" spans="2:3" x14ac:dyDescent="0.3">
      <c r="B7202" s="1"/>
      <c r="C7202" s="1"/>
    </row>
    <row r="7203" spans="2:3" x14ac:dyDescent="0.3">
      <c r="B7203" s="1"/>
      <c r="C7203" s="1"/>
    </row>
    <row r="7204" spans="2:3" x14ac:dyDescent="0.3">
      <c r="B7204" s="1"/>
      <c r="C7204" s="1"/>
    </row>
    <row r="7205" spans="2:3" x14ac:dyDescent="0.3">
      <c r="B7205" s="1"/>
      <c r="C7205" s="1"/>
    </row>
    <row r="7206" spans="2:3" x14ac:dyDescent="0.3">
      <c r="B7206" s="1"/>
      <c r="C7206" s="1"/>
    </row>
    <row r="7207" spans="2:3" x14ac:dyDescent="0.3">
      <c r="B7207" s="1"/>
      <c r="C7207" s="1"/>
    </row>
    <row r="7208" spans="2:3" x14ac:dyDescent="0.3">
      <c r="B7208" s="1"/>
      <c r="C7208" s="1"/>
    </row>
    <row r="7209" spans="2:3" x14ac:dyDescent="0.3">
      <c r="B7209" s="1"/>
      <c r="C7209" s="1"/>
    </row>
    <row r="7210" spans="2:3" x14ac:dyDescent="0.3">
      <c r="B7210" s="1"/>
      <c r="C7210" s="1"/>
    </row>
    <row r="7211" spans="2:3" x14ac:dyDescent="0.3">
      <c r="B7211" s="1"/>
      <c r="C7211" s="1"/>
    </row>
    <row r="7212" spans="2:3" x14ac:dyDescent="0.3">
      <c r="B7212" s="1"/>
      <c r="C7212" s="1"/>
    </row>
    <row r="7213" spans="2:3" x14ac:dyDescent="0.3">
      <c r="B7213" s="1"/>
      <c r="C7213" s="1"/>
    </row>
    <row r="7214" spans="2:3" x14ac:dyDescent="0.3">
      <c r="B7214" s="1"/>
      <c r="C7214" s="1"/>
    </row>
    <row r="7215" spans="2:3" x14ac:dyDescent="0.3">
      <c r="B7215" s="1"/>
      <c r="C7215" s="1"/>
    </row>
    <row r="7216" spans="2:3" x14ac:dyDescent="0.3">
      <c r="B7216" s="1"/>
      <c r="C7216" s="1"/>
    </row>
    <row r="7217" spans="2:3" x14ac:dyDescent="0.3">
      <c r="B7217" s="1"/>
      <c r="C7217" s="1"/>
    </row>
    <row r="7218" spans="2:3" x14ac:dyDescent="0.3">
      <c r="B7218" s="1"/>
      <c r="C7218" s="1"/>
    </row>
    <row r="7219" spans="2:3" x14ac:dyDescent="0.3">
      <c r="B7219" s="1"/>
      <c r="C7219" s="1"/>
    </row>
    <row r="7220" spans="2:3" x14ac:dyDescent="0.3">
      <c r="B7220" s="1"/>
      <c r="C7220" s="1"/>
    </row>
    <row r="7221" spans="2:3" x14ac:dyDescent="0.3">
      <c r="B7221" s="1"/>
      <c r="C7221" s="1"/>
    </row>
    <row r="7222" spans="2:3" x14ac:dyDescent="0.3">
      <c r="B7222" s="1"/>
      <c r="C7222" s="1"/>
    </row>
    <row r="7223" spans="2:3" x14ac:dyDescent="0.3">
      <c r="B7223" s="1"/>
      <c r="C7223" s="1"/>
    </row>
    <row r="7224" spans="2:3" x14ac:dyDescent="0.3">
      <c r="B7224" s="1"/>
      <c r="C7224" s="1"/>
    </row>
    <row r="7225" spans="2:3" x14ac:dyDescent="0.3">
      <c r="B7225" s="1"/>
      <c r="C7225" s="1"/>
    </row>
    <row r="7226" spans="2:3" x14ac:dyDescent="0.3">
      <c r="B7226" s="1"/>
      <c r="C7226" s="1"/>
    </row>
    <row r="7227" spans="2:3" x14ac:dyDescent="0.3">
      <c r="B7227" s="1"/>
      <c r="C7227" s="1"/>
    </row>
    <row r="7228" spans="2:3" x14ac:dyDescent="0.3">
      <c r="B7228" s="1"/>
      <c r="C7228" s="1"/>
    </row>
    <row r="7229" spans="2:3" x14ac:dyDescent="0.3">
      <c r="B7229" s="1"/>
      <c r="C7229" s="1"/>
    </row>
    <row r="7230" spans="2:3" x14ac:dyDescent="0.3">
      <c r="B7230" s="1"/>
      <c r="C7230" s="1"/>
    </row>
    <row r="7231" spans="2:3" x14ac:dyDescent="0.3">
      <c r="B7231" s="1"/>
      <c r="C7231" s="1"/>
    </row>
    <row r="7232" spans="2:3" x14ac:dyDescent="0.3">
      <c r="B7232" s="1"/>
      <c r="C7232" s="1"/>
    </row>
    <row r="7233" spans="2:3" x14ac:dyDescent="0.3">
      <c r="B7233" s="1"/>
      <c r="C7233" s="1"/>
    </row>
    <row r="7234" spans="2:3" x14ac:dyDescent="0.3">
      <c r="B7234" s="1"/>
      <c r="C7234" s="1"/>
    </row>
    <row r="7235" spans="2:3" x14ac:dyDescent="0.3">
      <c r="B7235" s="1"/>
      <c r="C7235" s="1"/>
    </row>
    <row r="7236" spans="2:3" x14ac:dyDescent="0.3">
      <c r="B7236" s="1"/>
      <c r="C7236" s="1"/>
    </row>
    <row r="7237" spans="2:3" x14ac:dyDescent="0.3">
      <c r="B7237" s="1"/>
      <c r="C7237" s="1"/>
    </row>
    <row r="7238" spans="2:3" x14ac:dyDescent="0.3">
      <c r="B7238" s="1"/>
      <c r="C7238" s="1"/>
    </row>
    <row r="7239" spans="2:3" x14ac:dyDescent="0.3">
      <c r="B7239" s="1"/>
      <c r="C7239" s="1"/>
    </row>
    <row r="7240" spans="2:3" x14ac:dyDescent="0.3">
      <c r="B7240" s="1"/>
      <c r="C7240" s="1"/>
    </row>
    <row r="7241" spans="2:3" x14ac:dyDescent="0.3">
      <c r="B7241" s="1"/>
      <c r="C7241" s="1"/>
    </row>
    <row r="7242" spans="2:3" x14ac:dyDescent="0.3">
      <c r="B7242" s="1"/>
      <c r="C7242" s="1"/>
    </row>
    <row r="7243" spans="2:3" x14ac:dyDescent="0.3">
      <c r="B7243" s="1"/>
      <c r="C7243" s="1"/>
    </row>
    <row r="7244" spans="2:3" x14ac:dyDescent="0.3">
      <c r="B7244" s="1"/>
      <c r="C7244" s="1"/>
    </row>
    <row r="7245" spans="2:3" x14ac:dyDescent="0.3">
      <c r="B7245" s="1"/>
      <c r="C7245" s="1"/>
    </row>
    <row r="7246" spans="2:3" x14ac:dyDescent="0.3">
      <c r="B7246" s="1"/>
      <c r="C7246" s="1"/>
    </row>
    <row r="7247" spans="2:3" x14ac:dyDescent="0.3">
      <c r="B7247" s="1"/>
      <c r="C7247" s="1"/>
    </row>
    <row r="7248" spans="2:3" x14ac:dyDescent="0.3">
      <c r="B7248" s="1"/>
      <c r="C7248" s="1"/>
    </row>
    <row r="7249" spans="2:3" x14ac:dyDescent="0.3">
      <c r="B7249" s="1"/>
      <c r="C7249" s="1"/>
    </row>
    <row r="7250" spans="2:3" x14ac:dyDescent="0.3">
      <c r="B7250" s="1"/>
      <c r="C7250" s="1"/>
    </row>
    <row r="7251" spans="2:3" x14ac:dyDescent="0.3">
      <c r="B7251" s="1"/>
      <c r="C7251" s="1"/>
    </row>
    <row r="7252" spans="2:3" x14ac:dyDescent="0.3">
      <c r="B7252" s="1"/>
      <c r="C7252" s="1"/>
    </row>
    <row r="7253" spans="2:3" x14ac:dyDescent="0.3">
      <c r="B7253" s="1"/>
      <c r="C7253" s="1"/>
    </row>
    <row r="7254" spans="2:3" x14ac:dyDescent="0.3">
      <c r="B7254" s="1"/>
      <c r="C7254" s="1"/>
    </row>
    <row r="7255" spans="2:3" x14ac:dyDescent="0.3">
      <c r="B7255" s="1"/>
      <c r="C7255" s="1"/>
    </row>
    <row r="7256" spans="2:3" x14ac:dyDescent="0.3">
      <c r="B7256" s="1"/>
      <c r="C7256" s="1"/>
    </row>
    <row r="7257" spans="2:3" x14ac:dyDescent="0.3">
      <c r="B7257" s="1"/>
      <c r="C7257" s="1"/>
    </row>
    <row r="7258" spans="2:3" x14ac:dyDescent="0.3">
      <c r="B7258" s="1"/>
      <c r="C7258" s="1"/>
    </row>
    <row r="7259" spans="2:3" x14ac:dyDescent="0.3">
      <c r="B7259" s="1"/>
      <c r="C7259" s="1"/>
    </row>
    <row r="7260" spans="2:3" x14ac:dyDescent="0.3">
      <c r="B7260" s="1"/>
      <c r="C7260" s="1"/>
    </row>
    <row r="7261" spans="2:3" x14ac:dyDescent="0.3">
      <c r="B7261" s="1"/>
      <c r="C7261" s="1"/>
    </row>
    <row r="7262" spans="2:3" x14ac:dyDescent="0.3">
      <c r="B7262" s="1"/>
      <c r="C7262" s="1"/>
    </row>
    <row r="7263" spans="2:3" x14ac:dyDescent="0.3">
      <c r="B7263" s="1"/>
      <c r="C7263" s="1"/>
    </row>
    <row r="7264" spans="2:3" x14ac:dyDescent="0.3">
      <c r="B7264" s="1"/>
      <c r="C7264" s="1"/>
    </row>
    <row r="7265" spans="2:3" x14ac:dyDescent="0.3">
      <c r="B7265" s="1"/>
      <c r="C7265" s="1"/>
    </row>
    <row r="7266" spans="2:3" x14ac:dyDescent="0.3">
      <c r="B7266" s="1"/>
      <c r="C7266" s="1"/>
    </row>
    <row r="7267" spans="2:3" x14ac:dyDescent="0.3">
      <c r="B7267" s="1"/>
      <c r="C7267" s="1"/>
    </row>
    <row r="7268" spans="2:3" x14ac:dyDescent="0.3">
      <c r="B7268" s="1"/>
      <c r="C7268" s="1"/>
    </row>
    <row r="7269" spans="2:3" x14ac:dyDescent="0.3">
      <c r="B7269" s="1"/>
      <c r="C7269" s="1"/>
    </row>
    <row r="7270" spans="2:3" x14ac:dyDescent="0.3">
      <c r="B7270" s="1"/>
      <c r="C7270" s="1"/>
    </row>
    <row r="7271" spans="2:3" x14ac:dyDescent="0.3">
      <c r="B7271" s="1"/>
      <c r="C7271" s="1"/>
    </row>
    <row r="7272" spans="2:3" x14ac:dyDescent="0.3">
      <c r="B7272" s="1"/>
      <c r="C7272" s="1"/>
    </row>
    <row r="7273" spans="2:3" x14ac:dyDescent="0.3">
      <c r="B7273" s="1"/>
      <c r="C7273" s="1"/>
    </row>
    <row r="7274" spans="2:3" x14ac:dyDescent="0.3">
      <c r="B7274" s="1"/>
      <c r="C7274" s="1"/>
    </row>
    <row r="7275" spans="2:3" x14ac:dyDescent="0.3">
      <c r="B7275" s="1"/>
      <c r="C7275" s="1"/>
    </row>
    <row r="7276" spans="2:3" x14ac:dyDescent="0.3">
      <c r="B7276" s="1"/>
      <c r="C7276" s="1"/>
    </row>
    <row r="7277" spans="2:3" x14ac:dyDescent="0.3">
      <c r="B7277" s="1"/>
      <c r="C7277" s="1"/>
    </row>
    <row r="7278" spans="2:3" x14ac:dyDescent="0.3">
      <c r="B7278" s="1"/>
      <c r="C7278" s="1"/>
    </row>
    <row r="7279" spans="2:3" x14ac:dyDescent="0.3">
      <c r="B7279" s="1"/>
      <c r="C7279" s="1"/>
    </row>
    <row r="7280" spans="2:3" x14ac:dyDescent="0.3">
      <c r="B7280" s="1"/>
      <c r="C7280" s="1"/>
    </row>
    <row r="7281" spans="2:3" x14ac:dyDescent="0.3">
      <c r="B7281" s="1"/>
      <c r="C7281" s="1"/>
    </row>
    <row r="7282" spans="2:3" x14ac:dyDescent="0.3">
      <c r="B7282" s="1"/>
      <c r="C7282" s="1"/>
    </row>
    <row r="7283" spans="2:3" x14ac:dyDescent="0.3">
      <c r="B7283" s="1"/>
      <c r="C7283" s="1"/>
    </row>
    <row r="7284" spans="2:3" x14ac:dyDescent="0.3">
      <c r="B7284" s="1"/>
      <c r="C7284" s="1"/>
    </row>
    <row r="7285" spans="2:3" x14ac:dyDescent="0.3">
      <c r="B7285" s="1"/>
      <c r="C7285" s="1"/>
    </row>
    <row r="7286" spans="2:3" x14ac:dyDescent="0.3">
      <c r="B7286" s="1"/>
      <c r="C7286" s="1"/>
    </row>
    <row r="7287" spans="2:3" x14ac:dyDescent="0.3">
      <c r="B7287" s="1"/>
      <c r="C7287" s="1"/>
    </row>
    <row r="7288" spans="2:3" x14ac:dyDescent="0.3">
      <c r="B7288" s="1"/>
      <c r="C7288" s="1"/>
    </row>
    <row r="7289" spans="2:3" x14ac:dyDescent="0.3">
      <c r="B7289" s="1"/>
      <c r="C7289" s="1"/>
    </row>
    <row r="7290" spans="2:3" x14ac:dyDescent="0.3">
      <c r="B7290" s="1"/>
      <c r="C7290" s="1"/>
    </row>
    <row r="7291" spans="2:3" x14ac:dyDescent="0.3">
      <c r="B7291" s="1"/>
      <c r="C7291" s="1"/>
    </row>
    <row r="7292" spans="2:3" x14ac:dyDescent="0.3">
      <c r="B7292" s="1"/>
      <c r="C7292" s="1"/>
    </row>
    <row r="7293" spans="2:3" x14ac:dyDescent="0.3">
      <c r="B7293" s="1"/>
      <c r="C7293" s="1"/>
    </row>
    <row r="7294" spans="2:3" x14ac:dyDescent="0.3">
      <c r="B7294" s="1"/>
      <c r="C7294" s="1"/>
    </row>
    <row r="7295" spans="2:3" x14ac:dyDescent="0.3">
      <c r="B7295" s="1"/>
      <c r="C7295" s="1"/>
    </row>
    <row r="7296" spans="2:3" x14ac:dyDescent="0.3">
      <c r="B7296" s="1"/>
      <c r="C7296" s="1"/>
    </row>
    <row r="7297" spans="2:3" x14ac:dyDescent="0.3">
      <c r="B7297" s="1"/>
      <c r="C7297" s="1"/>
    </row>
    <row r="7298" spans="2:3" x14ac:dyDescent="0.3">
      <c r="B7298" s="1"/>
      <c r="C7298" s="1"/>
    </row>
    <row r="7299" spans="2:3" x14ac:dyDescent="0.3">
      <c r="B7299" s="1"/>
      <c r="C7299" s="1"/>
    </row>
    <row r="7300" spans="2:3" x14ac:dyDescent="0.3">
      <c r="B7300" s="1"/>
      <c r="C7300" s="1"/>
    </row>
    <row r="7301" spans="2:3" x14ac:dyDescent="0.3">
      <c r="B7301" s="1"/>
      <c r="C7301" s="1"/>
    </row>
    <row r="7302" spans="2:3" x14ac:dyDescent="0.3">
      <c r="B7302" s="1"/>
      <c r="C7302" s="1"/>
    </row>
    <row r="7303" spans="2:3" x14ac:dyDescent="0.3">
      <c r="B7303" s="1"/>
      <c r="C7303" s="1"/>
    </row>
    <row r="7304" spans="2:3" x14ac:dyDescent="0.3">
      <c r="B7304" s="1"/>
      <c r="C7304" s="1"/>
    </row>
    <row r="7305" spans="2:3" x14ac:dyDescent="0.3">
      <c r="B7305" s="1"/>
      <c r="C7305" s="1"/>
    </row>
    <row r="7306" spans="2:3" x14ac:dyDescent="0.3">
      <c r="B7306" s="1"/>
      <c r="C7306" s="1"/>
    </row>
    <row r="7307" spans="2:3" x14ac:dyDescent="0.3">
      <c r="B7307" s="1"/>
      <c r="C7307" s="1"/>
    </row>
    <row r="7308" spans="2:3" x14ac:dyDescent="0.3">
      <c r="B7308" s="1"/>
      <c r="C7308" s="1"/>
    </row>
    <row r="7309" spans="2:3" x14ac:dyDescent="0.3">
      <c r="B7309" s="1"/>
      <c r="C7309" s="1"/>
    </row>
    <row r="7310" spans="2:3" x14ac:dyDescent="0.3">
      <c r="B7310" s="1"/>
      <c r="C7310" s="1"/>
    </row>
    <row r="7311" spans="2:3" x14ac:dyDescent="0.3">
      <c r="B7311" s="1"/>
      <c r="C7311" s="1"/>
    </row>
    <row r="7312" spans="2:3" x14ac:dyDescent="0.3">
      <c r="B7312" s="1"/>
      <c r="C7312" s="1"/>
    </row>
    <row r="7313" spans="2:3" x14ac:dyDescent="0.3">
      <c r="B7313" s="1"/>
      <c r="C7313" s="1"/>
    </row>
    <row r="7314" spans="2:3" x14ac:dyDescent="0.3">
      <c r="B7314" s="1"/>
      <c r="C7314" s="1"/>
    </row>
    <row r="7315" spans="2:3" x14ac:dyDescent="0.3">
      <c r="B7315" s="1"/>
      <c r="C7315" s="1"/>
    </row>
    <row r="7316" spans="2:3" x14ac:dyDescent="0.3">
      <c r="B7316" s="1"/>
      <c r="C7316" s="1"/>
    </row>
    <row r="7317" spans="2:3" x14ac:dyDescent="0.3">
      <c r="B7317" s="1"/>
      <c r="C7317" s="1"/>
    </row>
    <row r="7318" spans="2:3" x14ac:dyDescent="0.3">
      <c r="B7318" s="1"/>
      <c r="C7318" s="1"/>
    </row>
    <row r="7319" spans="2:3" x14ac:dyDescent="0.3">
      <c r="B7319" s="1"/>
      <c r="C7319" s="1"/>
    </row>
    <row r="7320" spans="2:3" x14ac:dyDescent="0.3">
      <c r="B7320" s="1"/>
      <c r="C7320" s="1"/>
    </row>
    <row r="7321" spans="2:3" x14ac:dyDescent="0.3">
      <c r="B7321" s="1"/>
      <c r="C7321" s="1"/>
    </row>
    <row r="7322" spans="2:3" x14ac:dyDescent="0.3">
      <c r="B7322" s="1"/>
      <c r="C7322" s="1"/>
    </row>
    <row r="7323" spans="2:3" x14ac:dyDescent="0.3">
      <c r="B7323" s="1"/>
      <c r="C7323" s="1"/>
    </row>
    <row r="7324" spans="2:3" x14ac:dyDescent="0.3">
      <c r="B7324" s="1"/>
      <c r="C7324" s="1"/>
    </row>
    <row r="7325" spans="2:3" x14ac:dyDescent="0.3">
      <c r="B7325" s="1"/>
      <c r="C7325" s="1"/>
    </row>
    <row r="7326" spans="2:3" x14ac:dyDescent="0.3">
      <c r="B7326" s="1"/>
      <c r="C7326" s="1"/>
    </row>
    <row r="7327" spans="2:3" x14ac:dyDescent="0.3">
      <c r="B7327" s="1"/>
      <c r="C7327" s="1"/>
    </row>
    <row r="7328" spans="2:3" x14ac:dyDescent="0.3">
      <c r="B7328" s="1"/>
      <c r="C7328" s="1"/>
    </row>
    <row r="7329" spans="2:3" x14ac:dyDescent="0.3">
      <c r="B7329" s="1"/>
      <c r="C7329" s="1"/>
    </row>
    <row r="7330" spans="2:3" x14ac:dyDescent="0.3">
      <c r="B7330" s="1"/>
      <c r="C7330" s="1"/>
    </row>
    <row r="7331" spans="2:3" x14ac:dyDescent="0.3">
      <c r="B7331" s="1"/>
      <c r="C7331" s="1"/>
    </row>
    <row r="7332" spans="2:3" x14ac:dyDescent="0.3">
      <c r="B7332" s="1"/>
      <c r="C7332" s="1"/>
    </row>
    <row r="7333" spans="2:3" x14ac:dyDescent="0.3">
      <c r="B7333" s="1"/>
      <c r="C7333" s="1"/>
    </row>
    <row r="7334" spans="2:3" x14ac:dyDescent="0.3">
      <c r="B7334" s="1"/>
      <c r="C7334" s="1"/>
    </row>
    <row r="7335" spans="2:3" x14ac:dyDescent="0.3">
      <c r="B7335" s="1"/>
      <c r="C7335" s="1"/>
    </row>
    <row r="7336" spans="2:3" x14ac:dyDescent="0.3">
      <c r="B7336" s="1"/>
      <c r="C7336" s="1"/>
    </row>
    <row r="7337" spans="2:3" x14ac:dyDescent="0.3">
      <c r="B7337" s="1"/>
      <c r="C7337" s="1"/>
    </row>
    <row r="7338" spans="2:3" x14ac:dyDescent="0.3">
      <c r="B7338" s="1"/>
      <c r="C7338" s="1"/>
    </row>
    <row r="7339" spans="2:3" x14ac:dyDescent="0.3">
      <c r="B7339" s="1"/>
      <c r="C7339" s="1"/>
    </row>
    <row r="7340" spans="2:3" x14ac:dyDescent="0.3">
      <c r="B7340" s="1"/>
      <c r="C7340" s="1"/>
    </row>
    <row r="7341" spans="2:3" x14ac:dyDescent="0.3">
      <c r="B7341" s="1"/>
      <c r="C7341" s="1"/>
    </row>
    <row r="7342" spans="2:3" x14ac:dyDescent="0.3">
      <c r="B7342" s="1"/>
      <c r="C7342" s="1"/>
    </row>
    <row r="7343" spans="2:3" x14ac:dyDescent="0.3">
      <c r="B7343" s="1"/>
      <c r="C7343" s="1"/>
    </row>
    <row r="7344" spans="2:3" x14ac:dyDescent="0.3">
      <c r="B7344" s="1"/>
      <c r="C7344" s="1"/>
    </row>
    <row r="7345" spans="2:3" x14ac:dyDescent="0.3">
      <c r="B7345" s="1"/>
      <c r="C7345" s="1"/>
    </row>
    <row r="7346" spans="2:3" x14ac:dyDescent="0.3">
      <c r="B7346" s="1"/>
      <c r="C7346" s="1"/>
    </row>
    <row r="7347" spans="2:3" x14ac:dyDescent="0.3">
      <c r="B7347" s="1"/>
      <c r="C7347" s="1"/>
    </row>
    <row r="7348" spans="2:3" x14ac:dyDescent="0.3">
      <c r="B7348" s="1"/>
      <c r="C7348" s="1"/>
    </row>
    <row r="7349" spans="2:3" x14ac:dyDescent="0.3">
      <c r="B7349" s="1"/>
      <c r="C7349" s="1"/>
    </row>
    <row r="7350" spans="2:3" x14ac:dyDescent="0.3">
      <c r="B7350" s="1"/>
      <c r="C7350" s="1"/>
    </row>
    <row r="7351" spans="2:3" x14ac:dyDescent="0.3">
      <c r="B7351" s="1"/>
      <c r="C7351" s="1"/>
    </row>
    <row r="7352" spans="2:3" x14ac:dyDescent="0.3">
      <c r="B7352" s="1"/>
      <c r="C7352" s="1"/>
    </row>
    <row r="7353" spans="2:3" x14ac:dyDescent="0.3">
      <c r="B7353" s="1"/>
      <c r="C7353" s="1"/>
    </row>
    <row r="7354" spans="2:3" x14ac:dyDescent="0.3">
      <c r="B7354" s="1"/>
      <c r="C7354" s="1"/>
    </row>
    <row r="7355" spans="2:3" x14ac:dyDescent="0.3">
      <c r="B7355" s="1"/>
      <c r="C7355" s="1"/>
    </row>
    <row r="7356" spans="2:3" x14ac:dyDescent="0.3">
      <c r="B7356" s="1"/>
      <c r="C7356" s="1"/>
    </row>
    <row r="7357" spans="2:3" x14ac:dyDescent="0.3">
      <c r="B7357" s="1"/>
      <c r="C7357" s="1"/>
    </row>
    <row r="7358" spans="2:3" x14ac:dyDescent="0.3">
      <c r="B7358" s="1"/>
      <c r="C7358" s="1"/>
    </row>
    <row r="7359" spans="2:3" x14ac:dyDescent="0.3">
      <c r="B7359" s="1"/>
      <c r="C7359" s="1"/>
    </row>
    <row r="7360" spans="2:3" x14ac:dyDescent="0.3">
      <c r="B7360" s="1"/>
      <c r="C7360" s="1"/>
    </row>
    <row r="7361" spans="2:3" x14ac:dyDescent="0.3">
      <c r="B7361" s="1"/>
      <c r="C7361" s="1"/>
    </row>
    <row r="7362" spans="2:3" x14ac:dyDescent="0.3">
      <c r="B7362" s="1"/>
      <c r="C7362" s="1"/>
    </row>
    <row r="7363" spans="2:3" x14ac:dyDescent="0.3">
      <c r="B7363" s="1"/>
      <c r="C7363" s="1"/>
    </row>
    <row r="7364" spans="2:3" x14ac:dyDescent="0.3">
      <c r="B7364" s="1"/>
      <c r="C7364" s="1"/>
    </row>
    <row r="7365" spans="2:3" x14ac:dyDescent="0.3">
      <c r="B7365" s="1"/>
      <c r="C7365" s="1"/>
    </row>
    <row r="7366" spans="2:3" x14ac:dyDescent="0.3">
      <c r="B7366" s="1"/>
      <c r="C7366" s="1"/>
    </row>
    <row r="7367" spans="2:3" x14ac:dyDescent="0.3">
      <c r="B7367" s="1"/>
      <c r="C7367" s="1"/>
    </row>
    <row r="7368" spans="2:3" x14ac:dyDescent="0.3">
      <c r="B7368" s="1"/>
      <c r="C7368" s="1"/>
    </row>
    <row r="7369" spans="2:3" x14ac:dyDescent="0.3">
      <c r="B7369" s="1"/>
      <c r="C7369" s="1"/>
    </row>
    <row r="7370" spans="2:3" x14ac:dyDescent="0.3">
      <c r="B7370" s="1"/>
      <c r="C7370" s="1"/>
    </row>
    <row r="7371" spans="2:3" x14ac:dyDescent="0.3">
      <c r="B7371" s="1"/>
      <c r="C7371" s="1"/>
    </row>
    <row r="7372" spans="2:3" x14ac:dyDescent="0.3">
      <c r="B7372" s="1"/>
      <c r="C7372" s="1"/>
    </row>
    <row r="7373" spans="2:3" x14ac:dyDescent="0.3">
      <c r="B7373" s="1"/>
      <c r="C7373" s="1"/>
    </row>
    <row r="7374" spans="2:3" x14ac:dyDescent="0.3">
      <c r="B7374" s="1"/>
      <c r="C7374" s="1"/>
    </row>
    <row r="7375" spans="2:3" x14ac:dyDescent="0.3">
      <c r="B7375" s="1"/>
      <c r="C7375" s="1"/>
    </row>
    <row r="7376" spans="2:3" x14ac:dyDescent="0.3">
      <c r="B7376" s="1"/>
      <c r="C7376" s="1"/>
    </row>
    <row r="7377" spans="2:3" x14ac:dyDescent="0.3">
      <c r="B7377" s="1"/>
      <c r="C7377" s="1"/>
    </row>
    <row r="7378" spans="2:3" x14ac:dyDescent="0.3">
      <c r="B7378" s="1"/>
      <c r="C7378" s="1"/>
    </row>
    <row r="7379" spans="2:3" x14ac:dyDescent="0.3">
      <c r="B7379" s="1"/>
      <c r="C7379" s="1"/>
    </row>
    <row r="7380" spans="2:3" x14ac:dyDescent="0.3">
      <c r="B7380" s="1"/>
      <c r="C7380" s="1"/>
    </row>
    <row r="7381" spans="2:3" x14ac:dyDescent="0.3">
      <c r="B7381" s="1"/>
      <c r="C7381" s="1"/>
    </row>
    <row r="7382" spans="2:3" x14ac:dyDescent="0.3">
      <c r="B7382" s="1"/>
      <c r="C7382" s="1"/>
    </row>
    <row r="7383" spans="2:3" x14ac:dyDescent="0.3">
      <c r="B7383" s="1"/>
      <c r="C7383" s="1"/>
    </row>
    <row r="7384" spans="2:3" x14ac:dyDescent="0.3">
      <c r="B7384" s="1"/>
      <c r="C7384" s="1"/>
    </row>
    <row r="7385" spans="2:3" x14ac:dyDescent="0.3">
      <c r="B7385" s="1"/>
      <c r="C7385" s="1"/>
    </row>
    <row r="7386" spans="2:3" x14ac:dyDescent="0.3">
      <c r="B7386" s="1"/>
      <c r="C7386" s="1"/>
    </row>
    <row r="7387" spans="2:3" x14ac:dyDescent="0.3">
      <c r="B7387" s="1"/>
      <c r="C7387" s="1"/>
    </row>
    <row r="7388" spans="2:3" x14ac:dyDescent="0.3">
      <c r="B7388" s="1"/>
      <c r="C7388" s="1"/>
    </row>
    <row r="7389" spans="2:3" x14ac:dyDescent="0.3">
      <c r="B7389" s="1"/>
      <c r="C7389" s="1"/>
    </row>
    <row r="7390" spans="2:3" x14ac:dyDescent="0.3">
      <c r="B7390" s="1"/>
      <c r="C7390" s="1"/>
    </row>
    <row r="7391" spans="2:3" x14ac:dyDescent="0.3">
      <c r="B7391" s="1"/>
      <c r="C7391" s="1"/>
    </row>
    <row r="7392" spans="2:3" x14ac:dyDescent="0.3">
      <c r="B7392" s="1"/>
      <c r="C7392" s="1"/>
    </row>
    <row r="7393" spans="2:3" x14ac:dyDescent="0.3">
      <c r="B7393" s="1"/>
      <c r="C7393" s="1"/>
    </row>
    <row r="7394" spans="2:3" x14ac:dyDescent="0.3">
      <c r="B7394" s="1"/>
      <c r="C7394" s="1"/>
    </row>
    <row r="7395" spans="2:3" x14ac:dyDescent="0.3">
      <c r="B7395" s="1"/>
      <c r="C7395" s="1"/>
    </row>
    <row r="7396" spans="2:3" x14ac:dyDescent="0.3">
      <c r="B7396" s="1"/>
      <c r="C7396" s="1"/>
    </row>
    <row r="7397" spans="2:3" x14ac:dyDescent="0.3">
      <c r="B7397" s="1"/>
      <c r="C7397" s="1"/>
    </row>
    <row r="7398" spans="2:3" x14ac:dyDescent="0.3">
      <c r="B7398" s="1"/>
      <c r="C7398" s="1"/>
    </row>
    <row r="7399" spans="2:3" x14ac:dyDescent="0.3">
      <c r="B7399" s="1"/>
      <c r="C7399" s="1"/>
    </row>
    <row r="7400" spans="2:3" x14ac:dyDescent="0.3">
      <c r="B7400" s="1"/>
      <c r="C7400" s="1"/>
    </row>
    <row r="7401" spans="2:3" x14ac:dyDescent="0.3">
      <c r="B7401" s="1"/>
      <c r="C7401" s="1"/>
    </row>
    <row r="7402" spans="2:3" x14ac:dyDescent="0.3">
      <c r="B7402" s="1"/>
      <c r="C7402" s="1"/>
    </row>
    <row r="7403" spans="2:3" x14ac:dyDescent="0.3">
      <c r="B7403" s="1"/>
      <c r="C7403" s="1"/>
    </row>
    <row r="7404" spans="2:3" x14ac:dyDescent="0.3">
      <c r="B7404" s="1"/>
      <c r="C7404" s="1"/>
    </row>
    <row r="7405" spans="2:3" x14ac:dyDescent="0.3">
      <c r="B7405" s="1"/>
      <c r="C7405" s="1"/>
    </row>
    <row r="7406" spans="2:3" x14ac:dyDescent="0.3">
      <c r="B7406" s="1"/>
      <c r="C7406" s="1"/>
    </row>
    <row r="7407" spans="2:3" x14ac:dyDescent="0.3">
      <c r="B7407" s="1"/>
      <c r="C7407" s="1"/>
    </row>
    <row r="7408" spans="2:3" x14ac:dyDescent="0.3">
      <c r="B7408" s="1"/>
      <c r="C7408" s="1"/>
    </row>
    <row r="7409" spans="2:3" x14ac:dyDescent="0.3">
      <c r="B7409" s="1"/>
      <c r="C7409" s="1"/>
    </row>
    <row r="7410" spans="2:3" x14ac:dyDescent="0.3">
      <c r="B7410" s="1"/>
      <c r="C7410" s="1"/>
    </row>
    <row r="7411" spans="2:3" x14ac:dyDescent="0.3">
      <c r="B7411" s="1"/>
      <c r="C7411" s="1"/>
    </row>
    <row r="7412" spans="2:3" x14ac:dyDescent="0.3">
      <c r="B7412" s="1"/>
      <c r="C7412" s="1"/>
    </row>
    <row r="7413" spans="2:3" x14ac:dyDescent="0.3">
      <c r="B7413" s="1"/>
      <c r="C7413" s="1"/>
    </row>
    <row r="7414" spans="2:3" x14ac:dyDescent="0.3">
      <c r="B7414" s="1"/>
      <c r="C7414" s="1"/>
    </row>
    <row r="7415" spans="2:3" x14ac:dyDescent="0.3">
      <c r="B7415" s="1"/>
      <c r="C7415" s="1"/>
    </row>
    <row r="7416" spans="2:3" x14ac:dyDescent="0.3">
      <c r="B7416" s="1"/>
      <c r="C7416" s="1"/>
    </row>
    <row r="7417" spans="2:3" x14ac:dyDescent="0.3">
      <c r="B7417" s="1"/>
      <c r="C7417" s="1"/>
    </row>
    <row r="7418" spans="2:3" x14ac:dyDescent="0.3">
      <c r="B7418" s="1"/>
      <c r="C7418" s="1"/>
    </row>
    <row r="7419" spans="2:3" x14ac:dyDescent="0.3">
      <c r="B7419" s="1"/>
      <c r="C7419" s="1"/>
    </row>
    <row r="7420" spans="2:3" x14ac:dyDescent="0.3">
      <c r="B7420" s="1"/>
      <c r="C7420" s="1"/>
    </row>
    <row r="7421" spans="2:3" x14ac:dyDescent="0.3">
      <c r="B7421" s="1"/>
      <c r="C7421" s="1"/>
    </row>
    <row r="7422" spans="2:3" x14ac:dyDescent="0.3">
      <c r="B7422" s="1"/>
      <c r="C7422" s="1"/>
    </row>
    <row r="7423" spans="2:3" x14ac:dyDescent="0.3">
      <c r="B7423" s="1"/>
      <c r="C7423" s="1"/>
    </row>
    <row r="7424" spans="2:3" x14ac:dyDescent="0.3">
      <c r="B7424" s="1"/>
      <c r="C7424" s="1"/>
    </row>
    <row r="7425" spans="2:3" x14ac:dyDescent="0.3">
      <c r="B7425" s="1"/>
      <c r="C7425" s="1"/>
    </row>
    <row r="7426" spans="2:3" x14ac:dyDescent="0.3">
      <c r="B7426" s="1"/>
      <c r="C7426" s="1"/>
    </row>
    <row r="7427" spans="2:3" x14ac:dyDescent="0.3">
      <c r="B7427" s="1"/>
      <c r="C7427" s="1"/>
    </row>
    <row r="7428" spans="2:3" x14ac:dyDescent="0.3">
      <c r="B7428" s="1"/>
      <c r="C7428" s="1"/>
    </row>
    <row r="7429" spans="2:3" x14ac:dyDescent="0.3">
      <c r="B7429" s="1"/>
      <c r="C7429" s="1"/>
    </row>
    <row r="7430" spans="2:3" x14ac:dyDescent="0.3">
      <c r="B7430" s="1"/>
      <c r="C7430" s="1"/>
    </row>
    <row r="7431" spans="2:3" x14ac:dyDescent="0.3">
      <c r="B7431" s="1"/>
      <c r="C7431" s="1"/>
    </row>
    <row r="7432" spans="2:3" x14ac:dyDescent="0.3">
      <c r="B7432" s="1"/>
      <c r="C7432" s="1"/>
    </row>
    <row r="7433" spans="2:3" x14ac:dyDescent="0.3">
      <c r="B7433" s="1"/>
      <c r="C7433" s="1"/>
    </row>
    <row r="7434" spans="2:3" x14ac:dyDescent="0.3">
      <c r="B7434" s="1"/>
      <c r="C7434" s="1"/>
    </row>
    <row r="7435" spans="2:3" x14ac:dyDescent="0.3">
      <c r="B7435" s="1"/>
      <c r="C7435" s="1"/>
    </row>
    <row r="7436" spans="2:3" x14ac:dyDescent="0.3">
      <c r="B7436" s="1"/>
      <c r="C7436" s="1"/>
    </row>
    <row r="7437" spans="2:3" x14ac:dyDescent="0.3">
      <c r="B7437" s="1"/>
      <c r="C7437" s="1"/>
    </row>
    <row r="7438" spans="2:3" x14ac:dyDescent="0.3">
      <c r="B7438" s="1"/>
      <c r="C7438" s="1"/>
    </row>
    <row r="7439" spans="2:3" x14ac:dyDescent="0.3">
      <c r="B7439" s="1"/>
      <c r="C7439" s="1"/>
    </row>
    <row r="7440" spans="2:3" x14ac:dyDescent="0.3">
      <c r="B7440" s="1"/>
      <c r="C7440" s="1"/>
    </row>
    <row r="7441" spans="2:3" x14ac:dyDescent="0.3">
      <c r="B7441" s="1"/>
      <c r="C7441" s="1"/>
    </row>
    <row r="7442" spans="2:3" x14ac:dyDescent="0.3">
      <c r="B7442" s="1"/>
      <c r="C7442" s="1"/>
    </row>
    <row r="7443" spans="2:3" x14ac:dyDescent="0.3">
      <c r="B7443" s="1"/>
      <c r="C7443" s="1"/>
    </row>
    <row r="7444" spans="2:3" x14ac:dyDescent="0.3">
      <c r="B7444" s="1"/>
      <c r="C7444" s="1"/>
    </row>
    <row r="7445" spans="2:3" x14ac:dyDescent="0.3">
      <c r="B7445" s="1"/>
      <c r="C7445" s="1"/>
    </row>
    <row r="7446" spans="2:3" x14ac:dyDescent="0.3">
      <c r="B7446" s="1"/>
      <c r="C7446" s="1"/>
    </row>
    <row r="7447" spans="2:3" x14ac:dyDescent="0.3">
      <c r="B7447" s="1"/>
      <c r="C7447" s="1"/>
    </row>
    <row r="7448" spans="2:3" x14ac:dyDescent="0.3">
      <c r="B7448" s="1"/>
      <c r="C7448" s="1"/>
    </row>
    <row r="7449" spans="2:3" x14ac:dyDescent="0.3">
      <c r="B7449" s="1"/>
      <c r="C7449" s="1"/>
    </row>
    <row r="7450" spans="2:3" x14ac:dyDescent="0.3">
      <c r="B7450" s="1"/>
      <c r="C7450" s="1"/>
    </row>
    <row r="7451" spans="2:3" x14ac:dyDescent="0.3">
      <c r="B7451" s="1"/>
      <c r="C7451" s="1"/>
    </row>
    <row r="7452" spans="2:3" x14ac:dyDescent="0.3">
      <c r="B7452" s="1"/>
      <c r="C7452" s="1"/>
    </row>
    <row r="7453" spans="2:3" x14ac:dyDescent="0.3">
      <c r="B7453" s="1"/>
      <c r="C7453" s="1"/>
    </row>
    <row r="7454" spans="2:3" x14ac:dyDescent="0.3">
      <c r="B7454" s="1"/>
      <c r="C7454" s="1"/>
    </row>
    <row r="7455" spans="2:3" x14ac:dyDescent="0.3">
      <c r="B7455" s="1"/>
      <c r="C7455" s="1"/>
    </row>
    <row r="7456" spans="2:3" x14ac:dyDescent="0.3">
      <c r="B7456" s="1"/>
      <c r="C7456" s="1"/>
    </row>
    <row r="7457" spans="2:3" x14ac:dyDescent="0.3">
      <c r="B7457" s="1"/>
      <c r="C7457" s="1"/>
    </row>
    <row r="7458" spans="2:3" x14ac:dyDescent="0.3">
      <c r="B7458" s="1"/>
      <c r="C7458" s="1"/>
    </row>
    <row r="7459" spans="2:3" x14ac:dyDescent="0.3">
      <c r="B7459" s="1"/>
      <c r="C7459" s="1"/>
    </row>
    <row r="7460" spans="2:3" x14ac:dyDescent="0.3">
      <c r="B7460" s="1"/>
      <c r="C7460" s="1"/>
    </row>
    <row r="7461" spans="2:3" x14ac:dyDescent="0.3">
      <c r="B7461" s="1"/>
      <c r="C7461" s="1"/>
    </row>
    <row r="7462" spans="2:3" x14ac:dyDescent="0.3">
      <c r="B7462" s="1"/>
      <c r="C7462" s="1"/>
    </row>
    <row r="7463" spans="2:3" x14ac:dyDescent="0.3">
      <c r="B7463" s="1"/>
      <c r="C7463" s="1"/>
    </row>
    <row r="7464" spans="2:3" x14ac:dyDescent="0.3">
      <c r="B7464" s="1"/>
      <c r="C7464" s="1"/>
    </row>
    <row r="7465" spans="2:3" x14ac:dyDescent="0.3">
      <c r="B7465" s="1"/>
      <c r="C7465" s="1"/>
    </row>
    <row r="7466" spans="2:3" x14ac:dyDescent="0.3">
      <c r="B7466" s="1"/>
      <c r="C7466" s="1"/>
    </row>
    <row r="7467" spans="2:3" x14ac:dyDescent="0.3">
      <c r="B7467" s="1"/>
      <c r="C7467" s="1"/>
    </row>
    <row r="7468" spans="2:3" x14ac:dyDescent="0.3">
      <c r="B7468" s="1"/>
      <c r="C7468" s="1"/>
    </row>
    <row r="7469" spans="2:3" x14ac:dyDescent="0.3">
      <c r="B7469" s="1"/>
      <c r="C7469" s="1"/>
    </row>
    <row r="7470" spans="2:3" x14ac:dyDescent="0.3">
      <c r="B7470" s="1"/>
      <c r="C7470" s="1"/>
    </row>
    <row r="7471" spans="2:3" x14ac:dyDescent="0.3">
      <c r="B7471" s="1"/>
      <c r="C7471" s="1"/>
    </row>
    <row r="7472" spans="2:3" x14ac:dyDescent="0.3">
      <c r="B7472" s="1"/>
      <c r="C7472" s="1"/>
    </row>
    <row r="7473" spans="2:3" x14ac:dyDescent="0.3">
      <c r="B7473" s="1"/>
      <c r="C7473" s="1"/>
    </row>
    <row r="7474" spans="2:3" x14ac:dyDescent="0.3">
      <c r="B7474" s="1"/>
      <c r="C7474" s="1"/>
    </row>
    <row r="7475" spans="2:3" x14ac:dyDescent="0.3">
      <c r="B7475" s="1"/>
      <c r="C7475" s="1"/>
    </row>
    <row r="7476" spans="2:3" x14ac:dyDescent="0.3">
      <c r="B7476" s="1"/>
      <c r="C7476" s="1"/>
    </row>
    <row r="7477" spans="2:3" x14ac:dyDescent="0.3">
      <c r="B7477" s="1"/>
      <c r="C7477" s="1"/>
    </row>
    <row r="7478" spans="2:3" x14ac:dyDescent="0.3">
      <c r="B7478" s="1"/>
      <c r="C7478" s="1"/>
    </row>
    <row r="7479" spans="2:3" x14ac:dyDescent="0.3">
      <c r="B7479" s="1"/>
      <c r="C7479" s="1"/>
    </row>
    <row r="7480" spans="2:3" x14ac:dyDescent="0.3">
      <c r="B7480" s="1"/>
      <c r="C7480" s="1"/>
    </row>
    <row r="7481" spans="2:3" x14ac:dyDescent="0.3">
      <c r="B7481" s="1"/>
      <c r="C7481" s="1"/>
    </row>
    <row r="7482" spans="2:3" x14ac:dyDescent="0.3">
      <c r="B7482" s="1"/>
      <c r="C7482" s="1"/>
    </row>
    <row r="7483" spans="2:3" x14ac:dyDescent="0.3">
      <c r="B7483" s="1"/>
      <c r="C7483" s="1"/>
    </row>
    <row r="7484" spans="2:3" x14ac:dyDescent="0.3">
      <c r="B7484" s="1"/>
      <c r="C7484" s="1"/>
    </row>
    <row r="7485" spans="2:3" x14ac:dyDescent="0.3">
      <c r="B7485" s="1"/>
      <c r="C7485" s="1"/>
    </row>
    <row r="7486" spans="2:3" x14ac:dyDescent="0.3">
      <c r="B7486" s="1"/>
      <c r="C7486" s="1"/>
    </row>
    <row r="7487" spans="2:3" x14ac:dyDescent="0.3">
      <c r="B7487" s="1"/>
      <c r="C7487" s="1"/>
    </row>
    <row r="7488" spans="2:3" x14ac:dyDescent="0.3">
      <c r="B7488" s="1"/>
      <c r="C7488" s="1"/>
    </row>
    <row r="7489" spans="2:3" x14ac:dyDescent="0.3">
      <c r="B7489" s="1"/>
      <c r="C7489" s="1"/>
    </row>
    <row r="7490" spans="2:3" x14ac:dyDescent="0.3">
      <c r="B7490" s="1"/>
      <c r="C7490" s="1"/>
    </row>
    <row r="7491" spans="2:3" x14ac:dyDescent="0.3">
      <c r="B7491" s="1"/>
      <c r="C7491" s="1"/>
    </row>
    <row r="7492" spans="2:3" x14ac:dyDescent="0.3">
      <c r="B7492" s="1"/>
      <c r="C7492" s="1"/>
    </row>
    <row r="7493" spans="2:3" x14ac:dyDescent="0.3">
      <c r="B7493" s="1"/>
      <c r="C7493" s="1"/>
    </row>
    <row r="7494" spans="2:3" x14ac:dyDescent="0.3">
      <c r="B7494" s="1"/>
      <c r="C7494" s="1"/>
    </row>
    <row r="7495" spans="2:3" x14ac:dyDescent="0.3">
      <c r="B7495" s="1"/>
      <c r="C7495" s="1"/>
    </row>
    <row r="7496" spans="2:3" x14ac:dyDescent="0.3">
      <c r="B7496" s="1"/>
      <c r="C7496" s="1"/>
    </row>
    <row r="7497" spans="2:3" x14ac:dyDescent="0.3">
      <c r="B7497" s="1"/>
      <c r="C7497" s="1"/>
    </row>
    <row r="7498" spans="2:3" x14ac:dyDescent="0.3">
      <c r="B7498" s="1"/>
      <c r="C7498" s="1"/>
    </row>
    <row r="7499" spans="2:3" x14ac:dyDescent="0.3">
      <c r="B7499" s="1"/>
      <c r="C7499" s="1"/>
    </row>
    <row r="7500" spans="2:3" x14ac:dyDescent="0.3">
      <c r="B7500" s="1"/>
      <c r="C7500" s="1"/>
    </row>
    <row r="7501" spans="2:3" x14ac:dyDescent="0.3">
      <c r="B7501" s="1"/>
      <c r="C7501" s="1"/>
    </row>
    <row r="7502" spans="2:3" x14ac:dyDescent="0.3">
      <c r="B7502" s="1"/>
      <c r="C7502" s="1"/>
    </row>
    <row r="7503" spans="2:3" x14ac:dyDescent="0.3">
      <c r="B7503" s="1"/>
      <c r="C7503" s="1"/>
    </row>
    <row r="7504" spans="2:3" x14ac:dyDescent="0.3">
      <c r="B7504" s="1"/>
      <c r="C7504" s="1"/>
    </row>
    <row r="7505" spans="2:3" x14ac:dyDescent="0.3">
      <c r="B7505" s="1"/>
      <c r="C7505" s="1"/>
    </row>
    <row r="7506" spans="2:3" x14ac:dyDescent="0.3">
      <c r="B7506" s="1"/>
      <c r="C7506" s="1"/>
    </row>
    <row r="7507" spans="2:3" x14ac:dyDescent="0.3">
      <c r="B7507" s="1"/>
      <c r="C7507" s="1"/>
    </row>
    <row r="7508" spans="2:3" x14ac:dyDescent="0.3">
      <c r="B7508" s="1"/>
      <c r="C7508" s="1"/>
    </row>
    <row r="7509" spans="2:3" x14ac:dyDescent="0.3">
      <c r="B7509" s="1"/>
      <c r="C7509" s="1"/>
    </row>
    <row r="7510" spans="2:3" x14ac:dyDescent="0.3">
      <c r="B7510" s="1"/>
      <c r="C7510" s="1"/>
    </row>
    <row r="7511" spans="2:3" x14ac:dyDescent="0.3">
      <c r="B7511" s="1"/>
      <c r="C7511" s="1"/>
    </row>
    <row r="7512" spans="2:3" x14ac:dyDescent="0.3">
      <c r="B7512" s="1"/>
      <c r="C7512" s="1"/>
    </row>
    <row r="7513" spans="2:3" x14ac:dyDescent="0.3">
      <c r="B7513" s="1"/>
      <c r="C7513" s="1"/>
    </row>
    <row r="7514" spans="2:3" x14ac:dyDescent="0.3">
      <c r="B7514" s="1"/>
      <c r="C7514" s="1"/>
    </row>
    <row r="7515" spans="2:3" x14ac:dyDescent="0.3">
      <c r="B7515" s="1"/>
      <c r="C7515" s="1"/>
    </row>
    <row r="7516" spans="2:3" x14ac:dyDescent="0.3">
      <c r="B7516" s="1"/>
      <c r="C7516" s="1"/>
    </row>
    <row r="7517" spans="2:3" x14ac:dyDescent="0.3">
      <c r="B7517" s="1"/>
      <c r="C7517" s="1"/>
    </row>
    <row r="7518" spans="2:3" x14ac:dyDescent="0.3">
      <c r="B7518" s="1"/>
      <c r="C7518" s="1"/>
    </row>
    <row r="7519" spans="2:3" x14ac:dyDescent="0.3">
      <c r="B7519" s="1"/>
      <c r="C7519" s="1"/>
    </row>
    <row r="7520" spans="2:3" x14ac:dyDescent="0.3">
      <c r="B7520" s="1"/>
      <c r="C7520" s="1"/>
    </row>
    <row r="7521" spans="2:3" x14ac:dyDescent="0.3">
      <c r="B7521" s="1"/>
      <c r="C7521" s="1"/>
    </row>
    <row r="7522" spans="2:3" x14ac:dyDescent="0.3">
      <c r="B7522" s="1"/>
      <c r="C7522" s="1"/>
    </row>
    <row r="7523" spans="2:3" x14ac:dyDescent="0.3">
      <c r="B7523" s="1"/>
      <c r="C7523" s="1"/>
    </row>
    <row r="7524" spans="2:3" x14ac:dyDescent="0.3">
      <c r="B7524" s="1"/>
      <c r="C7524" s="1"/>
    </row>
    <row r="7525" spans="2:3" x14ac:dyDescent="0.3">
      <c r="B7525" s="1"/>
      <c r="C7525" s="1"/>
    </row>
    <row r="7526" spans="2:3" x14ac:dyDescent="0.3">
      <c r="B7526" s="1"/>
      <c r="C7526" s="1"/>
    </row>
    <row r="7527" spans="2:3" x14ac:dyDescent="0.3">
      <c r="B7527" s="1"/>
      <c r="C7527" s="1"/>
    </row>
    <row r="7528" spans="2:3" x14ac:dyDescent="0.3">
      <c r="B7528" s="1"/>
      <c r="C7528" s="1"/>
    </row>
    <row r="7529" spans="2:3" x14ac:dyDescent="0.3">
      <c r="B7529" s="1"/>
      <c r="C7529" s="1"/>
    </row>
    <row r="7530" spans="2:3" x14ac:dyDescent="0.3">
      <c r="B7530" s="1"/>
      <c r="C7530" s="1"/>
    </row>
    <row r="7531" spans="2:3" x14ac:dyDescent="0.3">
      <c r="B7531" s="1"/>
      <c r="C7531" s="1"/>
    </row>
    <row r="7532" spans="2:3" x14ac:dyDescent="0.3">
      <c r="B7532" s="1"/>
      <c r="C7532" s="1"/>
    </row>
    <row r="7533" spans="2:3" x14ac:dyDescent="0.3">
      <c r="B7533" s="1"/>
      <c r="C7533" s="1"/>
    </row>
    <row r="7534" spans="2:3" x14ac:dyDescent="0.3">
      <c r="B7534" s="1"/>
      <c r="C7534" s="1"/>
    </row>
    <row r="7535" spans="2:3" x14ac:dyDescent="0.3">
      <c r="B7535" s="1"/>
      <c r="C7535" s="1"/>
    </row>
    <row r="7536" spans="2:3" x14ac:dyDescent="0.3">
      <c r="B7536" s="1"/>
      <c r="C7536" s="1"/>
    </row>
    <row r="7537" spans="2:3" x14ac:dyDescent="0.3">
      <c r="B7537" s="1"/>
      <c r="C7537" s="1"/>
    </row>
    <row r="7538" spans="2:3" x14ac:dyDescent="0.3">
      <c r="B7538" s="1"/>
      <c r="C7538" s="1"/>
    </row>
    <row r="7539" spans="2:3" x14ac:dyDescent="0.3">
      <c r="B7539" s="1"/>
      <c r="C7539" s="1"/>
    </row>
    <row r="7540" spans="2:3" x14ac:dyDescent="0.3">
      <c r="B7540" s="1"/>
      <c r="C7540" s="1"/>
    </row>
    <row r="7541" spans="2:3" x14ac:dyDescent="0.3">
      <c r="B7541" s="1"/>
      <c r="C7541" s="1"/>
    </row>
    <row r="7542" spans="2:3" x14ac:dyDescent="0.3">
      <c r="B7542" s="1"/>
      <c r="C7542" s="1"/>
    </row>
    <row r="7543" spans="2:3" x14ac:dyDescent="0.3">
      <c r="B7543" s="1"/>
      <c r="C7543" s="1"/>
    </row>
    <row r="7544" spans="2:3" x14ac:dyDescent="0.3">
      <c r="B7544" s="1"/>
      <c r="C7544" s="1"/>
    </row>
    <row r="7545" spans="2:3" x14ac:dyDescent="0.3">
      <c r="B7545" s="1"/>
      <c r="C7545" s="1"/>
    </row>
    <row r="7546" spans="2:3" x14ac:dyDescent="0.3">
      <c r="B7546" s="1"/>
      <c r="C7546" s="1"/>
    </row>
    <row r="7547" spans="2:3" x14ac:dyDescent="0.3">
      <c r="B7547" s="1"/>
      <c r="C7547" s="1"/>
    </row>
    <row r="7548" spans="2:3" x14ac:dyDescent="0.3">
      <c r="B7548" s="1"/>
      <c r="C7548" s="1"/>
    </row>
    <row r="7549" spans="2:3" x14ac:dyDescent="0.3">
      <c r="B7549" s="1"/>
      <c r="C7549" s="1"/>
    </row>
    <row r="7550" spans="2:3" x14ac:dyDescent="0.3">
      <c r="B7550" s="1"/>
      <c r="C7550" s="1"/>
    </row>
    <row r="7551" spans="2:3" x14ac:dyDescent="0.3">
      <c r="B7551" s="1"/>
      <c r="C7551" s="1"/>
    </row>
    <row r="7552" spans="2:3" x14ac:dyDescent="0.3">
      <c r="B7552" s="1"/>
      <c r="C7552" s="1"/>
    </row>
    <row r="7553" spans="2:3" x14ac:dyDescent="0.3">
      <c r="B7553" s="1"/>
      <c r="C7553" s="1"/>
    </row>
    <row r="7554" spans="2:3" x14ac:dyDescent="0.3">
      <c r="B7554" s="1"/>
      <c r="C7554" s="1"/>
    </row>
    <row r="7555" spans="2:3" x14ac:dyDescent="0.3">
      <c r="B7555" s="1"/>
      <c r="C7555" s="1"/>
    </row>
    <row r="7556" spans="2:3" x14ac:dyDescent="0.3">
      <c r="B7556" s="1"/>
      <c r="C7556" s="1"/>
    </row>
    <row r="7557" spans="2:3" x14ac:dyDescent="0.3">
      <c r="B7557" s="1"/>
      <c r="C7557" s="1"/>
    </row>
    <row r="7558" spans="2:3" x14ac:dyDescent="0.3">
      <c r="B7558" s="1"/>
      <c r="C7558" s="1"/>
    </row>
    <row r="7559" spans="2:3" x14ac:dyDescent="0.3">
      <c r="B7559" s="1"/>
      <c r="C7559" s="1"/>
    </row>
    <row r="7560" spans="2:3" x14ac:dyDescent="0.3">
      <c r="B7560" s="1"/>
      <c r="C7560" s="1"/>
    </row>
    <row r="7561" spans="2:3" x14ac:dyDescent="0.3">
      <c r="B7561" s="1"/>
      <c r="C7561" s="1"/>
    </row>
    <row r="7562" spans="2:3" x14ac:dyDescent="0.3">
      <c r="B7562" s="1"/>
      <c r="C7562" s="1"/>
    </row>
    <row r="7563" spans="2:3" x14ac:dyDescent="0.3">
      <c r="B7563" s="1"/>
      <c r="C7563" s="1"/>
    </row>
    <row r="7564" spans="2:3" x14ac:dyDescent="0.3">
      <c r="B7564" s="1"/>
      <c r="C7564" s="1"/>
    </row>
    <row r="7565" spans="2:3" x14ac:dyDescent="0.3">
      <c r="B7565" s="1"/>
      <c r="C7565" s="1"/>
    </row>
    <row r="7566" spans="2:3" x14ac:dyDescent="0.3">
      <c r="B7566" s="1"/>
      <c r="C7566" s="1"/>
    </row>
    <row r="7567" spans="2:3" x14ac:dyDescent="0.3">
      <c r="B7567" s="1"/>
      <c r="C7567" s="1"/>
    </row>
    <row r="7568" spans="2:3" x14ac:dyDescent="0.3">
      <c r="B7568" s="1"/>
      <c r="C7568" s="1"/>
    </row>
    <row r="7569" spans="2:3" x14ac:dyDescent="0.3">
      <c r="B7569" s="1"/>
      <c r="C7569" s="1"/>
    </row>
    <row r="7570" spans="2:3" x14ac:dyDescent="0.3">
      <c r="B7570" s="1"/>
      <c r="C7570" s="1"/>
    </row>
    <row r="7571" spans="2:3" x14ac:dyDescent="0.3">
      <c r="B7571" s="1"/>
      <c r="C7571" s="1"/>
    </row>
    <row r="7572" spans="2:3" x14ac:dyDescent="0.3">
      <c r="B7572" s="1"/>
      <c r="C7572" s="1"/>
    </row>
    <row r="7573" spans="2:3" x14ac:dyDescent="0.3">
      <c r="B7573" s="1"/>
      <c r="C7573" s="1"/>
    </row>
    <row r="7574" spans="2:3" x14ac:dyDescent="0.3">
      <c r="B7574" s="1"/>
      <c r="C7574" s="1"/>
    </row>
    <row r="7575" spans="2:3" x14ac:dyDescent="0.3">
      <c r="B7575" s="1"/>
      <c r="C7575" s="1"/>
    </row>
    <row r="7576" spans="2:3" x14ac:dyDescent="0.3">
      <c r="B7576" s="1"/>
      <c r="C7576" s="1"/>
    </row>
    <row r="7577" spans="2:3" x14ac:dyDescent="0.3">
      <c r="B7577" s="1"/>
      <c r="C7577" s="1"/>
    </row>
    <row r="7578" spans="2:3" x14ac:dyDescent="0.3">
      <c r="B7578" s="1"/>
      <c r="C7578" s="1"/>
    </row>
    <row r="7579" spans="2:3" x14ac:dyDescent="0.3">
      <c r="B7579" s="1"/>
      <c r="C7579" s="1"/>
    </row>
    <row r="7580" spans="2:3" x14ac:dyDescent="0.3">
      <c r="B7580" s="1"/>
      <c r="C7580" s="1"/>
    </row>
    <row r="7581" spans="2:3" x14ac:dyDescent="0.3">
      <c r="B7581" s="1"/>
      <c r="C7581" s="1"/>
    </row>
    <row r="7582" spans="2:3" x14ac:dyDescent="0.3">
      <c r="B7582" s="1"/>
      <c r="C7582" s="1"/>
    </row>
    <row r="7583" spans="2:3" x14ac:dyDescent="0.3">
      <c r="B7583" s="1"/>
      <c r="C7583" s="1"/>
    </row>
    <row r="7584" spans="2:3" x14ac:dyDescent="0.3">
      <c r="B7584" s="1"/>
      <c r="C7584" s="1"/>
    </row>
    <row r="7585" spans="2:3" x14ac:dyDescent="0.3">
      <c r="B7585" s="1"/>
      <c r="C7585" s="1"/>
    </row>
    <row r="7586" spans="2:3" x14ac:dyDescent="0.3">
      <c r="B7586" s="1"/>
      <c r="C7586" s="1"/>
    </row>
    <row r="7587" spans="2:3" x14ac:dyDescent="0.3">
      <c r="B7587" s="1"/>
      <c r="C7587" s="1"/>
    </row>
    <row r="7588" spans="2:3" x14ac:dyDescent="0.3">
      <c r="B7588" s="1"/>
      <c r="C7588" s="1"/>
    </row>
    <row r="7589" spans="2:3" x14ac:dyDescent="0.3">
      <c r="B7589" s="1"/>
      <c r="C7589" s="1"/>
    </row>
    <row r="7590" spans="2:3" x14ac:dyDescent="0.3">
      <c r="B7590" s="1"/>
      <c r="C7590" s="1"/>
    </row>
    <row r="7591" spans="2:3" x14ac:dyDescent="0.3">
      <c r="B7591" s="1"/>
      <c r="C7591" s="1"/>
    </row>
    <row r="7592" spans="2:3" x14ac:dyDescent="0.3">
      <c r="B7592" s="1"/>
      <c r="C7592" s="1"/>
    </row>
    <row r="7593" spans="2:3" x14ac:dyDescent="0.3">
      <c r="B7593" s="1"/>
      <c r="C7593" s="1"/>
    </row>
    <row r="7594" spans="2:3" x14ac:dyDescent="0.3">
      <c r="B7594" s="1"/>
      <c r="C7594" s="1"/>
    </row>
    <row r="7595" spans="2:3" x14ac:dyDescent="0.3">
      <c r="B7595" s="1"/>
      <c r="C7595" s="1"/>
    </row>
    <row r="7596" spans="2:3" x14ac:dyDescent="0.3">
      <c r="B7596" s="1"/>
      <c r="C7596" s="1"/>
    </row>
    <row r="7597" spans="2:3" x14ac:dyDescent="0.3">
      <c r="B7597" s="1"/>
      <c r="C7597" s="1"/>
    </row>
    <row r="7598" spans="2:3" x14ac:dyDescent="0.3">
      <c r="B7598" s="1"/>
      <c r="C7598" s="1"/>
    </row>
    <row r="7599" spans="2:3" x14ac:dyDescent="0.3">
      <c r="B7599" s="1"/>
      <c r="C7599" s="1"/>
    </row>
    <row r="7600" spans="2:3" x14ac:dyDescent="0.3">
      <c r="B7600" s="1"/>
      <c r="C7600" s="1"/>
    </row>
    <row r="7601" spans="2:3" x14ac:dyDescent="0.3">
      <c r="B7601" s="1"/>
      <c r="C7601" s="1"/>
    </row>
    <row r="7602" spans="2:3" x14ac:dyDescent="0.3">
      <c r="B7602" s="1"/>
      <c r="C7602" s="1"/>
    </row>
    <row r="7603" spans="2:3" x14ac:dyDescent="0.3">
      <c r="B7603" s="1"/>
      <c r="C7603" s="1"/>
    </row>
    <row r="7604" spans="2:3" x14ac:dyDescent="0.3">
      <c r="B7604" s="1"/>
      <c r="C7604" s="1"/>
    </row>
    <row r="7605" spans="2:3" x14ac:dyDescent="0.3">
      <c r="B7605" s="1"/>
      <c r="C7605" s="1"/>
    </row>
    <row r="7606" spans="2:3" x14ac:dyDescent="0.3">
      <c r="B7606" s="1"/>
      <c r="C7606" s="1"/>
    </row>
    <row r="7607" spans="2:3" x14ac:dyDescent="0.3">
      <c r="B7607" s="1"/>
      <c r="C7607" s="1"/>
    </row>
    <row r="7608" spans="2:3" x14ac:dyDescent="0.3">
      <c r="B7608" s="1"/>
      <c r="C7608" s="1"/>
    </row>
    <row r="7609" spans="2:3" x14ac:dyDescent="0.3">
      <c r="B7609" s="1"/>
      <c r="C7609" s="1"/>
    </row>
    <row r="7610" spans="2:3" x14ac:dyDescent="0.3">
      <c r="B7610" s="1"/>
      <c r="C7610" s="1"/>
    </row>
    <row r="7611" spans="2:3" x14ac:dyDescent="0.3">
      <c r="B7611" s="1"/>
      <c r="C7611" s="1"/>
    </row>
    <row r="7612" spans="2:3" x14ac:dyDescent="0.3">
      <c r="B7612" s="1"/>
      <c r="C7612" s="1"/>
    </row>
    <row r="7613" spans="2:3" x14ac:dyDescent="0.3">
      <c r="B7613" s="1"/>
      <c r="C7613" s="1"/>
    </row>
    <row r="7614" spans="2:3" x14ac:dyDescent="0.3">
      <c r="B7614" s="1"/>
      <c r="C7614" s="1"/>
    </row>
    <row r="7615" spans="2:3" x14ac:dyDescent="0.3">
      <c r="B7615" s="1"/>
      <c r="C7615" s="1"/>
    </row>
    <row r="7616" spans="2:3" x14ac:dyDescent="0.3">
      <c r="B7616" s="1"/>
      <c r="C7616" s="1"/>
    </row>
    <row r="7617" spans="2:3" x14ac:dyDescent="0.3">
      <c r="B7617" s="1"/>
      <c r="C7617" s="1"/>
    </row>
    <row r="7618" spans="2:3" x14ac:dyDescent="0.3">
      <c r="B7618" s="1"/>
      <c r="C7618" s="1"/>
    </row>
    <row r="7619" spans="2:3" x14ac:dyDescent="0.3">
      <c r="B7619" s="1"/>
      <c r="C7619" s="1"/>
    </row>
    <row r="7620" spans="2:3" x14ac:dyDescent="0.3">
      <c r="B7620" s="1"/>
      <c r="C7620" s="1"/>
    </row>
    <row r="7621" spans="2:3" x14ac:dyDescent="0.3">
      <c r="B7621" s="1"/>
      <c r="C7621" s="1"/>
    </row>
    <row r="7622" spans="2:3" x14ac:dyDescent="0.3">
      <c r="B7622" s="1"/>
      <c r="C7622" s="1"/>
    </row>
    <row r="7623" spans="2:3" x14ac:dyDescent="0.3">
      <c r="B7623" s="1"/>
      <c r="C7623" s="1"/>
    </row>
    <row r="7624" spans="2:3" x14ac:dyDescent="0.3">
      <c r="B7624" s="1"/>
      <c r="C7624" s="1"/>
    </row>
    <row r="7625" spans="2:3" x14ac:dyDescent="0.3">
      <c r="B7625" s="1"/>
      <c r="C7625" s="1"/>
    </row>
    <row r="7626" spans="2:3" x14ac:dyDescent="0.3">
      <c r="B7626" s="1"/>
      <c r="C7626" s="1"/>
    </row>
    <row r="7627" spans="2:3" x14ac:dyDescent="0.3">
      <c r="B7627" s="1"/>
      <c r="C7627" s="1"/>
    </row>
    <row r="7628" spans="2:3" x14ac:dyDescent="0.3">
      <c r="B7628" s="1"/>
      <c r="C7628" s="1"/>
    </row>
    <row r="7629" spans="2:3" x14ac:dyDescent="0.3">
      <c r="B7629" s="1"/>
      <c r="C7629" s="1"/>
    </row>
    <row r="7630" spans="2:3" x14ac:dyDescent="0.3">
      <c r="B7630" s="1"/>
      <c r="C7630" s="1"/>
    </row>
    <row r="7631" spans="2:3" x14ac:dyDescent="0.3">
      <c r="B7631" s="1"/>
      <c r="C7631" s="1"/>
    </row>
    <row r="7632" spans="2:3" x14ac:dyDescent="0.3">
      <c r="B7632" s="1"/>
      <c r="C7632" s="1"/>
    </row>
    <row r="7633" spans="2:3" x14ac:dyDescent="0.3">
      <c r="B7633" s="1"/>
      <c r="C7633" s="1"/>
    </row>
    <row r="7634" spans="2:3" x14ac:dyDescent="0.3">
      <c r="B7634" s="1"/>
      <c r="C7634" s="1"/>
    </row>
    <row r="7635" spans="2:3" x14ac:dyDescent="0.3">
      <c r="B7635" s="1"/>
      <c r="C7635" s="1"/>
    </row>
    <row r="7636" spans="2:3" x14ac:dyDescent="0.3">
      <c r="B7636" s="1"/>
      <c r="C7636" s="1"/>
    </row>
    <row r="7637" spans="2:3" x14ac:dyDescent="0.3">
      <c r="B7637" s="1"/>
      <c r="C7637" s="1"/>
    </row>
    <row r="7638" spans="2:3" x14ac:dyDescent="0.3">
      <c r="B7638" s="1"/>
      <c r="C7638" s="1"/>
    </row>
    <row r="7639" spans="2:3" x14ac:dyDescent="0.3">
      <c r="B7639" s="1"/>
      <c r="C7639" s="1"/>
    </row>
    <row r="7640" spans="2:3" x14ac:dyDescent="0.3">
      <c r="B7640" s="1"/>
      <c r="C7640" s="1"/>
    </row>
    <row r="7641" spans="2:3" x14ac:dyDescent="0.3">
      <c r="B7641" s="1"/>
      <c r="C7641" s="1"/>
    </row>
    <row r="7642" spans="2:3" x14ac:dyDescent="0.3">
      <c r="B7642" s="1"/>
      <c r="C7642" s="1"/>
    </row>
    <row r="7643" spans="2:3" x14ac:dyDescent="0.3">
      <c r="B7643" s="1"/>
      <c r="C7643" s="1"/>
    </row>
    <row r="7644" spans="2:3" x14ac:dyDescent="0.3">
      <c r="B7644" s="1"/>
      <c r="C7644" s="1"/>
    </row>
    <row r="7645" spans="2:3" x14ac:dyDescent="0.3">
      <c r="B7645" s="1"/>
      <c r="C7645" s="1"/>
    </row>
    <row r="7646" spans="2:3" x14ac:dyDescent="0.3">
      <c r="B7646" s="1"/>
      <c r="C7646" s="1"/>
    </row>
    <row r="7647" spans="2:3" x14ac:dyDescent="0.3">
      <c r="B7647" s="1"/>
      <c r="C7647" s="1"/>
    </row>
    <row r="7648" spans="2:3" x14ac:dyDescent="0.3">
      <c r="B7648" s="1"/>
      <c r="C7648" s="1"/>
    </row>
    <row r="7649" spans="2:3" x14ac:dyDescent="0.3">
      <c r="B7649" s="1"/>
      <c r="C7649" s="1"/>
    </row>
    <row r="7650" spans="2:3" x14ac:dyDescent="0.3">
      <c r="B7650" s="1"/>
      <c r="C7650" s="1"/>
    </row>
    <row r="7651" spans="2:3" x14ac:dyDescent="0.3">
      <c r="B7651" s="1"/>
      <c r="C7651" s="1"/>
    </row>
    <row r="7652" spans="2:3" x14ac:dyDescent="0.3">
      <c r="B7652" s="1"/>
      <c r="C7652" s="1"/>
    </row>
    <row r="7653" spans="2:3" x14ac:dyDescent="0.3">
      <c r="B7653" s="1"/>
      <c r="C7653" s="1"/>
    </row>
    <row r="7654" spans="2:3" x14ac:dyDescent="0.3">
      <c r="B7654" s="1"/>
      <c r="C7654" s="1"/>
    </row>
    <row r="7655" spans="2:3" x14ac:dyDescent="0.3">
      <c r="B7655" s="1"/>
      <c r="C7655" s="1"/>
    </row>
    <row r="7656" spans="2:3" x14ac:dyDescent="0.3">
      <c r="B7656" s="1"/>
      <c r="C7656" s="1"/>
    </row>
    <row r="7657" spans="2:3" x14ac:dyDescent="0.3">
      <c r="B7657" s="1"/>
      <c r="C7657" s="1"/>
    </row>
    <row r="7658" spans="2:3" x14ac:dyDescent="0.3">
      <c r="B7658" s="1"/>
      <c r="C7658" s="1"/>
    </row>
    <row r="7659" spans="2:3" x14ac:dyDescent="0.3">
      <c r="B7659" s="1"/>
      <c r="C7659" s="1"/>
    </row>
    <row r="7660" spans="2:3" x14ac:dyDescent="0.3">
      <c r="B7660" s="1"/>
      <c r="C7660" s="1"/>
    </row>
    <row r="7661" spans="2:3" x14ac:dyDescent="0.3">
      <c r="B7661" s="1"/>
      <c r="C7661" s="1"/>
    </row>
    <row r="7662" spans="2:3" x14ac:dyDescent="0.3">
      <c r="B7662" s="1"/>
      <c r="C7662" s="1"/>
    </row>
    <row r="7663" spans="2:3" x14ac:dyDescent="0.3">
      <c r="B7663" s="1"/>
      <c r="C7663" s="1"/>
    </row>
    <row r="7664" spans="2:3" x14ac:dyDescent="0.3">
      <c r="B7664" s="1"/>
      <c r="C7664" s="1"/>
    </row>
    <row r="7665" spans="2:3" x14ac:dyDescent="0.3">
      <c r="B7665" s="1"/>
      <c r="C7665" s="1"/>
    </row>
    <row r="7666" spans="2:3" x14ac:dyDescent="0.3">
      <c r="B7666" s="1"/>
      <c r="C7666" s="1"/>
    </row>
    <row r="7667" spans="2:3" x14ac:dyDescent="0.3">
      <c r="B7667" s="1"/>
      <c r="C7667" s="1"/>
    </row>
    <row r="7668" spans="2:3" x14ac:dyDescent="0.3">
      <c r="B7668" s="1"/>
      <c r="C7668" s="1"/>
    </row>
    <row r="7669" spans="2:3" x14ac:dyDescent="0.3">
      <c r="B7669" s="1"/>
      <c r="C7669" s="1"/>
    </row>
    <row r="7670" spans="2:3" x14ac:dyDescent="0.3">
      <c r="B7670" s="1"/>
      <c r="C7670" s="1"/>
    </row>
    <row r="7671" spans="2:3" x14ac:dyDescent="0.3">
      <c r="B7671" s="1"/>
      <c r="C7671" s="1"/>
    </row>
    <row r="7672" spans="2:3" x14ac:dyDescent="0.3">
      <c r="B7672" s="1"/>
      <c r="C7672" s="1"/>
    </row>
    <row r="7673" spans="2:3" x14ac:dyDescent="0.3">
      <c r="B7673" s="1"/>
      <c r="C7673" s="1"/>
    </row>
    <row r="7674" spans="2:3" x14ac:dyDescent="0.3">
      <c r="B7674" s="1"/>
      <c r="C7674" s="1"/>
    </row>
    <row r="7675" spans="2:3" x14ac:dyDescent="0.3">
      <c r="B7675" s="1"/>
      <c r="C7675" s="1"/>
    </row>
    <row r="7676" spans="2:3" x14ac:dyDescent="0.3">
      <c r="B7676" s="1"/>
      <c r="C7676" s="1"/>
    </row>
    <row r="7677" spans="2:3" x14ac:dyDescent="0.3">
      <c r="B7677" s="1"/>
      <c r="C7677" s="1"/>
    </row>
    <row r="7678" spans="2:3" x14ac:dyDescent="0.3">
      <c r="B7678" s="1"/>
      <c r="C7678" s="1"/>
    </row>
    <row r="7679" spans="2:3" x14ac:dyDescent="0.3">
      <c r="B7679" s="1"/>
      <c r="C7679" s="1"/>
    </row>
    <row r="7680" spans="2:3" x14ac:dyDescent="0.3">
      <c r="B7680" s="1"/>
      <c r="C7680" s="1"/>
    </row>
    <row r="7681" spans="2:3" x14ac:dyDescent="0.3">
      <c r="B7681" s="1"/>
      <c r="C7681" s="1"/>
    </row>
    <row r="7682" spans="2:3" x14ac:dyDescent="0.3">
      <c r="B7682" s="1"/>
      <c r="C7682" s="1"/>
    </row>
    <row r="7683" spans="2:3" x14ac:dyDescent="0.3">
      <c r="B7683" s="1"/>
      <c r="C7683" s="1"/>
    </row>
    <row r="7684" spans="2:3" x14ac:dyDescent="0.3">
      <c r="B7684" s="1"/>
      <c r="C7684" s="1"/>
    </row>
    <row r="7685" spans="2:3" x14ac:dyDescent="0.3">
      <c r="B7685" s="1"/>
      <c r="C7685" s="1"/>
    </row>
    <row r="7686" spans="2:3" x14ac:dyDescent="0.3">
      <c r="B7686" s="1"/>
      <c r="C7686" s="1"/>
    </row>
    <row r="7687" spans="2:3" x14ac:dyDescent="0.3">
      <c r="B7687" s="1"/>
      <c r="C7687" s="1"/>
    </row>
    <row r="7688" spans="2:3" x14ac:dyDescent="0.3">
      <c r="B7688" s="1"/>
      <c r="C7688" s="1"/>
    </row>
    <row r="7689" spans="2:3" x14ac:dyDescent="0.3">
      <c r="B7689" s="1"/>
      <c r="C7689" s="1"/>
    </row>
    <row r="7690" spans="2:3" x14ac:dyDescent="0.3">
      <c r="B7690" s="1"/>
      <c r="C7690" s="1"/>
    </row>
    <row r="7691" spans="2:3" x14ac:dyDescent="0.3">
      <c r="B7691" s="1"/>
      <c r="C7691" s="1"/>
    </row>
    <row r="7692" spans="2:3" x14ac:dyDescent="0.3">
      <c r="B7692" s="1"/>
      <c r="C7692" s="1"/>
    </row>
    <row r="7693" spans="2:3" x14ac:dyDescent="0.3">
      <c r="B7693" s="1"/>
      <c r="C7693" s="1"/>
    </row>
    <row r="7694" spans="2:3" x14ac:dyDescent="0.3">
      <c r="B7694" s="1"/>
      <c r="C7694" s="1"/>
    </row>
    <row r="7695" spans="2:3" x14ac:dyDescent="0.3">
      <c r="B7695" s="1"/>
      <c r="C7695" s="1"/>
    </row>
    <row r="7696" spans="2:3" x14ac:dyDescent="0.3">
      <c r="B7696" s="1"/>
      <c r="C7696" s="1"/>
    </row>
    <row r="7697" spans="2:3" x14ac:dyDescent="0.3">
      <c r="B7697" s="1"/>
      <c r="C7697" s="1"/>
    </row>
    <row r="7698" spans="2:3" x14ac:dyDescent="0.3">
      <c r="B7698" s="1"/>
      <c r="C7698" s="1"/>
    </row>
    <row r="7699" spans="2:3" x14ac:dyDescent="0.3">
      <c r="B7699" s="1"/>
      <c r="C7699" s="1"/>
    </row>
    <row r="7700" spans="2:3" x14ac:dyDescent="0.3">
      <c r="B7700" s="1"/>
      <c r="C7700" s="1"/>
    </row>
    <row r="7701" spans="2:3" x14ac:dyDescent="0.3">
      <c r="B7701" s="1"/>
      <c r="C7701" s="1"/>
    </row>
    <row r="7702" spans="2:3" x14ac:dyDescent="0.3">
      <c r="B7702" s="1"/>
      <c r="C7702" s="1"/>
    </row>
    <row r="7703" spans="2:3" x14ac:dyDescent="0.3">
      <c r="B7703" s="1"/>
      <c r="C7703" s="1"/>
    </row>
    <row r="7704" spans="2:3" x14ac:dyDescent="0.3">
      <c r="B7704" s="1"/>
      <c r="C7704" s="1"/>
    </row>
    <row r="7705" spans="2:3" x14ac:dyDescent="0.3">
      <c r="B7705" s="1"/>
      <c r="C7705" s="1"/>
    </row>
    <row r="7706" spans="2:3" x14ac:dyDescent="0.3">
      <c r="B7706" s="1"/>
      <c r="C7706" s="1"/>
    </row>
    <row r="7707" spans="2:3" x14ac:dyDescent="0.3">
      <c r="B7707" s="1"/>
      <c r="C7707" s="1"/>
    </row>
    <row r="7708" spans="2:3" x14ac:dyDescent="0.3">
      <c r="B7708" s="1"/>
      <c r="C7708" s="1"/>
    </row>
    <row r="7709" spans="2:3" x14ac:dyDescent="0.3">
      <c r="B7709" s="1"/>
      <c r="C7709" s="1"/>
    </row>
    <row r="7710" spans="2:3" x14ac:dyDescent="0.3">
      <c r="B7710" s="1"/>
      <c r="C7710" s="1"/>
    </row>
    <row r="7711" spans="2:3" x14ac:dyDescent="0.3">
      <c r="B7711" s="1"/>
      <c r="C7711" s="1"/>
    </row>
    <row r="7712" spans="2:3" x14ac:dyDescent="0.3">
      <c r="B7712" s="1"/>
      <c r="C7712" s="1"/>
    </row>
    <row r="7713" spans="2:3" x14ac:dyDescent="0.3">
      <c r="B7713" s="1"/>
      <c r="C7713" s="1"/>
    </row>
    <row r="7714" spans="2:3" x14ac:dyDescent="0.3">
      <c r="B7714" s="1"/>
      <c r="C7714" s="1"/>
    </row>
    <row r="7715" spans="2:3" x14ac:dyDescent="0.3">
      <c r="B7715" s="1"/>
      <c r="C7715" s="1"/>
    </row>
    <row r="7716" spans="2:3" x14ac:dyDescent="0.3">
      <c r="B7716" s="1"/>
      <c r="C7716" s="1"/>
    </row>
    <row r="7717" spans="2:3" x14ac:dyDescent="0.3">
      <c r="B7717" s="1"/>
      <c r="C7717" s="1"/>
    </row>
    <row r="7718" spans="2:3" x14ac:dyDescent="0.3">
      <c r="B7718" s="1"/>
      <c r="C7718" s="1"/>
    </row>
    <row r="7719" spans="2:3" x14ac:dyDescent="0.3">
      <c r="B7719" s="1"/>
      <c r="C7719" s="1"/>
    </row>
    <row r="7720" spans="2:3" x14ac:dyDescent="0.3">
      <c r="B7720" s="1"/>
      <c r="C7720" s="1"/>
    </row>
    <row r="7721" spans="2:3" x14ac:dyDescent="0.3">
      <c r="B7721" s="1"/>
      <c r="C7721" s="1"/>
    </row>
    <row r="7722" spans="2:3" x14ac:dyDescent="0.3">
      <c r="B7722" s="1"/>
      <c r="C7722" s="1"/>
    </row>
    <row r="7723" spans="2:3" x14ac:dyDescent="0.3">
      <c r="B7723" s="1"/>
      <c r="C7723" s="1"/>
    </row>
    <row r="7724" spans="2:3" x14ac:dyDescent="0.3">
      <c r="B7724" s="1"/>
      <c r="C7724" s="1"/>
    </row>
    <row r="7725" spans="2:3" x14ac:dyDescent="0.3">
      <c r="B7725" s="1"/>
      <c r="C7725" s="1"/>
    </row>
    <row r="7726" spans="2:3" x14ac:dyDescent="0.3">
      <c r="B7726" s="1"/>
      <c r="C7726" s="1"/>
    </row>
    <row r="7727" spans="2:3" x14ac:dyDescent="0.3">
      <c r="B7727" s="1"/>
      <c r="C7727" s="1"/>
    </row>
    <row r="7728" spans="2:3" x14ac:dyDescent="0.3">
      <c r="B7728" s="1"/>
      <c r="C7728" s="1"/>
    </row>
    <row r="7729" spans="2:3" x14ac:dyDescent="0.3">
      <c r="B7729" s="1"/>
      <c r="C7729" s="1"/>
    </row>
    <row r="7730" spans="2:3" x14ac:dyDescent="0.3">
      <c r="B7730" s="1"/>
      <c r="C7730" s="1"/>
    </row>
    <row r="7731" spans="2:3" x14ac:dyDescent="0.3">
      <c r="B7731" s="1"/>
      <c r="C7731" s="1"/>
    </row>
    <row r="7732" spans="2:3" x14ac:dyDescent="0.3">
      <c r="B7732" s="1"/>
      <c r="C7732" s="1"/>
    </row>
    <row r="7733" spans="2:3" x14ac:dyDescent="0.3">
      <c r="B7733" s="1"/>
      <c r="C7733" s="1"/>
    </row>
    <row r="7734" spans="2:3" x14ac:dyDescent="0.3">
      <c r="B7734" s="1"/>
      <c r="C7734" s="1"/>
    </row>
    <row r="7735" spans="2:3" x14ac:dyDescent="0.3">
      <c r="B7735" s="1"/>
      <c r="C7735" s="1"/>
    </row>
    <row r="7736" spans="2:3" x14ac:dyDescent="0.3">
      <c r="B7736" s="1"/>
      <c r="C7736" s="1"/>
    </row>
    <row r="7737" spans="2:3" x14ac:dyDescent="0.3">
      <c r="B7737" s="1"/>
      <c r="C7737" s="1"/>
    </row>
    <row r="7738" spans="2:3" x14ac:dyDescent="0.3">
      <c r="B7738" s="1"/>
      <c r="C7738" s="1"/>
    </row>
    <row r="7739" spans="2:3" x14ac:dyDescent="0.3">
      <c r="B7739" s="1"/>
      <c r="C7739" s="1"/>
    </row>
    <row r="7740" spans="2:3" x14ac:dyDescent="0.3">
      <c r="B7740" s="1"/>
      <c r="C7740" s="1"/>
    </row>
    <row r="7741" spans="2:3" x14ac:dyDescent="0.3">
      <c r="B7741" s="1"/>
      <c r="C7741" s="1"/>
    </row>
    <row r="7742" spans="2:3" x14ac:dyDescent="0.3">
      <c r="B7742" s="1"/>
      <c r="C7742" s="1"/>
    </row>
    <row r="7743" spans="2:3" x14ac:dyDescent="0.3">
      <c r="B7743" s="1"/>
      <c r="C7743" s="1"/>
    </row>
    <row r="7744" spans="2:3" x14ac:dyDescent="0.3">
      <c r="B7744" s="1"/>
      <c r="C7744" s="1"/>
    </row>
    <row r="7745" spans="2:3" x14ac:dyDescent="0.3">
      <c r="B7745" s="1"/>
      <c r="C7745" s="1"/>
    </row>
    <row r="7746" spans="2:3" x14ac:dyDescent="0.3">
      <c r="B7746" s="1"/>
      <c r="C7746" s="1"/>
    </row>
    <row r="7747" spans="2:3" x14ac:dyDescent="0.3">
      <c r="B7747" s="1"/>
      <c r="C7747" s="1"/>
    </row>
    <row r="7748" spans="2:3" x14ac:dyDescent="0.3">
      <c r="B7748" s="1"/>
      <c r="C7748" s="1"/>
    </row>
    <row r="7749" spans="2:3" x14ac:dyDescent="0.3">
      <c r="B7749" s="1"/>
      <c r="C7749" s="1"/>
    </row>
    <row r="7750" spans="2:3" x14ac:dyDescent="0.3">
      <c r="B7750" s="1"/>
      <c r="C7750" s="1"/>
    </row>
    <row r="7751" spans="2:3" x14ac:dyDescent="0.3">
      <c r="B7751" s="1"/>
      <c r="C7751" s="1"/>
    </row>
    <row r="7752" spans="2:3" x14ac:dyDescent="0.3">
      <c r="B7752" s="1"/>
      <c r="C7752" s="1"/>
    </row>
    <row r="7753" spans="2:3" x14ac:dyDescent="0.3">
      <c r="B7753" s="1"/>
      <c r="C7753" s="1"/>
    </row>
    <row r="7754" spans="2:3" x14ac:dyDescent="0.3">
      <c r="B7754" s="1"/>
      <c r="C7754" s="1"/>
    </row>
    <row r="7755" spans="2:3" x14ac:dyDescent="0.3">
      <c r="B7755" s="1"/>
      <c r="C7755" s="1"/>
    </row>
    <row r="7756" spans="2:3" x14ac:dyDescent="0.3">
      <c r="B7756" s="1"/>
      <c r="C7756" s="1"/>
    </row>
    <row r="7757" spans="2:3" x14ac:dyDescent="0.3">
      <c r="B7757" s="1"/>
      <c r="C7757" s="1"/>
    </row>
    <row r="7758" spans="2:3" x14ac:dyDescent="0.3">
      <c r="B7758" s="1"/>
      <c r="C7758" s="1"/>
    </row>
    <row r="7759" spans="2:3" x14ac:dyDescent="0.3">
      <c r="B7759" s="1"/>
      <c r="C7759" s="1"/>
    </row>
    <row r="7760" spans="2:3" x14ac:dyDescent="0.3">
      <c r="B7760" s="1"/>
      <c r="C7760" s="1"/>
    </row>
    <row r="7761" spans="2:3" x14ac:dyDescent="0.3">
      <c r="B7761" s="1"/>
      <c r="C7761" s="1"/>
    </row>
    <row r="7762" spans="2:3" x14ac:dyDescent="0.3">
      <c r="B7762" s="1"/>
      <c r="C7762" s="1"/>
    </row>
    <row r="7763" spans="2:3" x14ac:dyDescent="0.3">
      <c r="B7763" s="1"/>
      <c r="C7763" s="1"/>
    </row>
    <row r="7764" spans="2:3" x14ac:dyDescent="0.3">
      <c r="B7764" s="1"/>
      <c r="C7764" s="1"/>
    </row>
    <row r="7765" spans="2:3" x14ac:dyDescent="0.3">
      <c r="B7765" s="1"/>
      <c r="C7765" s="1"/>
    </row>
    <row r="7766" spans="2:3" x14ac:dyDescent="0.3">
      <c r="B7766" s="1"/>
      <c r="C7766" s="1"/>
    </row>
    <row r="7767" spans="2:3" x14ac:dyDescent="0.3">
      <c r="B7767" s="1"/>
      <c r="C7767" s="1"/>
    </row>
    <row r="7768" spans="2:3" x14ac:dyDescent="0.3">
      <c r="B7768" s="1"/>
      <c r="C7768" s="1"/>
    </row>
    <row r="7769" spans="2:3" x14ac:dyDescent="0.3">
      <c r="B7769" s="1"/>
      <c r="C7769" s="1"/>
    </row>
    <row r="7770" spans="2:3" x14ac:dyDescent="0.3">
      <c r="B7770" s="1"/>
      <c r="C7770" s="1"/>
    </row>
    <row r="7771" spans="2:3" x14ac:dyDescent="0.3">
      <c r="B7771" s="1"/>
      <c r="C7771" s="1"/>
    </row>
    <row r="7772" spans="2:3" x14ac:dyDescent="0.3">
      <c r="B7772" s="1"/>
      <c r="C7772" s="1"/>
    </row>
    <row r="7773" spans="2:3" x14ac:dyDescent="0.3">
      <c r="B7773" s="1"/>
      <c r="C7773" s="1"/>
    </row>
    <row r="7774" spans="2:3" x14ac:dyDescent="0.3">
      <c r="B7774" s="1"/>
      <c r="C7774" s="1"/>
    </row>
    <row r="7775" spans="2:3" x14ac:dyDescent="0.3">
      <c r="B7775" s="1"/>
      <c r="C7775" s="1"/>
    </row>
    <row r="7776" spans="2:3" x14ac:dyDescent="0.3">
      <c r="B7776" s="1"/>
      <c r="C7776" s="1"/>
    </row>
    <row r="7777" spans="2:3" x14ac:dyDescent="0.3">
      <c r="B7777" s="1"/>
      <c r="C7777" s="1"/>
    </row>
    <row r="7778" spans="2:3" x14ac:dyDescent="0.3">
      <c r="B7778" s="1"/>
      <c r="C7778" s="1"/>
    </row>
    <row r="7779" spans="2:3" x14ac:dyDescent="0.3">
      <c r="B7779" s="1"/>
      <c r="C7779" s="1"/>
    </row>
    <row r="7780" spans="2:3" x14ac:dyDescent="0.3">
      <c r="B7780" s="1"/>
      <c r="C7780" s="1"/>
    </row>
    <row r="7781" spans="2:3" x14ac:dyDescent="0.3">
      <c r="B7781" s="1"/>
      <c r="C7781" s="1"/>
    </row>
    <row r="7782" spans="2:3" x14ac:dyDescent="0.3">
      <c r="B7782" s="1"/>
      <c r="C7782" s="1"/>
    </row>
    <row r="7783" spans="2:3" x14ac:dyDescent="0.3">
      <c r="B7783" s="1"/>
      <c r="C7783" s="1"/>
    </row>
    <row r="7784" spans="2:3" x14ac:dyDescent="0.3">
      <c r="B7784" s="1"/>
      <c r="C7784" s="1"/>
    </row>
    <row r="7785" spans="2:3" x14ac:dyDescent="0.3">
      <c r="B7785" s="1"/>
      <c r="C7785" s="1"/>
    </row>
    <row r="7786" spans="2:3" x14ac:dyDescent="0.3">
      <c r="B7786" s="1"/>
      <c r="C7786" s="1"/>
    </row>
    <row r="7787" spans="2:3" x14ac:dyDescent="0.3">
      <c r="B7787" s="1"/>
      <c r="C7787" s="1"/>
    </row>
    <row r="7788" spans="2:3" x14ac:dyDescent="0.3">
      <c r="B7788" s="1"/>
      <c r="C7788" s="1"/>
    </row>
    <row r="7789" spans="2:3" x14ac:dyDescent="0.3">
      <c r="B7789" s="1"/>
      <c r="C7789" s="1"/>
    </row>
    <row r="7790" spans="2:3" x14ac:dyDescent="0.3">
      <c r="B7790" s="1"/>
      <c r="C7790" s="1"/>
    </row>
    <row r="7791" spans="2:3" x14ac:dyDescent="0.3">
      <c r="B7791" s="1"/>
      <c r="C7791" s="1"/>
    </row>
    <row r="7792" spans="2:3" x14ac:dyDescent="0.3">
      <c r="B7792" s="1"/>
      <c r="C7792" s="1"/>
    </row>
    <row r="7793" spans="2:3" x14ac:dyDescent="0.3">
      <c r="B7793" s="1"/>
      <c r="C7793" s="1"/>
    </row>
    <row r="7794" spans="2:3" x14ac:dyDescent="0.3">
      <c r="B7794" s="1"/>
      <c r="C7794" s="1"/>
    </row>
    <row r="7795" spans="2:3" x14ac:dyDescent="0.3">
      <c r="B7795" s="1"/>
      <c r="C7795" s="1"/>
    </row>
    <row r="7796" spans="2:3" x14ac:dyDescent="0.3">
      <c r="B7796" s="1"/>
      <c r="C7796" s="1"/>
    </row>
    <row r="7797" spans="2:3" x14ac:dyDescent="0.3">
      <c r="B7797" s="1"/>
      <c r="C7797" s="1"/>
    </row>
    <row r="7798" spans="2:3" x14ac:dyDescent="0.3">
      <c r="B7798" s="1"/>
      <c r="C7798" s="1"/>
    </row>
    <row r="7799" spans="2:3" x14ac:dyDescent="0.3">
      <c r="B7799" s="1"/>
      <c r="C7799" s="1"/>
    </row>
    <row r="7800" spans="2:3" x14ac:dyDescent="0.3">
      <c r="B7800" s="1"/>
      <c r="C7800" s="1"/>
    </row>
    <row r="7801" spans="2:3" x14ac:dyDescent="0.3">
      <c r="B7801" s="1"/>
      <c r="C7801" s="1"/>
    </row>
    <row r="7802" spans="2:3" x14ac:dyDescent="0.3">
      <c r="B7802" s="1"/>
      <c r="C7802" s="1"/>
    </row>
    <row r="7803" spans="2:3" x14ac:dyDescent="0.3">
      <c r="B7803" s="1"/>
      <c r="C7803" s="1"/>
    </row>
    <row r="7804" spans="2:3" x14ac:dyDescent="0.3">
      <c r="B7804" s="1"/>
      <c r="C7804" s="1"/>
    </row>
    <row r="7805" spans="2:3" x14ac:dyDescent="0.3">
      <c r="B7805" s="1"/>
      <c r="C7805" s="1"/>
    </row>
    <row r="7806" spans="2:3" x14ac:dyDescent="0.3">
      <c r="B7806" s="1"/>
      <c r="C7806" s="1"/>
    </row>
    <row r="7807" spans="2:3" x14ac:dyDescent="0.3">
      <c r="B7807" s="1"/>
      <c r="C7807" s="1"/>
    </row>
    <row r="7808" spans="2:3" x14ac:dyDescent="0.3">
      <c r="B7808" s="1"/>
      <c r="C7808" s="1"/>
    </row>
    <row r="7809" spans="2:3" x14ac:dyDescent="0.3">
      <c r="B7809" s="1"/>
      <c r="C7809" s="1"/>
    </row>
    <row r="7810" spans="2:3" x14ac:dyDescent="0.3">
      <c r="B7810" s="1"/>
      <c r="C7810" s="1"/>
    </row>
    <row r="7811" spans="2:3" x14ac:dyDescent="0.3">
      <c r="B7811" s="1"/>
      <c r="C7811" s="1"/>
    </row>
    <row r="7812" spans="2:3" x14ac:dyDescent="0.3">
      <c r="B7812" s="1"/>
      <c r="C7812" s="1"/>
    </row>
    <row r="7813" spans="2:3" x14ac:dyDescent="0.3">
      <c r="B7813" s="1"/>
      <c r="C7813" s="1"/>
    </row>
    <row r="7814" spans="2:3" x14ac:dyDescent="0.3">
      <c r="B7814" s="1"/>
      <c r="C7814" s="1"/>
    </row>
    <row r="7815" spans="2:3" x14ac:dyDescent="0.3">
      <c r="B7815" s="1"/>
      <c r="C7815" s="1"/>
    </row>
    <row r="7816" spans="2:3" x14ac:dyDescent="0.3">
      <c r="B7816" s="1"/>
      <c r="C7816" s="1"/>
    </row>
    <row r="7817" spans="2:3" x14ac:dyDescent="0.3">
      <c r="B7817" s="1"/>
      <c r="C7817" s="1"/>
    </row>
    <row r="7818" spans="2:3" x14ac:dyDescent="0.3">
      <c r="B7818" s="1"/>
      <c r="C7818" s="1"/>
    </row>
    <row r="7819" spans="2:3" x14ac:dyDescent="0.3">
      <c r="B7819" s="1"/>
      <c r="C7819" s="1"/>
    </row>
    <row r="7820" spans="2:3" x14ac:dyDescent="0.3">
      <c r="B7820" s="1"/>
      <c r="C7820" s="1"/>
    </row>
    <row r="7821" spans="2:3" x14ac:dyDescent="0.3">
      <c r="B7821" s="1"/>
      <c r="C7821" s="1"/>
    </row>
    <row r="7822" spans="2:3" x14ac:dyDescent="0.3">
      <c r="B7822" s="1"/>
      <c r="C7822" s="1"/>
    </row>
    <row r="7823" spans="2:3" x14ac:dyDescent="0.3">
      <c r="B7823" s="1"/>
      <c r="C7823" s="1"/>
    </row>
    <row r="7824" spans="2:3" x14ac:dyDescent="0.3">
      <c r="B7824" s="1"/>
      <c r="C7824" s="1"/>
    </row>
    <row r="7825" spans="2:3" x14ac:dyDescent="0.3">
      <c r="B7825" s="1"/>
      <c r="C7825" s="1"/>
    </row>
    <row r="7826" spans="2:3" x14ac:dyDescent="0.3">
      <c r="B7826" s="1"/>
      <c r="C7826" s="1"/>
    </row>
    <row r="7827" spans="2:3" x14ac:dyDescent="0.3">
      <c r="B7827" s="1"/>
      <c r="C7827" s="1"/>
    </row>
    <row r="7828" spans="2:3" x14ac:dyDescent="0.3">
      <c r="B7828" s="1"/>
      <c r="C7828" s="1"/>
    </row>
    <row r="7829" spans="2:3" x14ac:dyDescent="0.3">
      <c r="B7829" s="1"/>
      <c r="C7829" s="1"/>
    </row>
    <row r="7830" spans="2:3" x14ac:dyDescent="0.3">
      <c r="B7830" s="1"/>
      <c r="C7830" s="1"/>
    </row>
    <row r="7831" spans="2:3" x14ac:dyDescent="0.3">
      <c r="B7831" s="1"/>
      <c r="C7831" s="1"/>
    </row>
    <row r="7832" spans="2:3" x14ac:dyDescent="0.3">
      <c r="B7832" s="1"/>
      <c r="C7832" s="1"/>
    </row>
    <row r="7833" spans="2:3" x14ac:dyDescent="0.3">
      <c r="B7833" s="1"/>
      <c r="C7833" s="1"/>
    </row>
    <row r="7834" spans="2:3" x14ac:dyDescent="0.3">
      <c r="B7834" s="1"/>
      <c r="C7834" s="1"/>
    </row>
    <row r="7835" spans="2:3" x14ac:dyDescent="0.3">
      <c r="B7835" s="1"/>
      <c r="C7835" s="1"/>
    </row>
    <row r="7836" spans="2:3" x14ac:dyDescent="0.3">
      <c r="B7836" s="1"/>
      <c r="C7836" s="1"/>
    </row>
    <row r="7837" spans="2:3" x14ac:dyDescent="0.3">
      <c r="B7837" s="1"/>
      <c r="C7837" s="1"/>
    </row>
    <row r="7838" spans="2:3" x14ac:dyDescent="0.3">
      <c r="B7838" s="1"/>
      <c r="C7838" s="1"/>
    </row>
    <row r="7839" spans="2:3" x14ac:dyDescent="0.3">
      <c r="B7839" s="1"/>
      <c r="C7839" s="1"/>
    </row>
    <row r="7840" spans="2:3" x14ac:dyDescent="0.3">
      <c r="B7840" s="1"/>
      <c r="C7840" s="1"/>
    </row>
    <row r="7841" spans="2:3" x14ac:dyDescent="0.3">
      <c r="B7841" s="1"/>
      <c r="C7841" s="1"/>
    </row>
    <row r="7842" spans="2:3" x14ac:dyDescent="0.3">
      <c r="B7842" s="1"/>
      <c r="C7842" s="1"/>
    </row>
    <row r="7843" spans="2:3" x14ac:dyDescent="0.3">
      <c r="B7843" s="1"/>
      <c r="C7843" s="1"/>
    </row>
    <row r="7844" spans="2:3" x14ac:dyDescent="0.3">
      <c r="B7844" s="1"/>
      <c r="C7844" s="1"/>
    </row>
    <row r="7845" spans="2:3" x14ac:dyDescent="0.3">
      <c r="B7845" s="1"/>
      <c r="C7845" s="1"/>
    </row>
    <row r="7846" spans="2:3" x14ac:dyDescent="0.3">
      <c r="B7846" s="1"/>
      <c r="C7846" s="1"/>
    </row>
    <row r="7847" spans="2:3" x14ac:dyDescent="0.3">
      <c r="B7847" s="1"/>
      <c r="C7847" s="1"/>
    </row>
    <row r="7848" spans="2:3" x14ac:dyDescent="0.3">
      <c r="B7848" s="1"/>
      <c r="C7848" s="1"/>
    </row>
    <row r="7849" spans="2:3" x14ac:dyDescent="0.3">
      <c r="B7849" s="1"/>
      <c r="C7849" s="1"/>
    </row>
    <row r="7850" spans="2:3" x14ac:dyDescent="0.3">
      <c r="B7850" s="1"/>
      <c r="C7850" s="1"/>
    </row>
    <row r="7851" spans="2:3" x14ac:dyDescent="0.3">
      <c r="B7851" s="1"/>
      <c r="C7851" s="1"/>
    </row>
    <row r="7852" spans="2:3" x14ac:dyDescent="0.3">
      <c r="B7852" s="1"/>
      <c r="C7852" s="1"/>
    </row>
    <row r="7853" spans="2:3" x14ac:dyDescent="0.3">
      <c r="B7853" s="1"/>
      <c r="C7853" s="1"/>
    </row>
    <row r="7854" spans="2:3" x14ac:dyDescent="0.3">
      <c r="B7854" s="1"/>
      <c r="C7854" s="1"/>
    </row>
    <row r="7855" spans="2:3" x14ac:dyDescent="0.3">
      <c r="B7855" s="1"/>
      <c r="C7855" s="1"/>
    </row>
    <row r="7856" spans="2:3" x14ac:dyDescent="0.3">
      <c r="B7856" s="1"/>
      <c r="C7856" s="1"/>
    </row>
    <row r="7857" spans="2:3" x14ac:dyDescent="0.3">
      <c r="B7857" s="1"/>
      <c r="C7857" s="1"/>
    </row>
    <row r="7858" spans="2:3" x14ac:dyDescent="0.3">
      <c r="B7858" s="1"/>
      <c r="C7858" s="1"/>
    </row>
    <row r="7859" spans="2:3" x14ac:dyDescent="0.3">
      <c r="B7859" s="1"/>
      <c r="C7859" s="1"/>
    </row>
    <row r="7860" spans="2:3" x14ac:dyDescent="0.3">
      <c r="B7860" s="1"/>
      <c r="C7860" s="1"/>
    </row>
    <row r="7861" spans="2:3" x14ac:dyDescent="0.3">
      <c r="B7861" s="1"/>
      <c r="C7861" s="1"/>
    </row>
    <row r="7862" spans="2:3" x14ac:dyDescent="0.3">
      <c r="B7862" s="1"/>
      <c r="C7862" s="1"/>
    </row>
    <row r="7863" spans="2:3" x14ac:dyDescent="0.3">
      <c r="B7863" s="1"/>
      <c r="C7863" s="1"/>
    </row>
    <row r="7864" spans="2:3" x14ac:dyDescent="0.3">
      <c r="B7864" s="1"/>
      <c r="C7864" s="1"/>
    </row>
    <row r="7865" spans="2:3" x14ac:dyDescent="0.3">
      <c r="B7865" s="1"/>
      <c r="C7865" s="1"/>
    </row>
    <row r="7866" spans="2:3" x14ac:dyDescent="0.3">
      <c r="B7866" s="1"/>
      <c r="C7866" s="1"/>
    </row>
    <row r="7867" spans="2:3" x14ac:dyDescent="0.3">
      <c r="B7867" s="1"/>
      <c r="C7867" s="1"/>
    </row>
    <row r="7868" spans="2:3" x14ac:dyDescent="0.3">
      <c r="B7868" s="1"/>
      <c r="C7868" s="1"/>
    </row>
    <row r="7869" spans="2:3" x14ac:dyDescent="0.3">
      <c r="B7869" s="1"/>
      <c r="C7869" s="1"/>
    </row>
    <row r="7870" spans="2:3" x14ac:dyDescent="0.3">
      <c r="B7870" s="1"/>
      <c r="C7870" s="1"/>
    </row>
    <row r="7871" spans="2:3" x14ac:dyDescent="0.3">
      <c r="B7871" s="1"/>
      <c r="C7871" s="1"/>
    </row>
    <row r="7872" spans="2:3" x14ac:dyDescent="0.3">
      <c r="B7872" s="1"/>
      <c r="C7872" s="1"/>
    </row>
    <row r="7873" spans="2:3" x14ac:dyDescent="0.3">
      <c r="B7873" s="1"/>
      <c r="C7873" s="1"/>
    </row>
    <row r="7874" spans="2:3" x14ac:dyDescent="0.3">
      <c r="B7874" s="1"/>
      <c r="C7874" s="1"/>
    </row>
    <row r="7875" spans="2:3" x14ac:dyDescent="0.3">
      <c r="B7875" s="1"/>
      <c r="C7875" s="1"/>
    </row>
    <row r="7876" spans="2:3" x14ac:dyDescent="0.3">
      <c r="B7876" s="1"/>
      <c r="C7876" s="1"/>
    </row>
    <row r="7877" spans="2:3" x14ac:dyDescent="0.3">
      <c r="B7877" s="1"/>
      <c r="C7877" s="1"/>
    </row>
    <row r="7878" spans="2:3" x14ac:dyDescent="0.3">
      <c r="B7878" s="1"/>
      <c r="C7878" s="1"/>
    </row>
    <row r="7879" spans="2:3" x14ac:dyDescent="0.3">
      <c r="B7879" s="1"/>
      <c r="C7879" s="1"/>
    </row>
    <row r="7880" spans="2:3" x14ac:dyDescent="0.3">
      <c r="B7880" s="1"/>
      <c r="C7880" s="1"/>
    </row>
    <row r="7881" spans="2:3" x14ac:dyDescent="0.3">
      <c r="B7881" s="1"/>
      <c r="C7881" s="1"/>
    </row>
    <row r="7882" spans="2:3" x14ac:dyDescent="0.3">
      <c r="B7882" s="1"/>
      <c r="C7882" s="1"/>
    </row>
    <row r="7883" spans="2:3" x14ac:dyDescent="0.3">
      <c r="B7883" s="1"/>
      <c r="C7883" s="1"/>
    </row>
    <row r="7884" spans="2:3" x14ac:dyDescent="0.3">
      <c r="B7884" s="1"/>
      <c r="C7884" s="1"/>
    </row>
    <row r="7885" spans="2:3" x14ac:dyDescent="0.3">
      <c r="B7885" s="1"/>
      <c r="C7885" s="1"/>
    </row>
    <row r="7886" spans="2:3" x14ac:dyDescent="0.3">
      <c r="B7886" s="1"/>
      <c r="C7886" s="1"/>
    </row>
    <row r="7887" spans="2:3" x14ac:dyDescent="0.3">
      <c r="B7887" s="1"/>
      <c r="C7887" s="1"/>
    </row>
    <row r="7888" spans="2:3" x14ac:dyDescent="0.3">
      <c r="B7888" s="1"/>
      <c r="C7888" s="1"/>
    </row>
    <row r="7889" spans="2:3" x14ac:dyDescent="0.3">
      <c r="B7889" s="1"/>
      <c r="C7889" s="1"/>
    </row>
    <row r="7890" spans="2:3" x14ac:dyDescent="0.3">
      <c r="B7890" s="1"/>
      <c r="C7890" s="1"/>
    </row>
    <row r="7891" spans="2:3" x14ac:dyDescent="0.3">
      <c r="B7891" s="1"/>
      <c r="C7891" s="1"/>
    </row>
    <row r="7892" spans="2:3" x14ac:dyDescent="0.3">
      <c r="B7892" s="1"/>
      <c r="C7892" s="1"/>
    </row>
    <row r="7893" spans="2:3" x14ac:dyDescent="0.3">
      <c r="B7893" s="1"/>
      <c r="C7893" s="1"/>
    </row>
    <row r="7894" spans="2:3" x14ac:dyDescent="0.3">
      <c r="B7894" s="1"/>
      <c r="C7894" s="1"/>
    </row>
    <row r="7895" spans="2:3" x14ac:dyDescent="0.3">
      <c r="B7895" s="1"/>
      <c r="C7895" s="1"/>
    </row>
    <row r="7896" spans="2:3" x14ac:dyDescent="0.3">
      <c r="B7896" s="1"/>
      <c r="C7896" s="1"/>
    </row>
    <row r="7897" spans="2:3" x14ac:dyDescent="0.3">
      <c r="B7897" s="1"/>
      <c r="C7897" s="1"/>
    </row>
    <row r="7898" spans="2:3" x14ac:dyDescent="0.3">
      <c r="B7898" s="1"/>
      <c r="C7898" s="1"/>
    </row>
    <row r="7899" spans="2:3" x14ac:dyDescent="0.3">
      <c r="B7899" s="1"/>
      <c r="C7899" s="1"/>
    </row>
    <row r="7900" spans="2:3" x14ac:dyDescent="0.3">
      <c r="B7900" s="1"/>
      <c r="C7900" s="1"/>
    </row>
    <row r="7901" spans="2:3" x14ac:dyDescent="0.3">
      <c r="B7901" s="1"/>
      <c r="C7901" s="1"/>
    </row>
    <row r="7902" spans="2:3" x14ac:dyDescent="0.3">
      <c r="B7902" s="1"/>
      <c r="C7902" s="1"/>
    </row>
    <row r="7903" spans="2:3" x14ac:dyDescent="0.3">
      <c r="B7903" s="1"/>
      <c r="C7903" s="1"/>
    </row>
    <row r="7904" spans="2:3" x14ac:dyDescent="0.3">
      <c r="B7904" s="1"/>
      <c r="C7904" s="1"/>
    </row>
    <row r="7905" spans="2:3" x14ac:dyDescent="0.3">
      <c r="B7905" s="1"/>
      <c r="C7905" s="1"/>
    </row>
    <row r="7906" spans="2:3" x14ac:dyDescent="0.3">
      <c r="B7906" s="1"/>
      <c r="C7906" s="1"/>
    </row>
    <row r="7907" spans="2:3" x14ac:dyDescent="0.3">
      <c r="B7907" s="1"/>
      <c r="C7907" s="1"/>
    </row>
    <row r="7908" spans="2:3" x14ac:dyDescent="0.3">
      <c r="B7908" s="1"/>
      <c r="C7908" s="1"/>
    </row>
    <row r="7909" spans="2:3" x14ac:dyDescent="0.3">
      <c r="B7909" s="1"/>
      <c r="C7909" s="1"/>
    </row>
    <row r="7910" spans="2:3" x14ac:dyDescent="0.3">
      <c r="B7910" s="1"/>
      <c r="C7910" s="1"/>
    </row>
    <row r="7911" spans="2:3" x14ac:dyDescent="0.3">
      <c r="B7911" s="1"/>
      <c r="C7911" s="1"/>
    </row>
    <row r="7912" spans="2:3" x14ac:dyDescent="0.3">
      <c r="B7912" s="1"/>
      <c r="C7912" s="1"/>
    </row>
    <row r="7913" spans="2:3" x14ac:dyDescent="0.3">
      <c r="B7913" s="1"/>
      <c r="C7913" s="1"/>
    </row>
    <row r="7914" spans="2:3" x14ac:dyDescent="0.3">
      <c r="B7914" s="1"/>
      <c r="C7914" s="1"/>
    </row>
    <row r="7915" spans="2:3" x14ac:dyDescent="0.3">
      <c r="B7915" s="1"/>
      <c r="C7915" s="1"/>
    </row>
    <row r="7916" spans="2:3" x14ac:dyDescent="0.3">
      <c r="B7916" s="1"/>
      <c r="C7916" s="1"/>
    </row>
    <row r="7917" spans="2:3" x14ac:dyDescent="0.3">
      <c r="B7917" s="1"/>
      <c r="C7917" s="1"/>
    </row>
    <row r="7918" spans="2:3" x14ac:dyDescent="0.3">
      <c r="B7918" s="1"/>
      <c r="C7918" s="1"/>
    </row>
    <row r="7919" spans="2:3" x14ac:dyDescent="0.3">
      <c r="B7919" s="1"/>
      <c r="C7919" s="1"/>
    </row>
    <row r="7920" spans="2:3" x14ac:dyDescent="0.3">
      <c r="B7920" s="1"/>
      <c r="C7920" s="1"/>
    </row>
    <row r="7921" spans="2:3" x14ac:dyDescent="0.3">
      <c r="B7921" s="1"/>
      <c r="C7921" s="1"/>
    </row>
    <row r="7922" spans="2:3" x14ac:dyDescent="0.3">
      <c r="B7922" s="1"/>
      <c r="C7922" s="1"/>
    </row>
    <row r="7923" spans="2:3" x14ac:dyDescent="0.3">
      <c r="B7923" s="1"/>
      <c r="C7923" s="1"/>
    </row>
    <row r="7924" spans="2:3" x14ac:dyDescent="0.3">
      <c r="B7924" s="1"/>
      <c r="C7924" s="1"/>
    </row>
    <row r="7925" spans="2:3" x14ac:dyDescent="0.3">
      <c r="B7925" s="1"/>
      <c r="C7925" s="1"/>
    </row>
    <row r="7926" spans="2:3" x14ac:dyDescent="0.3">
      <c r="B7926" s="1"/>
      <c r="C7926" s="1"/>
    </row>
    <row r="7927" spans="2:3" x14ac:dyDescent="0.3">
      <c r="B7927" s="1"/>
      <c r="C7927" s="1"/>
    </row>
    <row r="7928" spans="2:3" x14ac:dyDescent="0.3">
      <c r="B7928" s="1"/>
      <c r="C7928" s="1"/>
    </row>
    <row r="7929" spans="2:3" x14ac:dyDescent="0.3">
      <c r="B7929" s="1"/>
      <c r="C7929" s="1"/>
    </row>
    <row r="7930" spans="2:3" x14ac:dyDescent="0.3">
      <c r="B7930" s="1"/>
      <c r="C7930" s="1"/>
    </row>
    <row r="7931" spans="2:3" x14ac:dyDescent="0.3">
      <c r="B7931" s="1"/>
      <c r="C7931" s="1"/>
    </row>
    <row r="7932" spans="2:3" x14ac:dyDescent="0.3">
      <c r="B7932" s="1"/>
      <c r="C7932" s="1"/>
    </row>
    <row r="7933" spans="2:3" x14ac:dyDescent="0.3">
      <c r="B7933" s="1"/>
      <c r="C7933" s="1"/>
    </row>
    <row r="7934" spans="2:3" x14ac:dyDescent="0.3">
      <c r="B7934" s="1"/>
      <c r="C7934" s="1"/>
    </row>
    <row r="7935" spans="2:3" x14ac:dyDescent="0.3">
      <c r="B7935" s="1"/>
      <c r="C7935" s="1"/>
    </row>
    <row r="7936" spans="2:3" x14ac:dyDescent="0.3">
      <c r="B7936" s="1"/>
      <c r="C7936" s="1"/>
    </row>
    <row r="7937" spans="2:3" x14ac:dyDescent="0.3">
      <c r="B7937" s="1"/>
      <c r="C7937" s="1"/>
    </row>
    <row r="7938" spans="2:3" x14ac:dyDescent="0.3">
      <c r="B7938" s="1"/>
      <c r="C7938" s="1"/>
    </row>
    <row r="7939" spans="2:3" x14ac:dyDescent="0.3">
      <c r="B7939" s="1"/>
      <c r="C7939" s="1"/>
    </row>
    <row r="7940" spans="2:3" x14ac:dyDescent="0.3">
      <c r="B7940" s="1"/>
      <c r="C7940" s="1"/>
    </row>
    <row r="7941" spans="2:3" x14ac:dyDescent="0.3">
      <c r="B7941" s="1"/>
      <c r="C7941" s="1"/>
    </row>
    <row r="7942" spans="2:3" x14ac:dyDescent="0.3">
      <c r="B7942" s="1"/>
      <c r="C7942" s="1"/>
    </row>
    <row r="7943" spans="2:3" x14ac:dyDescent="0.3">
      <c r="B7943" s="1"/>
      <c r="C7943" s="1"/>
    </row>
    <row r="7944" spans="2:3" x14ac:dyDescent="0.3">
      <c r="B7944" s="1"/>
      <c r="C7944" s="1"/>
    </row>
    <row r="7945" spans="2:3" x14ac:dyDescent="0.3">
      <c r="B7945" s="1"/>
      <c r="C7945" s="1"/>
    </row>
    <row r="7946" spans="2:3" x14ac:dyDescent="0.3">
      <c r="B7946" s="1"/>
      <c r="C7946" s="1"/>
    </row>
    <row r="7947" spans="2:3" x14ac:dyDescent="0.3">
      <c r="B7947" s="1"/>
      <c r="C7947" s="1"/>
    </row>
    <row r="7948" spans="2:3" x14ac:dyDescent="0.3">
      <c r="B7948" s="1"/>
      <c r="C7948" s="1"/>
    </row>
    <row r="7949" spans="2:3" x14ac:dyDescent="0.3">
      <c r="B7949" s="1"/>
      <c r="C7949" s="1"/>
    </row>
    <row r="7950" spans="2:3" x14ac:dyDescent="0.3">
      <c r="B7950" s="1"/>
      <c r="C7950" s="1"/>
    </row>
    <row r="7951" spans="2:3" x14ac:dyDescent="0.3">
      <c r="B7951" s="1"/>
      <c r="C7951" s="1"/>
    </row>
    <row r="7952" spans="2:3" x14ac:dyDescent="0.3">
      <c r="B7952" s="1"/>
      <c r="C7952" s="1"/>
    </row>
    <row r="7953" spans="2:3" x14ac:dyDescent="0.3">
      <c r="B7953" s="1"/>
      <c r="C7953" s="1"/>
    </row>
    <row r="7954" spans="2:3" x14ac:dyDescent="0.3">
      <c r="B7954" s="1"/>
      <c r="C7954" s="1"/>
    </row>
    <row r="7955" spans="2:3" x14ac:dyDescent="0.3">
      <c r="B7955" s="1"/>
      <c r="C7955" s="1"/>
    </row>
    <row r="7956" spans="2:3" x14ac:dyDescent="0.3">
      <c r="B7956" s="1"/>
      <c r="C7956" s="1"/>
    </row>
    <row r="7957" spans="2:3" x14ac:dyDescent="0.3">
      <c r="B7957" s="1"/>
      <c r="C7957" s="1"/>
    </row>
    <row r="7958" spans="2:3" x14ac:dyDescent="0.3">
      <c r="B7958" s="1"/>
      <c r="C7958" s="1"/>
    </row>
    <row r="7959" spans="2:3" x14ac:dyDescent="0.3">
      <c r="B7959" s="1"/>
      <c r="C7959" s="1"/>
    </row>
    <row r="7960" spans="2:3" x14ac:dyDescent="0.3">
      <c r="B7960" s="1"/>
      <c r="C7960" s="1"/>
    </row>
    <row r="7961" spans="2:3" x14ac:dyDescent="0.3">
      <c r="B7961" s="1"/>
      <c r="C7961" s="1"/>
    </row>
    <row r="7962" spans="2:3" x14ac:dyDescent="0.3">
      <c r="B7962" s="1"/>
      <c r="C7962" s="1"/>
    </row>
    <row r="7963" spans="2:3" x14ac:dyDescent="0.3">
      <c r="B7963" s="1"/>
      <c r="C7963" s="1"/>
    </row>
    <row r="7964" spans="2:3" x14ac:dyDescent="0.3">
      <c r="B7964" s="1"/>
      <c r="C7964" s="1"/>
    </row>
    <row r="7965" spans="2:3" x14ac:dyDescent="0.3">
      <c r="B7965" s="1"/>
      <c r="C7965" s="1"/>
    </row>
    <row r="7966" spans="2:3" x14ac:dyDescent="0.3">
      <c r="B7966" s="1"/>
      <c r="C7966" s="1"/>
    </row>
    <row r="7967" spans="2:3" x14ac:dyDescent="0.3">
      <c r="B7967" s="1"/>
      <c r="C7967" s="1"/>
    </row>
    <row r="7968" spans="2:3" x14ac:dyDescent="0.3">
      <c r="B7968" s="1"/>
      <c r="C7968" s="1"/>
    </row>
    <row r="7969" spans="2:3" x14ac:dyDescent="0.3">
      <c r="B7969" s="1"/>
      <c r="C7969" s="1"/>
    </row>
    <row r="7970" spans="2:3" x14ac:dyDescent="0.3">
      <c r="B7970" s="1"/>
      <c r="C7970" s="1"/>
    </row>
    <row r="7971" spans="2:3" x14ac:dyDescent="0.3">
      <c r="B7971" s="1"/>
      <c r="C7971" s="1"/>
    </row>
    <row r="7972" spans="2:3" x14ac:dyDescent="0.3">
      <c r="B7972" s="1"/>
      <c r="C7972" s="1"/>
    </row>
    <row r="7973" spans="2:3" x14ac:dyDescent="0.3">
      <c r="B7973" s="1"/>
      <c r="C7973" s="1"/>
    </row>
    <row r="7974" spans="2:3" x14ac:dyDescent="0.3">
      <c r="B7974" s="1"/>
      <c r="C7974" s="1"/>
    </row>
    <row r="7975" spans="2:3" x14ac:dyDescent="0.3">
      <c r="B7975" s="1"/>
      <c r="C7975" s="1"/>
    </row>
    <row r="7976" spans="2:3" x14ac:dyDescent="0.3">
      <c r="B7976" s="1"/>
      <c r="C7976" s="1"/>
    </row>
    <row r="7977" spans="2:3" x14ac:dyDescent="0.3">
      <c r="B7977" s="1"/>
      <c r="C7977" s="1"/>
    </row>
    <row r="7978" spans="2:3" x14ac:dyDescent="0.3">
      <c r="B7978" s="1"/>
      <c r="C7978" s="1"/>
    </row>
    <row r="7979" spans="2:3" x14ac:dyDescent="0.3">
      <c r="B7979" s="1"/>
      <c r="C7979" s="1"/>
    </row>
    <row r="7980" spans="2:3" x14ac:dyDescent="0.3">
      <c r="B7980" s="1"/>
      <c r="C7980" s="1"/>
    </row>
    <row r="7981" spans="2:3" x14ac:dyDescent="0.3">
      <c r="B7981" s="1"/>
      <c r="C7981" s="1"/>
    </row>
    <row r="7982" spans="2:3" x14ac:dyDescent="0.3">
      <c r="B7982" s="1"/>
      <c r="C7982" s="1"/>
    </row>
    <row r="7983" spans="2:3" x14ac:dyDescent="0.3">
      <c r="B7983" s="1"/>
      <c r="C7983" s="1"/>
    </row>
    <row r="7984" spans="2:3" x14ac:dyDescent="0.3">
      <c r="B7984" s="1"/>
      <c r="C7984" s="1"/>
    </row>
    <row r="7985" spans="2:3" x14ac:dyDescent="0.3">
      <c r="B7985" s="1"/>
      <c r="C7985" s="1"/>
    </row>
    <row r="7986" spans="2:3" x14ac:dyDescent="0.3">
      <c r="B7986" s="1"/>
      <c r="C7986" s="1"/>
    </row>
    <row r="7987" spans="2:3" x14ac:dyDescent="0.3">
      <c r="B7987" s="1"/>
      <c r="C7987" s="1"/>
    </row>
    <row r="7988" spans="2:3" x14ac:dyDescent="0.3">
      <c r="B7988" s="1"/>
      <c r="C7988" s="1"/>
    </row>
    <row r="7989" spans="2:3" x14ac:dyDescent="0.3">
      <c r="B7989" s="1"/>
      <c r="C7989" s="1"/>
    </row>
    <row r="7990" spans="2:3" x14ac:dyDescent="0.3">
      <c r="B7990" s="1"/>
      <c r="C7990" s="1"/>
    </row>
    <row r="7991" spans="2:3" x14ac:dyDescent="0.3">
      <c r="B7991" s="1"/>
      <c r="C7991" s="1"/>
    </row>
    <row r="7992" spans="2:3" x14ac:dyDescent="0.3">
      <c r="B7992" s="1"/>
      <c r="C7992" s="1"/>
    </row>
    <row r="7993" spans="2:3" x14ac:dyDescent="0.3">
      <c r="B7993" s="1"/>
      <c r="C7993" s="1"/>
    </row>
    <row r="7994" spans="2:3" x14ac:dyDescent="0.3">
      <c r="B7994" s="1"/>
      <c r="C7994" s="1"/>
    </row>
    <row r="7995" spans="2:3" x14ac:dyDescent="0.3">
      <c r="B7995" s="1"/>
      <c r="C7995" s="1"/>
    </row>
    <row r="7996" spans="2:3" x14ac:dyDescent="0.3">
      <c r="B7996" s="1"/>
      <c r="C7996" s="1"/>
    </row>
    <row r="7997" spans="2:3" x14ac:dyDescent="0.3">
      <c r="B7997" s="1"/>
      <c r="C7997" s="1"/>
    </row>
    <row r="7998" spans="2:3" x14ac:dyDescent="0.3">
      <c r="B7998" s="1"/>
      <c r="C7998" s="1"/>
    </row>
    <row r="7999" spans="2:3" x14ac:dyDescent="0.3">
      <c r="B7999" s="1"/>
      <c r="C7999" s="1"/>
    </row>
    <row r="8000" spans="2:3" x14ac:dyDescent="0.3">
      <c r="B8000" s="1"/>
      <c r="C8000" s="1"/>
    </row>
    <row r="8001" spans="2:3" x14ac:dyDescent="0.3">
      <c r="B8001" s="1"/>
      <c r="C8001" s="1"/>
    </row>
    <row r="8002" spans="2:3" x14ac:dyDescent="0.3">
      <c r="B8002" s="1"/>
      <c r="C8002" s="1"/>
    </row>
    <row r="8003" spans="2:3" x14ac:dyDescent="0.3">
      <c r="B8003" s="1"/>
      <c r="C8003" s="1"/>
    </row>
    <row r="8004" spans="2:3" x14ac:dyDescent="0.3">
      <c r="B8004" s="1"/>
      <c r="C8004" s="1"/>
    </row>
    <row r="8005" spans="2:3" x14ac:dyDescent="0.3">
      <c r="B8005" s="1"/>
      <c r="C8005" s="1"/>
    </row>
    <row r="8006" spans="2:3" x14ac:dyDescent="0.3">
      <c r="B8006" s="1"/>
      <c r="C8006" s="1"/>
    </row>
    <row r="8007" spans="2:3" x14ac:dyDescent="0.3">
      <c r="B8007" s="1"/>
      <c r="C8007" s="1"/>
    </row>
    <row r="8008" spans="2:3" x14ac:dyDescent="0.3">
      <c r="B8008" s="1"/>
      <c r="C8008" s="1"/>
    </row>
    <row r="8009" spans="2:3" x14ac:dyDescent="0.3">
      <c r="B8009" s="1"/>
      <c r="C8009" s="1"/>
    </row>
    <row r="8010" spans="2:3" x14ac:dyDescent="0.3">
      <c r="B8010" s="1"/>
      <c r="C8010" s="1"/>
    </row>
    <row r="8011" spans="2:3" x14ac:dyDescent="0.3">
      <c r="B8011" s="1"/>
      <c r="C8011" s="1"/>
    </row>
    <row r="8012" spans="2:3" x14ac:dyDescent="0.3">
      <c r="B8012" s="1"/>
      <c r="C8012" s="1"/>
    </row>
    <row r="8013" spans="2:3" x14ac:dyDescent="0.3">
      <c r="B8013" s="1"/>
      <c r="C8013" s="1"/>
    </row>
    <row r="8014" spans="2:3" x14ac:dyDescent="0.3">
      <c r="B8014" s="1"/>
      <c r="C8014" s="1"/>
    </row>
    <row r="8015" spans="2:3" x14ac:dyDescent="0.3">
      <c r="B8015" s="1"/>
      <c r="C8015" s="1"/>
    </row>
    <row r="8016" spans="2:3" x14ac:dyDescent="0.3">
      <c r="B8016" s="1"/>
      <c r="C8016" s="1"/>
    </row>
    <row r="8017" spans="2:3" x14ac:dyDescent="0.3">
      <c r="B8017" s="1"/>
      <c r="C8017" s="1"/>
    </row>
    <row r="8018" spans="2:3" x14ac:dyDescent="0.3">
      <c r="B8018" s="1"/>
      <c r="C8018" s="1"/>
    </row>
    <row r="8019" spans="2:3" x14ac:dyDescent="0.3">
      <c r="B8019" s="1"/>
      <c r="C8019" s="1"/>
    </row>
    <row r="8020" spans="2:3" x14ac:dyDescent="0.3">
      <c r="B8020" s="1"/>
      <c r="C8020" s="1"/>
    </row>
    <row r="8021" spans="2:3" x14ac:dyDescent="0.3">
      <c r="B8021" s="1"/>
      <c r="C8021" s="1"/>
    </row>
    <row r="8022" spans="2:3" x14ac:dyDescent="0.3">
      <c r="B8022" s="1"/>
      <c r="C8022" s="1"/>
    </row>
    <row r="8023" spans="2:3" x14ac:dyDescent="0.3">
      <c r="B8023" s="1"/>
      <c r="C8023" s="1"/>
    </row>
    <row r="8024" spans="2:3" x14ac:dyDescent="0.3">
      <c r="B8024" s="1"/>
      <c r="C8024" s="1"/>
    </row>
    <row r="8025" spans="2:3" x14ac:dyDescent="0.3">
      <c r="B8025" s="1"/>
      <c r="C8025" s="1"/>
    </row>
    <row r="8026" spans="2:3" x14ac:dyDescent="0.3">
      <c r="B8026" s="1"/>
      <c r="C8026" s="1"/>
    </row>
    <row r="8027" spans="2:3" x14ac:dyDescent="0.3">
      <c r="B8027" s="1"/>
      <c r="C8027" s="1"/>
    </row>
    <row r="8028" spans="2:3" x14ac:dyDescent="0.3">
      <c r="B8028" s="1"/>
      <c r="C8028" s="1"/>
    </row>
    <row r="8029" spans="2:3" x14ac:dyDescent="0.3">
      <c r="B8029" s="1"/>
      <c r="C8029" s="1"/>
    </row>
    <row r="8030" spans="2:3" x14ac:dyDescent="0.3">
      <c r="B8030" s="1"/>
      <c r="C8030" s="1"/>
    </row>
    <row r="8031" spans="2:3" x14ac:dyDescent="0.3">
      <c r="B8031" s="1"/>
      <c r="C8031" s="1"/>
    </row>
    <row r="8032" spans="2:3" x14ac:dyDescent="0.3">
      <c r="B8032" s="1"/>
      <c r="C8032" s="1"/>
    </row>
    <row r="8033" spans="2:3" x14ac:dyDescent="0.3">
      <c r="B8033" s="1"/>
      <c r="C8033" s="1"/>
    </row>
    <row r="8034" spans="2:3" x14ac:dyDescent="0.3">
      <c r="B8034" s="1"/>
      <c r="C8034" s="1"/>
    </row>
    <row r="8035" spans="2:3" x14ac:dyDescent="0.3">
      <c r="B8035" s="1"/>
      <c r="C8035" s="1"/>
    </row>
    <row r="8036" spans="2:3" x14ac:dyDescent="0.3">
      <c r="B8036" s="1"/>
      <c r="C8036" s="1"/>
    </row>
    <row r="8037" spans="2:3" x14ac:dyDescent="0.3">
      <c r="B8037" s="1"/>
      <c r="C8037" s="1"/>
    </row>
    <row r="8038" spans="2:3" x14ac:dyDescent="0.3">
      <c r="B8038" s="1"/>
      <c r="C8038" s="1"/>
    </row>
    <row r="8039" spans="2:3" x14ac:dyDescent="0.3">
      <c r="B8039" s="1"/>
      <c r="C8039" s="1"/>
    </row>
    <row r="8040" spans="2:3" x14ac:dyDescent="0.3">
      <c r="B8040" s="1"/>
      <c r="C8040" s="1"/>
    </row>
    <row r="8041" spans="2:3" x14ac:dyDescent="0.3">
      <c r="B8041" s="1"/>
      <c r="C8041" s="1"/>
    </row>
    <row r="8042" spans="2:3" x14ac:dyDescent="0.3">
      <c r="B8042" s="1"/>
      <c r="C8042" s="1"/>
    </row>
    <row r="8043" spans="2:3" x14ac:dyDescent="0.3">
      <c r="B8043" s="1"/>
      <c r="C8043" s="1"/>
    </row>
    <row r="8044" spans="2:3" x14ac:dyDescent="0.3">
      <c r="B8044" s="1"/>
      <c r="C8044" s="1"/>
    </row>
    <row r="8045" spans="2:3" x14ac:dyDescent="0.3">
      <c r="B8045" s="1"/>
      <c r="C8045" s="1"/>
    </row>
    <row r="8046" spans="2:3" x14ac:dyDescent="0.3">
      <c r="B8046" s="1"/>
      <c r="C8046" s="1"/>
    </row>
    <row r="8047" spans="2:3" x14ac:dyDescent="0.3">
      <c r="B8047" s="1"/>
      <c r="C8047" s="1"/>
    </row>
    <row r="8048" spans="2:3" x14ac:dyDescent="0.3">
      <c r="B8048" s="1"/>
      <c r="C8048" s="1"/>
    </row>
    <row r="8049" spans="2:3" x14ac:dyDescent="0.3">
      <c r="B8049" s="1"/>
      <c r="C8049" s="1"/>
    </row>
    <row r="8050" spans="2:3" x14ac:dyDescent="0.3">
      <c r="B8050" s="1"/>
      <c r="C8050" s="1"/>
    </row>
    <row r="8051" spans="2:3" x14ac:dyDescent="0.3">
      <c r="B8051" s="1"/>
      <c r="C8051" s="1"/>
    </row>
    <row r="8052" spans="2:3" x14ac:dyDescent="0.3">
      <c r="B8052" s="1"/>
      <c r="C8052" s="1"/>
    </row>
    <row r="8053" spans="2:3" x14ac:dyDescent="0.3">
      <c r="B8053" s="1"/>
      <c r="C8053" s="1"/>
    </row>
    <row r="8054" spans="2:3" x14ac:dyDescent="0.3">
      <c r="B8054" s="1"/>
      <c r="C8054" s="1"/>
    </row>
    <row r="8055" spans="2:3" x14ac:dyDescent="0.3">
      <c r="B8055" s="1"/>
      <c r="C8055" s="1"/>
    </row>
    <row r="8056" spans="2:3" x14ac:dyDescent="0.3">
      <c r="B8056" s="1"/>
      <c r="C8056" s="1"/>
    </row>
    <row r="8057" spans="2:3" x14ac:dyDescent="0.3">
      <c r="B8057" s="1"/>
      <c r="C8057" s="1"/>
    </row>
    <row r="8058" spans="2:3" x14ac:dyDescent="0.3">
      <c r="B8058" s="1"/>
      <c r="C8058" s="1"/>
    </row>
    <row r="8059" spans="2:3" x14ac:dyDescent="0.3">
      <c r="B8059" s="1"/>
      <c r="C8059" s="1"/>
    </row>
    <row r="8060" spans="2:3" x14ac:dyDescent="0.3">
      <c r="B8060" s="1"/>
      <c r="C8060" s="1"/>
    </row>
    <row r="8061" spans="2:3" x14ac:dyDescent="0.3">
      <c r="B8061" s="1"/>
      <c r="C8061" s="1"/>
    </row>
    <row r="8062" spans="2:3" x14ac:dyDescent="0.3">
      <c r="B8062" s="1"/>
      <c r="C8062" s="1"/>
    </row>
    <row r="8063" spans="2:3" x14ac:dyDescent="0.3">
      <c r="B8063" s="1"/>
      <c r="C8063" s="1"/>
    </row>
    <row r="8064" spans="2:3" x14ac:dyDescent="0.3">
      <c r="B8064" s="1"/>
      <c r="C8064" s="1"/>
    </row>
    <row r="8065" spans="2:3" x14ac:dyDescent="0.3">
      <c r="B8065" s="1"/>
      <c r="C8065" s="1"/>
    </row>
    <row r="8066" spans="2:3" x14ac:dyDescent="0.3">
      <c r="B8066" s="1"/>
      <c r="C8066" s="1"/>
    </row>
    <row r="8067" spans="2:3" x14ac:dyDescent="0.3">
      <c r="B8067" s="1"/>
      <c r="C8067" s="1"/>
    </row>
    <row r="8068" spans="2:3" x14ac:dyDescent="0.3">
      <c r="B8068" s="1"/>
      <c r="C8068" s="1"/>
    </row>
    <row r="8069" spans="2:3" x14ac:dyDescent="0.3">
      <c r="B8069" s="1"/>
      <c r="C8069" s="1"/>
    </row>
    <row r="8070" spans="2:3" x14ac:dyDescent="0.3">
      <c r="B8070" s="1"/>
      <c r="C8070" s="1"/>
    </row>
    <row r="8071" spans="2:3" x14ac:dyDescent="0.3">
      <c r="B8071" s="1"/>
      <c r="C8071" s="1"/>
    </row>
    <row r="8072" spans="2:3" x14ac:dyDescent="0.3">
      <c r="B8072" s="1"/>
      <c r="C8072" s="1"/>
    </row>
    <row r="8073" spans="2:3" x14ac:dyDescent="0.3">
      <c r="B8073" s="1"/>
      <c r="C8073" s="1"/>
    </row>
    <row r="8074" spans="2:3" x14ac:dyDescent="0.3">
      <c r="B8074" s="1"/>
      <c r="C8074" s="1"/>
    </row>
    <row r="8075" spans="2:3" x14ac:dyDescent="0.3">
      <c r="B8075" s="1"/>
      <c r="C8075" s="1"/>
    </row>
    <row r="8076" spans="2:3" x14ac:dyDescent="0.3">
      <c r="B8076" s="1"/>
      <c r="C8076" s="1"/>
    </row>
    <row r="8077" spans="2:3" x14ac:dyDescent="0.3">
      <c r="B8077" s="1"/>
      <c r="C8077" s="1"/>
    </row>
    <row r="8078" spans="2:3" x14ac:dyDescent="0.3">
      <c r="B8078" s="1"/>
      <c r="C8078" s="1"/>
    </row>
    <row r="8079" spans="2:3" x14ac:dyDescent="0.3">
      <c r="B8079" s="1"/>
      <c r="C8079" s="1"/>
    </row>
    <row r="8080" spans="2:3" x14ac:dyDescent="0.3">
      <c r="B8080" s="1"/>
      <c r="C8080" s="1"/>
    </row>
    <row r="8081" spans="2:3" x14ac:dyDescent="0.3">
      <c r="B8081" s="1"/>
      <c r="C8081" s="1"/>
    </row>
    <row r="8082" spans="2:3" x14ac:dyDescent="0.3">
      <c r="B8082" s="1"/>
      <c r="C8082" s="1"/>
    </row>
    <row r="8083" spans="2:3" x14ac:dyDescent="0.3">
      <c r="B8083" s="1"/>
      <c r="C8083" s="1"/>
    </row>
    <row r="8084" spans="2:3" x14ac:dyDescent="0.3">
      <c r="B8084" s="1"/>
      <c r="C8084" s="1"/>
    </row>
    <row r="8085" spans="2:3" x14ac:dyDescent="0.3">
      <c r="B8085" s="1"/>
      <c r="C8085" s="1"/>
    </row>
    <row r="8086" spans="2:3" x14ac:dyDescent="0.3">
      <c r="B8086" s="1"/>
      <c r="C8086" s="1"/>
    </row>
    <row r="8087" spans="2:3" x14ac:dyDescent="0.3">
      <c r="B8087" s="1"/>
      <c r="C8087" s="1"/>
    </row>
    <row r="8088" spans="2:3" x14ac:dyDescent="0.3">
      <c r="B8088" s="1"/>
      <c r="C8088" s="1"/>
    </row>
    <row r="8089" spans="2:3" x14ac:dyDescent="0.3">
      <c r="B8089" s="1"/>
      <c r="C8089" s="1"/>
    </row>
    <row r="8090" spans="2:3" x14ac:dyDescent="0.3">
      <c r="B8090" s="1"/>
      <c r="C8090" s="1"/>
    </row>
    <row r="8091" spans="2:3" x14ac:dyDescent="0.3">
      <c r="B8091" s="1"/>
      <c r="C8091" s="1"/>
    </row>
    <row r="8092" spans="2:3" x14ac:dyDescent="0.3">
      <c r="B8092" s="1"/>
      <c r="C8092" s="1"/>
    </row>
    <row r="8093" spans="2:3" x14ac:dyDescent="0.3">
      <c r="B8093" s="1"/>
      <c r="C8093" s="1"/>
    </row>
    <row r="8094" spans="2:3" x14ac:dyDescent="0.3">
      <c r="B8094" s="1"/>
      <c r="C8094" s="1"/>
    </row>
    <row r="8095" spans="2:3" x14ac:dyDescent="0.3">
      <c r="B8095" s="1"/>
      <c r="C8095" s="1"/>
    </row>
    <row r="8096" spans="2:3" x14ac:dyDescent="0.3">
      <c r="B8096" s="1"/>
      <c r="C8096" s="1"/>
    </row>
    <row r="8097" spans="2:3" x14ac:dyDescent="0.3">
      <c r="B8097" s="1"/>
      <c r="C8097" s="1"/>
    </row>
    <row r="8098" spans="2:3" x14ac:dyDescent="0.3">
      <c r="B8098" s="1"/>
      <c r="C8098" s="1"/>
    </row>
    <row r="8099" spans="2:3" x14ac:dyDescent="0.3">
      <c r="B8099" s="1"/>
      <c r="C8099" s="1"/>
    </row>
    <row r="8100" spans="2:3" x14ac:dyDescent="0.3">
      <c r="B8100" s="1"/>
      <c r="C8100" s="1"/>
    </row>
    <row r="8101" spans="2:3" x14ac:dyDescent="0.3">
      <c r="B8101" s="1"/>
      <c r="C8101" s="1"/>
    </row>
    <row r="8102" spans="2:3" x14ac:dyDescent="0.3">
      <c r="B8102" s="1"/>
      <c r="C8102" s="1"/>
    </row>
    <row r="8103" spans="2:3" x14ac:dyDescent="0.3">
      <c r="B8103" s="1"/>
      <c r="C8103" s="1"/>
    </row>
    <row r="8104" spans="2:3" x14ac:dyDescent="0.3">
      <c r="B8104" s="1"/>
      <c r="C8104" s="1"/>
    </row>
    <row r="8105" spans="2:3" x14ac:dyDescent="0.3">
      <c r="B8105" s="1"/>
      <c r="C8105" s="1"/>
    </row>
    <row r="8106" spans="2:3" x14ac:dyDescent="0.3">
      <c r="B8106" s="1"/>
      <c r="C8106" s="1"/>
    </row>
    <row r="8107" spans="2:3" x14ac:dyDescent="0.3">
      <c r="B8107" s="1"/>
      <c r="C8107" s="1"/>
    </row>
    <row r="8108" spans="2:3" x14ac:dyDescent="0.3">
      <c r="B8108" s="1"/>
      <c r="C8108" s="1"/>
    </row>
    <row r="8109" spans="2:3" x14ac:dyDescent="0.3">
      <c r="B8109" s="1"/>
      <c r="C8109" s="1"/>
    </row>
    <row r="8110" spans="2:3" x14ac:dyDescent="0.3">
      <c r="B8110" s="1"/>
      <c r="C8110" s="1"/>
    </row>
    <row r="8111" spans="2:3" x14ac:dyDescent="0.3">
      <c r="B8111" s="1"/>
      <c r="C8111" s="1"/>
    </row>
    <row r="8112" spans="2:3" x14ac:dyDescent="0.3">
      <c r="B8112" s="1"/>
      <c r="C8112" s="1"/>
    </row>
    <row r="8113" spans="2:3" x14ac:dyDescent="0.3">
      <c r="B8113" s="1"/>
      <c r="C8113" s="1"/>
    </row>
    <row r="8114" spans="2:3" x14ac:dyDescent="0.3">
      <c r="B8114" s="1"/>
      <c r="C8114" s="1"/>
    </row>
    <row r="8115" spans="2:3" x14ac:dyDescent="0.3">
      <c r="B8115" s="1"/>
      <c r="C8115" s="1"/>
    </row>
    <row r="8116" spans="2:3" x14ac:dyDescent="0.3">
      <c r="B8116" s="1"/>
      <c r="C8116" s="1"/>
    </row>
    <row r="8117" spans="2:3" x14ac:dyDescent="0.3">
      <c r="B8117" s="1"/>
      <c r="C8117" s="1"/>
    </row>
    <row r="8118" spans="2:3" x14ac:dyDescent="0.3">
      <c r="B8118" s="1"/>
      <c r="C8118" s="1"/>
    </row>
    <row r="8119" spans="2:3" x14ac:dyDescent="0.3">
      <c r="B8119" s="1"/>
      <c r="C8119" s="1"/>
    </row>
    <row r="8120" spans="2:3" x14ac:dyDescent="0.3">
      <c r="B8120" s="1"/>
      <c r="C8120" s="1"/>
    </row>
    <row r="8121" spans="2:3" x14ac:dyDescent="0.3">
      <c r="B8121" s="1"/>
      <c r="C8121" s="1"/>
    </row>
    <row r="8122" spans="2:3" x14ac:dyDescent="0.3">
      <c r="B8122" s="1"/>
      <c r="C8122" s="1"/>
    </row>
    <row r="8123" spans="2:3" x14ac:dyDescent="0.3">
      <c r="B8123" s="1"/>
      <c r="C8123" s="1"/>
    </row>
    <row r="8124" spans="2:3" x14ac:dyDescent="0.3">
      <c r="B8124" s="1"/>
      <c r="C8124" s="1"/>
    </row>
    <row r="8125" spans="2:3" x14ac:dyDescent="0.3">
      <c r="B8125" s="1"/>
      <c r="C8125" s="1"/>
    </row>
    <row r="8126" spans="2:3" x14ac:dyDescent="0.3">
      <c r="B8126" s="1"/>
      <c r="C8126" s="1"/>
    </row>
    <row r="8127" spans="2:3" x14ac:dyDescent="0.3">
      <c r="B8127" s="1"/>
      <c r="C8127" s="1"/>
    </row>
    <row r="8128" spans="2:3" x14ac:dyDescent="0.3">
      <c r="B8128" s="1"/>
      <c r="C8128" s="1"/>
    </row>
    <row r="8129" spans="2:3" x14ac:dyDescent="0.3">
      <c r="B8129" s="1"/>
      <c r="C8129" s="1"/>
    </row>
    <row r="8130" spans="2:3" x14ac:dyDescent="0.3">
      <c r="B8130" s="1"/>
      <c r="C8130" s="1"/>
    </row>
    <row r="8131" spans="2:3" x14ac:dyDescent="0.3">
      <c r="B8131" s="1"/>
      <c r="C8131" s="1"/>
    </row>
    <row r="8132" spans="2:3" x14ac:dyDescent="0.3">
      <c r="B8132" s="1"/>
      <c r="C8132" s="1"/>
    </row>
    <row r="8133" spans="2:3" x14ac:dyDescent="0.3">
      <c r="B8133" s="1"/>
      <c r="C8133" s="1"/>
    </row>
    <row r="8134" spans="2:3" x14ac:dyDescent="0.3">
      <c r="B8134" s="1"/>
      <c r="C8134" s="1"/>
    </row>
    <row r="8135" spans="2:3" x14ac:dyDescent="0.3">
      <c r="B8135" s="1"/>
      <c r="C8135" s="1"/>
    </row>
    <row r="8136" spans="2:3" x14ac:dyDescent="0.3">
      <c r="B8136" s="1"/>
      <c r="C8136" s="1"/>
    </row>
    <row r="8137" spans="2:3" x14ac:dyDescent="0.3">
      <c r="B8137" s="1"/>
      <c r="C8137" s="1"/>
    </row>
    <row r="8138" spans="2:3" x14ac:dyDescent="0.3">
      <c r="B8138" s="1"/>
      <c r="C8138" s="1"/>
    </row>
    <row r="8139" spans="2:3" x14ac:dyDescent="0.3">
      <c r="B8139" s="1"/>
      <c r="C8139" s="1"/>
    </row>
    <row r="8140" spans="2:3" x14ac:dyDescent="0.3">
      <c r="B8140" s="1"/>
      <c r="C8140" s="1"/>
    </row>
    <row r="8141" spans="2:3" x14ac:dyDescent="0.3">
      <c r="B8141" s="1"/>
      <c r="C8141" s="1"/>
    </row>
    <row r="8142" spans="2:3" x14ac:dyDescent="0.3">
      <c r="B8142" s="1"/>
      <c r="C8142" s="1"/>
    </row>
    <row r="8143" spans="2:3" x14ac:dyDescent="0.3">
      <c r="B8143" s="1"/>
      <c r="C8143" s="1"/>
    </row>
    <row r="8144" spans="2:3" x14ac:dyDescent="0.3">
      <c r="B8144" s="1"/>
      <c r="C8144" s="1"/>
    </row>
    <row r="8145" spans="2:3" x14ac:dyDescent="0.3">
      <c r="B8145" s="1"/>
      <c r="C8145" s="1"/>
    </row>
    <row r="8146" spans="2:3" x14ac:dyDescent="0.3">
      <c r="B8146" s="1"/>
      <c r="C8146" s="1"/>
    </row>
    <row r="8147" spans="2:3" x14ac:dyDescent="0.3">
      <c r="B8147" s="1"/>
      <c r="C8147" s="1"/>
    </row>
    <row r="8148" spans="2:3" x14ac:dyDescent="0.3">
      <c r="B8148" s="1"/>
      <c r="C8148" s="1"/>
    </row>
    <row r="8149" spans="2:3" x14ac:dyDescent="0.3">
      <c r="B8149" s="1"/>
      <c r="C8149" s="1"/>
    </row>
    <row r="8150" spans="2:3" x14ac:dyDescent="0.3">
      <c r="B8150" s="1"/>
      <c r="C8150" s="1"/>
    </row>
    <row r="8151" spans="2:3" x14ac:dyDescent="0.3">
      <c r="B8151" s="1"/>
      <c r="C8151" s="1"/>
    </row>
    <row r="8152" spans="2:3" x14ac:dyDescent="0.3">
      <c r="B8152" s="1"/>
      <c r="C8152" s="1"/>
    </row>
    <row r="8153" spans="2:3" x14ac:dyDescent="0.3">
      <c r="B8153" s="1"/>
      <c r="C8153" s="1"/>
    </row>
    <row r="8154" spans="2:3" x14ac:dyDescent="0.3">
      <c r="B8154" s="1"/>
      <c r="C8154" s="1"/>
    </row>
    <row r="8155" spans="2:3" x14ac:dyDescent="0.3">
      <c r="B8155" s="1"/>
      <c r="C8155" s="1"/>
    </row>
    <row r="8156" spans="2:3" x14ac:dyDescent="0.3">
      <c r="B8156" s="1"/>
      <c r="C8156" s="1"/>
    </row>
    <row r="8157" spans="2:3" x14ac:dyDescent="0.3">
      <c r="B8157" s="1"/>
      <c r="C8157" s="1"/>
    </row>
    <row r="8158" spans="2:3" x14ac:dyDescent="0.3">
      <c r="B8158" s="1"/>
      <c r="C8158" s="1"/>
    </row>
    <row r="8159" spans="2:3" x14ac:dyDescent="0.3">
      <c r="B8159" s="1"/>
      <c r="C8159" s="1"/>
    </row>
    <row r="8160" spans="2:3" x14ac:dyDescent="0.3">
      <c r="B8160" s="1"/>
      <c r="C8160" s="1"/>
    </row>
    <row r="8161" spans="2:3" x14ac:dyDescent="0.3">
      <c r="B8161" s="1"/>
      <c r="C8161" s="1"/>
    </row>
    <row r="8162" spans="2:3" x14ac:dyDescent="0.3">
      <c r="B8162" s="1"/>
      <c r="C8162" s="1"/>
    </row>
    <row r="8163" spans="2:3" x14ac:dyDescent="0.3">
      <c r="B8163" s="1"/>
      <c r="C8163" s="1"/>
    </row>
    <row r="8164" spans="2:3" x14ac:dyDescent="0.3">
      <c r="B8164" s="1"/>
      <c r="C8164" s="1"/>
    </row>
    <row r="8165" spans="2:3" x14ac:dyDescent="0.3">
      <c r="B8165" s="1"/>
      <c r="C8165" s="1"/>
    </row>
    <row r="8166" spans="2:3" x14ac:dyDescent="0.3">
      <c r="B8166" s="1"/>
      <c r="C8166" s="1"/>
    </row>
    <row r="8167" spans="2:3" x14ac:dyDescent="0.3">
      <c r="B8167" s="1"/>
      <c r="C8167" s="1"/>
    </row>
    <row r="8168" spans="2:3" x14ac:dyDescent="0.3">
      <c r="B8168" s="1"/>
      <c r="C8168" s="1"/>
    </row>
    <row r="8169" spans="2:3" x14ac:dyDescent="0.3">
      <c r="B8169" s="1"/>
      <c r="C8169" s="1"/>
    </row>
    <row r="8170" spans="2:3" x14ac:dyDescent="0.3">
      <c r="B8170" s="1"/>
      <c r="C8170" s="1"/>
    </row>
    <row r="8171" spans="2:3" x14ac:dyDescent="0.3">
      <c r="B8171" s="1"/>
      <c r="C8171" s="1"/>
    </row>
    <row r="8172" spans="2:3" x14ac:dyDescent="0.3">
      <c r="B8172" s="1"/>
      <c r="C8172" s="1"/>
    </row>
    <row r="8173" spans="2:3" x14ac:dyDescent="0.3">
      <c r="B8173" s="1"/>
      <c r="C8173" s="1"/>
    </row>
    <row r="8174" spans="2:3" x14ac:dyDescent="0.3">
      <c r="B8174" s="1"/>
      <c r="C8174" s="1"/>
    </row>
    <row r="8175" spans="2:3" x14ac:dyDescent="0.3">
      <c r="B8175" s="1"/>
      <c r="C8175" s="1"/>
    </row>
    <row r="8176" spans="2:3" x14ac:dyDescent="0.3">
      <c r="B8176" s="1"/>
      <c r="C8176" s="1"/>
    </row>
    <row r="8177" spans="2:3" x14ac:dyDescent="0.3">
      <c r="B8177" s="1"/>
      <c r="C8177" s="1"/>
    </row>
    <row r="8178" spans="2:3" x14ac:dyDescent="0.3">
      <c r="B8178" s="1"/>
      <c r="C8178" s="1"/>
    </row>
    <row r="8179" spans="2:3" x14ac:dyDescent="0.3">
      <c r="B8179" s="1"/>
      <c r="C8179" s="1"/>
    </row>
    <row r="8180" spans="2:3" x14ac:dyDescent="0.3">
      <c r="B8180" s="1"/>
      <c r="C8180" s="1"/>
    </row>
    <row r="8181" spans="2:3" x14ac:dyDescent="0.3">
      <c r="B8181" s="1"/>
      <c r="C8181" s="1"/>
    </row>
    <row r="8182" spans="2:3" x14ac:dyDescent="0.3">
      <c r="B8182" s="1"/>
      <c r="C8182" s="1"/>
    </row>
    <row r="8183" spans="2:3" x14ac:dyDescent="0.3">
      <c r="B8183" s="1"/>
      <c r="C8183" s="1"/>
    </row>
    <row r="8184" spans="2:3" x14ac:dyDescent="0.3">
      <c r="B8184" s="1"/>
      <c r="C8184" s="1"/>
    </row>
    <row r="8185" spans="2:3" x14ac:dyDescent="0.3">
      <c r="B8185" s="1"/>
      <c r="C8185" s="1"/>
    </row>
    <row r="8186" spans="2:3" x14ac:dyDescent="0.3">
      <c r="B8186" s="1"/>
      <c r="C8186" s="1"/>
    </row>
    <row r="8187" spans="2:3" x14ac:dyDescent="0.3">
      <c r="B8187" s="1"/>
      <c r="C8187" s="1"/>
    </row>
    <row r="8188" spans="2:3" x14ac:dyDescent="0.3">
      <c r="B8188" s="1"/>
      <c r="C8188" s="1"/>
    </row>
    <row r="8189" spans="2:3" x14ac:dyDescent="0.3">
      <c r="B8189" s="1"/>
      <c r="C8189" s="1"/>
    </row>
    <row r="8190" spans="2:3" x14ac:dyDescent="0.3">
      <c r="B8190" s="1"/>
      <c r="C8190" s="1"/>
    </row>
    <row r="8191" spans="2:3" x14ac:dyDescent="0.3">
      <c r="B8191" s="1"/>
      <c r="C8191" s="1"/>
    </row>
    <row r="8192" spans="2:3" x14ac:dyDescent="0.3">
      <c r="B8192" s="1"/>
      <c r="C8192" s="1"/>
    </row>
    <row r="8193" spans="2:3" x14ac:dyDescent="0.3">
      <c r="B8193" s="1"/>
      <c r="C8193" s="1"/>
    </row>
    <row r="8194" spans="2:3" x14ac:dyDescent="0.3">
      <c r="B8194" s="1"/>
      <c r="C8194" s="1"/>
    </row>
    <row r="8195" spans="2:3" x14ac:dyDescent="0.3">
      <c r="B8195" s="1"/>
      <c r="C8195" s="1"/>
    </row>
    <row r="8196" spans="2:3" x14ac:dyDescent="0.3">
      <c r="B8196" s="1"/>
      <c r="C8196" s="1"/>
    </row>
    <row r="8197" spans="2:3" x14ac:dyDescent="0.3">
      <c r="B8197" s="1"/>
      <c r="C8197" s="1"/>
    </row>
    <row r="8198" spans="2:3" x14ac:dyDescent="0.3">
      <c r="B8198" s="1"/>
      <c r="C8198" s="1"/>
    </row>
    <row r="8199" spans="2:3" x14ac:dyDescent="0.3">
      <c r="B8199" s="1"/>
      <c r="C8199" s="1"/>
    </row>
    <row r="8200" spans="2:3" x14ac:dyDescent="0.3">
      <c r="B8200" s="1"/>
      <c r="C8200" s="1"/>
    </row>
    <row r="8201" spans="2:3" x14ac:dyDescent="0.3">
      <c r="B8201" s="1"/>
      <c r="C8201" s="1"/>
    </row>
    <row r="8202" spans="2:3" x14ac:dyDescent="0.3">
      <c r="B8202" s="1"/>
      <c r="C8202" s="1"/>
    </row>
    <row r="8203" spans="2:3" x14ac:dyDescent="0.3">
      <c r="B8203" s="1"/>
      <c r="C8203" s="1"/>
    </row>
    <row r="8204" spans="2:3" x14ac:dyDescent="0.3">
      <c r="B8204" s="1"/>
      <c r="C8204" s="1"/>
    </row>
    <row r="8205" spans="2:3" x14ac:dyDescent="0.3">
      <c r="B8205" s="1"/>
      <c r="C8205" s="1"/>
    </row>
    <row r="8206" spans="2:3" x14ac:dyDescent="0.3">
      <c r="B8206" s="1"/>
      <c r="C8206" s="1"/>
    </row>
    <row r="8207" spans="2:3" x14ac:dyDescent="0.3">
      <c r="B8207" s="1"/>
      <c r="C8207" s="1"/>
    </row>
    <row r="8208" spans="2:3" x14ac:dyDescent="0.3">
      <c r="B8208" s="1"/>
      <c r="C8208" s="1"/>
    </row>
    <row r="8209" spans="2:3" x14ac:dyDescent="0.3">
      <c r="B8209" s="1"/>
      <c r="C8209" s="1"/>
    </row>
    <row r="8210" spans="2:3" x14ac:dyDescent="0.3">
      <c r="B8210" s="1"/>
      <c r="C8210" s="1"/>
    </row>
    <row r="8211" spans="2:3" x14ac:dyDescent="0.3">
      <c r="B8211" s="1"/>
      <c r="C8211" s="1"/>
    </row>
    <row r="8212" spans="2:3" x14ac:dyDescent="0.3">
      <c r="B8212" s="1"/>
      <c r="C8212" s="1"/>
    </row>
    <row r="8213" spans="2:3" x14ac:dyDescent="0.3">
      <c r="B8213" s="1"/>
      <c r="C8213" s="1"/>
    </row>
    <row r="8214" spans="2:3" x14ac:dyDescent="0.3">
      <c r="B8214" s="1"/>
      <c r="C8214" s="1"/>
    </row>
    <row r="8215" spans="2:3" x14ac:dyDescent="0.3">
      <c r="B8215" s="1"/>
      <c r="C8215" s="1"/>
    </row>
    <row r="8216" spans="2:3" x14ac:dyDescent="0.3">
      <c r="B8216" s="1"/>
      <c r="C8216" s="1"/>
    </row>
    <row r="8217" spans="2:3" x14ac:dyDescent="0.3">
      <c r="B8217" s="1"/>
      <c r="C8217" s="1"/>
    </row>
    <row r="8218" spans="2:3" x14ac:dyDescent="0.3">
      <c r="B8218" s="1"/>
      <c r="C8218" s="1"/>
    </row>
    <row r="8219" spans="2:3" x14ac:dyDescent="0.3">
      <c r="B8219" s="1"/>
      <c r="C8219" s="1"/>
    </row>
    <row r="8220" spans="2:3" x14ac:dyDescent="0.3">
      <c r="B8220" s="1"/>
      <c r="C8220" s="1"/>
    </row>
    <row r="8221" spans="2:3" x14ac:dyDescent="0.3">
      <c r="B8221" s="1"/>
      <c r="C8221" s="1"/>
    </row>
    <row r="8222" spans="2:3" x14ac:dyDescent="0.3">
      <c r="B8222" s="1"/>
      <c r="C8222" s="1"/>
    </row>
    <row r="8223" spans="2:3" x14ac:dyDescent="0.3">
      <c r="B8223" s="1"/>
      <c r="C8223" s="1"/>
    </row>
    <row r="8224" spans="2:3" x14ac:dyDescent="0.3">
      <c r="B8224" s="1"/>
      <c r="C8224" s="1"/>
    </row>
    <row r="8225" spans="2:3" x14ac:dyDescent="0.3">
      <c r="B8225" s="1"/>
      <c r="C8225" s="1"/>
    </row>
    <row r="8226" spans="2:3" x14ac:dyDescent="0.3">
      <c r="B8226" s="1"/>
      <c r="C8226" s="1"/>
    </row>
    <row r="8227" spans="2:3" x14ac:dyDescent="0.3">
      <c r="B8227" s="1"/>
      <c r="C8227" s="1"/>
    </row>
    <row r="8228" spans="2:3" x14ac:dyDescent="0.3">
      <c r="B8228" s="1"/>
      <c r="C8228" s="1"/>
    </row>
    <row r="8229" spans="2:3" x14ac:dyDescent="0.3">
      <c r="B8229" s="1"/>
      <c r="C8229" s="1"/>
    </row>
    <row r="8230" spans="2:3" x14ac:dyDescent="0.3">
      <c r="B8230" s="1"/>
      <c r="C8230" s="1"/>
    </row>
    <row r="8231" spans="2:3" x14ac:dyDescent="0.3">
      <c r="B8231" s="1"/>
      <c r="C8231" s="1"/>
    </row>
    <row r="8232" spans="2:3" x14ac:dyDescent="0.3">
      <c r="B8232" s="1"/>
      <c r="C8232" s="1"/>
    </row>
    <row r="8233" spans="2:3" x14ac:dyDescent="0.3">
      <c r="B8233" s="1"/>
      <c r="C8233" s="1"/>
    </row>
    <row r="8234" spans="2:3" x14ac:dyDescent="0.3">
      <c r="B8234" s="1"/>
      <c r="C8234" s="1"/>
    </row>
    <row r="8235" spans="2:3" x14ac:dyDescent="0.3">
      <c r="B8235" s="1"/>
      <c r="C8235" s="1"/>
    </row>
    <row r="8236" spans="2:3" x14ac:dyDescent="0.3">
      <c r="B8236" s="1"/>
      <c r="C8236" s="1"/>
    </row>
    <row r="8237" spans="2:3" x14ac:dyDescent="0.3">
      <c r="B8237" s="1"/>
      <c r="C8237" s="1"/>
    </row>
    <row r="8238" spans="2:3" x14ac:dyDescent="0.3">
      <c r="B8238" s="1"/>
      <c r="C8238" s="1"/>
    </row>
    <row r="8239" spans="2:3" x14ac:dyDescent="0.3">
      <c r="B8239" s="1"/>
      <c r="C8239" s="1"/>
    </row>
    <row r="8240" spans="2:3" x14ac:dyDescent="0.3">
      <c r="B8240" s="1"/>
      <c r="C8240" s="1"/>
    </row>
    <row r="8241" spans="2:3" x14ac:dyDescent="0.3">
      <c r="B8241" s="1"/>
      <c r="C8241" s="1"/>
    </row>
    <row r="8242" spans="2:3" x14ac:dyDescent="0.3">
      <c r="B8242" s="1"/>
      <c r="C8242" s="1"/>
    </row>
    <row r="8243" spans="2:3" x14ac:dyDescent="0.3">
      <c r="B8243" s="1"/>
      <c r="C8243" s="1"/>
    </row>
    <row r="8244" spans="2:3" x14ac:dyDescent="0.3">
      <c r="B8244" s="1"/>
      <c r="C8244" s="1"/>
    </row>
    <row r="8245" spans="2:3" x14ac:dyDescent="0.3">
      <c r="B8245" s="1"/>
      <c r="C8245" s="1"/>
    </row>
    <row r="8246" spans="2:3" x14ac:dyDescent="0.3">
      <c r="B8246" s="1"/>
      <c r="C8246" s="1"/>
    </row>
    <row r="8247" spans="2:3" x14ac:dyDescent="0.3">
      <c r="B8247" s="1"/>
      <c r="C8247" s="1"/>
    </row>
    <row r="8248" spans="2:3" x14ac:dyDescent="0.3">
      <c r="B8248" s="1"/>
      <c r="C8248" s="1"/>
    </row>
    <row r="8249" spans="2:3" x14ac:dyDescent="0.3">
      <c r="B8249" s="1"/>
      <c r="C8249" s="1"/>
    </row>
    <row r="8250" spans="2:3" x14ac:dyDescent="0.3">
      <c r="B8250" s="1"/>
      <c r="C8250" s="1"/>
    </row>
    <row r="8251" spans="2:3" x14ac:dyDescent="0.3">
      <c r="B8251" s="1"/>
      <c r="C8251" s="1"/>
    </row>
    <row r="8252" spans="2:3" x14ac:dyDescent="0.3">
      <c r="B8252" s="1"/>
      <c r="C8252" s="1"/>
    </row>
    <row r="8253" spans="2:3" x14ac:dyDescent="0.3">
      <c r="B8253" s="1"/>
      <c r="C8253" s="1"/>
    </row>
    <row r="8254" spans="2:3" x14ac:dyDescent="0.3">
      <c r="B8254" s="1"/>
      <c r="C8254" s="1"/>
    </row>
    <row r="8255" spans="2:3" x14ac:dyDescent="0.3">
      <c r="B8255" s="1"/>
      <c r="C8255" s="1"/>
    </row>
    <row r="8256" spans="2:3" x14ac:dyDescent="0.3">
      <c r="B8256" s="1"/>
      <c r="C8256" s="1"/>
    </row>
    <row r="8257" spans="2:3" x14ac:dyDescent="0.3">
      <c r="B8257" s="1"/>
      <c r="C8257" s="1"/>
    </row>
    <row r="8258" spans="2:3" x14ac:dyDescent="0.3">
      <c r="B8258" s="1"/>
      <c r="C8258" s="1"/>
    </row>
    <row r="8259" spans="2:3" x14ac:dyDescent="0.3">
      <c r="B8259" s="1"/>
      <c r="C8259" s="1"/>
    </row>
    <row r="8260" spans="2:3" x14ac:dyDescent="0.3">
      <c r="B8260" s="1"/>
      <c r="C8260" s="1"/>
    </row>
    <row r="8261" spans="2:3" x14ac:dyDescent="0.3">
      <c r="B8261" s="1"/>
      <c r="C8261" s="1"/>
    </row>
    <row r="8262" spans="2:3" x14ac:dyDescent="0.3">
      <c r="B8262" s="1"/>
      <c r="C8262" s="1"/>
    </row>
    <row r="8263" spans="2:3" x14ac:dyDescent="0.3">
      <c r="B8263" s="1"/>
      <c r="C8263" s="1"/>
    </row>
    <row r="8264" spans="2:3" x14ac:dyDescent="0.3">
      <c r="B8264" s="1"/>
      <c r="C8264" s="1"/>
    </row>
    <row r="8265" spans="2:3" x14ac:dyDescent="0.3">
      <c r="B8265" s="1"/>
      <c r="C8265" s="1"/>
    </row>
    <row r="8266" spans="2:3" x14ac:dyDescent="0.3">
      <c r="B8266" s="1"/>
      <c r="C8266" s="1"/>
    </row>
    <row r="8267" spans="2:3" x14ac:dyDescent="0.3">
      <c r="B8267" s="1"/>
      <c r="C8267" s="1"/>
    </row>
    <row r="8268" spans="2:3" x14ac:dyDescent="0.3">
      <c r="B8268" s="1"/>
      <c r="C8268" s="1"/>
    </row>
    <row r="8269" spans="2:3" x14ac:dyDescent="0.3">
      <c r="B8269" s="1"/>
      <c r="C8269" s="1"/>
    </row>
    <row r="8270" spans="2:3" x14ac:dyDescent="0.3">
      <c r="B8270" s="1"/>
      <c r="C8270" s="1"/>
    </row>
    <row r="8271" spans="2:3" x14ac:dyDescent="0.3">
      <c r="B8271" s="1"/>
      <c r="C8271" s="1"/>
    </row>
    <row r="8272" spans="2:3" x14ac:dyDescent="0.3">
      <c r="B8272" s="1"/>
      <c r="C8272" s="1"/>
    </row>
    <row r="8273" spans="2:3" x14ac:dyDescent="0.3">
      <c r="B8273" s="1"/>
      <c r="C8273" s="1"/>
    </row>
    <row r="8274" spans="2:3" x14ac:dyDescent="0.3">
      <c r="B8274" s="1"/>
      <c r="C8274" s="1"/>
    </row>
    <row r="8275" spans="2:3" x14ac:dyDescent="0.3">
      <c r="B8275" s="1"/>
      <c r="C8275" s="1"/>
    </row>
    <row r="8276" spans="2:3" x14ac:dyDescent="0.3">
      <c r="B8276" s="1"/>
      <c r="C8276" s="1"/>
    </row>
    <row r="8277" spans="2:3" x14ac:dyDescent="0.3">
      <c r="B8277" s="1"/>
      <c r="C8277" s="1"/>
    </row>
    <row r="8278" spans="2:3" x14ac:dyDescent="0.3">
      <c r="B8278" s="1"/>
      <c r="C8278" s="1"/>
    </row>
    <row r="8279" spans="2:3" x14ac:dyDescent="0.3">
      <c r="B8279" s="1"/>
      <c r="C8279" s="1"/>
    </row>
    <row r="8280" spans="2:3" x14ac:dyDescent="0.3">
      <c r="B8280" s="1"/>
      <c r="C8280" s="1"/>
    </row>
    <row r="8281" spans="2:3" x14ac:dyDescent="0.3">
      <c r="B8281" s="1"/>
      <c r="C8281" s="1"/>
    </row>
    <row r="8282" spans="2:3" x14ac:dyDescent="0.3">
      <c r="B8282" s="1"/>
      <c r="C8282" s="1"/>
    </row>
    <row r="8283" spans="2:3" x14ac:dyDescent="0.3">
      <c r="B8283" s="1"/>
      <c r="C8283" s="1"/>
    </row>
    <row r="8284" spans="2:3" x14ac:dyDescent="0.3">
      <c r="B8284" s="1"/>
      <c r="C8284" s="1"/>
    </row>
    <row r="8285" spans="2:3" x14ac:dyDescent="0.3">
      <c r="B8285" s="1"/>
      <c r="C8285" s="1"/>
    </row>
    <row r="8286" spans="2:3" x14ac:dyDescent="0.3">
      <c r="B8286" s="1"/>
      <c r="C8286" s="1"/>
    </row>
    <row r="8287" spans="2:3" x14ac:dyDescent="0.3">
      <c r="B8287" s="1"/>
      <c r="C8287" s="1"/>
    </row>
    <row r="8288" spans="2:3" x14ac:dyDescent="0.3">
      <c r="B8288" s="1"/>
      <c r="C8288" s="1"/>
    </row>
    <row r="8289" spans="2:3" x14ac:dyDescent="0.3">
      <c r="B8289" s="1"/>
      <c r="C8289" s="1"/>
    </row>
    <row r="8290" spans="2:3" x14ac:dyDescent="0.3">
      <c r="B8290" s="1"/>
      <c r="C8290" s="1"/>
    </row>
    <row r="8291" spans="2:3" x14ac:dyDescent="0.3">
      <c r="B8291" s="1"/>
      <c r="C8291" s="1"/>
    </row>
    <row r="8292" spans="2:3" x14ac:dyDescent="0.3">
      <c r="B8292" s="1"/>
      <c r="C8292" s="1"/>
    </row>
    <row r="8293" spans="2:3" x14ac:dyDescent="0.3">
      <c r="B8293" s="1"/>
      <c r="C8293" s="1"/>
    </row>
    <row r="8294" spans="2:3" x14ac:dyDescent="0.3">
      <c r="B8294" s="1"/>
      <c r="C8294" s="1"/>
    </row>
    <row r="8295" spans="2:3" x14ac:dyDescent="0.3">
      <c r="B8295" s="1"/>
      <c r="C8295" s="1"/>
    </row>
    <row r="8296" spans="2:3" x14ac:dyDescent="0.3">
      <c r="B8296" s="1"/>
      <c r="C8296" s="1"/>
    </row>
    <row r="8297" spans="2:3" x14ac:dyDescent="0.3">
      <c r="B8297" s="1"/>
      <c r="C8297" s="1"/>
    </row>
    <row r="8298" spans="2:3" x14ac:dyDescent="0.3">
      <c r="B8298" s="1"/>
      <c r="C8298" s="1"/>
    </row>
    <row r="8299" spans="2:3" x14ac:dyDescent="0.3">
      <c r="B8299" s="1"/>
      <c r="C8299" s="1"/>
    </row>
    <row r="8300" spans="2:3" x14ac:dyDescent="0.3">
      <c r="B8300" s="1"/>
      <c r="C8300" s="1"/>
    </row>
    <row r="8301" spans="2:3" x14ac:dyDescent="0.3">
      <c r="B8301" s="1"/>
      <c r="C8301" s="1"/>
    </row>
    <row r="8302" spans="2:3" x14ac:dyDescent="0.3">
      <c r="B8302" s="1"/>
      <c r="C8302" s="1"/>
    </row>
    <row r="8303" spans="2:3" x14ac:dyDescent="0.3">
      <c r="B8303" s="1"/>
      <c r="C8303" s="1"/>
    </row>
    <row r="8304" spans="2:3" x14ac:dyDescent="0.3">
      <c r="B8304" s="1"/>
      <c r="C8304" s="1"/>
    </row>
    <row r="8305" spans="2:3" x14ac:dyDescent="0.3">
      <c r="B8305" s="1"/>
      <c r="C8305" s="1"/>
    </row>
    <row r="8306" spans="2:3" x14ac:dyDescent="0.3">
      <c r="B8306" s="1"/>
      <c r="C8306" s="1"/>
    </row>
    <row r="8307" spans="2:3" x14ac:dyDescent="0.3">
      <c r="B8307" s="1"/>
      <c r="C8307" s="1"/>
    </row>
    <row r="8308" spans="2:3" x14ac:dyDescent="0.3">
      <c r="B8308" s="1"/>
      <c r="C8308" s="1"/>
    </row>
    <row r="8309" spans="2:3" x14ac:dyDescent="0.3">
      <c r="B8309" s="1"/>
      <c r="C8309" s="1"/>
    </row>
    <row r="8310" spans="2:3" x14ac:dyDescent="0.3">
      <c r="B8310" s="1"/>
      <c r="C8310" s="1"/>
    </row>
    <row r="8311" spans="2:3" x14ac:dyDescent="0.3">
      <c r="B8311" s="1"/>
      <c r="C8311" s="1"/>
    </row>
    <row r="8312" spans="2:3" x14ac:dyDescent="0.3">
      <c r="B8312" s="1"/>
      <c r="C8312" s="1"/>
    </row>
    <row r="8313" spans="2:3" x14ac:dyDescent="0.3">
      <c r="B8313" s="1"/>
      <c r="C8313" s="1"/>
    </row>
    <row r="8314" spans="2:3" x14ac:dyDescent="0.3">
      <c r="B8314" s="1"/>
      <c r="C8314" s="1"/>
    </row>
    <row r="8315" spans="2:3" x14ac:dyDescent="0.3">
      <c r="B8315" s="1"/>
      <c r="C8315" s="1"/>
    </row>
    <row r="8316" spans="2:3" x14ac:dyDescent="0.3">
      <c r="B8316" s="1"/>
      <c r="C8316" s="1"/>
    </row>
    <row r="8317" spans="2:3" x14ac:dyDescent="0.3">
      <c r="B8317" s="1"/>
      <c r="C8317" s="1"/>
    </row>
    <row r="8318" spans="2:3" x14ac:dyDescent="0.3">
      <c r="B8318" s="1"/>
      <c r="C8318" s="1"/>
    </row>
    <row r="8319" spans="2:3" x14ac:dyDescent="0.3">
      <c r="B8319" s="1"/>
      <c r="C8319" s="1"/>
    </row>
    <row r="8320" spans="2:3" x14ac:dyDescent="0.3">
      <c r="B8320" s="1"/>
      <c r="C8320" s="1"/>
    </row>
    <row r="8321" spans="2:3" x14ac:dyDescent="0.3">
      <c r="B8321" s="1"/>
      <c r="C8321" s="1"/>
    </row>
    <row r="8322" spans="2:3" x14ac:dyDescent="0.3">
      <c r="B8322" s="1"/>
      <c r="C8322" s="1"/>
    </row>
    <row r="8323" spans="2:3" x14ac:dyDescent="0.3">
      <c r="B8323" s="1"/>
      <c r="C8323" s="1"/>
    </row>
    <row r="8324" spans="2:3" x14ac:dyDescent="0.3">
      <c r="B8324" s="1"/>
      <c r="C8324" s="1"/>
    </row>
    <row r="8325" spans="2:3" x14ac:dyDescent="0.3">
      <c r="B8325" s="1"/>
      <c r="C8325" s="1"/>
    </row>
    <row r="8326" spans="2:3" x14ac:dyDescent="0.3">
      <c r="B8326" s="1"/>
      <c r="C8326" s="1"/>
    </row>
    <row r="8327" spans="2:3" x14ac:dyDescent="0.3">
      <c r="B8327" s="1"/>
      <c r="C8327" s="1"/>
    </row>
    <row r="8328" spans="2:3" x14ac:dyDescent="0.3">
      <c r="B8328" s="1"/>
      <c r="C8328" s="1"/>
    </row>
    <row r="8329" spans="2:3" x14ac:dyDescent="0.3">
      <c r="B8329" s="1"/>
      <c r="C8329" s="1"/>
    </row>
    <row r="8330" spans="2:3" x14ac:dyDescent="0.3">
      <c r="B8330" s="1"/>
      <c r="C8330" s="1"/>
    </row>
    <row r="8331" spans="2:3" x14ac:dyDescent="0.3">
      <c r="B8331" s="1"/>
      <c r="C8331" s="1"/>
    </row>
    <row r="8332" spans="2:3" x14ac:dyDescent="0.3">
      <c r="B8332" s="1"/>
      <c r="C8332" s="1"/>
    </row>
    <row r="8333" spans="2:3" x14ac:dyDescent="0.3">
      <c r="B8333" s="1"/>
      <c r="C8333" s="1"/>
    </row>
    <row r="8334" spans="2:3" x14ac:dyDescent="0.3">
      <c r="B8334" s="1"/>
      <c r="C8334" s="1"/>
    </row>
    <row r="8335" spans="2:3" x14ac:dyDescent="0.3">
      <c r="B8335" s="1"/>
      <c r="C8335" s="1"/>
    </row>
    <row r="8336" spans="2:3" x14ac:dyDescent="0.3">
      <c r="B8336" s="1"/>
      <c r="C8336" s="1"/>
    </row>
    <row r="8337" spans="2:3" x14ac:dyDescent="0.3">
      <c r="B8337" s="1"/>
      <c r="C8337" s="1"/>
    </row>
    <row r="8338" spans="2:3" x14ac:dyDescent="0.3">
      <c r="B8338" s="1"/>
      <c r="C8338" s="1"/>
    </row>
    <row r="8339" spans="2:3" x14ac:dyDescent="0.3">
      <c r="B8339" s="1"/>
      <c r="C8339" s="1"/>
    </row>
    <row r="8340" spans="2:3" x14ac:dyDescent="0.3">
      <c r="B8340" s="1"/>
      <c r="C8340" s="1"/>
    </row>
    <row r="8341" spans="2:3" x14ac:dyDescent="0.3">
      <c r="B8341" s="1"/>
      <c r="C8341" s="1"/>
    </row>
    <row r="8342" spans="2:3" x14ac:dyDescent="0.3">
      <c r="B8342" s="1"/>
      <c r="C8342" s="1"/>
    </row>
    <row r="8343" spans="2:3" x14ac:dyDescent="0.3">
      <c r="B8343" s="1"/>
      <c r="C8343" s="1"/>
    </row>
    <row r="8344" spans="2:3" x14ac:dyDescent="0.3">
      <c r="B8344" s="1"/>
      <c r="C8344" s="1"/>
    </row>
    <row r="8345" spans="2:3" x14ac:dyDescent="0.3">
      <c r="B8345" s="1"/>
      <c r="C8345" s="1"/>
    </row>
    <row r="8346" spans="2:3" x14ac:dyDescent="0.3">
      <c r="B8346" s="1"/>
      <c r="C8346" s="1"/>
    </row>
    <row r="8347" spans="2:3" x14ac:dyDescent="0.3">
      <c r="B8347" s="1"/>
      <c r="C8347" s="1"/>
    </row>
    <row r="8348" spans="2:3" x14ac:dyDescent="0.3">
      <c r="B8348" s="1"/>
      <c r="C8348" s="1"/>
    </row>
    <row r="8349" spans="2:3" x14ac:dyDescent="0.3">
      <c r="B8349" s="1"/>
      <c r="C8349" s="1"/>
    </row>
    <row r="8350" spans="2:3" x14ac:dyDescent="0.3">
      <c r="B8350" s="1"/>
      <c r="C8350" s="1"/>
    </row>
    <row r="8351" spans="2:3" x14ac:dyDescent="0.3">
      <c r="B8351" s="1"/>
      <c r="C8351" s="1"/>
    </row>
    <row r="8352" spans="2:3" x14ac:dyDescent="0.3">
      <c r="B8352" s="1"/>
      <c r="C8352" s="1"/>
    </row>
    <row r="8353" spans="2:3" x14ac:dyDescent="0.3">
      <c r="B8353" s="1"/>
      <c r="C8353" s="1"/>
    </row>
    <row r="8354" spans="2:3" x14ac:dyDescent="0.3">
      <c r="B8354" s="1"/>
      <c r="C8354" s="1"/>
    </row>
    <row r="8355" spans="2:3" x14ac:dyDescent="0.3">
      <c r="B8355" s="1"/>
      <c r="C8355" s="1"/>
    </row>
    <row r="8356" spans="2:3" x14ac:dyDescent="0.3">
      <c r="B8356" s="1"/>
      <c r="C8356" s="1"/>
    </row>
    <row r="8357" spans="2:3" x14ac:dyDescent="0.3">
      <c r="B8357" s="1"/>
      <c r="C8357" s="1"/>
    </row>
    <row r="8358" spans="2:3" x14ac:dyDescent="0.3">
      <c r="B8358" s="1"/>
      <c r="C8358" s="1"/>
    </row>
    <row r="8359" spans="2:3" x14ac:dyDescent="0.3">
      <c r="B8359" s="1"/>
      <c r="C8359" s="1"/>
    </row>
    <row r="8360" spans="2:3" x14ac:dyDescent="0.3">
      <c r="B8360" s="1"/>
      <c r="C8360" s="1"/>
    </row>
    <row r="8361" spans="2:3" x14ac:dyDescent="0.3">
      <c r="B8361" s="1"/>
      <c r="C8361" s="1"/>
    </row>
    <row r="8362" spans="2:3" x14ac:dyDescent="0.3">
      <c r="B8362" s="1"/>
      <c r="C8362" s="1"/>
    </row>
    <row r="8363" spans="2:3" x14ac:dyDescent="0.3">
      <c r="B8363" s="1"/>
      <c r="C8363" s="1"/>
    </row>
    <row r="8364" spans="2:3" x14ac:dyDescent="0.3">
      <c r="B8364" s="1"/>
      <c r="C8364" s="1"/>
    </row>
    <row r="8365" spans="2:3" x14ac:dyDescent="0.3">
      <c r="B8365" s="1"/>
      <c r="C8365" s="1"/>
    </row>
    <row r="8366" spans="2:3" x14ac:dyDescent="0.3">
      <c r="B8366" s="1"/>
      <c r="C8366" s="1"/>
    </row>
    <row r="8367" spans="2:3" x14ac:dyDescent="0.3">
      <c r="B8367" s="1"/>
      <c r="C8367" s="1"/>
    </row>
    <row r="8368" spans="2:3" x14ac:dyDescent="0.3">
      <c r="B8368" s="1"/>
      <c r="C8368" s="1"/>
    </row>
    <row r="8369" spans="2:3" x14ac:dyDescent="0.3">
      <c r="B8369" s="1"/>
      <c r="C8369" s="1"/>
    </row>
    <row r="8370" spans="2:3" x14ac:dyDescent="0.3">
      <c r="B8370" s="1"/>
      <c r="C8370" s="1"/>
    </row>
    <row r="8371" spans="2:3" x14ac:dyDescent="0.3">
      <c r="B8371" s="1"/>
      <c r="C8371" s="1"/>
    </row>
    <row r="8372" spans="2:3" x14ac:dyDescent="0.3">
      <c r="B8372" s="1"/>
      <c r="C8372" s="1"/>
    </row>
    <row r="8373" spans="2:3" x14ac:dyDescent="0.3">
      <c r="B8373" s="1"/>
      <c r="C8373" s="1"/>
    </row>
    <row r="8374" spans="2:3" x14ac:dyDescent="0.3">
      <c r="B8374" s="1"/>
      <c r="C8374" s="1"/>
    </row>
    <row r="8375" spans="2:3" x14ac:dyDescent="0.3">
      <c r="B8375" s="1"/>
      <c r="C8375" s="1"/>
    </row>
    <row r="8376" spans="2:3" x14ac:dyDescent="0.3">
      <c r="B8376" s="1"/>
      <c r="C8376" s="1"/>
    </row>
    <row r="8377" spans="2:3" x14ac:dyDescent="0.3">
      <c r="B8377" s="1"/>
      <c r="C8377" s="1"/>
    </row>
    <row r="8378" spans="2:3" x14ac:dyDescent="0.3">
      <c r="B8378" s="1"/>
      <c r="C8378" s="1"/>
    </row>
    <row r="8379" spans="2:3" x14ac:dyDescent="0.3">
      <c r="B8379" s="1"/>
      <c r="C8379" s="1"/>
    </row>
    <row r="8380" spans="2:3" x14ac:dyDescent="0.3">
      <c r="B8380" s="1"/>
      <c r="C8380" s="1"/>
    </row>
    <row r="8381" spans="2:3" x14ac:dyDescent="0.3">
      <c r="B8381" s="1"/>
      <c r="C8381" s="1"/>
    </row>
    <row r="8382" spans="2:3" x14ac:dyDescent="0.3">
      <c r="B8382" s="1"/>
      <c r="C8382" s="1"/>
    </row>
    <row r="8383" spans="2:3" x14ac:dyDescent="0.3">
      <c r="B8383" s="1"/>
      <c r="C8383" s="1"/>
    </row>
    <row r="8384" spans="2:3" x14ac:dyDescent="0.3">
      <c r="B8384" s="1"/>
      <c r="C8384" s="1"/>
    </row>
    <row r="8385" spans="2:3" x14ac:dyDescent="0.3">
      <c r="B8385" s="1"/>
      <c r="C8385" s="1"/>
    </row>
    <row r="8386" spans="2:3" x14ac:dyDescent="0.3">
      <c r="B8386" s="1"/>
      <c r="C8386" s="1"/>
    </row>
    <row r="8387" spans="2:3" x14ac:dyDescent="0.3">
      <c r="B8387" s="1"/>
      <c r="C8387" s="1"/>
    </row>
    <row r="8388" spans="2:3" x14ac:dyDescent="0.3">
      <c r="B8388" s="1"/>
      <c r="C8388" s="1"/>
    </row>
    <row r="8389" spans="2:3" x14ac:dyDescent="0.3">
      <c r="B8389" s="1"/>
      <c r="C8389" s="1"/>
    </row>
    <row r="8390" spans="2:3" x14ac:dyDescent="0.3">
      <c r="B8390" s="1"/>
      <c r="C8390" s="1"/>
    </row>
    <row r="8391" spans="2:3" x14ac:dyDescent="0.3">
      <c r="B8391" s="1"/>
      <c r="C8391" s="1"/>
    </row>
    <row r="8392" spans="2:3" x14ac:dyDescent="0.3">
      <c r="B8392" s="1"/>
      <c r="C8392" s="1"/>
    </row>
    <row r="8393" spans="2:3" x14ac:dyDescent="0.3">
      <c r="B8393" s="1"/>
      <c r="C8393" s="1"/>
    </row>
    <row r="8394" spans="2:3" x14ac:dyDescent="0.3">
      <c r="B8394" s="1"/>
      <c r="C8394" s="1"/>
    </row>
    <row r="8395" spans="2:3" x14ac:dyDescent="0.3">
      <c r="B8395" s="1"/>
      <c r="C8395" s="1"/>
    </row>
    <row r="8396" spans="2:3" x14ac:dyDescent="0.3">
      <c r="B8396" s="1"/>
      <c r="C8396" s="1"/>
    </row>
    <row r="8397" spans="2:3" x14ac:dyDescent="0.3">
      <c r="B8397" s="1"/>
      <c r="C8397" s="1"/>
    </row>
    <row r="8398" spans="2:3" x14ac:dyDescent="0.3">
      <c r="B8398" s="1"/>
      <c r="C8398" s="1"/>
    </row>
    <row r="8399" spans="2:3" x14ac:dyDescent="0.3">
      <c r="B8399" s="1"/>
      <c r="C8399" s="1"/>
    </row>
    <row r="8400" spans="2:3" x14ac:dyDescent="0.3">
      <c r="B8400" s="1"/>
      <c r="C8400" s="1"/>
    </row>
    <row r="8401" spans="2:3" x14ac:dyDescent="0.3">
      <c r="B8401" s="1"/>
      <c r="C8401" s="1"/>
    </row>
    <row r="8402" spans="2:3" x14ac:dyDescent="0.3">
      <c r="B8402" s="1"/>
      <c r="C8402" s="1"/>
    </row>
    <row r="8403" spans="2:3" x14ac:dyDescent="0.3">
      <c r="B8403" s="1"/>
      <c r="C8403" s="1"/>
    </row>
    <row r="8404" spans="2:3" x14ac:dyDescent="0.3">
      <c r="B8404" s="1"/>
      <c r="C8404" s="1"/>
    </row>
    <row r="8405" spans="2:3" x14ac:dyDescent="0.3">
      <c r="B8405" s="1"/>
      <c r="C8405" s="1"/>
    </row>
    <row r="8406" spans="2:3" x14ac:dyDescent="0.3">
      <c r="B8406" s="1"/>
      <c r="C8406" s="1"/>
    </row>
    <row r="8407" spans="2:3" x14ac:dyDescent="0.3">
      <c r="B8407" s="1"/>
      <c r="C8407" s="1"/>
    </row>
    <row r="8408" spans="2:3" x14ac:dyDescent="0.3">
      <c r="B8408" s="1"/>
      <c r="C8408" s="1"/>
    </row>
    <row r="8409" spans="2:3" x14ac:dyDescent="0.3">
      <c r="B8409" s="1"/>
      <c r="C8409" s="1"/>
    </row>
    <row r="8410" spans="2:3" x14ac:dyDescent="0.3">
      <c r="B8410" s="1"/>
      <c r="C8410" s="1"/>
    </row>
    <row r="8411" spans="2:3" x14ac:dyDescent="0.3">
      <c r="B8411" s="1"/>
      <c r="C8411" s="1"/>
    </row>
    <row r="8412" spans="2:3" x14ac:dyDescent="0.3">
      <c r="B8412" s="1"/>
      <c r="C8412" s="1"/>
    </row>
    <row r="8413" spans="2:3" x14ac:dyDescent="0.3">
      <c r="B8413" s="1"/>
      <c r="C8413" s="1"/>
    </row>
    <row r="8414" spans="2:3" x14ac:dyDescent="0.3">
      <c r="B8414" s="1"/>
      <c r="C8414" s="1"/>
    </row>
    <row r="8415" spans="2:3" x14ac:dyDescent="0.3">
      <c r="B8415" s="1"/>
      <c r="C8415" s="1"/>
    </row>
    <row r="8416" spans="2:3" x14ac:dyDescent="0.3">
      <c r="B8416" s="1"/>
      <c r="C8416" s="1"/>
    </row>
    <row r="8417" spans="2:3" x14ac:dyDescent="0.3">
      <c r="B8417" s="1"/>
      <c r="C8417" s="1"/>
    </row>
    <row r="8418" spans="2:3" x14ac:dyDescent="0.3">
      <c r="B8418" s="1"/>
      <c r="C8418" s="1"/>
    </row>
    <row r="8419" spans="2:3" x14ac:dyDescent="0.3">
      <c r="B8419" s="1"/>
      <c r="C8419" s="1"/>
    </row>
    <row r="8420" spans="2:3" x14ac:dyDescent="0.3">
      <c r="B8420" s="1"/>
      <c r="C8420" s="1"/>
    </row>
    <row r="8421" spans="2:3" x14ac:dyDescent="0.3">
      <c r="B8421" s="1"/>
      <c r="C8421" s="1"/>
    </row>
    <row r="8422" spans="2:3" x14ac:dyDescent="0.3">
      <c r="B8422" s="1"/>
      <c r="C8422" s="1"/>
    </row>
    <row r="8423" spans="2:3" x14ac:dyDescent="0.3">
      <c r="B8423" s="1"/>
      <c r="C8423" s="1"/>
    </row>
    <row r="8424" spans="2:3" x14ac:dyDescent="0.3">
      <c r="B8424" s="1"/>
      <c r="C8424" s="1"/>
    </row>
    <row r="8425" spans="2:3" x14ac:dyDescent="0.3">
      <c r="B8425" s="1"/>
      <c r="C8425" s="1"/>
    </row>
    <row r="8426" spans="2:3" x14ac:dyDescent="0.3">
      <c r="B8426" s="1"/>
      <c r="C8426" s="1"/>
    </row>
    <row r="8427" spans="2:3" x14ac:dyDescent="0.3">
      <c r="B8427" s="1"/>
      <c r="C8427" s="1"/>
    </row>
    <row r="8428" spans="2:3" x14ac:dyDescent="0.3">
      <c r="B8428" s="1"/>
      <c r="C8428" s="1"/>
    </row>
    <row r="8429" spans="2:3" x14ac:dyDescent="0.3">
      <c r="B8429" s="1"/>
      <c r="C8429" s="1"/>
    </row>
    <row r="8430" spans="2:3" x14ac:dyDescent="0.3">
      <c r="B8430" s="1"/>
      <c r="C8430" s="1"/>
    </row>
    <row r="8431" spans="2:3" x14ac:dyDescent="0.3">
      <c r="B8431" s="1"/>
      <c r="C8431" s="1"/>
    </row>
    <row r="8432" spans="2:3" x14ac:dyDescent="0.3">
      <c r="B8432" s="1"/>
      <c r="C8432" s="1"/>
    </row>
    <row r="8433" spans="2:3" x14ac:dyDescent="0.3">
      <c r="B8433" s="1"/>
      <c r="C8433" s="1"/>
    </row>
    <row r="8434" spans="2:3" x14ac:dyDescent="0.3">
      <c r="B8434" s="1"/>
      <c r="C8434" s="1"/>
    </row>
    <row r="8435" spans="2:3" x14ac:dyDescent="0.3">
      <c r="B8435" s="1"/>
      <c r="C8435" s="1"/>
    </row>
    <row r="8436" spans="2:3" x14ac:dyDescent="0.3">
      <c r="B8436" s="1"/>
      <c r="C8436" s="1"/>
    </row>
    <row r="8437" spans="2:3" x14ac:dyDescent="0.3">
      <c r="B8437" s="1"/>
      <c r="C8437" s="1"/>
    </row>
    <row r="8438" spans="2:3" x14ac:dyDescent="0.3">
      <c r="B8438" s="1"/>
      <c r="C8438" s="1"/>
    </row>
    <row r="8439" spans="2:3" x14ac:dyDescent="0.3">
      <c r="B8439" s="1"/>
      <c r="C8439" s="1"/>
    </row>
    <row r="8440" spans="2:3" x14ac:dyDescent="0.3">
      <c r="B8440" s="1"/>
      <c r="C8440" s="1"/>
    </row>
    <row r="8441" spans="2:3" x14ac:dyDescent="0.3">
      <c r="B8441" s="1"/>
      <c r="C8441" s="1"/>
    </row>
    <row r="8442" spans="2:3" x14ac:dyDescent="0.3">
      <c r="B8442" s="1"/>
      <c r="C8442" s="1"/>
    </row>
    <row r="8443" spans="2:3" x14ac:dyDescent="0.3">
      <c r="B8443" s="1"/>
      <c r="C8443" s="1"/>
    </row>
    <row r="8444" spans="2:3" x14ac:dyDescent="0.3">
      <c r="B8444" s="1"/>
      <c r="C8444" s="1"/>
    </row>
    <row r="8445" spans="2:3" x14ac:dyDescent="0.3">
      <c r="B8445" s="1"/>
      <c r="C8445" s="1"/>
    </row>
    <row r="8446" spans="2:3" x14ac:dyDescent="0.3">
      <c r="B8446" s="1"/>
      <c r="C8446" s="1"/>
    </row>
    <row r="8447" spans="2:3" x14ac:dyDescent="0.3">
      <c r="B8447" s="1"/>
      <c r="C8447" s="1"/>
    </row>
    <row r="8448" spans="2:3" x14ac:dyDescent="0.3">
      <c r="B8448" s="1"/>
      <c r="C8448" s="1"/>
    </row>
    <row r="8449" spans="2:3" x14ac:dyDescent="0.3">
      <c r="B8449" s="1"/>
      <c r="C8449" s="1"/>
    </row>
    <row r="8450" spans="2:3" x14ac:dyDescent="0.3">
      <c r="B8450" s="1"/>
      <c r="C8450" s="1"/>
    </row>
    <row r="8451" spans="2:3" x14ac:dyDescent="0.3">
      <c r="B8451" s="1"/>
      <c r="C8451" s="1"/>
    </row>
    <row r="8452" spans="2:3" x14ac:dyDescent="0.3">
      <c r="B8452" s="1"/>
      <c r="C8452" s="1"/>
    </row>
    <row r="8453" spans="2:3" x14ac:dyDescent="0.3">
      <c r="B8453" s="1"/>
      <c r="C8453" s="1"/>
    </row>
    <row r="8454" spans="2:3" x14ac:dyDescent="0.3">
      <c r="B8454" s="1"/>
      <c r="C8454" s="1"/>
    </row>
    <row r="8455" spans="2:3" x14ac:dyDescent="0.3">
      <c r="B8455" s="1"/>
      <c r="C8455" s="1"/>
    </row>
    <row r="8456" spans="2:3" x14ac:dyDescent="0.3">
      <c r="B8456" s="1"/>
      <c r="C8456" s="1"/>
    </row>
    <row r="8457" spans="2:3" x14ac:dyDescent="0.3">
      <c r="B8457" s="1"/>
      <c r="C8457" s="1"/>
    </row>
    <row r="8458" spans="2:3" x14ac:dyDescent="0.3">
      <c r="B8458" s="1"/>
      <c r="C8458" s="1"/>
    </row>
    <row r="8459" spans="2:3" x14ac:dyDescent="0.3">
      <c r="B8459" s="1"/>
      <c r="C8459" s="1"/>
    </row>
    <row r="8460" spans="2:3" x14ac:dyDescent="0.3">
      <c r="B8460" s="1"/>
      <c r="C8460" s="1"/>
    </row>
    <row r="8461" spans="2:3" x14ac:dyDescent="0.3">
      <c r="B8461" s="1"/>
      <c r="C8461" s="1"/>
    </row>
    <row r="8462" spans="2:3" x14ac:dyDescent="0.3">
      <c r="B8462" s="1"/>
      <c r="C8462" s="1"/>
    </row>
    <row r="8463" spans="2:3" x14ac:dyDescent="0.3">
      <c r="B8463" s="1"/>
      <c r="C8463" s="1"/>
    </row>
    <row r="8464" spans="2:3" x14ac:dyDescent="0.3">
      <c r="B8464" s="1"/>
      <c r="C8464" s="1"/>
    </row>
    <row r="8465" spans="2:3" x14ac:dyDescent="0.3">
      <c r="B8465" s="1"/>
      <c r="C8465" s="1"/>
    </row>
    <row r="8466" spans="2:3" x14ac:dyDescent="0.3">
      <c r="B8466" s="1"/>
      <c r="C8466" s="1"/>
    </row>
    <row r="8467" spans="2:3" x14ac:dyDescent="0.3">
      <c r="B8467" s="1"/>
      <c r="C8467" s="1"/>
    </row>
    <row r="8468" spans="2:3" x14ac:dyDescent="0.3">
      <c r="B8468" s="1"/>
      <c r="C8468" s="1"/>
    </row>
    <row r="8469" spans="2:3" x14ac:dyDescent="0.3">
      <c r="B8469" s="1"/>
      <c r="C8469" s="1"/>
    </row>
    <row r="8470" spans="2:3" x14ac:dyDescent="0.3">
      <c r="B8470" s="1"/>
      <c r="C8470" s="1"/>
    </row>
    <row r="8471" spans="2:3" x14ac:dyDescent="0.3">
      <c r="B8471" s="1"/>
      <c r="C8471" s="1"/>
    </row>
    <row r="8472" spans="2:3" x14ac:dyDescent="0.3">
      <c r="B8472" s="1"/>
      <c r="C8472" s="1"/>
    </row>
    <row r="8473" spans="2:3" x14ac:dyDescent="0.3">
      <c r="B8473" s="1"/>
      <c r="C8473" s="1"/>
    </row>
    <row r="8474" spans="2:3" x14ac:dyDescent="0.3">
      <c r="B8474" s="1"/>
      <c r="C8474" s="1"/>
    </row>
    <row r="8475" spans="2:3" x14ac:dyDescent="0.3">
      <c r="B8475" s="1"/>
      <c r="C8475" s="1"/>
    </row>
    <row r="8476" spans="2:3" x14ac:dyDescent="0.3">
      <c r="B8476" s="1"/>
      <c r="C8476" s="1"/>
    </row>
    <row r="8477" spans="2:3" x14ac:dyDescent="0.3">
      <c r="B8477" s="1"/>
      <c r="C8477" s="1"/>
    </row>
    <row r="8478" spans="2:3" x14ac:dyDescent="0.3">
      <c r="B8478" s="1"/>
      <c r="C8478" s="1"/>
    </row>
    <row r="8479" spans="2:3" x14ac:dyDescent="0.3">
      <c r="B8479" s="1"/>
      <c r="C8479" s="1"/>
    </row>
    <row r="8480" spans="2:3" x14ac:dyDescent="0.3">
      <c r="B8480" s="1"/>
      <c r="C8480" s="1"/>
    </row>
    <row r="8481" spans="2:3" x14ac:dyDescent="0.3">
      <c r="B8481" s="1"/>
      <c r="C8481" s="1"/>
    </row>
    <row r="8482" spans="2:3" x14ac:dyDescent="0.3">
      <c r="B8482" s="1"/>
      <c r="C8482" s="1"/>
    </row>
    <row r="8483" spans="2:3" x14ac:dyDescent="0.3">
      <c r="B8483" s="1"/>
      <c r="C8483" s="1"/>
    </row>
    <row r="8484" spans="2:3" x14ac:dyDescent="0.3">
      <c r="B8484" s="1"/>
      <c r="C8484" s="1"/>
    </row>
    <row r="8485" spans="2:3" x14ac:dyDescent="0.3">
      <c r="B8485" s="1"/>
      <c r="C8485" s="1"/>
    </row>
    <row r="8486" spans="2:3" x14ac:dyDescent="0.3">
      <c r="B8486" s="1"/>
      <c r="C8486" s="1"/>
    </row>
    <row r="8487" spans="2:3" x14ac:dyDescent="0.3">
      <c r="B8487" s="1"/>
      <c r="C8487" s="1"/>
    </row>
    <row r="8488" spans="2:3" x14ac:dyDescent="0.3">
      <c r="B8488" s="1"/>
      <c r="C8488" s="1"/>
    </row>
    <row r="8489" spans="2:3" x14ac:dyDescent="0.3">
      <c r="B8489" s="1"/>
      <c r="C8489" s="1"/>
    </row>
    <row r="8490" spans="2:3" x14ac:dyDescent="0.3">
      <c r="B8490" s="1"/>
      <c r="C8490" s="1"/>
    </row>
    <row r="8491" spans="2:3" x14ac:dyDescent="0.3">
      <c r="B8491" s="1"/>
      <c r="C8491" s="1"/>
    </row>
    <row r="8492" spans="2:3" x14ac:dyDescent="0.3">
      <c r="B8492" s="1"/>
      <c r="C8492" s="1"/>
    </row>
    <row r="8493" spans="2:3" x14ac:dyDescent="0.3">
      <c r="B8493" s="1"/>
      <c r="C8493" s="1"/>
    </row>
    <row r="8494" spans="2:3" x14ac:dyDescent="0.3">
      <c r="B8494" s="1"/>
      <c r="C8494" s="1"/>
    </row>
    <row r="8495" spans="2:3" x14ac:dyDescent="0.3">
      <c r="B8495" s="1"/>
      <c r="C8495" s="1"/>
    </row>
    <row r="8496" spans="2:3" x14ac:dyDescent="0.3">
      <c r="B8496" s="1"/>
      <c r="C8496" s="1"/>
    </row>
    <row r="8497" spans="2:3" x14ac:dyDescent="0.3">
      <c r="B8497" s="1"/>
      <c r="C8497" s="1"/>
    </row>
    <row r="8498" spans="2:3" x14ac:dyDescent="0.3">
      <c r="B8498" s="1"/>
      <c r="C8498" s="1"/>
    </row>
    <row r="8499" spans="2:3" x14ac:dyDescent="0.3">
      <c r="B8499" s="1"/>
      <c r="C8499" s="1"/>
    </row>
    <row r="8500" spans="2:3" x14ac:dyDescent="0.3">
      <c r="B8500" s="1"/>
      <c r="C8500" s="1"/>
    </row>
    <row r="8501" spans="2:3" x14ac:dyDescent="0.3">
      <c r="B8501" s="1"/>
      <c r="C8501" s="1"/>
    </row>
    <row r="8502" spans="2:3" x14ac:dyDescent="0.3">
      <c r="B8502" s="1"/>
      <c r="C8502" s="1"/>
    </row>
    <row r="8503" spans="2:3" x14ac:dyDescent="0.3">
      <c r="B8503" s="1"/>
      <c r="C8503" s="1"/>
    </row>
    <row r="8504" spans="2:3" x14ac:dyDescent="0.3">
      <c r="B8504" s="1"/>
      <c r="C8504" s="1"/>
    </row>
    <row r="8505" spans="2:3" x14ac:dyDescent="0.3">
      <c r="B8505" s="1"/>
      <c r="C8505" s="1"/>
    </row>
    <row r="8506" spans="2:3" x14ac:dyDescent="0.3">
      <c r="B8506" s="1"/>
      <c r="C8506" s="1"/>
    </row>
    <row r="8507" spans="2:3" x14ac:dyDescent="0.3">
      <c r="B8507" s="1"/>
      <c r="C8507" s="1"/>
    </row>
    <row r="8508" spans="2:3" x14ac:dyDescent="0.3">
      <c r="B8508" s="1"/>
      <c r="C8508" s="1"/>
    </row>
    <row r="8509" spans="2:3" x14ac:dyDescent="0.3">
      <c r="B8509" s="1"/>
      <c r="C8509" s="1"/>
    </row>
    <row r="8510" spans="2:3" x14ac:dyDescent="0.3">
      <c r="B8510" s="1"/>
      <c r="C8510" s="1"/>
    </row>
    <row r="8511" spans="2:3" x14ac:dyDescent="0.3">
      <c r="B8511" s="1"/>
      <c r="C8511" s="1"/>
    </row>
    <row r="8512" spans="2:3" x14ac:dyDescent="0.3">
      <c r="B8512" s="1"/>
      <c r="C8512" s="1"/>
    </row>
    <row r="8513" spans="2:3" x14ac:dyDescent="0.3">
      <c r="B8513" s="1"/>
      <c r="C8513" s="1"/>
    </row>
    <row r="8514" spans="2:3" x14ac:dyDescent="0.3">
      <c r="B8514" s="1"/>
      <c r="C8514" s="1"/>
    </row>
    <row r="8515" spans="2:3" x14ac:dyDescent="0.3">
      <c r="B8515" s="1"/>
      <c r="C8515" s="1"/>
    </row>
    <row r="8516" spans="2:3" x14ac:dyDescent="0.3">
      <c r="B8516" s="1"/>
      <c r="C8516" s="1"/>
    </row>
    <row r="8517" spans="2:3" x14ac:dyDescent="0.3">
      <c r="B8517" s="1"/>
      <c r="C8517" s="1"/>
    </row>
    <row r="8518" spans="2:3" x14ac:dyDescent="0.3">
      <c r="B8518" s="1"/>
      <c r="C8518" s="1"/>
    </row>
    <row r="8519" spans="2:3" x14ac:dyDescent="0.3">
      <c r="B8519" s="1"/>
      <c r="C8519" s="1"/>
    </row>
    <row r="8520" spans="2:3" x14ac:dyDescent="0.3">
      <c r="B8520" s="1"/>
      <c r="C8520" s="1"/>
    </row>
    <row r="8521" spans="2:3" x14ac:dyDescent="0.3">
      <c r="B8521" s="1"/>
      <c r="C8521" s="1"/>
    </row>
    <row r="8522" spans="2:3" x14ac:dyDescent="0.3">
      <c r="B8522" s="1"/>
      <c r="C8522" s="1"/>
    </row>
    <row r="8523" spans="2:3" x14ac:dyDescent="0.3">
      <c r="B8523" s="1"/>
      <c r="C8523" s="1"/>
    </row>
    <row r="8524" spans="2:3" x14ac:dyDescent="0.3">
      <c r="B8524" s="1"/>
      <c r="C8524" s="1"/>
    </row>
    <row r="8525" spans="2:3" x14ac:dyDescent="0.3">
      <c r="B8525" s="1"/>
      <c r="C8525" s="1"/>
    </row>
    <row r="8526" spans="2:3" x14ac:dyDescent="0.3">
      <c r="B8526" s="1"/>
      <c r="C8526" s="1"/>
    </row>
    <row r="8527" spans="2:3" x14ac:dyDescent="0.3">
      <c r="B8527" s="1"/>
      <c r="C8527" s="1"/>
    </row>
    <row r="8528" spans="2:3" x14ac:dyDescent="0.3">
      <c r="B8528" s="1"/>
      <c r="C8528" s="1"/>
    </row>
    <row r="8529" spans="2:3" x14ac:dyDescent="0.3">
      <c r="B8529" s="1"/>
      <c r="C8529" s="1"/>
    </row>
    <row r="8530" spans="2:3" x14ac:dyDescent="0.3">
      <c r="B8530" s="1"/>
      <c r="C8530" s="1"/>
    </row>
    <row r="8531" spans="2:3" x14ac:dyDescent="0.3">
      <c r="B8531" s="1"/>
      <c r="C8531" s="1"/>
    </row>
    <row r="8532" spans="2:3" x14ac:dyDescent="0.3">
      <c r="B8532" s="1"/>
      <c r="C8532" s="1"/>
    </row>
    <row r="8533" spans="2:3" x14ac:dyDescent="0.3">
      <c r="B8533" s="1"/>
      <c r="C8533" s="1"/>
    </row>
    <row r="8534" spans="2:3" x14ac:dyDescent="0.3">
      <c r="B8534" s="1"/>
      <c r="C8534" s="1"/>
    </row>
    <row r="8535" spans="2:3" x14ac:dyDescent="0.3">
      <c r="B8535" s="1"/>
      <c r="C8535" s="1"/>
    </row>
    <row r="8536" spans="2:3" x14ac:dyDescent="0.3">
      <c r="B8536" s="1"/>
      <c r="C8536" s="1"/>
    </row>
    <row r="8537" spans="2:3" x14ac:dyDescent="0.3">
      <c r="B8537" s="1"/>
      <c r="C8537" s="1"/>
    </row>
    <row r="8538" spans="2:3" x14ac:dyDescent="0.3">
      <c r="B8538" s="1"/>
      <c r="C8538" s="1"/>
    </row>
    <row r="8539" spans="2:3" x14ac:dyDescent="0.3">
      <c r="B8539" s="1"/>
      <c r="C8539" s="1"/>
    </row>
    <row r="8540" spans="2:3" x14ac:dyDescent="0.3">
      <c r="B8540" s="1"/>
      <c r="C8540" s="1"/>
    </row>
    <row r="8541" spans="2:3" x14ac:dyDescent="0.3">
      <c r="B8541" s="1"/>
      <c r="C8541" s="1"/>
    </row>
    <row r="8542" spans="2:3" x14ac:dyDescent="0.3">
      <c r="B8542" s="1"/>
      <c r="C8542" s="1"/>
    </row>
    <row r="8543" spans="2:3" x14ac:dyDescent="0.3">
      <c r="B8543" s="1"/>
      <c r="C8543" s="1"/>
    </row>
    <row r="8544" spans="2:3" x14ac:dyDescent="0.3">
      <c r="B8544" s="1"/>
      <c r="C8544" s="1"/>
    </row>
    <row r="8545" spans="2:3" x14ac:dyDescent="0.3">
      <c r="B8545" s="1"/>
      <c r="C8545" s="1"/>
    </row>
    <row r="8546" spans="2:3" x14ac:dyDescent="0.3">
      <c r="B8546" s="1"/>
      <c r="C8546" s="1"/>
    </row>
    <row r="8547" spans="2:3" x14ac:dyDescent="0.3">
      <c r="B8547" s="1"/>
      <c r="C8547" s="1"/>
    </row>
    <row r="8548" spans="2:3" x14ac:dyDescent="0.3">
      <c r="B8548" s="1"/>
      <c r="C8548" s="1"/>
    </row>
    <row r="8549" spans="2:3" x14ac:dyDescent="0.3">
      <c r="B8549" s="1"/>
      <c r="C8549" s="1"/>
    </row>
    <row r="8550" spans="2:3" x14ac:dyDescent="0.3">
      <c r="B8550" s="1"/>
      <c r="C8550" s="1"/>
    </row>
    <row r="8551" spans="2:3" x14ac:dyDescent="0.3">
      <c r="B8551" s="1"/>
      <c r="C8551" s="1"/>
    </row>
    <row r="8552" spans="2:3" x14ac:dyDescent="0.3">
      <c r="B8552" s="1"/>
      <c r="C8552" s="1"/>
    </row>
    <row r="8553" spans="2:3" x14ac:dyDescent="0.3">
      <c r="B8553" s="1"/>
      <c r="C8553" s="1"/>
    </row>
    <row r="8554" spans="2:3" x14ac:dyDescent="0.3">
      <c r="B8554" s="1"/>
      <c r="C8554" s="1"/>
    </row>
    <row r="8555" spans="2:3" x14ac:dyDescent="0.3">
      <c r="B8555" s="1"/>
      <c r="C8555" s="1"/>
    </row>
    <row r="8556" spans="2:3" x14ac:dyDescent="0.3">
      <c r="B8556" s="1"/>
      <c r="C8556" s="1"/>
    </row>
    <row r="8557" spans="2:3" x14ac:dyDescent="0.3">
      <c r="B8557" s="1"/>
      <c r="C8557" s="1"/>
    </row>
    <row r="8558" spans="2:3" x14ac:dyDescent="0.3">
      <c r="B8558" s="1"/>
      <c r="C8558" s="1"/>
    </row>
    <row r="8559" spans="2:3" x14ac:dyDescent="0.3">
      <c r="B8559" s="1"/>
      <c r="C8559" s="1"/>
    </row>
    <row r="8560" spans="2:3" x14ac:dyDescent="0.3">
      <c r="B8560" s="1"/>
      <c r="C8560" s="1"/>
    </row>
    <row r="8561" spans="2:3" x14ac:dyDescent="0.3">
      <c r="B8561" s="1"/>
      <c r="C8561" s="1"/>
    </row>
    <row r="8562" spans="2:3" x14ac:dyDescent="0.3">
      <c r="B8562" s="1"/>
      <c r="C8562" s="1"/>
    </row>
    <row r="8563" spans="2:3" x14ac:dyDescent="0.3">
      <c r="B8563" s="1"/>
      <c r="C8563" s="1"/>
    </row>
    <row r="8564" spans="2:3" x14ac:dyDescent="0.3">
      <c r="B8564" s="1"/>
      <c r="C8564" s="1"/>
    </row>
    <row r="8565" spans="2:3" x14ac:dyDescent="0.3">
      <c r="B8565" s="1"/>
      <c r="C8565" s="1"/>
    </row>
    <row r="8566" spans="2:3" x14ac:dyDescent="0.3">
      <c r="B8566" s="1"/>
      <c r="C8566" s="1"/>
    </row>
    <row r="8567" spans="2:3" x14ac:dyDescent="0.3">
      <c r="B8567" s="1"/>
      <c r="C8567" s="1"/>
    </row>
    <row r="8568" spans="2:3" x14ac:dyDescent="0.3">
      <c r="B8568" s="1"/>
      <c r="C8568" s="1"/>
    </row>
    <row r="8569" spans="2:3" x14ac:dyDescent="0.3">
      <c r="B8569" s="1"/>
      <c r="C8569" s="1"/>
    </row>
    <row r="8570" spans="2:3" x14ac:dyDescent="0.3">
      <c r="B8570" s="1"/>
      <c r="C8570" s="1"/>
    </row>
    <row r="8571" spans="2:3" x14ac:dyDescent="0.3">
      <c r="B8571" s="1"/>
      <c r="C8571" s="1"/>
    </row>
    <row r="8572" spans="2:3" x14ac:dyDescent="0.3">
      <c r="B8572" s="1"/>
      <c r="C8572" s="1"/>
    </row>
    <row r="8573" spans="2:3" x14ac:dyDescent="0.3">
      <c r="B8573" s="1"/>
      <c r="C8573" s="1"/>
    </row>
    <row r="8574" spans="2:3" x14ac:dyDescent="0.3">
      <c r="B8574" s="1"/>
      <c r="C8574" s="1"/>
    </row>
    <row r="8575" spans="2:3" x14ac:dyDescent="0.3">
      <c r="B8575" s="1"/>
      <c r="C8575" s="1"/>
    </row>
    <row r="8576" spans="2:3" x14ac:dyDescent="0.3">
      <c r="B8576" s="1"/>
      <c r="C8576" s="1"/>
    </row>
    <row r="8577" spans="2:3" x14ac:dyDescent="0.3">
      <c r="B8577" s="1"/>
      <c r="C8577" s="1"/>
    </row>
    <row r="8578" spans="2:3" x14ac:dyDescent="0.3">
      <c r="B8578" s="1"/>
      <c r="C8578" s="1"/>
    </row>
    <row r="8579" spans="2:3" x14ac:dyDescent="0.3">
      <c r="B8579" s="1"/>
      <c r="C8579" s="1"/>
    </row>
    <row r="8580" spans="2:3" x14ac:dyDescent="0.3">
      <c r="B8580" s="1"/>
      <c r="C8580" s="1"/>
    </row>
    <row r="8581" spans="2:3" x14ac:dyDescent="0.3">
      <c r="B8581" s="1"/>
      <c r="C8581" s="1"/>
    </row>
    <row r="8582" spans="2:3" x14ac:dyDescent="0.3">
      <c r="B8582" s="1"/>
      <c r="C8582" s="1"/>
    </row>
    <row r="8583" spans="2:3" x14ac:dyDescent="0.3">
      <c r="B8583" s="1"/>
      <c r="C8583" s="1"/>
    </row>
    <row r="8584" spans="2:3" x14ac:dyDescent="0.3">
      <c r="B8584" s="1"/>
      <c r="C8584" s="1"/>
    </row>
    <row r="8585" spans="2:3" x14ac:dyDescent="0.3">
      <c r="B8585" s="1"/>
      <c r="C8585" s="1"/>
    </row>
    <row r="8586" spans="2:3" x14ac:dyDescent="0.3">
      <c r="B8586" s="1"/>
      <c r="C8586" s="1"/>
    </row>
    <row r="8587" spans="2:3" x14ac:dyDescent="0.3">
      <c r="B8587" s="1"/>
      <c r="C8587" s="1"/>
    </row>
    <row r="8588" spans="2:3" x14ac:dyDescent="0.3">
      <c r="B8588" s="1"/>
      <c r="C8588" s="1"/>
    </row>
    <row r="8589" spans="2:3" x14ac:dyDescent="0.3">
      <c r="B8589" s="1"/>
      <c r="C8589" s="1"/>
    </row>
    <row r="8590" spans="2:3" x14ac:dyDescent="0.3">
      <c r="B8590" s="1"/>
      <c r="C8590" s="1"/>
    </row>
    <row r="8591" spans="2:3" x14ac:dyDescent="0.3">
      <c r="B8591" s="1"/>
      <c r="C8591" s="1"/>
    </row>
    <row r="8592" spans="2:3" x14ac:dyDescent="0.3">
      <c r="B8592" s="1"/>
      <c r="C8592" s="1"/>
    </row>
    <row r="8593" spans="2:3" x14ac:dyDescent="0.3">
      <c r="B8593" s="1"/>
      <c r="C8593" s="1"/>
    </row>
    <row r="8594" spans="2:3" x14ac:dyDescent="0.3">
      <c r="B8594" s="1"/>
      <c r="C8594" s="1"/>
    </row>
    <row r="8595" spans="2:3" x14ac:dyDescent="0.3">
      <c r="B8595" s="1"/>
      <c r="C8595" s="1"/>
    </row>
    <row r="8596" spans="2:3" x14ac:dyDescent="0.3">
      <c r="B8596" s="1"/>
      <c r="C8596" s="1"/>
    </row>
    <row r="8597" spans="2:3" x14ac:dyDescent="0.3">
      <c r="B8597" s="1"/>
      <c r="C8597" s="1"/>
    </row>
    <row r="8598" spans="2:3" x14ac:dyDescent="0.3">
      <c r="B8598" s="1"/>
      <c r="C8598" s="1"/>
    </row>
    <row r="8599" spans="2:3" x14ac:dyDescent="0.3">
      <c r="B8599" s="1"/>
      <c r="C8599" s="1"/>
    </row>
    <row r="8600" spans="2:3" x14ac:dyDescent="0.3">
      <c r="B8600" s="1"/>
      <c r="C8600" s="1"/>
    </row>
    <row r="8601" spans="2:3" x14ac:dyDescent="0.3">
      <c r="B8601" s="1"/>
      <c r="C8601" s="1"/>
    </row>
    <row r="8602" spans="2:3" x14ac:dyDescent="0.3">
      <c r="B8602" s="1"/>
      <c r="C8602" s="1"/>
    </row>
    <row r="8603" spans="2:3" x14ac:dyDescent="0.3">
      <c r="B8603" s="1"/>
      <c r="C8603" s="1"/>
    </row>
    <row r="8604" spans="2:3" x14ac:dyDescent="0.3">
      <c r="B8604" s="1"/>
      <c r="C8604" s="1"/>
    </row>
    <row r="8605" spans="2:3" x14ac:dyDescent="0.3">
      <c r="B8605" s="1"/>
      <c r="C8605" s="1"/>
    </row>
    <row r="8606" spans="2:3" x14ac:dyDescent="0.3">
      <c r="B8606" s="1"/>
      <c r="C8606" s="1"/>
    </row>
    <row r="8607" spans="2:3" x14ac:dyDescent="0.3">
      <c r="B8607" s="1"/>
      <c r="C8607" s="1"/>
    </row>
    <row r="8608" spans="2:3" x14ac:dyDescent="0.3">
      <c r="B8608" s="1"/>
      <c r="C8608" s="1"/>
    </row>
    <row r="8609" spans="2:3" x14ac:dyDescent="0.3">
      <c r="B8609" s="1"/>
      <c r="C8609" s="1"/>
    </row>
    <row r="8610" spans="2:3" x14ac:dyDescent="0.3">
      <c r="B8610" s="1"/>
      <c r="C8610" s="1"/>
    </row>
    <row r="8611" spans="2:3" x14ac:dyDescent="0.3">
      <c r="B8611" s="1"/>
      <c r="C8611" s="1"/>
    </row>
    <row r="8612" spans="2:3" x14ac:dyDescent="0.3">
      <c r="B8612" s="1"/>
      <c r="C8612" s="1"/>
    </row>
    <row r="8613" spans="2:3" x14ac:dyDescent="0.3">
      <c r="B8613" s="1"/>
      <c r="C8613" s="1"/>
    </row>
    <row r="8614" spans="2:3" x14ac:dyDescent="0.3">
      <c r="B8614" s="1"/>
      <c r="C8614" s="1"/>
    </row>
    <row r="8615" spans="2:3" x14ac:dyDescent="0.3">
      <c r="B8615" s="1"/>
      <c r="C8615" s="1"/>
    </row>
    <row r="8616" spans="2:3" x14ac:dyDescent="0.3">
      <c r="B8616" s="1"/>
      <c r="C8616" s="1"/>
    </row>
    <row r="8617" spans="2:3" x14ac:dyDescent="0.3">
      <c r="B8617" s="1"/>
      <c r="C8617" s="1"/>
    </row>
    <row r="8618" spans="2:3" x14ac:dyDescent="0.3">
      <c r="B8618" s="1"/>
      <c r="C8618" s="1"/>
    </row>
    <row r="8619" spans="2:3" x14ac:dyDescent="0.3">
      <c r="B8619" s="1"/>
      <c r="C8619" s="1"/>
    </row>
    <row r="8620" spans="2:3" x14ac:dyDescent="0.3">
      <c r="B8620" s="1"/>
      <c r="C8620" s="1"/>
    </row>
    <row r="8621" spans="2:3" x14ac:dyDescent="0.3">
      <c r="B8621" s="1"/>
      <c r="C8621" s="1"/>
    </row>
    <row r="8622" spans="2:3" x14ac:dyDescent="0.3">
      <c r="B8622" s="1"/>
      <c r="C8622" s="1"/>
    </row>
    <row r="8623" spans="2:3" x14ac:dyDescent="0.3">
      <c r="B8623" s="1"/>
      <c r="C8623" s="1"/>
    </row>
    <row r="8624" spans="2:3" x14ac:dyDescent="0.3">
      <c r="B8624" s="1"/>
      <c r="C8624" s="1"/>
    </row>
    <row r="8625" spans="2:3" x14ac:dyDescent="0.3">
      <c r="B8625" s="1"/>
      <c r="C8625" s="1"/>
    </row>
    <row r="8626" spans="2:3" x14ac:dyDescent="0.3">
      <c r="B8626" s="1"/>
      <c r="C8626" s="1"/>
    </row>
    <row r="8627" spans="2:3" x14ac:dyDescent="0.3">
      <c r="B8627" s="1"/>
      <c r="C8627" s="1"/>
    </row>
    <row r="8628" spans="2:3" x14ac:dyDescent="0.3">
      <c r="B8628" s="1"/>
      <c r="C8628" s="1"/>
    </row>
    <row r="8629" spans="2:3" x14ac:dyDescent="0.3">
      <c r="B8629" s="1"/>
      <c r="C8629" s="1"/>
    </row>
    <row r="8630" spans="2:3" x14ac:dyDescent="0.3">
      <c r="B8630" s="1"/>
      <c r="C8630" s="1"/>
    </row>
    <row r="8631" spans="2:3" x14ac:dyDescent="0.3">
      <c r="B8631" s="1"/>
      <c r="C8631" s="1"/>
    </row>
    <row r="8632" spans="2:3" x14ac:dyDescent="0.3">
      <c r="B8632" s="1"/>
      <c r="C8632" s="1"/>
    </row>
    <row r="8633" spans="2:3" x14ac:dyDescent="0.3">
      <c r="B8633" s="1"/>
      <c r="C8633" s="1"/>
    </row>
    <row r="8634" spans="2:3" x14ac:dyDescent="0.3">
      <c r="B8634" s="1"/>
      <c r="C8634" s="1"/>
    </row>
    <row r="8635" spans="2:3" x14ac:dyDescent="0.3">
      <c r="B8635" s="1"/>
      <c r="C8635" s="1"/>
    </row>
    <row r="8636" spans="2:3" x14ac:dyDescent="0.3">
      <c r="B8636" s="1"/>
      <c r="C8636" s="1"/>
    </row>
    <row r="8637" spans="2:3" x14ac:dyDescent="0.3">
      <c r="B8637" s="1"/>
      <c r="C8637" s="1"/>
    </row>
    <row r="8638" spans="2:3" x14ac:dyDescent="0.3">
      <c r="B8638" s="1"/>
      <c r="C8638" s="1"/>
    </row>
    <row r="8639" spans="2:3" x14ac:dyDescent="0.3">
      <c r="B8639" s="1"/>
      <c r="C8639" s="1"/>
    </row>
    <row r="8640" spans="2:3" x14ac:dyDescent="0.3">
      <c r="B8640" s="1"/>
      <c r="C8640" s="1"/>
    </row>
    <row r="8641" spans="2:3" x14ac:dyDescent="0.3">
      <c r="B8641" s="1"/>
      <c r="C8641" s="1"/>
    </row>
    <row r="8642" spans="2:3" x14ac:dyDescent="0.3">
      <c r="B8642" s="1"/>
      <c r="C8642" s="1"/>
    </row>
    <row r="8643" spans="2:3" x14ac:dyDescent="0.3">
      <c r="B8643" s="1"/>
      <c r="C8643" s="1"/>
    </row>
    <row r="8644" spans="2:3" x14ac:dyDescent="0.3">
      <c r="B8644" s="1"/>
      <c r="C8644" s="1"/>
    </row>
    <row r="8645" spans="2:3" x14ac:dyDescent="0.3">
      <c r="B8645" s="1"/>
      <c r="C8645" s="1"/>
    </row>
    <row r="8646" spans="2:3" x14ac:dyDescent="0.3">
      <c r="B8646" s="1"/>
      <c r="C8646" s="1"/>
    </row>
    <row r="8647" spans="2:3" x14ac:dyDescent="0.3">
      <c r="B8647" s="1"/>
      <c r="C8647" s="1"/>
    </row>
    <row r="8648" spans="2:3" x14ac:dyDescent="0.3">
      <c r="B8648" s="1"/>
      <c r="C8648" s="1"/>
    </row>
    <row r="8649" spans="2:3" x14ac:dyDescent="0.3">
      <c r="B8649" s="1"/>
      <c r="C8649" s="1"/>
    </row>
    <row r="8650" spans="2:3" x14ac:dyDescent="0.3">
      <c r="B8650" s="1"/>
      <c r="C8650" s="1"/>
    </row>
    <row r="8651" spans="2:3" x14ac:dyDescent="0.3">
      <c r="B8651" s="1"/>
      <c r="C8651" s="1"/>
    </row>
    <row r="8652" spans="2:3" x14ac:dyDescent="0.3">
      <c r="B8652" s="1"/>
      <c r="C8652" s="1"/>
    </row>
    <row r="8653" spans="2:3" x14ac:dyDescent="0.3">
      <c r="B8653" s="1"/>
      <c r="C8653" s="1"/>
    </row>
    <row r="8654" spans="2:3" x14ac:dyDescent="0.3">
      <c r="B8654" s="1"/>
      <c r="C8654" s="1"/>
    </row>
    <row r="8655" spans="2:3" x14ac:dyDescent="0.3">
      <c r="B8655" s="1"/>
      <c r="C8655" s="1"/>
    </row>
    <row r="8656" spans="2:3" x14ac:dyDescent="0.3">
      <c r="B8656" s="1"/>
      <c r="C8656" s="1"/>
    </row>
    <row r="8657" spans="2:3" x14ac:dyDescent="0.3">
      <c r="B8657" s="1"/>
      <c r="C8657" s="1"/>
    </row>
    <row r="8658" spans="2:3" x14ac:dyDescent="0.3">
      <c r="B8658" s="1"/>
      <c r="C8658" s="1"/>
    </row>
    <row r="8659" spans="2:3" x14ac:dyDescent="0.3">
      <c r="B8659" s="1"/>
      <c r="C8659" s="1"/>
    </row>
    <row r="8660" spans="2:3" x14ac:dyDescent="0.3">
      <c r="B8660" s="1"/>
      <c r="C8660" s="1"/>
    </row>
    <row r="8661" spans="2:3" x14ac:dyDescent="0.3">
      <c r="B8661" s="1"/>
      <c r="C8661" s="1"/>
    </row>
    <row r="8662" spans="2:3" x14ac:dyDescent="0.3">
      <c r="B8662" s="1"/>
      <c r="C8662" s="1"/>
    </row>
    <row r="8663" spans="2:3" x14ac:dyDescent="0.3">
      <c r="B8663" s="1"/>
      <c r="C8663" s="1"/>
    </row>
    <row r="8664" spans="2:3" x14ac:dyDescent="0.3">
      <c r="B8664" s="1"/>
      <c r="C8664" s="1"/>
    </row>
    <row r="8665" spans="2:3" x14ac:dyDescent="0.3">
      <c r="B8665" s="1"/>
      <c r="C8665" s="1"/>
    </row>
    <row r="8666" spans="2:3" x14ac:dyDescent="0.3">
      <c r="B8666" s="1"/>
      <c r="C8666" s="1"/>
    </row>
    <row r="8667" spans="2:3" x14ac:dyDescent="0.3">
      <c r="B8667" s="1"/>
      <c r="C8667" s="1"/>
    </row>
    <row r="8668" spans="2:3" x14ac:dyDescent="0.3">
      <c r="B8668" s="1"/>
      <c r="C8668" s="1"/>
    </row>
    <row r="8669" spans="2:3" x14ac:dyDescent="0.3">
      <c r="B8669" s="1"/>
      <c r="C8669" s="1"/>
    </row>
    <row r="8670" spans="2:3" x14ac:dyDescent="0.3">
      <c r="B8670" s="1"/>
      <c r="C8670" s="1"/>
    </row>
    <row r="8671" spans="2:3" x14ac:dyDescent="0.3">
      <c r="B8671" s="1"/>
      <c r="C8671" s="1"/>
    </row>
    <row r="8672" spans="2:3" x14ac:dyDescent="0.3">
      <c r="B8672" s="1"/>
      <c r="C8672" s="1"/>
    </row>
    <row r="8673" spans="2:3" x14ac:dyDescent="0.3">
      <c r="B8673" s="1"/>
      <c r="C8673" s="1"/>
    </row>
    <row r="8674" spans="2:3" x14ac:dyDescent="0.3">
      <c r="B8674" s="1"/>
      <c r="C8674" s="1"/>
    </row>
    <row r="8675" spans="2:3" x14ac:dyDescent="0.3">
      <c r="B8675" s="1"/>
      <c r="C8675" s="1"/>
    </row>
    <row r="8676" spans="2:3" x14ac:dyDescent="0.3">
      <c r="B8676" s="1"/>
      <c r="C8676" s="1"/>
    </row>
    <row r="8677" spans="2:3" x14ac:dyDescent="0.3">
      <c r="B8677" s="1"/>
      <c r="C8677" s="1"/>
    </row>
    <row r="8678" spans="2:3" x14ac:dyDescent="0.3">
      <c r="B8678" s="1"/>
      <c r="C8678" s="1"/>
    </row>
    <row r="8679" spans="2:3" x14ac:dyDescent="0.3">
      <c r="B8679" s="1"/>
      <c r="C8679" s="1"/>
    </row>
    <row r="8680" spans="2:3" x14ac:dyDescent="0.3">
      <c r="B8680" s="1"/>
      <c r="C8680" s="1"/>
    </row>
    <row r="8681" spans="2:3" x14ac:dyDescent="0.3">
      <c r="B8681" s="1"/>
      <c r="C8681" s="1"/>
    </row>
    <row r="8682" spans="2:3" x14ac:dyDescent="0.3">
      <c r="B8682" s="1"/>
      <c r="C8682" s="1"/>
    </row>
    <row r="8683" spans="2:3" x14ac:dyDescent="0.3">
      <c r="B8683" s="1"/>
      <c r="C8683" s="1"/>
    </row>
    <row r="8684" spans="2:3" x14ac:dyDescent="0.3">
      <c r="B8684" s="1"/>
      <c r="C8684" s="1"/>
    </row>
    <row r="8685" spans="2:3" x14ac:dyDescent="0.3">
      <c r="B8685" s="1"/>
      <c r="C8685" s="1"/>
    </row>
    <row r="8686" spans="2:3" x14ac:dyDescent="0.3">
      <c r="B8686" s="1"/>
      <c r="C8686" s="1"/>
    </row>
    <row r="8687" spans="2:3" x14ac:dyDescent="0.3">
      <c r="B8687" s="1"/>
      <c r="C8687" s="1"/>
    </row>
    <row r="8688" spans="2:3" x14ac:dyDescent="0.3">
      <c r="B8688" s="1"/>
      <c r="C8688" s="1"/>
    </row>
    <row r="8689" spans="2:3" x14ac:dyDescent="0.3">
      <c r="B8689" s="1"/>
      <c r="C8689" s="1"/>
    </row>
    <row r="8690" spans="2:3" x14ac:dyDescent="0.3">
      <c r="B8690" s="1"/>
      <c r="C8690" s="1"/>
    </row>
    <row r="8691" spans="2:3" x14ac:dyDescent="0.3">
      <c r="B8691" s="1"/>
      <c r="C8691" s="1"/>
    </row>
    <row r="8692" spans="2:3" x14ac:dyDescent="0.3">
      <c r="B8692" s="1"/>
      <c r="C8692" s="1"/>
    </row>
    <row r="8693" spans="2:3" x14ac:dyDescent="0.3">
      <c r="B8693" s="1"/>
      <c r="C8693" s="1"/>
    </row>
    <row r="8694" spans="2:3" x14ac:dyDescent="0.3">
      <c r="B8694" s="1"/>
      <c r="C8694" s="1"/>
    </row>
    <row r="8695" spans="2:3" x14ac:dyDescent="0.3">
      <c r="B8695" s="1"/>
      <c r="C8695" s="1"/>
    </row>
    <row r="8696" spans="2:3" x14ac:dyDescent="0.3">
      <c r="B8696" s="1"/>
      <c r="C8696" s="1"/>
    </row>
    <row r="8697" spans="2:3" x14ac:dyDescent="0.3">
      <c r="B8697" s="1"/>
      <c r="C8697" s="1"/>
    </row>
    <row r="8698" spans="2:3" x14ac:dyDescent="0.3">
      <c r="B8698" s="1"/>
      <c r="C8698" s="1"/>
    </row>
    <row r="8699" spans="2:3" x14ac:dyDescent="0.3">
      <c r="B8699" s="1"/>
      <c r="C8699" s="1"/>
    </row>
    <row r="8700" spans="2:3" x14ac:dyDescent="0.3">
      <c r="B8700" s="1"/>
      <c r="C8700" s="1"/>
    </row>
    <row r="8701" spans="2:3" x14ac:dyDescent="0.3">
      <c r="B8701" s="1"/>
      <c r="C8701" s="1"/>
    </row>
    <row r="8702" spans="2:3" x14ac:dyDescent="0.3">
      <c r="B8702" s="1"/>
      <c r="C8702" s="1"/>
    </row>
    <row r="8703" spans="2:3" x14ac:dyDescent="0.3">
      <c r="B8703" s="1"/>
      <c r="C8703" s="1"/>
    </row>
    <row r="8704" spans="2:3" x14ac:dyDescent="0.3">
      <c r="B8704" s="1"/>
      <c r="C8704" s="1"/>
    </row>
    <row r="8705" spans="2:3" x14ac:dyDescent="0.3">
      <c r="B8705" s="1"/>
      <c r="C8705" s="1"/>
    </row>
    <row r="8706" spans="2:3" x14ac:dyDescent="0.3">
      <c r="B8706" s="1"/>
      <c r="C8706" s="1"/>
    </row>
    <row r="8707" spans="2:3" x14ac:dyDescent="0.3">
      <c r="B8707" s="1"/>
      <c r="C8707" s="1"/>
    </row>
    <row r="8708" spans="2:3" x14ac:dyDescent="0.3">
      <c r="B8708" s="1"/>
      <c r="C8708" s="1"/>
    </row>
    <row r="8709" spans="2:3" x14ac:dyDescent="0.3">
      <c r="B8709" s="1"/>
      <c r="C8709" s="1"/>
    </row>
    <row r="8710" spans="2:3" x14ac:dyDescent="0.3">
      <c r="B8710" s="1"/>
      <c r="C8710" s="1"/>
    </row>
    <row r="8711" spans="2:3" x14ac:dyDescent="0.3">
      <c r="B8711" s="1"/>
      <c r="C8711" s="1"/>
    </row>
    <row r="8712" spans="2:3" x14ac:dyDescent="0.3">
      <c r="B8712" s="1"/>
      <c r="C8712" s="1"/>
    </row>
    <row r="8713" spans="2:3" x14ac:dyDescent="0.3">
      <c r="B8713" s="1"/>
      <c r="C8713" s="1"/>
    </row>
    <row r="8714" spans="2:3" x14ac:dyDescent="0.3">
      <c r="B8714" s="1"/>
      <c r="C8714" s="1"/>
    </row>
    <row r="8715" spans="2:3" x14ac:dyDescent="0.3">
      <c r="B8715" s="1"/>
      <c r="C8715" s="1"/>
    </row>
    <row r="8716" spans="2:3" x14ac:dyDescent="0.3">
      <c r="B8716" s="1"/>
      <c r="C8716" s="1"/>
    </row>
    <row r="8717" spans="2:3" x14ac:dyDescent="0.3">
      <c r="B8717" s="1"/>
      <c r="C8717" s="1"/>
    </row>
    <row r="8718" spans="2:3" x14ac:dyDescent="0.3">
      <c r="B8718" s="1"/>
      <c r="C8718" s="1"/>
    </row>
    <row r="8719" spans="2:3" x14ac:dyDescent="0.3">
      <c r="B8719" s="1"/>
      <c r="C8719" s="1"/>
    </row>
    <row r="8720" spans="2:3" x14ac:dyDescent="0.3">
      <c r="B8720" s="1"/>
      <c r="C8720" s="1"/>
    </row>
    <row r="8721" spans="2:3" x14ac:dyDescent="0.3">
      <c r="B8721" s="1"/>
      <c r="C8721" s="1"/>
    </row>
    <row r="8722" spans="2:3" x14ac:dyDescent="0.3">
      <c r="B8722" s="1"/>
      <c r="C8722" s="1"/>
    </row>
    <row r="8723" spans="2:3" x14ac:dyDescent="0.3">
      <c r="B8723" s="1"/>
      <c r="C8723" s="1"/>
    </row>
    <row r="8724" spans="2:3" x14ac:dyDescent="0.3">
      <c r="B8724" s="1"/>
      <c r="C8724" s="1"/>
    </row>
    <row r="8725" spans="2:3" x14ac:dyDescent="0.3">
      <c r="B8725" s="1"/>
      <c r="C8725" s="1"/>
    </row>
    <row r="8726" spans="2:3" x14ac:dyDescent="0.3">
      <c r="B8726" s="1"/>
      <c r="C8726" s="1"/>
    </row>
    <row r="8727" spans="2:3" x14ac:dyDescent="0.3">
      <c r="B8727" s="1"/>
      <c r="C8727" s="1"/>
    </row>
    <row r="8728" spans="2:3" x14ac:dyDescent="0.3">
      <c r="B8728" s="1"/>
      <c r="C8728" s="1"/>
    </row>
    <row r="8729" spans="2:3" x14ac:dyDescent="0.3">
      <c r="B8729" s="1"/>
      <c r="C8729" s="1"/>
    </row>
    <row r="8730" spans="2:3" x14ac:dyDescent="0.3">
      <c r="B8730" s="1"/>
      <c r="C8730" s="1"/>
    </row>
    <row r="8731" spans="2:3" x14ac:dyDescent="0.3">
      <c r="B8731" s="1"/>
      <c r="C8731" s="1"/>
    </row>
    <row r="8732" spans="2:3" x14ac:dyDescent="0.3">
      <c r="B8732" s="1"/>
      <c r="C8732" s="1"/>
    </row>
    <row r="8733" spans="2:3" x14ac:dyDescent="0.3">
      <c r="B8733" s="1"/>
      <c r="C8733" s="1"/>
    </row>
    <row r="8734" spans="2:3" x14ac:dyDescent="0.3">
      <c r="B8734" s="1"/>
      <c r="C8734" s="1"/>
    </row>
    <row r="8735" spans="2:3" x14ac:dyDescent="0.3">
      <c r="B8735" s="1"/>
      <c r="C8735" s="1"/>
    </row>
    <row r="8736" spans="2:3" x14ac:dyDescent="0.3">
      <c r="B8736" s="1"/>
      <c r="C8736" s="1"/>
    </row>
    <row r="8737" spans="2:3" x14ac:dyDescent="0.3">
      <c r="B8737" s="1"/>
      <c r="C8737" s="1"/>
    </row>
    <row r="8738" spans="2:3" x14ac:dyDescent="0.3">
      <c r="B8738" s="1"/>
      <c r="C8738" s="1"/>
    </row>
    <row r="8739" spans="2:3" x14ac:dyDescent="0.3">
      <c r="B8739" s="1"/>
      <c r="C8739" s="1"/>
    </row>
    <row r="8740" spans="2:3" x14ac:dyDescent="0.3">
      <c r="B8740" s="1"/>
      <c r="C8740" s="1"/>
    </row>
    <row r="8741" spans="2:3" x14ac:dyDescent="0.3">
      <c r="B8741" s="1"/>
      <c r="C8741" s="1"/>
    </row>
    <row r="8742" spans="2:3" x14ac:dyDescent="0.3">
      <c r="B8742" s="1"/>
      <c r="C8742" s="1"/>
    </row>
    <row r="8743" spans="2:3" x14ac:dyDescent="0.3">
      <c r="B8743" s="1"/>
      <c r="C8743" s="1"/>
    </row>
    <row r="8744" spans="2:3" x14ac:dyDescent="0.3">
      <c r="B8744" s="1"/>
      <c r="C8744" s="1"/>
    </row>
    <row r="8745" spans="2:3" x14ac:dyDescent="0.3">
      <c r="B8745" s="1"/>
      <c r="C8745" s="1"/>
    </row>
    <row r="8746" spans="2:3" x14ac:dyDescent="0.3">
      <c r="B8746" s="1"/>
      <c r="C8746" s="1"/>
    </row>
    <row r="8747" spans="2:3" x14ac:dyDescent="0.3">
      <c r="B8747" s="1"/>
      <c r="C8747" s="1"/>
    </row>
    <row r="8748" spans="2:3" x14ac:dyDescent="0.3">
      <c r="B8748" s="1"/>
      <c r="C8748" s="1"/>
    </row>
    <row r="8749" spans="2:3" x14ac:dyDescent="0.3">
      <c r="B8749" s="1"/>
      <c r="C8749" s="1"/>
    </row>
    <row r="8750" spans="2:3" x14ac:dyDescent="0.3">
      <c r="B8750" s="1"/>
      <c r="C8750" s="1"/>
    </row>
    <row r="8751" spans="2:3" x14ac:dyDescent="0.3">
      <c r="B8751" s="1"/>
      <c r="C8751" s="1"/>
    </row>
    <row r="8752" spans="2:3" x14ac:dyDescent="0.3">
      <c r="B8752" s="1"/>
      <c r="C8752" s="1"/>
    </row>
    <row r="8753" spans="2:3" x14ac:dyDescent="0.3">
      <c r="B8753" s="1"/>
      <c r="C8753" s="1"/>
    </row>
    <row r="8754" spans="2:3" x14ac:dyDescent="0.3">
      <c r="B8754" s="1"/>
      <c r="C8754" s="1"/>
    </row>
    <row r="8755" spans="2:3" x14ac:dyDescent="0.3">
      <c r="B8755" s="1"/>
      <c r="C8755" s="1"/>
    </row>
    <row r="8756" spans="2:3" x14ac:dyDescent="0.3">
      <c r="B8756" s="1"/>
      <c r="C8756" s="1"/>
    </row>
    <row r="8757" spans="2:3" x14ac:dyDescent="0.3">
      <c r="B8757" s="1"/>
      <c r="C8757" s="1"/>
    </row>
    <row r="8758" spans="2:3" x14ac:dyDescent="0.3">
      <c r="B8758" s="1"/>
      <c r="C8758" s="1"/>
    </row>
    <row r="8759" spans="2:3" x14ac:dyDescent="0.3">
      <c r="B8759" s="1"/>
      <c r="C8759" s="1"/>
    </row>
    <row r="8760" spans="2:3" x14ac:dyDescent="0.3">
      <c r="B8760" s="1"/>
      <c r="C8760" s="1"/>
    </row>
    <row r="8761" spans="2:3" x14ac:dyDescent="0.3">
      <c r="B8761" s="1"/>
      <c r="C8761" s="1"/>
    </row>
    <row r="8762" spans="2:3" x14ac:dyDescent="0.3">
      <c r="B8762" s="1"/>
      <c r="C8762" s="1"/>
    </row>
    <row r="8763" spans="2:3" x14ac:dyDescent="0.3">
      <c r="B8763" s="1"/>
      <c r="C8763" s="1"/>
    </row>
    <row r="8764" spans="2:3" x14ac:dyDescent="0.3">
      <c r="B8764" s="1"/>
      <c r="C8764" s="1"/>
    </row>
    <row r="8765" spans="2:3" x14ac:dyDescent="0.3">
      <c r="B8765" s="1"/>
      <c r="C8765" s="1"/>
    </row>
    <row r="8766" spans="2:3" x14ac:dyDescent="0.3">
      <c r="B8766" s="1"/>
      <c r="C8766" s="1"/>
    </row>
    <row r="8767" spans="2:3" x14ac:dyDescent="0.3">
      <c r="B8767" s="1"/>
      <c r="C8767" s="1"/>
    </row>
    <row r="8768" spans="2:3" x14ac:dyDescent="0.3">
      <c r="B8768" s="1"/>
      <c r="C8768" s="1"/>
    </row>
    <row r="8769" spans="2:3" x14ac:dyDescent="0.3">
      <c r="B8769" s="1"/>
      <c r="C8769" s="1"/>
    </row>
    <row r="8770" spans="2:3" x14ac:dyDescent="0.3">
      <c r="B8770" s="1"/>
      <c r="C8770" s="1"/>
    </row>
    <row r="8771" spans="2:3" x14ac:dyDescent="0.3">
      <c r="B8771" s="1"/>
      <c r="C8771" s="1"/>
    </row>
    <row r="8772" spans="2:3" x14ac:dyDescent="0.3">
      <c r="B8772" s="1"/>
      <c r="C8772" s="1"/>
    </row>
    <row r="8773" spans="2:3" x14ac:dyDescent="0.3">
      <c r="B8773" s="1"/>
      <c r="C8773" s="1"/>
    </row>
    <row r="8774" spans="2:3" x14ac:dyDescent="0.3">
      <c r="B8774" s="1"/>
      <c r="C8774" s="1"/>
    </row>
    <row r="8775" spans="2:3" x14ac:dyDescent="0.3">
      <c r="B8775" s="1"/>
      <c r="C8775" s="1"/>
    </row>
    <row r="8776" spans="2:3" x14ac:dyDescent="0.3">
      <c r="B8776" s="1"/>
      <c r="C8776" s="1"/>
    </row>
    <row r="8777" spans="2:3" x14ac:dyDescent="0.3">
      <c r="B8777" s="1"/>
      <c r="C8777" s="1"/>
    </row>
    <row r="8778" spans="2:3" x14ac:dyDescent="0.3">
      <c r="B8778" s="1"/>
      <c r="C8778" s="1"/>
    </row>
    <row r="8779" spans="2:3" x14ac:dyDescent="0.3">
      <c r="B8779" s="1"/>
      <c r="C8779" s="1"/>
    </row>
    <row r="8780" spans="2:3" x14ac:dyDescent="0.3">
      <c r="B8780" s="1"/>
      <c r="C8780" s="1"/>
    </row>
    <row r="8781" spans="2:3" x14ac:dyDescent="0.3">
      <c r="B8781" s="1"/>
      <c r="C8781" s="1"/>
    </row>
    <row r="8782" spans="2:3" x14ac:dyDescent="0.3">
      <c r="B8782" s="1"/>
      <c r="C8782" s="1"/>
    </row>
    <row r="8783" spans="2:3" x14ac:dyDescent="0.3">
      <c r="B8783" s="1"/>
      <c r="C8783" s="1"/>
    </row>
    <row r="8784" spans="2:3" x14ac:dyDescent="0.3">
      <c r="B8784" s="1"/>
      <c r="C8784" s="1"/>
    </row>
    <row r="8785" spans="2:3" x14ac:dyDescent="0.3">
      <c r="B8785" s="1"/>
      <c r="C8785" s="1"/>
    </row>
    <row r="8786" spans="2:3" x14ac:dyDescent="0.3">
      <c r="B8786" s="1"/>
      <c r="C8786" s="1"/>
    </row>
    <row r="8787" spans="2:3" x14ac:dyDescent="0.3">
      <c r="B8787" s="1"/>
      <c r="C8787" s="1"/>
    </row>
    <row r="8788" spans="2:3" x14ac:dyDescent="0.3">
      <c r="B8788" s="1"/>
      <c r="C8788" s="1"/>
    </row>
    <row r="8789" spans="2:3" x14ac:dyDescent="0.3">
      <c r="B8789" s="1"/>
      <c r="C8789" s="1"/>
    </row>
    <row r="8790" spans="2:3" x14ac:dyDescent="0.3">
      <c r="B8790" s="1"/>
      <c r="C8790" s="1"/>
    </row>
    <row r="8791" spans="2:3" x14ac:dyDescent="0.3">
      <c r="B8791" s="1"/>
      <c r="C8791" s="1"/>
    </row>
    <row r="8792" spans="2:3" x14ac:dyDescent="0.3">
      <c r="B8792" s="1"/>
      <c r="C8792" s="1"/>
    </row>
    <row r="8793" spans="2:3" x14ac:dyDescent="0.3">
      <c r="B8793" s="1"/>
      <c r="C8793" s="1"/>
    </row>
    <row r="8794" spans="2:3" x14ac:dyDescent="0.3">
      <c r="B8794" s="1"/>
      <c r="C8794" s="1"/>
    </row>
    <row r="8795" spans="2:3" x14ac:dyDescent="0.3">
      <c r="B8795" s="1"/>
      <c r="C8795" s="1"/>
    </row>
    <row r="8796" spans="2:3" x14ac:dyDescent="0.3">
      <c r="B8796" s="1"/>
      <c r="C8796" s="1"/>
    </row>
    <row r="8797" spans="2:3" x14ac:dyDescent="0.3">
      <c r="B8797" s="1"/>
      <c r="C8797" s="1"/>
    </row>
    <row r="8798" spans="2:3" x14ac:dyDescent="0.3">
      <c r="B8798" s="1"/>
      <c r="C8798" s="1"/>
    </row>
    <row r="8799" spans="2:3" x14ac:dyDescent="0.3">
      <c r="B8799" s="1"/>
      <c r="C8799" s="1"/>
    </row>
    <row r="8800" spans="2:3" x14ac:dyDescent="0.3">
      <c r="B8800" s="1"/>
      <c r="C8800" s="1"/>
    </row>
    <row r="8801" spans="2:3" x14ac:dyDescent="0.3">
      <c r="B8801" s="1"/>
      <c r="C8801" s="1"/>
    </row>
    <row r="8802" spans="2:3" x14ac:dyDescent="0.3">
      <c r="B8802" s="1"/>
      <c r="C8802" s="1"/>
    </row>
    <row r="8803" spans="2:3" x14ac:dyDescent="0.3">
      <c r="B8803" s="1"/>
      <c r="C8803" s="1"/>
    </row>
    <row r="8804" spans="2:3" x14ac:dyDescent="0.3">
      <c r="B8804" s="1"/>
      <c r="C8804" s="1"/>
    </row>
    <row r="8805" spans="2:3" x14ac:dyDescent="0.3">
      <c r="B8805" s="1"/>
      <c r="C8805" s="1"/>
    </row>
    <row r="8806" spans="2:3" x14ac:dyDescent="0.3">
      <c r="B8806" s="1"/>
      <c r="C8806" s="1"/>
    </row>
    <row r="8807" spans="2:3" x14ac:dyDescent="0.3">
      <c r="B8807" s="1"/>
      <c r="C8807" s="1"/>
    </row>
    <row r="8808" spans="2:3" x14ac:dyDescent="0.3">
      <c r="B8808" s="1"/>
      <c r="C8808" s="1"/>
    </row>
    <row r="8809" spans="2:3" x14ac:dyDescent="0.3">
      <c r="B8809" s="1"/>
      <c r="C8809" s="1"/>
    </row>
    <row r="8810" spans="2:3" x14ac:dyDescent="0.3">
      <c r="B8810" s="1"/>
      <c r="C8810" s="1"/>
    </row>
    <row r="8811" spans="2:3" x14ac:dyDescent="0.3">
      <c r="B8811" s="1"/>
      <c r="C8811" s="1"/>
    </row>
    <row r="8812" spans="2:3" x14ac:dyDescent="0.3">
      <c r="B8812" s="1"/>
      <c r="C8812" s="1"/>
    </row>
    <row r="8813" spans="2:3" x14ac:dyDescent="0.3">
      <c r="B8813" s="1"/>
      <c r="C8813" s="1"/>
    </row>
    <row r="8814" spans="2:3" x14ac:dyDescent="0.3">
      <c r="B8814" s="1"/>
      <c r="C8814" s="1"/>
    </row>
    <row r="8815" spans="2:3" x14ac:dyDescent="0.3">
      <c r="B8815" s="1"/>
      <c r="C8815" s="1"/>
    </row>
    <row r="8816" spans="2:3" x14ac:dyDescent="0.3">
      <c r="B8816" s="1"/>
      <c r="C8816" s="1"/>
    </row>
    <row r="8817" spans="2:3" x14ac:dyDescent="0.3">
      <c r="B8817" s="1"/>
      <c r="C8817" s="1"/>
    </row>
    <row r="8818" spans="2:3" x14ac:dyDescent="0.3">
      <c r="B8818" s="1"/>
      <c r="C8818" s="1"/>
    </row>
    <row r="8819" spans="2:3" x14ac:dyDescent="0.3">
      <c r="B8819" s="1"/>
      <c r="C8819" s="1"/>
    </row>
    <row r="8820" spans="2:3" x14ac:dyDescent="0.3">
      <c r="B8820" s="1"/>
      <c r="C8820" s="1"/>
    </row>
    <row r="8821" spans="2:3" x14ac:dyDescent="0.3">
      <c r="B8821" s="1"/>
      <c r="C8821" s="1"/>
    </row>
    <row r="8822" spans="2:3" x14ac:dyDescent="0.3">
      <c r="B8822" s="1"/>
      <c r="C8822" s="1"/>
    </row>
    <row r="8823" spans="2:3" x14ac:dyDescent="0.3">
      <c r="B8823" s="1"/>
      <c r="C8823" s="1"/>
    </row>
    <row r="8824" spans="2:3" x14ac:dyDescent="0.3">
      <c r="B8824" s="1"/>
      <c r="C8824" s="1"/>
    </row>
    <row r="8825" spans="2:3" x14ac:dyDescent="0.3">
      <c r="B8825" s="1"/>
      <c r="C8825" s="1"/>
    </row>
    <row r="8826" spans="2:3" x14ac:dyDescent="0.3">
      <c r="B8826" s="1"/>
      <c r="C8826" s="1"/>
    </row>
    <row r="8827" spans="2:3" x14ac:dyDescent="0.3">
      <c r="B8827" s="1"/>
      <c r="C8827" s="1"/>
    </row>
    <row r="8828" spans="2:3" x14ac:dyDescent="0.3">
      <c r="B8828" s="1"/>
      <c r="C8828" s="1"/>
    </row>
    <row r="8829" spans="2:3" x14ac:dyDescent="0.3">
      <c r="B8829" s="1"/>
      <c r="C8829" s="1"/>
    </row>
    <row r="8830" spans="2:3" x14ac:dyDescent="0.3">
      <c r="B8830" s="1"/>
      <c r="C8830" s="1"/>
    </row>
    <row r="8831" spans="2:3" x14ac:dyDescent="0.3">
      <c r="B8831" s="1"/>
      <c r="C8831" s="1"/>
    </row>
    <row r="8832" spans="2:3" x14ac:dyDescent="0.3">
      <c r="B8832" s="1"/>
      <c r="C8832" s="1"/>
    </row>
    <row r="8833" spans="2:3" x14ac:dyDescent="0.3">
      <c r="B8833" s="1"/>
      <c r="C8833" s="1"/>
    </row>
    <row r="8834" spans="2:3" x14ac:dyDescent="0.3">
      <c r="B8834" s="1"/>
      <c r="C8834" s="1"/>
    </row>
    <row r="8835" spans="2:3" x14ac:dyDescent="0.3">
      <c r="B8835" s="1"/>
      <c r="C8835" s="1"/>
    </row>
    <row r="8836" spans="2:3" x14ac:dyDescent="0.3">
      <c r="B8836" s="1"/>
      <c r="C8836" s="1"/>
    </row>
    <row r="8837" spans="2:3" x14ac:dyDescent="0.3">
      <c r="B8837" s="1"/>
      <c r="C8837" s="1"/>
    </row>
    <row r="8838" spans="2:3" x14ac:dyDescent="0.3">
      <c r="B8838" s="1"/>
      <c r="C8838" s="1"/>
    </row>
    <row r="8839" spans="2:3" x14ac:dyDescent="0.3">
      <c r="B8839" s="1"/>
      <c r="C8839" s="1"/>
    </row>
    <row r="8840" spans="2:3" x14ac:dyDescent="0.3">
      <c r="B8840" s="1"/>
      <c r="C8840" s="1"/>
    </row>
    <row r="8841" spans="2:3" x14ac:dyDescent="0.3">
      <c r="B8841" s="1"/>
      <c r="C8841" s="1"/>
    </row>
    <row r="8842" spans="2:3" x14ac:dyDescent="0.3">
      <c r="B8842" s="1"/>
      <c r="C8842" s="1"/>
    </row>
    <row r="8843" spans="2:3" x14ac:dyDescent="0.3">
      <c r="B8843" s="1"/>
      <c r="C8843" s="1"/>
    </row>
    <row r="8844" spans="2:3" x14ac:dyDescent="0.3">
      <c r="B8844" s="1"/>
      <c r="C8844" s="1"/>
    </row>
    <row r="8845" spans="2:3" x14ac:dyDescent="0.3">
      <c r="B8845" s="1"/>
      <c r="C8845" s="1"/>
    </row>
    <row r="8846" spans="2:3" x14ac:dyDescent="0.3">
      <c r="B8846" s="1"/>
      <c r="C8846" s="1"/>
    </row>
    <row r="8847" spans="2:3" x14ac:dyDescent="0.3">
      <c r="B8847" s="1"/>
      <c r="C8847" s="1"/>
    </row>
    <row r="8848" spans="2:3" x14ac:dyDescent="0.3">
      <c r="B8848" s="1"/>
      <c r="C8848" s="1"/>
    </row>
    <row r="8849" spans="2:3" x14ac:dyDescent="0.3">
      <c r="B8849" s="1"/>
      <c r="C8849" s="1"/>
    </row>
    <row r="8850" spans="2:3" x14ac:dyDescent="0.3">
      <c r="B8850" s="1"/>
      <c r="C8850" s="1"/>
    </row>
    <row r="8851" spans="2:3" x14ac:dyDescent="0.3">
      <c r="B8851" s="1"/>
      <c r="C8851" s="1"/>
    </row>
    <row r="8852" spans="2:3" x14ac:dyDescent="0.3">
      <c r="B8852" s="1"/>
      <c r="C8852" s="1"/>
    </row>
    <row r="8853" spans="2:3" x14ac:dyDescent="0.3">
      <c r="B8853" s="1"/>
      <c r="C8853" s="1"/>
    </row>
    <row r="8854" spans="2:3" x14ac:dyDescent="0.3">
      <c r="B8854" s="1"/>
      <c r="C8854" s="1"/>
    </row>
    <row r="8855" spans="2:3" x14ac:dyDescent="0.3">
      <c r="B8855" s="1"/>
      <c r="C8855" s="1"/>
    </row>
    <row r="8856" spans="2:3" x14ac:dyDescent="0.3">
      <c r="B8856" s="1"/>
      <c r="C8856" s="1"/>
    </row>
    <row r="8857" spans="2:3" x14ac:dyDescent="0.3">
      <c r="B8857" s="1"/>
      <c r="C8857" s="1"/>
    </row>
    <row r="8858" spans="2:3" x14ac:dyDescent="0.3">
      <c r="B8858" s="1"/>
      <c r="C8858" s="1"/>
    </row>
    <row r="8859" spans="2:3" x14ac:dyDescent="0.3">
      <c r="B8859" s="1"/>
      <c r="C8859" s="1"/>
    </row>
    <row r="8860" spans="2:3" x14ac:dyDescent="0.3">
      <c r="B8860" s="1"/>
      <c r="C8860" s="1"/>
    </row>
    <row r="8861" spans="2:3" x14ac:dyDescent="0.3">
      <c r="B8861" s="1"/>
      <c r="C8861" s="1"/>
    </row>
    <row r="8862" spans="2:3" x14ac:dyDescent="0.3">
      <c r="B8862" s="1"/>
      <c r="C8862" s="1"/>
    </row>
    <row r="8863" spans="2:3" x14ac:dyDescent="0.3">
      <c r="B8863" s="1"/>
      <c r="C8863" s="1"/>
    </row>
    <row r="8864" spans="2:3" x14ac:dyDescent="0.3">
      <c r="B8864" s="1"/>
      <c r="C8864" s="1"/>
    </row>
    <row r="8865" spans="2:3" x14ac:dyDescent="0.3">
      <c r="B8865" s="1"/>
      <c r="C8865" s="1"/>
    </row>
    <row r="8866" spans="2:3" x14ac:dyDescent="0.3">
      <c r="B8866" s="1"/>
      <c r="C8866" s="1"/>
    </row>
    <row r="8867" spans="2:3" x14ac:dyDescent="0.3">
      <c r="B8867" s="1"/>
      <c r="C8867" s="1"/>
    </row>
    <row r="8868" spans="2:3" x14ac:dyDescent="0.3">
      <c r="B8868" s="1"/>
      <c r="C8868" s="1"/>
    </row>
    <row r="8869" spans="2:3" x14ac:dyDescent="0.3">
      <c r="B8869" s="1"/>
      <c r="C8869" s="1"/>
    </row>
    <row r="8870" spans="2:3" x14ac:dyDescent="0.3">
      <c r="B8870" s="1"/>
      <c r="C8870" s="1"/>
    </row>
    <row r="8871" spans="2:3" x14ac:dyDescent="0.3">
      <c r="B8871" s="1"/>
      <c r="C8871" s="1"/>
    </row>
    <row r="8872" spans="2:3" x14ac:dyDescent="0.3">
      <c r="B8872" s="1"/>
      <c r="C8872" s="1"/>
    </row>
    <row r="8873" spans="2:3" x14ac:dyDescent="0.3">
      <c r="B8873" s="1"/>
      <c r="C8873" s="1"/>
    </row>
    <row r="8874" spans="2:3" x14ac:dyDescent="0.3">
      <c r="B8874" s="1"/>
      <c r="C8874" s="1"/>
    </row>
    <row r="8875" spans="2:3" x14ac:dyDescent="0.3">
      <c r="B8875" s="1"/>
      <c r="C8875" s="1"/>
    </row>
    <row r="8876" spans="2:3" x14ac:dyDescent="0.3">
      <c r="B8876" s="1"/>
      <c r="C8876" s="1"/>
    </row>
    <row r="8877" spans="2:3" x14ac:dyDescent="0.3">
      <c r="B8877" s="1"/>
      <c r="C8877" s="1"/>
    </row>
    <row r="8878" spans="2:3" x14ac:dyDescent="0.3">
      <c r="B8878" s="1"/>
      <c r="C8878" s="1"/>
    </row>
    <row r="8879" spans="2:3" x14ac:dyDescent="0.3">
      <c r="B8879" s="1"/>
      <c r="C8879" s="1"/>
    </row>
    <row r="8880" spans="2:3" x14ac:dyDescent="0.3">
      <c r="B8880" s="1"/>
      <c r="C8880" s="1"/>
    </row>
    <row r="8881" spans="2:3" x14ac:dyDescent="0.3">
      <c r="B8881" s="1"/>
      <c r="C8881" s="1"/>
    </row>
    <row r="8882" spans="2:3" x14ac:dyDescent="0.3">
      <c r="B8882" s="1"/>
      <c r="C8882" s="1"/>
    </row>
    <row r="8883" spans="2:3" x14ac:dyDescent="0.3">
      <c r="B8883" s="1"/>
      <c r="C8883" s="1"/>
    </row>
    <row r="8884" spans="2:3" x14ac:dyDescent="0.3">
      <c r="B8884" s="1"/>
      <c r="C8884" s="1"/>
    </row>
    <row r="8885" spans="2:3" x14ac:dyDescent="0.3">
      <c r="B8885" s="1"/>
      <c r="C8885" s="1"/>
    </row>
    <row r="8886" spans="2:3" x14ac:dyDescent="0.3">
      <c r="B8886" s="1"/>
      <c r="C8886" s="1"/>
    </row>
    <row r="8887" spans="2:3" x14ac:dyDescent="0.3">
      <c r="B8887" s="1"/>
      <c r="C8887" s="1"/>
    </row>
    <row r="8888" spans="2:3" x14ac:dyDescent="0.3">
      <c r="B8888" s="1"/>
      <c r="C8888" s="1"/>
    </row>
    <row r="8889" spans="2:3" x14ac:dyDescent="0.3">
      <c r="B8889" s="1"/>
      <c r="C8889" s="1"/>
    </row>
    <row r="8890" spans="2:3" x14ac:dyDescent="0.3">
      <c r="B8890" s="1"/>
      <c r="C8890" s="1"/>
    </row>
    <row r="8891" spans="2:3" x14ac:dyDescent="0.3">
      <c r="B8891" s="1"/>
      <c r="C8891" s="1"/>
    </row>
    <row r="8892" spans="2:3" x14ac:dyDescent="0.3">
      <c r="B8892" s="1"/>
      <c r="C8892" s="1"/>
    </row>
    <row r="8893" spans="2:3" x14ac:dyDescent="0.3">
      <c r="B8893" s="1"/>
      <c r="C8893" s="1"/>
    </row>
    <row r="8894" spans="2:3" x14ac:dyDescent="0.3">
      <c r="B8894" s="1"/>
      <c r="C8894" s="1"/>
    </row>
    <row r="8895" spans="2:3" x14ac:dyDescent="0.3">
      <c r="B8895" s="1"/>
      <c r="C8895" s="1"/>
    </row>
    <row r="8896" spans="2:3" x14ac:dyDescent="0.3">
      <c r="B8896" s="1"/>
      <c r="C8896" s="1"/>
    </row>
    <row r="8897" spans="2:3" x14ac:dyDescent="0.3">
      <c r="B8897" s="1"/>
      <c r="C8897" s="1"/>
    </row>
    <row r="8898" spans="2:3" x14ac:dyDescent="0.3">
      <c r="B8898" s="1"/>
      <c r="C8898" s="1"/>
    </row>
    <row r="8899" spans="2:3" x14ac:dyDescent="0.3">
      <c r="B8899" s="1"/>
      <c r="C8899" s="1"/>
    </row>
    <row r="8900" spans="2:3" x14ac:dyDescent="0.3">
      <c r="B8900" s="1"/>
      <c r="C8900" s="1"/>
    </row>
    <row r="8901" spans="2:3" x14ac:dyDescent="0.3">
      <c r="B8901" s="1"/>
      <c r="C8901" s="1"/>
    </row>
    <row r="8902" spans="2:3" x14ac:dyDescent="0.3">
      <c r="B8902" s="1"/>
      <c r="C8902" s="1"/>
    </row>
    <row r="8903" spans="2:3" x14ac:dyDescent="0.3">
      <c r="B8903" s="1"/>
      <c r="C8903" s="1"/>
    </row>
    <row r="8904" spans="2:3" x14ac:dyDescent="0.3">
      <c r="B8904" s="1"/>
      <c r="C8904" s="1"/>
    </row>
    <row r="8905" spans="2:3" x14ac:dyDescent="0.3">
      <c r="B8905" s="1"/>
      <c r="C8905" s="1"/>
    </row>
    <row r="8906" spans="2:3" x14ac:dyDescent="0.3">
      <c r="B8906" s="1"/>
      <c r="C8906" s="1"/>
    </row>
    <row r="8907" spans="2:3" x14ac:dyDescent="0.3">
      <c r="B8907" s="1"/>
      <c r="C8907" s="1"/>
    </row>
    <row r="8908" spans="2:3" x14ac:dyDescent="0.3">
      <c r="B8908" s="1"/>
      <c r="C8908" s="1"/>
    </row>
    <row r="8909" spans="2:3" x14ac:dyDescent="0.3">
      <c r="B8909" s="1"/>
      <c r="C8909" s="1"/>
    </row>
    <row r="8910" spans="2:3" x14ac:dyDescent="0.3">
      <c r="B8910" s="1"/>
      <c r="C8910" s="1"/>
    </row>
    <row r="8911" spans="2:3" x14ac:dyDescent="0.3">
      <c r="B8911" s="1"/>
      <c r="C8911" s="1"/>
    </row>
    <row r="8912" spans="2:3" x14ac:dyDescent="0.3">
      <c r="B8912" s="1"/>
      <c r="C8912" s="1"/>
    </row>
    <row r="8913" spans="2:3" x14ac:dyDescent="0.3">
      <c r="B8913" s="1"/>
      <c r="C8913" s="1"/>
    </row>
    <row r="8914" spans="2:3" x14ac:dyDescent="0.3">
      <c r="B8914" s="1"/>
      <c r="C8914" s="1"/>
    </row>
    <row r="8915" spans="2:3" x14ac:dyDescent="0.3">
      <c r="B8915" s="1"/>
      <c r="C8915" s="1"/>
    </row>
    <row r="8916" spans="2:3" x14ac:dyDescent="0.3">
      <c r="B8916" s="1"/>
      <c r="C8916" s="1"/>
    </row>
    <row r="8917" spans="2:3" x14ac:dyDescent="0.3">
      <c r="B8917" s="1"/>
      <c r="C8917" s="1"/>
    </row>
    <row r="8918" spans="2:3" x14ac:dyDescent="0.3">
      <c r="B8918" s="1"/>
      <c r="C8918" s="1"/>
    </row>
    <row r="8919" spans="2:3" x14ac:dyDescent="0.3">
      <c r="B8919" s="1"/>
      <c r="C8919" s="1"/>
    </row>
    <row r="8920" spans="2:3" x14ac:dyDescent="0.3">
      <c r="B8920" s="1"/>
      <c r="C8920" s="1"/>
    </row>
    <row r="8921" spans="2:3" x14ac:dyDescent="0.3">
      <c r="B8921" s="1"/>
      <c r="C8921" s="1"/>
    </row>
    <row r="8922" spans="2:3" x14ac:dyDescent="0.3">
      <c r="B8922" s="1"/>
      <c r="C8922" s="1"/>
    </row>
    <row r="8923" spans="2:3" x14ac:dyDescent="0.3">
      <c r="B8923" s="1"/>
      <c r="C8923" s="1"/>
    </row>
    <row r="8924" spans="2:3" x14ac:dyDescent="0.3">
      <c r="B8924" s="1"/>
      <c r="C8924" s="1"/>
    </row>
    <row r="8925" spans="2:3" x14ac:dyDescent="0.3">
      <c r="B8925" s="1"/>
      <c r="C8925" s="1"/>
    </row>
    <row r="8926" spans="2:3" x14ac:dyDescent="0.3">
      <c r="B8926" s="1"/>
      <c r="C8926" s="1"/>
    </row>
    <row r="8927" spans="2:3" x14ac:dyDescent="0.3">
      <c r="B8927" s="1"/>
      <c r="C8927" s="1"/>
    </row>
    <row r="8928" spans="2:3" x14ac:dyDescent="0.3">
      <c r="B8928" s="1"/>
      <c r="C8928" s="1"/>
    </row>
    <row r="8929" spans="2:3" x14ac:dyDescent="0.3">
      <c r="B8929" s="1"/>
      <c r="C8929" s="1"/>
    </row>
    <row r="8930" spans="2:3" x14ac:dyDescent="0.3">
      <c r="B8930" s="1"/>
      <c r="C8930" s="1"/>
    </row>
    <row r="8931" spans="2:3" x14ac:dyDescent="0.3">
      <c r="B8931" s="1"/>
      <c r="C8931" s="1"/>
    </row>
    <row r="8932" spans="2:3" x14ac:dyDescent="0.3">
      <c r="B8932" s="1"/>
      <c r="C8932" s="1"/>
    </row>
    <row r="8933" spans="2:3" x14ac:dyDescent="0.3">
      <c r="B8933" s="1"/>
      <c r="C8933" s="1"/>
    </row>
    <row r="8934" spans="2:3" x14ac:dyDescent="0.3">
      <c r="B8934" s="1"/>
      <c r="C8934" s="1"/>
    </row>
    <row r="8935" spans="2:3" x14ac:dyDescent="0.3">
      <c r="B8935" s="1"/>
      <c r="C8935" s="1"/>
    </row>
    <row r="8936" spans="2:3" x14ac:dyDescent="0.3">
      <c r="B8936" s="1"/>
      <c r="C8936" s="1"/>
    </row>
    <row r="8937" spans="2:3" x14ac:dyDescent="0.3">
      <c r="B8937" s="1"/>
      <c r="C8937" s="1"/>
    </row>
    <row r="8938" spans="2:3" x14ac:dyDescent="0.3">
      <c r="B8938" s="1"/>
      <c r="C8938" s="1"/>
    </row>
    <row r="8939" spans="2:3" x14ac:dyDescent="0.3">
      <c r="B8939" s="1"/>
      <c r="C8939" s="1"/>
    </row>
    <row r="8940" spans="2:3" x14ac:dyDescent="0.3">
      <c r="B8940" s="1"/>
      <c r="C8940" s="1"/>
    </row>
    <row r="8941" spans="2:3" x14ac:dyDescent="0.3">
      <c r="B8941" s="1"/>
      <c r="C8941" s="1"/>
    </row>
    <row r="8942" spans="2:3" x14ac:dyDescent="0.3">
      <c r="B8942" s="1"/>
      <c r="C8942" s="1"/>
    </row>
    <row r="8943" spans="2:3" x14ac:dyDescent="0.3">
      <c r="B8943" s="1"/>
      <c r="C8943" s="1"/>
    </row>
    <row r="8944" spans="2:3" x14ac:dyDescent="0.3">
      <c r="B8944" s="1"/>
      <c r="C8944" s="1"/>
    </row>
    <row r="8945" spans="2:3" x14ac:dyDescent="0.3">
      <c r="B8945" s="1"/>
      <c r="C8945" s="1"/>
    </row>
    <row r="8946" spans="2:3" x14ac:dyDescent="0.3">
      <c r="B8946" s="1"/>
      <c r="C8946" s="1"/>
    </row>
    <row r="8947" spans="2:3" x14ac:dyDescent="0.3">
      <c r="B8947" s="1"/>
      <c r="C8947" s="1"/>
    </row>
    <row r="8948" spans="2:3" x14ac:dyDescent="0.3">
      <c r="B8948" s="1"/>
      <c r="C8948" s="1"/>
    </row>
    <row r="8949" spans="2:3" x14ac:dyDescent="0.3">
      <c r="B8949" s="1"/>
      <c r="C8949" s="1"/>
    </row>
    <row r="8950" spans="2:3" x14ac:dyDescent="0.3">
      <c r="B8950" s="1"/>
      <c r="C8950" s="1"/>
    </row>
    <row r="8951" spans="2:3" x14ac:dyDescent="0.3">
      <c r="B8951" s="1"/>
      <c r="C8951" s="1"/>
    </row>
    <row r="8952" spans="2:3" x14ac:dyDescent="0.3">
      <c r="B8952" s="1"/>
      <c r="C8952" s="1"/>
    </row>
    <row r="8953" spans="2:3" x14ac:dyDescent="0.3">
      <c r="B8953" s="1"/>
      <c r="C8953" s="1"/>
    </row>
    <row r="8954" spans="2:3" x14ac:dyDescent="0.3">
      <c r="B8954" s="1"/>
      <c r="C8954" s="1"/>
    </row>
    <row r="8955" spans="2:3" x14ac:dyDescent="0.3">
      <c r="B8955" s="1"/>
      <c r="C8955" s="1"/>
    </row>
    <row r="8956" spans="2:3" x14ac:dyDescent="0.3">
      <c r="B8956" s="1"/>
      <c r="C8956" s="1"/>
    </row>
    <row r="8957" spans="2:3" x14ac:dyDescent="0.3">
      <c r="B8957" s="1"/>
      <c r="C8957" s="1"/>
    </row>
    <row r="8958" spans="2:3" x14ac:dyDescent="0.3">
      <c r="B8958" s="1"/>
      <c r="C8958" s="1"/>
    </row>
    <row r="8959" spans="2:3" x14ac:dyDescent="0.3">
      <c r="B8959" s="1"/>
      <c r="C8959" s="1"/>
    </row>
    <row r="8960" spans="2:3" x14ac:dyDescent="0.3">
      <c r="B8960" s="1"/>
      <c r="C8960" s="1"/>
    </row>
    <row r="8961" spans="2:3" x14ac:dyDescent="0.3">
      <c r="B8961" s="1"/>
      <c r="C8961" s="1"/>
    </row>
    <row r="8962" spans="2:3" x14ac:dyDescent="0.3">
      <c r="B8962" s="1"/>
      <c r="C8962" s="1"/>
    </row>
    <row r="8963" spans="2:3" x14ac:dyDescent="0.3">
      <c r="B8963" s="1"/>
      <c r="C8963" s="1"/>
    </row>
    <row r="8964" spans="2:3" x14ac:dyDescent="0.3">
      <c r="B8964" s="1"/>
      <c r="C8964" s="1"/>
    </row>
    <row r="8965" spans="2:3" x14ac:dyDescent="0.3">
      <c r="B8965" s="1"/>
      <c r="C8965" s="1"/>
    </row>
    <row r="8966" spans="2:3" x14ac:dyDescent="0.3">
      <c r="B8966" s="1"/>
      <c r="C8966" s="1"/>
    </row>
    <row r="8967" spans="2:3" x14ac:dyDescent="0.3">
      <c r="B8967" s="1"/>
      <c r="C8967" s="1"/>
    </row>
    <row r="8968" spans="2:3" x14ac:dyDescent="0.3">
      <c r="B8968" s="1"/>
      <c r="C8968" s="1"/>
    </row>
    <row r="8969" spans="2:3" x14ac:dyDescent="0.3">
      <c r="B8969" s="1"/>
      <c r="C8969" s="1"/>
    </row>
    <row r="8970" spans="2:3" x14ac:dyDescent="0.3">
      <c r="B8970" s="1"/>
      <c r="C8970" s="1"/>
    </row>
    <row r="8971" spans="2:3" x14ac:dyDescent="0.3">
      <c r="B8971" s="1"/>
      <c r="C8971" s="1"/>
    </row>
    <row r="8972" spans="2:3" x14ac:dyDescent="0.3">
      <c r="B8972" s="1"/>
      <c r="C8972" s="1"/>
    </row>
    <row r="8973" spans="2:3" x14ac:dyDescent="0.3">
      <c r="B8973" s="1"/>
      <c r="C8973" s="1"/>
    </row>
    <row r="8974" spans="2:3" x14ac:dyDescent="0.3">
      <c r="B8974" s="1"/>
      <c r="C8974" s="1"/>
    </row>
    <row r="8975" spans="2:3" x14ac:dyDescent="0.3">
      <c r="B8975" s="1"/>
      <c r="C8975" s="1"/>
    </row>
    <row r="8976" spans="2:3" x14ac:dyDescent="0.3">
      <c r="B8976" s="1"/>
      <c r="C8976" s="1"/>
    </row>
    <row r="8977" spans="2:3" x14ac:dyDescent="0.3">
      <c r="B8977" s="1"/>
      <c r="C8977" s="1"/>
    </row>
    <row r="8978" spans="2:3" x14ac:dyDescent="0.3">
      <c r="B8978" s="1"/>
      <c r="C8978" s="1"/>
    </row>
    <row r="8979" spans="2:3" x14ac:dyDescent="0.3">
      <c r="B8979" s="1"/>
      <c r="C8979" s="1"/>
    </row>
    <row r="8980" spans="2:3" x14ac:dyDescent="0.3">
      <c r="B8980" s="1"/>
      <c r="C8980" s="1"/>
    </row>
    <row r="8981" spans="2:3" x14ac:dyDescent="0.3">
      <c r="B8981" s="1"/>
      <c r="C8981" s="1"/>
    </row>
    <row r="8982" spans="2:3" x14ac:dyDescent="0.3">
      <c r="B8982" s="1"/>
      <c r="C8982" s="1"/>
    </row>
    <row r="8983" spans="2:3" x14ac:dyDescent="0.3">
      <c r="B8983" s="1"/>
      <c r="C8983" s="1"/>
    </row>
    <row r="8984" spans="2:3" x14ac:dyDescent="0.3">
      <c r="B8984" s="1"/>
      <c r="C8984" s="1"/>
    </row>
    <row r="8985" spans="2:3" x14ac:dyDescent="0.3">
      <c r="B8985" s="1"/>
      <c r="C8985" s="1"/>
    </row>
    <row r="8986" spans="2:3" x14ac:dyDescent="0.3">
      <c r="B8986" s="1"/>
      <c r="C8986" s="1"/>
    </row>
    <row r="8987" spans="2:3" x14ac:dyDescent="0.3">
      <c r="B8987" s="1"/>
      <c r="C8987" s="1"/>
    </row>
    <row r="8988" spans="2:3" x14ac:dyDescent="0.3">
      <c r="B8988" s="1"/>
      <c r="C8988" s="1"/>
    </row>
    <row r="8989" spans="2:3" x14ac:dyDescent="0.3">
      <c r="B8989" s="1"/>
      <c r="C8989" s="1"/>
    </row>
    <row r="8990" spans="2:3" x14ac:dyDescent="0.3">
      <c r="B8990" s="1"/>
      <c r="C8990" s="1"/>
    </row>
    <row r="8991" spans="2:3" x14ac:dyDescent="0.3">
      <c r="B8991" s="1"/>
      <c r="C8991" s="1"/>
    </row>
    <row r="8992" spans="2:3" x14ac:dyDescent="0.3">
      <c r="B8992" s="1"/>
      <c r="C8992" s="1"/>
    </row>
    <row r="8993" spans="2:3" x14ac:dyDescent="0.3">
      <c r="B8993" s="1"/>
      <c r="C8993" s="1"/>
    </row>
    <row r="8994" spans="2:3" x14ac:dyDescent="0.3">
      <c r="B8994" s="1"/>
      <c r="C8994" s="1"/>
    </row>
    <row r="8995" spans="2:3" x14ac:dyDescent="0.3">
      <c r="B8995" s="1"/>
      <c r="C8995" s="1"/>
    </row>
    <row r="8996" spans="2:3" x14ac:dyDescent="0.3">
      <c r="B8996" s="1"/>
      <c r="C8996" s="1"/>
    </row>
    <row r="8997" spans="2:3" x14ac:dyDescent="0.3">
      <c r="B8997" s="1"/>
      <c r="C8997" s="1"/>
    </row>
    <row r="8998" spans="2:3" x14ac:dyDescent="0.3">
      <c r="B8998" s="1"/>
      <c r="C8998" s="1"/>
    </row>
    <row r="8999" spans="2:3" x14ac:dyDescent="0.3">
      <c r="B8999" s="1"/>
      <c r="C8999" s="1"/>
    </row>
    <row r="9000" spans="2:3" x14ac:dyDescent="0.3">
      <c r="B9000" s="1"/>
      <c r="C9000" s="1"/>
    </row>
    <row r="9001" spans="2:3" x14ac:dyDescent="0.3">
      <c r="B9001" s="1"/>
      <c r="C9001" s="1"/>
    </row>
    <row r="9002" spans="2:3" x14ac:dyDescent="0.3">
      <c r="B9002" s="1"/>
      <c r="C9002" s="1"/>
    </row>
    <row r="9003" spans="2:3" x14ac:dyDescent="0.3">
      <c r="B9003" s="1"/>
      <c r="C9003" s="1"/>
    </row>
    <row r="9004" spans="2:3" x14ac:dyDescent="0.3">
      <c r="B9004" s="1"/>
      <c r="C9004" s="1"/>
    </row>
    <row r="9005" spans="2:3" x14ac:dyDescent="0.3">
      <c r="B9005" s="1"/>
      <c r="C9005" s="1"/>
    </row>
    <row r="9006" spans="2:3" x14ac:dyDescent="0.3">
      <c r="B9006" s="1"/>
      <c r="C9006" s="1"/>
    </row>
    <row r="9007" spans="2:3" x14ac:dyDescent="0.3">
      <c r="B9007" s="1"/>
      <c r="C9007" s="1"/>
    </row>
    <row r="9008" spans="2:3" x14ac:dyDescent="0.3">
      <c r="B9008" s="1"/>
      <c r="C9008" s="1"/>
    </row>
    <row r="9009" spans="2:3" x14ac:dyDescent="0.3">
      <c r="B9009" s="1"/>
      <c r="C9009" s="1"/>
    </row>
    <row r="9010" spans="2:3" x14ac:dyDescent="0.3">
      <c r="B9010" s="1"/>
      <c r="C9010" s="1"/>
    </row>
    <row r="9011" spans="2:3" x14ac:dyDescent="0.3">
      <c r="B9011" s="1"/>
      <c r="C9011" s="1"/>
    </row>
    <row r="9012" spans="2:3" x14ac:dyDescent="0.3">
      <c r="B9012" s="1"/>
      <c r="C9012" s="1"/>
    </row>
    <row r="9013" spans="2:3" x14ac:dyDescent="0.3">
      <c r="B9013" s="1"/>
      <c r="C9013" s="1"/>
    </row>
    <row r="9014" spans="2:3" x14ac:dyDescent="0.3">
      <c r="B9014" s="1"/>
      <c r="C9014" s="1"/>
    </row>
    <row r="9015" spans="2:3" x14ac:dyDescent="0.3">
      <c r="B9015" s="1"/>
      <c r="C9015" s="1"/>
    </row>
    <row r="9016" spans="2:3" x14ac:dyDescent="0.3">
      <c r="B9016" s="1"/>
      <c r="C9016" s="1"/>
    </row>
    <row r="9017" spans="2:3" x14ac:dyDescent="0.3">
      <c r="B9017" s="1"/>
      <c r="C9017" s="1"/>
    </row>
    <row r="9018" spans="2:3" x14ac:dyDescent="0.3">
      <c r="B9018" s="1"/>
      <c r="C9018" s="1"/>
    </row>
    <row r="9019" spans="2:3" x14ac:dyDescent="0.3">
      <c r="B9019" s="1"/>
      <c r="C9019" s="1"/>
    </row>
    <row r="9020" spans="2:3" x14ac:dyDescent="0.3">
      <c r="B9020" s="1"/>
      <c r="C9020" s="1"/>
    </row>
    <row r="9021" spans="2:3" x14ac:dyDescent="0.3">
      <c r="B9021" s="1"/>
      <c r="C9021" s="1"/>
    </row>
    <row r="9022" spans="2:3" x14ac:dyDescent="0.3">
      <c r="B9022" s="1"/>
      <c r="C9022" s="1"/>
    </row>
    <row r="9023" spans="2:3" x14ac:dyDescent="0.3">
      <c r="B9023" s="1"/>
      <c r="C9023" s="1"/>
    </row>
    <row r="9024" spans="2:3" x14ac:dyDescent="0.3">
      <c r="B9024" s="1"/>
      <c r="C9024" s="1"/>
    </row>
    <row r="9025" spans="2:3" x14ac:dyDescent="0.3">
      <c r="B9025" s="1"/>
      <c r="C9025" s="1"/>
    </row>
    <row r="9026" spans="2:3" x14ac:dyDescent="0.3">
      <c r="B9026" s="1"/>
      <c r="C9026" s="1"/>
    </row>
    <row r="9027" spans="2:3" x14ac:dyDescent="0.3">
      <c r="B9027" s="1"/>
      <c r="C9027" s="1"/>
    </row>
    <row r="9028" spans="2:3" x14ac:dyDescent="0.3">
      <c r="B9028" s="1"/>
      <c r="C9028" s="1"/>
    </row>
    <row r="9029" spans="2:3" x14ac:dyDescent="0.3">
      <c r="B9029" s="1"/>
      <c r="C9029" s="1"/>
    </row>
    <row r="9030" spans="2:3" x14ac:dyDescent="0.3">
      <c r="B9030" s="1"/>
      <c r="C9030" s="1"/>
    </row>
    <row r="9031" spans="2:3" x14ac:dyDescent="0.3">
      <c r="B9031" s="1"/>
      <c r="C9031" s="1"/>
    </row>
    <row r="9032" spans="2:3" x14ac:dyDescent="0.3">
      <c r="B9032" s="1"/>
      <c r="C9032" s="1"/>
    </row>
    <row r="9033" spans="2:3" x14ac:dyDescent="0.3">
      <c r="B9033" s="1"/>
      <c r="C9033" s="1"/>
    </row>
    <row r="9034" spans="2:3" x14ac:dyDescent="0.3">
      <c r="B9034" s="1"/>
      <c r="C9034" s="1"/>
    </row>
    <row r="9035" spans="2:3" x14ac:dyDescent="0.3">
      <c r="B9035" s="1"/>
      <c r="C9035" s="1"/>
    </row>
    <row r="9036" spans="2:3" x14ac:dyDescent="0.3">
      <c r="B9036" s="1"/>
      <c r="C9036" s="1"/>
    </row>
    <row r="9037" spans="2:3" x14ac:dyDescent="0.3">
      <c r="B9037" s="1"/>
      <c r="C9037" s="1"/>
    </row>
    <row r="9038" spans="2:3" x14ac:dyDescent="0.3">
      <c r="B9038" s="1"/>
      <c r="C9038" s="1"/>
    </row>
    <row r="9039" spans="2:3" x14ac:dyDescent="0.3">
      <c r="B9039" s="1"/>
      <c r="C9039" s="1"/>
    </row>
    <row r="9040" spans="2:3" x14ac:dyDescent="0.3">
      <c r="B9040" s="1"/>
      <c r="C9040" s="1"/>
    </row>
    <row r="9041" spans="2:3" x14ac:dyDescent="0.3">
      <c r="B9041" s="1"/>
      <c r="C9041" s="1"/>
    </row>
    <row r="9042" spans="2:3" x14ac:dyDescent="0.3">
      <c r="B9042" s="1"/>
      <c r="C9042" s="1"/>
    </row>
    <row r="9043" spans="2:3" x14ac:dyDescent="0.3">
      <c r="B9043" s="1"/>
      <c r="C9043" s="1"/>
    </row>
    <row r="9044" spans="2:3" x14ac:dyDescent="0.3">
      <c r="B9044" s="1"/>
      <c r="C9044" s="1"/>
    </row>
    <row r="9045" spans="2:3" x14ac:dyDescent="0.3">
      <c r="B9045" s="1"/>
      <c r="C9045" s="1"/>
    </row>
    <row r="9046" spans="2:3" x14ac:dyDescent="0.3">
      <c r="B9046" s="1"/>
      <c r="C9046" s="1"/>
    </row>
    <row r="9047" spans="2:3" x14ac:dyDescent="0.3">
      <c r="B9047" s="1"/>
      <c r="C9047" s="1"/>
    </row>
    <row r="9048" spans="2:3" x14ac:dyDescent="0.3">
      <c r="B9048" s="1"/>
      <c r="C9048" s="1"/>
    </row>
    <row r="9049" spans="2:3" x14ac:dyDescent="0.3">
      <c r="B9049" s="1"/>
      <c r="C9049" s="1"/>
    </row>
    <row r="9050" spans="2:3" x14ac:dyDescent="0.3">
      <c r="B9050" s="1"/>
      <c r="C9050" s="1"/>
    </row>
    <row r="9051" spans="2:3" x14ac:dyDescent="0.3">
      <c r="B9051" s="1"/>
      <c r="C9051" s="1"/>
    </row>
    <row r="9052" spans="2:3" x14ac:dyDescent="0.3">
      <c r="B9052" s="1"/>
      <c r="C9052" s="1"/>
    </row>
    <row r="9053" spans="2:3" x14ac:dyDescent="0.3">
      <c r="B9053" s="1"/>
      <c r="C9053" s="1"/>
    </row>
    <row r="9054" spans="2:3" x14ac:dyDescent="0.3">
      <c r="B9054" s="1"/>
      <c r="C9054" s="1"/>
    </row>
    <row r="9055" spans="2:3" x14ac:dyDescent="0.3">
      <c r="B9055" s="1"/>
      <c r="C9055" s="1"/>
    </row>
    <row r="9056" spans="2:3" x14ac:dyDescent="0.3">
      <c r="B9056" s="1"/>
      <c r="C9056" s="1"/>
    </row>
    <row r="9057" spans="2:3" x14ac:dyDescent="0.3">
      <c r="B9057" s="1"/>
      <c r="C9057" s="1"/>
    </row>
    <row r="9058" spans="2:3" x14ac:dyDescent="0.3">
      <c r="B9058" s="1"/>
      <c r="C9058" s="1"/>
    </row>
    <row r="9059" spans="2:3" x14ac:dyDescent="0.3">
      <c r="B9059" s="1"/>
      <c r="C9059" s="1"/>
    </row>
    <row r="9060" spans="2:3" x14ac:dyDescent="0.3">
      <c r="B9060" s="1"/>
      <c r="C9060" s="1"/>
    </row>
    <row r="9061" spans="2:3" x14ac:dyDescent="0.3">
      <c r="B9061" s="1"/>
      <c r="C9061" s="1"/>
    </row>
    <row r="9062" spans="2:3" x14ac:dyDescent="0.3">
      <c r="B9062" s="1"/>
      <c r="C9062" s="1"/>
    </row>
    <row r="9063" spans="2:3" x14ac:dyDescent="0.3">
      <c r="B9063" s="1"/>
      <c r="C9063" s="1"/>
    </row>
    <row r="9064" spans="2:3" x14ac:dyDescent="0.3">
      <c r="B9064" s="1"/>
      <c r="C9064" s="1"/>
    </row>
    <row r="9065" spans="2:3" x14ac:dyDescent="0.3">
      <c r="B9065" s="1"/>
      <c r="C9065" s="1"/>
    </row>
    <row r="9066" spans="2:3" x14ac:dyDescent="0.3">
      <c r="B9066" s="1"/>
      <c r="C9066" s="1"/>
    </row>
    <row r="9067" spans="2:3" x14ac:dyDescent="0.3">
      <c r="B9067" s="1"/>
      <c r="C9067" s="1"/>
    </row>
    <row r="9068" spans="2:3" x14ac:dyDescent="0.3">
      <c r="B9068" s="1"/>
      <c r="C9068" s="1"/>
    </row>
    <row r="9069" spans="2:3" x14ac:dyDescent="0.3">
      <c r="B9069" s="1"/>
      <c r="C9069" s="1"/>
    </row>
    <row r="9070" spans="2:3" x14ac:dyDescent="0.3">
      <c r="B9070" s="1"/>
      <c r="C9070" s="1"/>
    </row>
    <row r="9071" spans="2:3" x14ac:dyDescent="0.3">
      <c r="B9071" s="1"/>
      <c r="C9071" s="1"/>
    </row>
    <row r="9072" spans="2:3" x14ac:dyDescent="0.3">
      <c r="B9072" s="1"/>
      <c r="C9072" s="1"/>
    </row>
    <row r="9073" spans="2:3" x14ac:dyDescent="0.3">
      <c r="B9073" s="1"/>
      <c r="C9073" s="1"/>
    </row>
    <row r="9074" spans="2:3" x14ac:dyDescent="0.3">
      <c r="B9074" s="1"/>
      <c r="C9074" s="1"/>
    </row>
    <row r="9075" spans="2:3" x14ac:dyDescent="0.3">
      <c r="B9075" s="1"/>
      <c r="C9075" s="1"/>
    </row>
    <row r="9076" spans="2:3" x14ac:dyDescent="0.3">
      <c r="B9076" s="1"/>
      <c r="C9076" s="1"/>
    </row>
    <row r="9077" spans="2:3" x14ac:dyDescent="0.3">
      <c r="B9077" s="1"/>
      <c r="C9077" s="1"/>
    </row>
    <row r="9078" spans="2:3" x14ac:dyDescent="0.3">
      <c r="B9078" s="1"/>
      <c r="C9078" s="1"/>
    </row>
    <row r="9079" spans="2:3" x14ac:dyDescent="0.3">
      <c r="B9079" s="1"/>
      <c r="C9079" s="1"/>
    </row>
    <row r="9080" spans="2:3" x14ac:dyDescent="0.3">
      <c r="B9080" s="1"/>
      <c r="C9080" s="1"/>
    </row>
    <row r="9081" spans="2:3" x14ac:dyDescent="0.3">
      <c r="B9081" s="1"/>
      <c r="C9081" s="1"/>
    </row>
    <row r="9082" spans="2:3" x14ac:dyDescent="0.3">
      <c r="B9082" s="1"/>
      <c r="C9082" s="1"/>
    </row>
    <row r="9083" spans="2:3" x14ac:dyDescent="0.3">
      <c r="B9083" s="1"/>
      <c r="C9083" s="1"/>
    </row>
    <row r="9084" spans="2:3" x14ac:dyDescent="0.3">
      <c r="B9084" s="1"/>
      <c r="C9084" s="1"/>
    </row>
    <row r="9085" spans="2:3" x14ac:dyDescent="0.3">
      <c r="B9085" s="1"/>
      <c r="C9085" s="1"/>
    </row>
    <row r="9086" spans="2:3" x14ac:dyDescent="0.3">
      <c r="B9086" s="1"/>
      <c r="C9086" s="1"/>
    </row>
    <row r="9087" spans="2:3" x14ac:dyDescent="0.3">
      <c r="B9087" s="1"/>
      <c r="C9087" s="1"/>
    </row>
    <row r="9088" spans="2:3" x14ac:dyDescent="0.3">
      <c r="B9088" s="1"/>
      <c r="C9088" s="1"/>
    </row>
    <row r="9089" spans="2:3" x14ac:dyDescent="0.3">
      <c r="B9089" s="1"/>
      <c r="C9089" s="1"/>
    </row>
    <row r="9090" spans="2:3" x14ac:dyDescent="0.3">
      <c r="B9090" s="1"/>
      <c r="C9090" s="1"/>
    </row>
    <row r="9091" spans="2:3" x14ac:dyDescent="0.3">
      <c r="B9091" s="1"/>
      <c r="C9091" s="1"/>
    </row>
    <row r="9092" spans="2:3" x14ac:dyDescent="0.3">
      <c r="B9092" s="1"/>
      <c r="C9092" s="1"/>
    </row>
    <row r="9093" spans="2:3" x14ac:dyDescent="0.3">
      <c r="B9093" s="1"/>
      <c r="C9093" s="1"/>
    </row>
    <row r="9094" spans="2:3" x14ac:dyDescent="0.3">
      <c r="B9094" s="1"/>
      <c r="C9094" s="1"/>
    </row>
    <row r="9095" spans="2:3" x14ac:dyDescent="0.3">
      <c r="B9095" s="1"/>
      <c r="C9095" s="1"/>
    </row>
    <row r="9096" spans="2:3" x14ac:dyDescent="0.3">
      <c r="B9096" s="1"/>
      <c r="C9096" s="1"/>
    </row>
    <row r="9097" spans="2:3" x14ac:dyDescent="0.3">
      <c r="B9097" s="1"/>
      <c r="C9097" s="1"/>
    </row>
    <row r="9098" spans="2:3" x14ac:dyDescent="0.3">
      <c r="B9098" s="1"/>
      <c r="C9098" s="1"/>
    </row>
    <row r="9099" spans="2:3" x14ac:dyDescent="0.3">
      <c r="B9099" s="1"/>
      <c r="C9099" s="1"/>
    </row>
    <row r="9100" spans="2:3" x14ac:dyDescent="0.3">
      <c r="B9100" s="1"/>
      <c r="C9100" s="1"/>
    </row>
    <row r="9101" spans="2:3" x14ac:dyDescent="0.3">
      <c r="B9101" s="1"/>
      <c r="C9101" s="1"/>
    </row>
    <row r="9102" spans="2:3" x14ac:dyDescent="0.3">
      <c r="B9102" s="1"/>
      <c r="C9102" s="1"/>
    </row>
    <row r="9103" spans="2:3" x14ac:dyDescent="0.3">
      <c r="B9103" s="1"/>
      <c r="C9103" s="1"/>
    </row>
    <row r="9104" spans="2:3" x14ac:dyDescent="0.3">
      <c r="B9104" s="1"/>
      <c r="C9104" s="1"/>
    </row>
    <row r="9105" spans="2:3" x14ac:dyDescent="0.3">
      <c r="B9105" s="1"/>
      <c r="C9105" s="1"/>
    </row>
    <row r="9106" spans="2:3" x14ac:dyDescent="0.3">
      <c r="B9106" s="1"/>
      <c r="C9106" s="1"/>
    </row>
    <row r="9107" spans="2:3" x14ac:dyDescent="0.3">
      <c r="B9107" s="1"/>
      <c r="C9107" s="1"/>
    </row>
    <row r="9108" spans="2:3" x14ac:dyDescent="0.3">
      <c r="B9108" s="1"/>
      <c r="C9108" s="1"/>
    </row>
    <row r="9109" spans="2:3" x14ac:dyDescent="0.3">
      <c r="B9109" s="1"/>
      <c r="C9109" s="1"/>
    </row>
    <row r="9110" spans="2:3" x14ac:dyDescent="0.3">
      <c r="B9110" s="1"/>
      <c r="C9110" s="1"/>
    </row>
    <row r="9111" spans="2:3" x14ac:dyDescent="0.3">
      <c r="B9111" s="1"/>
      <c r="C9111" s="1"/>
    </row>
    <row r="9112" spans="2:3" x14ac:dyDescent="0.3">
      <c r="B9112" s="1"/>
      <c r="C9112" s="1"/>
    </row>
    <row r="9113" spans="2:3" x14ac:dyDescent="0.3">
      <c r="B9113" s="1"/>
      <c r="C9113" s="1"/>
    </row>
    <row r="9114" spans="2:3" x14ac:dyDescent="0.3">
      <c r="B9114" s="1"/>
      <c r="C9114" s="1"/>
    </row>
    <row r="9115" spans="2:3" x14ac:dyDescent="0.3">
      <c r="B9115" s="1"/>
      <c r="C9115" s="1"/>
    </row>
    <row r="9116" spans="2:3" x14ac:dyDescent="0.3">
      <c r="B9116" s="1"/>
      <c r="C9116" s="1"/>
    </row>
    <row r="9117" spans="2:3" x14ac:dyDescent="0.3">
      <c r="B9117" s="1"/>
      <c r="C9117" s="1"/>
    </row>
    <row r="9118" spans="2:3" x14ac:dyDescent="0.3">
      <c r="B9118" s="1"/>
      <c r="C9118" s="1"/>
    </row>
    <row r="9119" spans="2:3" x14ac:dyDescent="0.3">
      <c r="B9119" s="1"/>
      <c r="C9119" s="1"/>
    </row>
    <row r="9120" spans="2:3" x14ac:dyDescent="0.3">
      <c r="B9120" s="1"/>
      <c r="C9120" s="1"/>
    </row>
    <row r="9121" spans="2:3" x14ac:dyDescent="0.3">
      <c r="B9121" s="1"/>
      <c r="C9121" s="1"/>
    </row>
    <row r="9122" spans="2:3" x14ac:dyDescent="0.3">
      <c r="B9122" s="1"/>
      <c r="C9122" s="1"/>
    </row>
    <row r="9123" spans="2:3" x14ac:dyDescent="0.3">
      <c r="B9123" s="1"/>
      <c r="C9123" s="1"/>
    </row>
    <row r="9124" spans="2:3" x14ac:dyDescent="0.3">
      <c r="B9124" s="1"/>
      <c r="C9124" s="1"/>
    </row>
    <row r="9125" spans="2:3" x14ac:dyDescent="0.3">
      <c r="B9125" s="1"/>
      <c r="C9125" s="1"/>
    </row>
    <row r="9126" spans="2:3" x14ac:dyDescent="0.3">
      <c r="B9126" s="1"/>
      <c r="C9126" s="1"/>
    </row>
    <row r="9127" spans="2:3" x14ac:dyDescent="0.3">
      <c r="B9127" s="1"/>
      <c r="C9127" s="1"/>
    </row>
    <row r="9128" spans="2:3" x14ac:dyDescent="0.3">
      <c r="B9128" s="1"/>
      <c r="C9128" s="1"/>
    </row>
    <row r="9129" spans="2:3" x14ac:dyDescent="0.3">
      <c r="B9129" s="1"/>
      <c r="C9129" s="1"/>
    </row>
    <row r="9130" spans="2:3" x14ac:dyDescent="0.3">
      <c r="B9130" s="1"/>
      <c r="C9130" s="1"/>
    </row>
    <row r="9131" spans="2:3" x14ac:dyDescent="0.3">
      <c r="B9131" s="1"/>
      <c r="C9131" s="1"/>
    </row>
    <row r="9132" spans="2:3" x14ac:dyDescent="0.3">
      <c r="B9132" s="1"/>
      <c r="C9132" s="1"/>
    </row>
    <row r="9133" spans="2:3" x14ac:dyDescent="0.3">
      <c r="B9133" s="1"/>
      <c r="C9133" s="1"/>
    </row>
    <row r="9134" spans="2:3" x14ac:dyDescent="0.3">
      <c r="B9134" s="1"/>
      <c r="C9134" s="1"/>
    </row>
    <row r="9135" spans="2:3" x14ac:dyDescent="0.3">
      <c r="B9135" s="1"/>
      <c r="C9135" s="1"/>
    </row>
    <row r="9136" spans="2:3" x14ac:dyDescent="0.3">
      <c r="B9136" s="1"/>
      <c r="C9136" s="1"/>
    </row>
    <row r="9137" spans="2:3" x14ac:dyDescent="0.3">
      <c r="B9137" s="1"/>
      <c r="C9137" s="1"/>
    </row>
    <row r="9138" spans="2:3" x14ac:dyDescent="0.3">
      <c r="B9138" s="1"/>
      <c r="C9138" s="1"/>
    </row>
    <row r="9139" spans="2:3" x14ac:dyDescent="0.3">
      <c r="B9139" s="1"/>
      <c r="C9139" s="1"/>
    </row>
    <row r="9140" spans="2:3" x14ac:dyDescent="0.3">
      <c r="B9140" s="1"/>
      <c r="C9140" s="1"/>
    </row>
    <row r="9141" spans="2:3" x14ac:dyDescent="0.3">
      <c r="B9141" s="1"/>
      <c r="C9141" s="1"/>
    </row>
    <row r="9142" spans="2:3" x14ac:dyDescent="0.3">
      <c r="B9142" s="1"/>
      <c r="C9142" s="1"/>
    </row>
    <row r="9143" spans="2:3" x14ac:dyDescent="0.3">
      <c r="B9143" s="1"/>
      <c r="C9143" s="1"/>
    </row>
    <row r="9144" spans="2:3" x14ac:dyDescent="0.3">
      <c r="B9144" s="1"/>
      <c r="C9144" s="1"/>
    </row>
    <row r="9145" spans="2:3" x14ac:dyDescent="0.3">
      <c r="B9145" s="1"/>
      <c r="C9145" s="1"/>
    </row>
    <row r="9146" spans="2:3" x14ac:dyDescent="0.3">
      <c r="B9146" s="1"/>
      <c r="C9146" s="1"/>
    </row>
    <row r="9147" spans="2:3" x14ac:dyDescent="0.3">
      <c r="B9147" s="1"/>
      <c r="C9147" s="1"/>
    </row>
    <row r="9148" spans="2:3" x14ac:dyDescent="0.3">
      <c r="B9148" s="1"/>
      <c r="C9148" s="1"/>
    </row>
    <row r="9149" spans="2:3" x14ac:dyDescent="0.3">
      <c r="B9149" s="1"/>
      <c r="C9149" s="1"/>
    </row>
    <row r="9150" spans="2:3" x14ac:dyDescent="0.3">
      <c r="B9150" s="1"/>
      <c r="C9150" s="1"/>
    </row>
    <row r="9151" spans="2:3" x14ac:dyDescent="0.3">
      <c r="B9151" s="1"/>
      <c r="C9151" s="1"/>
    </row>
    <row r="9152" spans="2:3" x14ac:dyDescent="0.3">
      <c r="B9152" s="1"/>
      <c r="C9152" s="1"/>
    </row>
    <row r="9153" spans="2:3" x14ac:dyDescent="0.3">
      <c r="B9153" s="1"/>
      <c r="C9153" s="1"/>
    </row>
    <row r="9154" spans="2:3" x14ac:dyDescent="0.3">
      <c r="B9154" s="1"/>
      <c r="C9154" s="1"/>
    </row>
    <row r="9155" spans="2:3" x14ac:dyDescent="0.3">
      <c r="B9155" s="1"/>
      <c r="C9155" s="1"/>
    </row>
    <row r="9156" spans="2:3" x14ac:dyDescent="0.3">
      <c r="B9156" s="1"/>
      <c r="C9156" s="1"/>
    </row>
    <row r="9157" spans="2:3" x14ac:dyDescent="0.3">
      <c r="B9157" s="1"/>
      <c r="C9157" s="1"/>
    </row>
    <row r="9158" spans="2:3" x14ac:dyDescent="0.3">
      <c r="B9158" s="1"/>
      <c r="C9158" s="1"/>
    </row>
    <row r="9159" spans="2:3" x14ac:dyDescent="0.3">
      <c r="B9159" s="1"/>
      <c r="C9159" s="1"/>
    </row>
    <row r="9160" spans="2:3" x14ac:dyDescent="0.3">
      <c r="B9160" s="1"/>
      <c r="C9160" s="1"/>
    </row>
    <row r="9161" spans="2:3" x14ac:dyDescent="0.3">
      <c r="B9161" s="1"/>
      <c r="C9161" s="1"/>
    </row>
    <row r="9162" spans="2:3" x14ac:dyDescent="0.3">
      <c r="B9162" s="1"/>
      <c r="C9162" s="1"/>
    </row>
    <row r="9163" spans="2:3" x14ac:dyDescent="0.3">
      <c r="B9163" s="1"/>
      <c r="C9163" s="1"/>
    </row>
    <row r="9164" spans="2:3" x14ac:dyDescent="0.3">
      <c r="B9164" s="1"/>
      <c r="C9164" s="1"/>
    </row>
    <row r="9165" spans="2:3" x14ac:dyDescent="0.3">
      <c r="B9165" s="1"/>
      <c r="C9165" s="1"/>
    </row>
    <row r="9166" spans="2:3" x14ac:dyDescent="0.3">
      <c r="B9166" s="1"/>
      <c r="C9166" s="1"/>
    </row>
    <row r="9167" spans="2:3" x14ac:dyDescent="0.3">
      <c r="B9167" s="1"/>
      <c r="C9167" s="1"/>
    </row>
    <row r="9168" spans="2:3" x14ac:dyDescent="0.3">
      <c r="B9168" s="1"/>
      <c r="C9168" s="1"/>
    </row>
    <row r="9169" spans="2:3" x14ac:dyDescent="0.3">
      <c r="B9169" s="1"/>
      <c r="C9169" s="1"/>
    </row>
    <row r="9170" spans="2:3" x14ac:dyDescent="0.3">
      <c r="B9170" s="1"/>
      <c r="C9170" s="1"/>
    </row>
    <row r="9171" spans="2:3" x14ac:dyDescent="0.3">
      <c r="B9171" s="1"/>
      <c r="C9171" s="1"/>
    </row>
    <row r="9172" spans="2:3" x14ac:dyDescent="0.3">
      <c r="B9172" s="1"/>
      <c r="C9172" s="1"/>
    </row>
    <row r="9173" spans="2:3" x14ac:dyDescent="0.3">
      <c r="B9173" s="1"/>
      <c r="C9173" s="1"/>
    </row>
    <row r="9174" spans="2:3" x14ac:dyDescent="0.3">
      <c r="B9174" s="1"/>
      <c r="C9174" s="1"/>
    </row>
    <row r="9175" spans="2:3" x14ac:dyDescent="0.3">
      <c r="B9175" s="1"/>
      <c r="C9175" s="1"/>
    </row>
    <row r="9176" spans="2:3" x14ac:dyDescent="0.3">
      <c r="B9176" s="1"/>
      <c r="C9176" s="1"/>
    </row>
    <row r="9177" spans="2:3" x14ac:dyDescent="0.3">
      <c r="B9177" s="1"/>
      <c r="C9177" s="1"/>
    </row>
    <row r="9178" spans="2:3" x14ac:dyDescent="0.3">
      <c r="B9178" s="1"/>
      <c r="C9178" s="1"/>
    </row>
    <row r="9179" spans="2:3" x14ac:dyDescent="0.3">
      <c r="B9179" s="1"/>
      <c r="C9179" s="1"/>
    </row>
    <row r="9180" spans="2:3" x14ac:dyDescent="0.3">
      <c r="B9180" s="1"/>
      <c r="C9180" s="1"/>
    </row>
    <row r="9181" spans="2:3" x14ac:dyDescent="0.3">
      <c r="B9181" s="1"/>
      <c r="C9181" s="1"/>
    </row>
    <row r="9182" spans="2:3" x14ac:dyDescent="0.3">
      <c r="B9182" s="1"/>
      <c r="C9182" s="1"/>
    </row>
    <row r="9183" spans="2:3" x14ac:dyDescent="0.3">
      <c r="B9183" s="1"/>
      <c r="C9183" s="1"/>
    </row>
    <row r="9184" spans="2:3" x14ac:dyDescent="0.3">
      <c r="B9184" s="1"/>
      <c r="C9184" s="1"/>
    </row>
    <row r="9185" spans="2:3" x14ac:dyDescent="0.3">
      <c r="B9185" s="1"/>
      <c r="C9185" s="1"/>
    </row>
    <row r="9186" spans="2:3" x14ac:dyDescent="0.3">
      <c r="B9186" s="1"/>
      <c r="C9186" s="1"/>
    </row>
    <row r="9187" spans="2:3" x14ac:dyDescent="0.3">
      <c r="B9187" s="1"/>
      <c r="C9187" s="1"/>
    </row>
    <row r="9188" spans="2:3" x14ac:dyDescent="0.3">
      <c r="B9188" s="1"/>
      <c r="C9188" s="1"/>
    </row>
    <row r="9189" spans="2:3" x14ac:dyDescent="0.3">
      <c r="B9189" s="1"/>
      <c r="C9189" s="1"/>
    </row>
    <row r="9190" spans="2:3" x14ac:dyDescent="0.3">
      <c r="B9190" s="1"/>
      <c r="C9190" s="1"/>
    </row>
    <row r="9191" spans="2:3" x14ac:dyDescent="0.3">
      <c r="B9191" s="1"/>
      <c r="C9191" s="1"/>
    </row>
    <row r="9192" spans="2:3" x14ac:dyDescent="0.3">
      <c r="B9192" s="1"/>
      <c r="C9192" s="1"/>
    </row>
    <row r="9193" spans="2:3" x14ac:dyDescent="0.3">
      <c r="B9193" s="1"/>
      <c r="C9193" s="1"/>
    </row>
    <row r="9194" spans="2:3" x14ac:dyDescent="0.3">
      <c r="B9194" s="1"/>
      <c r="C9194" s="1"/>
    </row>
    <row r="9195" spans="2:3" x14ac:dyDescent="0.3">
      <c r="B9195" s="1"/>
      <c r="C9195" s="1"/>
    </row>
    <row r="9196" spans="2:3" x14ac:dyDescent="0.3">
      <c r="B9196" s="1"/>
      <c r="C9196" s="1"/>
    </row>
    <row r="9197" spans="2:3" x14ac:dyDescent="0.3">
      <c r="B9197" s="1"/>
      <c r="C9197" s="1"/>
    </row>
    <row r="9198" spans="2:3" x14ac:dyDescent="0.3">
      <c r="B9198" s="1"/>
      <c r="C9198" s="1"/>
    </row>
    <row r="9199" spans="2:3" x14ac:dyDescent="0.3">
      <c r="B9199" s="1"/>
      <c r="C9199" s="1"/>
    </row>
    <row r="9200" spans="2:3" x14ac:dyDescent="0.3">
      <c r="B9200" s="1"/>
      <c r="C9200" s="1"/>
    </row>
    <row r="9201" spans="2:3" x14ac:dyDescent="0.3">
      <c r="B9201" s="1"/>
      <c r="C9201" s="1"/>
    </row>
    <row r="9202" spans="2:3" x14ac:dyDescent="0.3">
      <c r="B9202" s="1"/>
      <c r="C9202" s="1"/>
    </row>
    <row r="9203" spans="2:3" x14ac:dyDescent="0.3">
      <c r="B9203" s="1"/>
      <c r="C9203" s="1"/>
    </row>
    <row r="9204" spans="2:3" x14ac:dyDescent="0.3">
      <c r="B9204" s="1"/>
      <c r="C9204" s="1"/>
    </row>
    <row r="9205" spans="2:3" x14ac:dyDescent="0.3">
      <c r="B9205" s="1"/>
      <c r="C9205" s="1"/>
    </row>
    <row r="9206" spans="2:3" x14ac:dyDescent="0.3">
      <c r="B9206" s="1"/>
      <c r="C9206" s="1"/>
    </row>
    <row r="9207" spans="2:3" x14ac:dyDescent="0.3">
      <c r="B9207" s="1"/>
      <c r="C9207" s="1"/>
    </row>
    <row r="9208" spans="2:3" x14ac:dyDescent="0.3">
      <c r="B9208" s="1"/>
      <c r="C9208" s="1"/>
    </row>
    <row r="9209" spans="2:3" x14ac:dyDescent="0.3">
      <c r="B9209" s="1"/>
      <c r="C9209" s="1"/>
    </row>
    <row r="9210" spans="2:3" x14ac:dyDescent="0.3">
      <c r="B9210" s="1"/>
      <c r="C9210" s="1"/>
    </row>
    <row r="9211" spans="2:3" x14ac:dyDescent="0.3">
      <c r="B9211" s="1"/>
      <c r="C9211" s="1"/>
    </row>
    <row r="9212" spans="2:3" x14ac:dyDescent="0.3">
      <c r="B9212" s="1"/>
      <c r="C9212" s="1"/>
    </row>
    <row r="9213" spans="2:3" x14ac:dyDescent="0.3">
      <c r="B9213" s="1"/>
      <c r="C9213" s="1"/>
    </row>
    <row r="9214" spans="2:3" x14ac:dyDescent="0.3">
      <c r="B9214" s="1"/>
      <c r="C9214" s="1"/>
    </row>
    <row r="9215" spans="2:3" x14ac:dyDescent="0.3">
      <c r="B9215" s="1"/>
      <c r="C9215" s="1"/>
    </row>
    <row r="9216" spans="2:3" x14ac:dyDescent="0.3">
      <c r="B9216" s="1"/>
      <c r="C9216" s="1"/>
    </row>
    <row r="9217" spans="2:3" x14ac:dyDescent="0.3">
      <c r="B9217" s="1"/>
      <c r="C9217" s="1"/>
    </row>
    <row r="9218" spans="2:3" x14ac:dyDescent="0.3">
      <c r="B9218" s="1"/>
      <c r="C9218" s="1"/>
    </row>
    <row r="9219" spans="2:3" x14ac:dyDescent="0.3">
      <c r="B9219" s="1"/>
      <c r="C9219" s="1"/>
    </row>
    <row r="9220" spans="2:3" x14ac:dyDescent="0.3">
      <c r="B9220" s="1"/>
      <c r="C9220" s="1"/>
    </row>
    <row r="9221" spans="2:3" x14ac:dyDescent="0.3">
      <c r="B9221" s="1"/>
      <c r="C9221" s="1"/>
    </row>
    <row r="9222" spans="2:3" x14ac:dyDescent="0.3">
      <c r="B9222" s="1"/>
      <c r="C9222" s="1"/>
    </row>
    <row r="9223" spans="2:3" x14ac:dyDescent="0.3">
      <c r="B9223" s="1"/>
      <c r="C9223" s="1"/>
    </row>
    <row r="9224" spans="2:3" x14ac:dyDescent="0.3">
      <c r="B9224" s="1"/>
      <c r="C9224" s="1"/>
    </row>
    <row r="9225" spans="2:3" x14ac:dyDescent="0.3">
      <c r="B9225" s="1"/>
      <c r="C9225" s="1"/>
    </row>
    <row r="9226" spans="2:3" x14ac:dyDescent="0.3">
      <c r="B9226" s="1"/>
      <c r="C9226" s="1"/>
    </row>
    <row r="9227" spans="2:3" x14ac:dyDescent="0.3">
      <c r="B9227" s="1"/>
      <c r="C9227" s="1"/>
    </row>
    <row r="9228" spans="2:3" x14ac:dyDescent="0.3">
      <c r="B9228" s="1"/>
      <c r="C9228" s="1"/>
    </row>
    <row r="9229" spans="2:3" x14ac:dyDescent="0.3">
      <c r="B9229" s="1"/>
      <c r="C9229" s="1"/>
    </row>
    <row r="9230" spans="2:3" x14ac:dyDescent="0.3">
      <c r="B9230" s="1"/>
      <c r="C9230" s="1"/>
    </row>
    <row r="9231" spans="2:3" x14ac:dyDescent="0.3">
      <c r="B9231" s="1"/>
      <c r="C9231" s="1"/>
    </row>
    <row r="9232" spans="2:3" x14ac:dyDescent="0.3">
      <c r="B9232" s="1"/>
      <c r="C9232" s="1"/>
    </row>
    <row r="9233" spans="2:3" x14ac:dyDescent="0.3">
      <c r="B9233" s="1"/>
      <c r="C9233" s="1"/>
    </row>
    <row r="9234" spans="2:3" x14ac:dyDescent="0.3">
      <c r="B9234" s="1"/>
      <c r="C9234" s="1"/>
    </row>
    <row r="9235" spans="2:3" x14ac:dyDescent="0.3">
      <c r="B9235" s="1"/>
      <c r="C9235" s="1"/>
    </row>
    <row r="9236" spans="2:3" x14ac:dyDescent="0.3">
      <c r="B9236" s="1"/>
      <c r="C9236" s="1"/>
    </row>
    <row r="9237" spans="2:3" x14ac:dyDescent="0.3">
      <c r="B9237" s="1"/>
      <c r="C9237" s="1"/>
    </row>
    <row r="9238" spans="2:3" x14ac:dyDescent="0.3">
      <c r="B9238" s="1"/>
      <c r="C9238" s="1"/>
    </row>
    <row r="9239" spans="2:3" x14ac:dyDescent="0.3">
      <c r="B9239" s="1"/>
      <c r="C9239" s="1"/>
    </row>
    <row r="9240" spans="2:3" x14ac:dyDescent="0.3">
      <c r="B9240" s="1"/>
      <c r="C9240" s="1"/>
    </row>
    <row r="9241" spans="2:3" x14ac:dyDescent="0.3">
      <c r="B9241" s="1"/>
      <c r="C9241" s="1"/>
    </row>
    <row r="9242" spans="2:3" x14ac:dyDescent="0.3">
      <c r="B9242" s="1"/>
      <c r="C9242" s="1"/>
    </row>
    <row r="9243" spans="2:3" x14ac:dyDescent="0.3">
      <c r="B9243" s="1"/>
      <c r="C9243" s="1"/>
    </row>
    <row r="9244" spans="2:3" x14ac:dyDescent="0.3">
      <c r="B9244" s="1"/>
      <c r="C9244" s="1"/>
    </row>
    <row r="9245" spans="2:3" x14ac:dyDescent="0.3">
      <c r="B9245" s="1"/>
      <c r="C9245" s="1"/>
    </row>
    <row r="9246" spans="2:3" x14ac:dyDescent="0.3">
      <c r="B9246" s="1"/>
      <c r="C9246" s="1"/>
    </row>
    <row r="9247" spans="2:3" x14ac:dyDescent="0.3">
      <c r="B9247" s="1"/>
      <c r="C9247" s="1"/>
    </row>
    <row r="9248" spans="2:3" x14ac:dyDescent="0.3">
      <c r="B9248" s="1"/>
      <c r="C9248" s="1"/>
    </row>
    <row r="9249" spans="2:3" x14ac:dyDescent="0.3">
      <c r="B9249" s="1"/>
      <c r="C9249" s="1"/>
    </row>
    <row r="9250" spans="2:3" x14ac:dyDescent="0.3">
      <c r="B9250" s="1"/>
      <c r="C9250" s="1"/>
    </row>
    <row r="9251" spans="2:3" x14ac:dyDescent="0.3">
      <c r="B9251" s="1"/>
      <c r="C9251" s="1"/>
    </row>
    <row r="9252" spans="2:3" x14ac:dyDescent="0.3">
      <c r="B9252" s="1"/>
      <c r="C9252" s="1"/>
    </row>
    <row r="9253" spans="2:3" x14ac:dyDescent="0.3">
      <c r="B9253" s="1"/>
      <c r="C9253" s="1"/>
    </row>
    <row r="9254" spans="2:3" x14ac:dyDescent="0.3">
      <c r="B9254" s="1"/>
      <c r="C9254" s="1"/>
    </row>
    <row r="9255" spans="2:3" x14ac:dyDescent="0.3">
      <c r="B9255" s="1"/>
      <c r="C9255" s="1"/>
    </row>
    <row r="9256" spans="2:3" x14ac:dyDescent="0.3">
      <c r="B9256" s="1"/>
      <c r="C9256" s="1"/>
    </row>
    <row r="9257" spans="2:3" x14ac:dyDescent="0.3">
      <c r="B9257" s="1"/>
      <c r="C9257" s="1"/>
    </row>
    <row r="9258" spans="2:3" x14ac:dyDescent="0.3">
      <c r="B9258" s="1"/>
      <c r="C9258" s="1"/>
    </row>
    <row r="9259" spans="2:3" x14ac:dyDescent="0.3">
      <c r="B9259" s="1"/>
      <c r="C9259" s="1"/>
    </row>
    <row r="9260" spans="2:3" x14ac:dyDescent="0.3">
      <c r="B9260" s="1"/>
      <c r="C9260" s="1"/>
    </row>
    <row r="9261" spans="2:3" x14ac:dyDescent="0.3">
      <c r="B9261" s="1"/>
      <c r="C9261" s="1"/>
    </row>
    <row r="9262" spans="2:3" x14ac:dyDescent="0.3">
      <c r="B9262" s="1"/>
      <c r="C9262" s="1"/>
    </row>
    <row r="9263" spans="2:3" x14ac:dyDescent="0.3">
      <c r="B9263" s="1"/>
      <c r="C9263" s="1"/>
    </row>
    <row r="9264" spans="2:3" x14ac:dyDescent="0.3">
      <c r="B9264" s="1"/>
      <c r="C9264" s="1"/>
    </row>
    <row r="9265" spans="2:3" x14ac:dyDescent="0.3">
      <c r="B9265" s="1"/>
      <c r="C9265" s="1"/>
    </row>
    <row r="9266" spans="2:3" x14ac:dyDescent="0.3">
      <c r="B9266" s="1"/>
      <c r="C9266" s="1"/>
    </row>
    <row r="9267" spans="2:3" x14ac:dyDescent="0.3">
      <c r="B9267" s="1"/>
      <c r="C9267" s="1"/>
    </row>
    <row r="9268" spans="2:3" x14ac:dyDescent="0.3">
      <c r="B9268" s="1"/>
      <c r="C9268" s="1"/>
    </row>
    <row r="9269" spans="2:3" x14ac:dyDescent="0.3">
      <c r="B9269" s="1"/>
      <c r="C9269" s="1"/>
    </row>
    <row r="9270" spans="2:3" x14ac:dyDescent="0.3">
      <c r="B9270" s="1"/>
      <c r="C9270" s="1"/>
    </row>
    <row r="9271" spans="2:3" x14ac:dyDescent="0.3">
      <c r="B9271" s="1"/>
      <c r="C9271" s="1"/>
    </row>
    <row r="9272" spans="2:3" x14ac:dyDescent="0.3">
      <c r="B9272" s="1"/>
      <c r="C9272" s="1"/>
    </row>
    <row r="9273" spans="2:3" x14ac:dyDescent="0.3">
      <c r="B9273" s="1"/>
      <c r="C9273" s="1"/>
    </row>
    <row r="9274" spans="2:3" x14ac:dyDescent="0.3">
      <c r="B9274" s="1"/>
      <c r="C9274" s="1"/>
    </row>
    <row r="9275" spans="2:3" x14ac:dyDescent="0.3">
      <c r="B9275" s="1"/>
      <c r="C9275" s="1"/>
    </row>
    <row r="9276" spans="2:3" x14ac:dyDescent="0.3">
      <c r="B9276" s="1"/>
      <c r="C9276" s="1"/>
    </row>
    <row r="9277" spans="2:3" x14ac:dyDescent="0.3">
      <c r="B9277" s="1"/>
      <c r="C9277" s="1"/>
    </row>
    <row r="9278" spans="2:3" x14ac:dyDescent="0.3">
      <c r="B9278" s="1"/>
      <c r="C9278" s="1"/>
    </row>
    <row r="9279" spans="2:3" x14ac:dyDescent="0.3">
      <c r="B9279" s="1"/>
      <c r="C9279" s="1"/>
    </row>
    <row r="9280" spans="2:3" x14ac:dyDescent="0.3">
      <c r="B9280" s="1"/>
      <c r="C9280" s="1"/>
    </row>
    <row r="9281" spans="2:3" x14ac:dyDescent="0.3">
      <c r="B9281" s="1"/>
      <c r="C9281" s="1"/>
    </row>
    <row r="9282" spans="2:3" x14ac:dyDescent="0.3">
      <c r="B9282" s="1"/>
      <c r="C9282" s="1"/>
    </row>
    <row r="9283" spans="2:3" x14ac:dyDescent="0.3">
      <c r="B9283" s="1"/>
      <c r="C9283" s="1"/>
    </row>
    <row r="9284" spans="2:3" x14ac:dyDescent="0.3">
      <c r="B9284" s="1"/>
      <c r="C9284" s="1"/>
    </row>
    <row r="9285" spans="2:3" x14ac:dyDescent="0.3">
      <c r="B9285" s="1"/>
      <c r="C9285" s="1"/>
    </row>
    <row r="9286" spans="2:3" x14ac:dyDescent="0.3">
      <c r="B9286" s="1"/>
      <c r="C9286" s="1"/>
    </row>
    <row r="9287" spans="2:3" x14ac:dyDescent="0.3">
      <c r="B9287" s="1"/>
      <c r="C9287" s="1"/>
    </row>
    <row r="9288" spans="2:3" x14ac:dyDescent="0.3">
      <c r="B9288" s="1"/>
      <c r="C9288" s="1"/>
    </row>
    <row r="9289" spans="2:3" x14ac:dyDescent="0.3">
      <c r="B9289" s="1"/>
      <c r="C9289" s="1"/>
    </row>
    <row r="9290" spans="2:3" x14ac:dyDescent="0.3">
      <c r="B9290" s="1"/>
      <c r="C9290" s="1"/>
    </row>
    <row r="9291" spans="2:3" x14ac:dyDescent="0.3">
      <c r="B9291" s="1"/>
      <c r="C9291" s="1"/>
    </row>
    <row r="9292" spans="2:3" x14ac:dyDescent="0.3">
      <c r="B9292" s="1"/>
      <c r="C9292" s="1"/>
    </row>
    <row r="9293" spans="2:3" x14ac:dyDescent="0.3">
      <c r="B9293" s="1"/>
      <c r="C9293" s="1"/>
    </row>
    <row r="9294" spans="2:3" x14ac:dyDescent="0.3">
      <c r="B9294" s="1"/>
      <c r="C9294" s="1"/>
    </row>
    <row r="9295" spans="2:3" x14ac:dyDescent="0.3">
      <c r="B9295" s="1"/>
      <c r="C9295" s="1"/>
    </row>
    <row r="9296" spans="2:3" x14ac:dyDescent="0.3">
      <c r="B9296" s="1"/>
      <c r="C9296" s="1"/>
    </row>
    <row r="9297" spans="2:3" x14ac:dyDescent="0.3">
      <c r="B9297" s="1"/>
      <c r="C9297" s="1"/>
    </row>
    <row r="9298" spans="2:3" x14ac:dyDescent="0.3">
      <c r="B9298" s="1"/>
      <c r="C9298" s="1"/>
    </row>
    <row r="9299" spans="2:3" x14ac:dyDescent="0.3">
      <c r="B9299" s="1"/>
      <c r="C9299" s="1"/>
    </row>
    <row r="9300" spans="2:3" x14ac:dyDescent="0.3">
      <c r="B9300" s="1"/>
      <c r="C9300" s="1"/>
    </row>
    <row r="9301" spans="2:3" x14ac:dyDescent="0.3">
      <c r="B9301" s="1"/>
      <c r="C9301" s="1"/>
    </row>
    <row r="9302" spans="2:3" x14ac:dyDescent="0.3">
      <c r="B9302" s="1"/>
      <c r="C9302" s="1"/>
    </row>
    <row r="9303" spans="2:3" x14ac:dyDescent="0.3">
      <c r="B9303" s="1"/>
      <c r="C9303" s="1"/>
    </row>
    <row r="9304" spans="2:3" x14ac:dyDescent="0.3">
      <c r="B9304" s="1"/>
      <c r="C9304" s="1"/>
    </row>
    <row r="9305" spans="2:3" x14ac:dyDescent="0.3">
      <c r="B9305" s="1"/>
      <c r="C9305" s="1"/>
    </row>
    <row r="9306" spans="2:3" x14ac:dyDescent="0.3">
      <c r="B9306" s="1"/>
      <c r="C9306" s="1"/>
    </row>
    <row r="9307" spans="2:3" x14ac:dyDescent="0.3">
      <c r="B9307" s="1"/>
      <c r="C9307" s="1"/>
    </row>
    <row r="9308" spans="2:3" x14ac:dyDescent="0.3">
      <c r="B9308" s="1"/>
      <c r="C9308" s="1"/>
    </row>
    <row r="9309" spans="2:3" x14ac:dyDescent="0.3">
      <c r="B9309" s="1"/>
      <c r="C9309" s="1"/>
    </row>
    <row r="9310" spans="2:3" x14ac:dyDescent="0.3">
      <c r="B9310" s="1"/>
      <c r="C9310" s="1"/>
    </row>
    <row r="9311" spans="2:3" x14ac:dyDescent="0.3">
      <c r="B9311" s="1"/>
      <c r="C9311" s="1"/>
    </row>
    <row r="9312" spans="2:3" x14ac:dyDescent="0.3">
      <c r="B9312" s="1"/>
      <c r="C9312" s="1"/>
    </row>
    <row r="9313" spans="2:3" x14ac:dyDescent="0.3">
      <c r="B9313" s="1"/>
      <c r="C9313" s="1"/>
    </row>
    <row r="9314" spans="2:3" x14ac:dyDescent="0.3">
      <c r="B9314" s="1"/>
      <c r="C9314" s="1"/>
    </row>
    <row r="9315" spans="2:3" x14ac:dyDescent="0.3">
      <c r="B9315" s="1"/>
      <c r="C9315" s="1"/>
    </row>
    <row r="9316" spans="2:3" x14ac:dyDescent="0.3">
      <c r="B9316" s="1"/>
      <c r="C9316" s="1"/>
    </row>
    <row r="9317" spans="2:3" x14ac:dyDescent="0.3">
      <c r="B9317" s="1"/>
      <c r="C9317" s="1"/>
    </row>
    <row r="9318" spans="2:3" x14ac:dyDescent="0.3">
      <c r="B9318" s="1"/>
      <c r="C9318" s="1"/>
    </row>
    <row r="9319" spans="2:3" x14ac:dyDescent="0.3">
      <c r="B9319" s="1"/>
      <c r="C9319" s="1"/>
    </row>
    <row r="9320" spans="2:3" x14ac:dyDescent="0.3">
      <c r="B9320" s="1"/>
      <c r="C9320" s="1"/>
    </row>
    <row r="9321" spans="2:3" x14ac:dyDescent="0.3">
      <c r="B9321" s="1"/>
      <c r="C9321" s="1"/>
    </row>
    <row r="9322" spans="2:3" x14ac:dyDescent="0.3">
      <c r="B9322" s="1"/>
      <c r="C9322" s="1"/>
    </row>
    <row r="9323" spans="2:3" x14ac:dyDescent="0.3">
      <c r="B9323" s="1"/>
      <c r="C9323" s="1"/>
    </row>
    <row r="9324" spans="2:3" x14ac:dyDescent="0.3">
      <c r="B9324" s="1"/>
      <c r="C9324" s="1"/>
    </row>
    <row r="9325" spans="2:3" x14ac:dyDescent="0.3">
      <c r="B9325" s="1"/>
      <c r="C9325" s="1"/>
    </row>
    <row r="9326" spans="2:3" x14ac:dyDescent="0.3">
      <c r="B9326" s="1"/>
      <c r="C9326" s="1"/>
    </row>
    <row r="9327" spans="2:3" x14ac:dyDescent="0.3">
      <c r="B9327" s="1"/>
      <c r="C9327" s="1"/>
    </row>
    <row r="9328" spans="2:3" x14ac:dyDescent="0.3">
      <c r="B9328" s="1"/>
      <c r="C9328" s="1"/>
    </row>
    <row r="9329" spans="2:3" x14ac:dyDescent="0.3">
      <c r="B9329" s="1"/>
      <c r="C9329" s="1"/>
    </row>
    <row r="9330" spans="2:3" x14ac:dyDescent="0.3">
      <c r="B9330" s="1"/>
      <c r="C9330" s="1"/>
    </row>
    <row r="9331" spans="2:3" x14ac:dyDescent="0.3">
      <c r="B9331" s="1"/>
      <c r="C9331" s="1"/>
    </row>
    <row r="9332" spans="2:3" x14ac:dyDescent="0.3">
      <c r="B9332" s="1"/>
      <c r="C9332" s="1"/>
    </row>
    <row r="9333" spans="2:3" x14ac:dyDescent="0.3">
      <c r="B9333" s="1"/>
      <c r="C9333" s="1"/>
    </row>
    <row r="9334" spans="2:3" x14ac:dyDescent="0.3">
      <c r="B9334" s="1"/>
      <c r="C9334" s="1"/>
    </row>
    <row r="9335" spans="2:3" x14ac:dyDescent="0.3">
      <c r="B9335" s="1"/>
      <c r="C9335" s="1"/>
    </row>
    <row r="9336" spans="2:3" x14ac:dyDescent="0.3">
      <c r="B9336" s="1"/>
      <c r="C9336" s="1"/>
    </row>
    <row r="9337" spans="2:3" x14ac:dyDescent="0.3">
      <c r="B9337" s="1"/>
      <c r="C9337" s="1"/>
    </row>
    <row r="9338" spans="2:3" x14ac:dyDescent="0.3">
      <c r="B9338" s="1"/>
      <c r="C9338" s="1"/>
    </row>
    <row r="9339" spans="2:3" x14ac:dyDescent="0.3">
      <c r="B9339" s="1"/>
      <c r="C9339" s="1"/>
    </row>
    <row r="9340" spans="2:3" x14ac:dyDescent="0.3">
      <c r="B9340" s="1"/>
      <c r="C9340" s="1"/>
    </row>
    <row r="9341" spans="2:3" x14ac:dyDescent="0.3">
      <c r="B9341" s="1"/>
      <c r="C9341" s="1"/>
    </row>
    <row r="9342" spans="2:3" x14ac:dyDescent="0.3">
      <c r="B9342" s="1"/>
      <c r="C9342" s="1"/>
    </row>
    <row r="9343" spans="2:3" x14ac:dyDescent="0.3">
      <c r="B9343" s="1"/>
      <c r="C9343" s="1"/>
    </row>
    <row r="9344" spans="2:3" x14ac:dyDescent="0.3">
      <c r="B9344" s="1"/>
      <c r="C9344" s="1"/>
    </row>
    <row r="9345" spans="2:3" x14ac:dyDescent="0.3">
      <c r="B9345" s="1"/>
      <c r="C9345" s="1"/>
    </row>
    <row r="9346" spans="2:3" x14ac:dyDescent="0.3">
      <c r="B9346" s="1"/>
      <c r="C9346" s="1"/>
    </row>
    <row r="9347" spans="2:3" x14ac:dyDescent="0.3">
      <c r="B9347" s="1"/>
      <c r="C9347" s="1"/>
    </row>
    <row r="9348" spans="2:3" x14ac:dyDescent="0.3">
      <c r="B9348" s="1"/>
      <c r="C9348" s="1"/>
    </row>
    <row r="9349" spans="2:3" x14ac:dyDescent="0.3">
      <c r="B9349" s="1"/>
      <c r="C9349" s="1"/>
    </row>
    <row r="9350" spans="2:3" x14ac:dyDescent="0.3">
      <c r="B9350" s="1"/>
      <c r="C9350" s="1"/>
    </row>
    <row r="9351" spans="2:3" x14ac:dyDescent="0.3">
      <c r="B9351" s="1"/>
      <c r="C9351" s="1"/>
    </row>
    <row r="9352" spans="2:3" x14ac:dyDescent="0.3">
      <c r="B9352" s="1"/>
      <c r="C9352" s="1"/>
    </row>
    <row r="9353" spans="2:3" x14ac:dyDescent="0.3">
      <c r="B9353" s="1"/>
      <c r="C9353" s="1"/>
    </row>
    <row r="9354" spans="2:3" x14ac:dyDescent="0.3">
      <c r="B9354" s="1"/>
      <c r="C9354" s="1"/>
    </row>
    <row r="9355" spans="2:3" x14ac:dyDescent="0.3">
      <c r="B9355" s="1"/>
      <c r="C9355" s="1"/>
    </row>
    <row r="9356" spans="2:3" x14ac:dyDescent="0.3">
      <c r="B9356" s="1"/>
      <c r="C9356" s="1"/>
    </row>
    <row r="9357" spans="2:3" x14ac:dyDescent="0.3">
      <c r="B9357" s="1"/>
      <c r="C9357" s="1"/>
    </row>
    <row r="9358" spans="2:3" x14ac:dyDescent="0.3">
      <c r="B9358" s="1"/>
      <c r="C9358" s="1"/>
    </row>
    <row r="9359" spans="2:3" x14ac:dyDescent="0.3">
      <c r="B9359" s="1"/>
      <c r="C9359" s="1"/>
    </row>
    <row r="9360" spans="2:3" x14ac:dyDescent="0.3">
      <c r="B9360" s="1"/>
      <c r="C9360" s="1"/>
    </row>
    <row r="9361" spans="2:3" x14ac:dyDescent="0.3">
      <c r="B9361" s="1"/>
      <c r="C9361" s="1"/>
    </row>
    <row r="9362" spans="2:3" x14ac:dyDescent="0.3">
      <c r="B9362" s="1"/>
      <c r="C9362" s="1"/>
    </row>
    <row r="9363" spans="2:3" x14ac:dyDescent="0.3">
      <c r="B9363" s="1"/>
      <c r="C9363" s="1"/>
    </row>
    <row r="9364" spans="2:3" x14ac:dyDescent="0.3">
      <c r="B9364" s="1"/>
      <c r="C9364" s="1"/>
    </row>
    <row r="9365" spans="2:3" x14ac:dyDescent="0.3">
      <c r="B9365" s="1"/>
      <c r="C9365" s="1"/>
    </row>
    <row r="9366" spans="2:3" x14ac:dyDescent="0.3">
      <c r="B9366" s="1"/>
      <c r="C9366" s="1"/>
    </row>
    <row r="9367" spans="2:3" x14ac:dyDescent="0.3">
      <c r="B9367" s="1"/>
      <c r="C9367" s="1"/>
    </row>
    <row r="9368" spans="2:3" x14ac:dyDescent="0.3">
      <c r="B9368" s="1"/>
      <c r="C9368" s="1"/>
    </row>
    <row r="9369" spans="2:3" x14ac:dyDescent="0.3">
      <c r="B9369" s="1"/>
      <c r="C9369" s="1"/>
    </row>
    <row r="9370" spans="2:3" x14ac:dyDescent="0.3">
      <c r="B9370" s="1"/>
      <c r="C9370" s="1"/>
    </row>
    <row r="9371" spans="2:3" x14ac:dyDescent="0.3">
      <c r="B9371" s="1"/>
      <c r="C9371" s="1"/>
    </row>
    <row r="9372" spans="2:3" x14ac:dyDescent="0.3">
      <c r="B9372" s="1"/>
      <c r="C9372" s="1"/>
    </row>
    <row r="9373" spans="2:3" x14ac:dyDescent="0.3">
      <c r="B9373" s="1"/>
      <c r="C9373" s="1"/>
    </row>
    <row r="9374" spans="2:3" x14ac:dyDescent="0.3">
      <c r="B9374" s="1"/>
      <c r="C9374" s="1"/>
    </row>
    <row r="9375" spans="2:3" x14ac:dyDescent="0.3">
      <c r="B9375" s="1"/>
      <c r="C9375" s="1"/>
    </row>
    <row r="9376" spans="2:3" x14ac:dyDescent="0.3">
      <c r="B9376" s="1"/>
      <c r="C9376" s="1"/>
    </row>
    <row r="9377" spans="2:3" x14ac:dyDescent="0.3">
      <c r="B9377" s="1"/>
      <c r="C9377" s="1"/>
    </row>
    <row r="9378" spans="2:3" x14ac:dyDescent="0.3">
      <c r="B9378" s="1"/>
      <c r="C9378" s="1"/>
    </row>
    <row r="9379" spans="2:3" x14ac:dyDescent="0.3">
      <c r="B9379" s="1"/>
      <c r="C9379" s="1"/>
    </row>
    <row r="9380" spans="2:3" x14ac:dyDescent="0.3">
      <c r="B9380" s="1"/>
      <c r="C9380" s="1"/>
    </row>
    <row r="9381" spans="2:3" x14ac:dyDescent="0.3">
      <c r="B9381" s="1"/>
      <c r="C9381" s="1"/>
    </row>
    <row r="9382" spans="2:3" x14ac:dyDescent="0.3">
      <c r="B9382" s="1"/>
      <c r="C9382" s="1"/>
    </row>
    <row r="9383" spans="2:3" x14ac:dyDescent="0.3">
      <c r="B9383" s="1"/>
      <c r="C9383" s="1"/>
    </row>
    <row r="9384" spans="2:3" x14ac:dyDescent="0.3">
      <c r="B9384" s="1"/>
      <c r="C9384" s="1"/>
    </row>
    <row r="9385" spans="2:3" x14ac:dyDescent="0.3">
      <c r="B9385" s="1"/>
      <c r="C9385" s="1"/>
    </row>
    <row r="9386" spans="2:3" x14ac:dyDescent="0.3">
      <c r="B9386" s="1"/>
      <c r="C9386" s="1"/>
    </row>
    <row r="9387" spans="2:3" x14ac:dyDescent="0.3">
      <c r="B9387" s="1"/>
      <c r="C9387" s="1"/>
    </row>
    <row r="9388" spans="2:3" x14ac:dyDescent="0.3">
      <c r="B9388" s="1"/>
      <c r="C9388" s="1"/>
    </row>
    <row r="9389" spans="2:3" x14ac:dyDescent="0.3">
      <c r="B9389" s="1"/>
      <c r="C9389" s="1"/>
    </row>
    <row r="9390" spans="2:3" x14ac:dyDescent="0.3">
      <c r="B9390" s="1"/>
      <c r="C9390" s="1"/>
    </row>
    <row r="9391" spans="2:3" x14ac:dyDescent="0.3">
      <c r="B9391" s="1"/>
      <c r="C9391" s="1"/>
    </row>
    <row r="9392" spans="2:3" x14ac:dyDescent="0.3">
      <c r="B9392" s="1"/>
      <c r="C9392" s="1"/>
    </row>
    <row r="9393" spans="2:3" x14ac:dyDescent="0.3">
      <c r="B9393" s="1"/>
      <c r="C9393" s="1"/>
    </row>
    <row r="9394" spans="2:3" x14ac:dyDescent="0.3">
      <c r="B9394" s="1"/>
      <c r="C9394" s="1"/>
    </row>
    <row r="9395" spans="2:3" x14ac:dyDescent="0.3">
      <c r="B9395" s="1"/>
      <c r="C9395" s="1"/>
    </row>
    <row r="9396" spans="2:3" x14ac:dyDescent="0.3">
      <c r="B9396" s="1"/>
      <c r="C9396" s="1"/>
    </row>
    <row r="9397" spans="2:3" x14ac:dyDescent="0.3">
      <c r="B9397" s="1"/>
      <c r="C9397" s="1"/>
    </row>
    <row r="9398" spans="2:3" x14ac:dyDescent="0.3">
      <c r="B9398" s="1"/>
      <c r="C9398" s="1"/>
    </row>
    <row r="9399" spans="2:3" x14ac:dyDescent="0.3">
      <c r="B9399" s="1"/>
      <c r="C9399" s="1"/>
    </row>
    <row r="9400" spans="2:3" x14ac:dyDescent="0.3">
      <c r="B9400" s="1"/>
      <c r="C9400" s="1"/>
    </row>
    <row r="9401" spans="2:3" x14ac:dyDescent="0.3">
      <c r="B9401" s="1"/>
      <c r="C9401" s="1"/>
    </row>
    <row r="9402" spans="2:3" x14ac:dyDescent="0.3">
      <c r="B9402" s="1"/>
      <c r="C9402" s="1"/>
    </row>
    <row r="9403" spans="2:3" x14ac:dyDescent="0.3">
      <c r="B9403" s="1"/>
      <c r="C9403" s="1"/>
    </row>
    <row r="9404" spans="2:3" x14ac:dyDescent="0.3">
      <c r="B9404" s="1"/>
      <c r="C9404" s="1"/>
    </row>
    <row r="9405" spans="2:3" x14ac:dyDescent="0.3">
      <c r="B9405" s="1"/>
      <c r="C9405" s="1"/>
    </row>
    <row r="9406" spans="2:3" x14ac:dyDescent="0.3">
      <c r="B9406" s="1"/>
      <c r="C9406" s="1"/>
    </row>
    <row r="9407" spans="2:3" x14ac:dyDescent="0.3">
      <c r="B9407" s="1"/>
      <c r="C9407" s="1"/>
    </row>
    <row r="9408" spans="2:3" x14ac:dyDescent="0.3">
      <c r="B9408" s="1"/>
      <c r="C9408" s="1"/>
    </row>
    <row r="9409" spans="2:3" x14ac:dyDescent="0.3">
      <c r="B9409" s="1"/>
      <c r="C9409" s="1"/>
    </row>
    <row r="9410" spans="2:3" x14ac:dyDescent="0.3">
      <c r="B9410" s="1"/>
      <c r="C9410" s="1"/>
    </row>
    <row r="9411" spans="2:3" x14ac:dyDescent="0.3">
      <c r="B9411" s="1"/>
      <c r="C9411" s="1"/>
    </row>
    <row r="9412" spans="2:3" x14ac:dyDescent="0.3">
      <c r="B9412" s="1"/>
      <c r="C9412" s="1"/>
    </row>
    <row r="9413" spans="2:3" x14ac:dyDescent="0.3">
      <c r="B9413" s="1"/>
      <c r="C9413" s="1"/>
    </row>
    <row r="9414" spans="2:3" x14ac:dyDescent="0.3">
      <c r="B9414" s="1"/>
      <c r="C9414" s="1"/>
    </row>
    <row r="9415" spans="2:3" x14ac:dyDescent="0.3">
      <c r="B9415" s="1"/>
      <c r="C9415" s="1"/>
    </row>
    <row r="9416" spans="2:3" x14ac:dyDescent="0.3">
      <c r="B9416" s="1"/>
      <c r="C9416" s="1"/>
    </row>
    <row r="9417" spans="2:3" x14ac:dyDescent="0.3">
      <c r="B9417" s="1"/>
      <c r="C9417" s="1"/>
    </row>
    <row r="9418" spans="2:3" x14ac:dyDescent="0.3">
      <c r="B9418" s="1"/>
      <c r="C9418" s="1"/>
    </row>
    <row r="9419" spans="2:3" x14ac:dyDescent="0.3">
      <c r="B9419" s="1"/>
      <c r="C9419" s="1"/>
    </row>
    <row r="9420" spans="2:3" x14ac:dyDescent="0.3">
      <c r="B9420" s="1"/>
      <c r="C9420" s="1"/>
    </row>
    <row r="9421" spans="2:3" x14ac:dyDescent="0.3">
      <c r="B9421" s="1"/>
      <c r="C9421" s="1"/>
    </row>
    <row r="9422" spans="2:3" x14ac:dyDescent="0.3">
      <c r="B9422" s="1"/>
      <c r="C9422" s="1"/>
    </row>
    <row r="9423" spans="2:3" x14ac:dyDescent="0.3">
      <c r="B9423" s="1"/>
      <c r="C9423" s="1"/>
    </row>
    <row r="9424" spans="2:3" x14ac:dyDescent="0.3">
      <c r="B9424" s="1"/>
      <c r="C9424" s="1"/>
    </row>
    <row r="9425" spans="2:3" x14ac:dyDescent="0.3">
      <c r="B9425" s="1"/>
      <c r="C9425" s="1"/>
    </row>
    <row r="9426" spans="2:3" x14ac:dyDescent="0.3">
      <c r="B9426" s="1"/>
      <c r="C9426" s="1"/>
    </row>
    <row r="9427" spans="2:3" x14ac:dyDescent="0.3">
      <c r="B9427" s="1"/>
      <c r="C9427" s="1"/>
    </row>
    <row r="9428" spans="2:3" x14ac:dyDescent="0.3">
      <c r="B9428" s="1"/>
      <c r="C9428" s="1"/>
    </row>
    <row r="9429" spans="2:3" x14ac:dyDescent="0.3">
      <c r="B9429" s="1"/>
      <c r="C9429" s="1"/>
    </row>
    <row r="9430" spans="2:3" x14ac:dyDescent="0.3">
      <c r="B9430" s="1"/>
      <c r="C9430" s="1"/>
    </row>
    <row r="9431" spans="2:3" x14ac:dyDescent="0.3">
      <c r="B9431" s="1"/>
      <c r="C9431" s="1"/>
    </row>
    <row r="9432" spans="2:3" x14ac:dyDescent="0.3">
      <c r="B9432" s="1"/>
      <c r="C9432" s="1"/>
    </row>
    <row r="9433" spans="2:3" x14ac:dyDescent="0.3">
      <c r="B9433" s="1"/>
      <c r="C9433" s="1"/>
    </row>
    <row r="9434" spans="2:3" x14ac:dyDescent="0.3">
      <c r="B9434" s="1"/>
      <c r="C9434" s="1"/>
    </row>
    <row r="9435" spans="2:3" x14ac:dyDescent="0.3">
      <c r="B9435" s="1"/>
      <c r="C9435" s="1"/>
    </row>
    <row r="9436" spans="2:3" x14ac:dyDescent="0.3">
      <c r="B9436" s="1"/>
      <c r="C9436" s="1"/>
    </row>
    <row r="9437" spans="2:3" x14ac:dyDescent="0.3">
      <c r="B9437" s="1"/>
      <c r="C9437" s="1"/>
    </row>
    <row r="9438" spans="2:3" x14ac:dyDescent="0.3">
      <c r="B9438" s="1"/>
      <c r="C9438" s="1"/>
    </row>
    <row r="9439" spans="2:3" x14ac:dyDescent="0.3">
      <c r="B9439" s="1"/>
      <c r="C9439" s="1"/>
    </row>
    <row r="9440" spans="2:3" x14ac:dyDescent="0.3">
      <c r="B9440" s="1"/>
      <c r="C9440" s="1"/>
    </row>
    <row r="9441" spans="2:3" x14ac:dyDescent="0.3">
      <c r="B9441" s="1"/>
      <c r="C9441" s="1"/>
    </row>
    <row r="9442" spans="2:3" x14ac:dyDescent="0.3">
      <c r="B9442" s="1"/>
      <c r="C9442" s="1"/>
    </row>
    <row r="9443" spans="2:3" x14ac:dyDescent="0.3">
      <c r="B9443" s="1"/>
      <c r="C9443" s="1"/>
    </row>
    <row r="9444" spans="2:3" x14ac:dyDescent="0.3">
      <c r="B9444" s="1"/>
      <c r="C9444" s="1"/>
    </row>
    <row r="9445" spans="2:3" x14ac:dyDescent="0.3">
      <c r="B9445" s="1"/>
      <c r="C9445" s="1"/>
    </row>
    <row r="9446" spans="2:3" x14ac:dyDescent="0.3">
      <c r="B9446" s="1"/>
      <c r="C9446" s="1"/>
    </row>
    <row r="9447" spans="2:3" x14ac:dyDescent="0.3">
      <c r="B9447" s="1"/>
      <c r="C9447" s="1"/>
    </row>
    <row r="9448" spans="2:3" x14ac:dyDescent="0.3">
      <c r="B9448" s="1"/>
      <c r="C9448" s="1"/>
    </row>
    <row r="9449" spans="2:3" x14ac:dyDescent="0.3">
      <c r="B9449" s="1"/>
      <c r="C9449" s="1"/>
    </row>
    <row r="9450" spans="2:3" x14ac:dyDescent="0.3">
      <c r="B9450" s="1"/>
      <c r="C9450" s="1"/>
    </row>
    <row r="9451" spans="2:3" x14ac:dyDescent="0.3">
      <c r="B9451" s="1"/>
      <c r="C9451" s="1"/>
    </row>
    <row r="9452" spans="2:3" x14ac:dyDescent="0.3">
      <c r="B9452" s="1"/>
      <c r="C9452" s="1"/>
    </row>
    <row r="9453" spans="2:3" x14ac:dyDescent="0.3">
      <c r="B9453" s="1"/>
      <c r="C9453" s="1"/>
    </row>
    <row r="9454" spans="2:3" x14ac:dyDescent="0.3">
      <c r="B9454" s="1"/>
      <c r="C9454" s="1"/>
    </row>
    <row r="9455" spans="2:3" x14ac:dyDescent="0.3">
      <c r="B9455" s="1"/>
      <c r="C9455" s="1"/>
    </row>
    <row r="9456" spans="2:3" x14ac:dyDescent="0.3">
      <c r="B9456" s="1"/>
      <c r="C9456" s="1"/>
    </row>
    <row r="9457" spans="2:3" x14ac:dyDescent="0.3">
      <c r="B9457" s="1"/>
      <c r="C9457" s="1"/>
    </row>
    <row r="9458" spans="2:3" x14ac:dyDescent="0.3">
      <c r="B9458" s="1"/>
      <c r="C9458" s="1"/>
    </row>
    <row r="9459" spans="2:3" x14ac:dyDescent="0.3">
      <c r="B9459" s="1"/>
      <c r="C9459" s="1"/>
    </row>
    <row r="9460" spans="2:3" x14ac:dyDescent="0.3">
      <c r="B9460" s="1"/>
      <c r="C9460" s="1"/>
    </row>
    <row r="9461" spans="2:3" x14ac:dyDescent="0.3">
      <c r="B9461" s="1"/>
      <c r="C9461" s="1"/>
    </row>
    <row r="9462" spans="2:3" x14ac:dyDescent="0.3">
      <c r="B9462" s="1"/>
      <c r="C9462" s="1"/>
    </row>
    <row r="9463" spans="2:3" x14ac:dyDescent="0.3">
      <c r="B9463" s="1"/>
      <c r="C9463" s="1"/>
    </row>
    <row r="9464" spans="2:3" x14ac:dyDescent="0.3">
      <c r="B9464" s="1"/>
      <c r="C9464" s="1"/>
    </row>
    <row r="9465" spans="2:3" x14ac:dyDescent="0.3">
      <c r="B9465" s="1"/>
      <c r="C9465" s="1"/>
    </row>
    <row r="9466" spans="2:3" x14ac:dyDescent="0.3">
      <c r="B9466" s="1"/>
      <c r="C9466" s="1"/>
    </row>
    <row r="9467" spans="2:3" x14ac:dyDescent="0.3">
      <c r="B9467" s="1"/>
      <c r="C9467" s="1"/>
    </row>
    <row r="9468" spans="2:3" x14ac:dyDescent="0.3">
      <c r="B9468" s="1"/>
      <c r="C9468" s="1"/>
    </row>
    <row r="9469" spans="2:3" x14ac:dyDescent="0.3">
      <c r="B9469" s="1"/>
      <c r="C9469" s="1"/>
    </row>
    <row r="9470" spans="2:3" x14ac:dyDescent="0.3">
      <c r="B9470" s="1"/>
      <c r="C9470" s="1"/>
    </row>
    <row r="9471" spans="2:3" x14ac:dyDescent="0.3">
      <c r="B9471" s="1"/>
      <c r="C9471" s="1"/>
    </row>
    <row r="9472" spans="2:3" x14ac:dyDescent="0.3">
      <c r="B9472" s="1"/>
      <c r="C9472" s="1"/>
    </row>
    <row r="9473" spans="2:3" x14ac:dyDescent="0.3">
      <c r="B9473" s="1"/>
      <c r="C9473" s="1"/>
    </row>
    <row r="9474" spans="2:3" x14ac:dyDescent="0.3">
      <c r="B9474" s="1"/>
      <c r="C9474" s="1"/>
    </row>
    <row r="9475" spans="2:3" x14ac:dyDescent="0.3">
      <c r="B9475" s="1"/>
      <c r="C9475" s="1"/>
    </row>
    <row r="9476" spans="2:3" x14ac:dyDescent="0.3">
      <c r="B9476" s="1"/>
      <c r="C9476" s="1"/>
    </row>
    <row r="9477" spans="2:3" x14ac:dyDescent="0.3">
      <c r="B9477" s="1"/>
      <c r="C9477" s="1"/>
    </row>
    <row r="9478" spans="2:3" x14ac:dyDescent="0.3">
      <c r="B9478" s="1"/>
      <c r="C9478" s="1"/>
    </row>
    <row r="9479" spans="2:3" x14ac:dyDescent="0.3">
      <c r="B9479" s="1"/>
      <c r="C9479" s="1"/>
    </row>
    <row r="9480" spans="2:3" x14ac:dyDescent="0.3">
      <c r="B9480" s="1"/>
      <c r="C9480" s="1"/>
    </row>
    <row r="9481" spans="2:3" x14ac:dyDescent="0.3">
      <c r="B9481" s="1"/>
      <c r="C9481" s="1"/>
    </row>
    <row r="9482" spans="2:3" x14ac:dyDescent="0.3">
      <c r="B9482" s="1"/>
      <c r="C9482" s="1"/>
    </row>
    <row r="9483" spans="2:3" x14ac:dyDescent="0.3">
      <c r="B9483" s="1"/>
      <c r="C9483" s="1"/>
    </row>
    <row r="9484" spans="2:3" x14ac:dyDescent="0.3">
      <c r="B9484" s="1"/>
      <c r="C9484" s="1"/>
    </row>
    <row r="9485" spans="2:3" x14ac:dyDescent="0.3">
      <c r="B9485" s="1"/>
      <c r="C9485" s="1"/>
    </row>
    <row r="9486" spans="2:3" x14ac:dyDescent="0.3">
      <c r="B9486" s="1"/>
      <c r="C9486" s="1"/>
    </row>
    <row r="9487" spans="2:3" x14ac:dyDescent="0.3">
      <c r="B9487" s="1"/>
      <c r="C9487" s="1"/>
    </row>
    <row r="9488" spans="2:3" x14ac:dyDescent="0.3">
      <c r="B9488" s="1"/>
      <c r="C9488" s="1"/>
    </row>
    <row r="9489" spans="2:3" x14ac:dyDescent="0.3">
      <c r="B9489" s="1"/>
      <c r="C9489" s="1"/>
    </row>
    <row r="9490" spans="2:3" x14ac:dyDescent="0.3">
      <c r="B9490" s="1"/>
      <c r="C9490" s="1"/>
    </row>
    <row r="9491" spans="2:3" x14ac:dyDescent="0.3">
      <c r="B9491" s="1"/>
      <c r="C9491" s="1"/>
    </row>
    <row r="9492" spans="2:3" x14ac:dyDescent="0.3">
      <c r="B9492" s="1"/>
      <c r="C9492" s="1"/>
    </row>
    <row r="9493" spans="2:3" x14ac:dyDescent="0.3">
      <c r="B9493" s="1"/>
      <c r="C9493" s="1"/>
    </row>
    <row r="9494" spans="2:3" x14ac:dyDescent="0.3">
      <c r="B9494" s="1"/>
      <c r="C9494" s="1"/>
    </row>
    <row r="9495" spans="2:3" x14ac:dyDescent="0.3">
      <c r="B9495" s="1"/>
      <c r="C9495" s="1"/>
    </row>
    <row r="9496" spans="2:3" x14ac:dyDescent="0.3">
      <c r="B9496" s="1"/>
      <c r="C9496" s="1"/>
    </row>
    <row r="9497" spans="2:3" x14ac:dyDescent="0.3">
      <c r="B9497" s="1"/>
      <c r="C9497" s="1"/>
    </row>
    <row r="9498" spans="2:3" x14ac:dyDescent="0.3">
      <c r="B9498" s="1"/>
      <c r="C9498" s="1"/>
    </row>
    <row r="9499" spans="2:3" x14ac:dyDescent="0.3">
      <c r="B9499" s="1"/>
      <c r="C9499" s="1"/>
    </row>
    <row r="9500" spans="2:3" x14ac:dyDescent="0.3">
      <c r="B9500" s="1"/>
      <c r="C9500" s="1"/>
    </row>
    <row r="9501" spans="2:3" x14ac:dyDescent="0.3">
      <c r="B9501" s="1"/>
      <c r="C9501" s="1"/>
    </row>
    <row r="9502" spans="2:3" x14ac:dyDescent="0.3">
      <c r="B9502" s="1"/>
      <c r="C9502" s="1"/>
    </row>
    <row r="9503" spans="2:3" x14ac:dyDescent="0.3">
      <c r="B9503" s="1"/>
      <c r="C9503" s="1"/>
    </row>
    <row r="9504" spans="2:3" x14ac:dyDescent="0.3">
      <c r="B9504" s="1"/>
      <c r="C9504" s="1"/>
    </row>
    <row r="9505" spans="2:3" x14ac:dyDescent="0.3">
      <c r="B9505" s="1"/>
      <c r="C9505" s="1"/>
    </row>
    <row r="9506" spans="2:3" x14ac:dyDescent="0.3">
      <c r="B9506" s="1"/>
      <c r="C9506" s="1"/>
    </row>
    <row r="9507" spans="2:3" x14ac:dyDescent="0.3">
      <c r="B9507" s="1"/>
      <c r="C9507" s="1"/>
    </row>
    <row r="9508" spans="2:3" x14ac:dyDescent="0.3">
      <c r="B9508" s="1"/>
      <c r="C9508" s="1"/>
    </row>
    <row r="9509" spans="2:3" x14ac:dyDescent="0.3">
      <c r="B9509" s="1"/>
      <c r="C9509" s="1"/>
    </row>
    <row r="9510" spans="2:3" x14ac:dyDescent="0.3">
      <c r="B9510" s="1"/>
      <c r="C9510" s="1"/>
    </row>
    <row r="9511" spans="2:3" x14ac:dyDescent="0.3">
      <c r="B9511" s="1"/>
      <c r="C9511" s="1"/>
    </row>
    <row r="9512" spans="2:3" x14ac:dyDescent="0.3">
      <c r="B9512" s="1"/>
      <c r="C9512" s="1"/>
    </row>
    <row r="9513" spans="2:3" x14ac:dyDescent="0.3">
      <c r="B9513" s="1"/>
      <c r="C9513" s="1"/>
    </row>
    <row r="9514" spans="2:3" x14ac:dyDescent="0.3">
      <c r="B9514" s="1"/>
      <c r="C9514" s="1"/>
    </row>
    <row r="9515" spans="2:3" x14ac:dyDescent="0.3">
      <c r="B9515" s="1"/>
      <c r="C9515" s="1"/>
    </row>
    <row r="9516" spans="2:3" x14ac:dyDescent="0.3">
      <c r="B9516" s="1"/>
      <c r="C9516" s="1"/>
    </row>
    <row r="9517" spans="2:3" x14ac:dyDescent="0.3">
      <c r="B9517" s="1"/>
      <c r="C9517" s="1"/>
    </row>
    <row r="9518" spans="2:3" x14ac:dyDescent="0.3">
      <c r="B9518" s="1"/>
      <c r="C9518" s="1"/>
    </row>
    <row r="9519" spans="2:3" x14ac:dyDescent="0.3">
      <c r="B9519" s="1"/>
      <c r="C9519" s="1"/>
    </row>
    <row r="9520" spans="2:3" x14ac:dyDescent="0.3">
      <c r="B9520" s="1"/>
      <c r="C9520" s="1"/>
    </row>
    <row r="9521" spans="2:3" x14ac:dyDescent="0.3">
      <c r="B9521" s="1"/>
      <c r="C9521" s="1"/>
    </row>
    <row r="9522" spans="2:3" x14ac:dyDescent="0.3">
      <c r="B9522" s="1"/>
      <c r="C9522" s="1"/>
    </row>
    <row r="9523" spans="2:3" x14ac:dyDescent="0.3">
      <c r="B9523" s="1"/>
      <c r="C9523" s="1"/>
    </row>
    <row r="9524" spans="2:3" x14ac:dyDescent="0.3">
      <c r="B9524" s="1"/>
      <c r="C9524" s="1"/>
    </row>
    <row r="9525" spans="2:3" x14ac:dyDescent="0.3">
      <c r="B9525" s="1"/>
      <c r="C9525" s="1"/>
    </row>
    <row r="9526" spans="2:3" x14ac:dyDescent="0.3">
      <c r="B9526" s="1"/>
      <c r="C9526" s="1"/>
    </row>
    <row r="9527" spans="2:3" x14ac:dyDescent="0.3">
      <c r="B9527" s="1"/>
      <c r="C9527" s="1"/>
    </row>
    <row r="9528" spans="2:3" x14ac:dyDescent="0.3">
      <c r="B9528" s="1"/>
      <c r="C9528" s="1"/>
    </row>
    <row r="9529" spans="2:3" x14ac:dyDescent="0.3">
      <c r="B9529" s="1"/>
      <c r="C9529" s="1"/>
    </row>
    <row r="9530" spans="2:3" x14ac:dyDescent="0.3">
      <c r="B9530" s="1"/>
      <c r="C9530" s="1"/>
    </row>
    <row r="9531" spans="2:3" x14ac:dyDescent="0.3">
      <c r="B9531" s="1"/>
      <c r="C9531" s="1"/>
    </row>
    <row r="9532" spans="2:3" x14ac:dyDescent="0.3">
      <c r="B9532" s="1"/>
      <c r="C9532" s="1"/>
    </row>
    <row r="9533" spans="2:3" x14ac:dyDescent="0.3">
      <c r="B9533" s="1"/>
      <c r="C9533" s="1"/>
    </row>
    <row r="9534" spans="2:3" x14ac:dyDescent="0.3">
      <c r="B9534" s="1"/>
      <c r="C9534" s="1"/>
    </row>
    <row r="9535" spans="2:3" x14ac:dyDescent="0.3">
      <c r="B9535" s="1"/>
      <c r="C9535" s="1"/>
    </row>
    <row r="9536" spans="2:3" x14ac:dyDescent="0.3">
      <c r="B9536" s="1"/>
      <c r="C9536" s="1"/>
    </row>
    <row r="9537" spans="2:3" x14ac:dyDescent="0.3">
      <c r="B9537" s="1"/>
      <c r="C9537" s="1"/>
    </row>
    <row r="9538" spans="2:3" x14ac:dyDescent="0.3">
      <c r="B9538" s="1"/>
      <c r="C9538" s="1"/>
    </row>
    <row r="9539" spans="2:3" x14ac:dyDescent="0.3">
      <c r="B9539" s="1"/>
      <c r="C9539" s="1"/>
    </row>
    <row r="9540" spans="2:3" x14ac:dyDescent="0.3">
      <c r="B9540" s="1"/>
      <c r="C9540" s="1"/>
    </row>
    <row r="9541" spans="2:3" x14ac:dyDescent="0.3">
      <c r="B9541" s="1"/>
      <c r="C9541" s="1"/>
    </row>
    <row r="9542" spans="2:3" x14ac:dyDescent="0.3">
      <c r="B9542" s="1"/>
      <c r="C9542" s="1"/>
    </row>
    <row r="9543" spans="2:3" x14ac:dyDescent="0.3">
      <c r="B9543" s="1"/>
      <c r="C9543" s="1"/>
    </row>
    <row r="9544" spans="2:3" x14ac:dyDescent="0.3">
      <c r="B9544" s="1"/>
      <c r="C9544" s="1"/>
    </row>
    <row r="9545" spans="2:3" x14ac:dyDescent="0.3">
      <c r="B9545" s="1"/>
      <c r="C9545" s="1"/>
    </row>
    <row r="9546" spans="2:3" x14ac:dyDescent="0.3">
      <c r="B9546" s="1"/>
      <c r="C9546" s="1"/>
    </row>
    <row r="9547" spans="2:3" x14ac:dyDescent="0.3">
      <c r="B9547" s="1"/>
      <c r="C9547" s="1"/>
    </row>
    <row r="9548" spans="2:3" x14ac:dyDescent="0.3">
      <c r="B9548" s="1"/>
      <c r="C9548" s="1"/>
    </row>
    <row r="9549" spans="2:3" x14ac:dyDescent="0.3">
      <c r="B9549" s="1"/>
      <c r="C9549" s="1"/>
    </row>
    <row r="9550" spans="2:3" x14ac:dyDescent="0.3">
      <c r="B9550" s="1"/>
      <c r="C9550" s="1"/>
    </row>
    <row r="9551" spans="2:3" x14ac:dyDescent="0.3">
      <c r="B9551" s="1"/>
      <c r="C9551" s="1"/>
    </row>
    <row r="9552" spans="2:3" x14ac:dyDescent="0.3">
      <c r="B9552" s="1"/>
      <c r="C9552" s="1"/>
    </row>
    <row r="9553" spans="2:3" x14ac:dyDescent="0.3">
      <c r="B9553" s="1"/>
      <c r="C9553" s="1"/>
    </row>
    <row r="9554" spans="2:3" x14ac:dyDescent="0.3">
      <c r="B9554" s="1"/>
      <c r="C9554" s="1"/>
    </row>
    <row r="9555" spans="2:3" x14ac:dyDescent="0.3">
      <c r="B9555" s="1"/>
      <c r="C9555" s="1"/>
    </row>
    <row r="9556" spans="2:3" x14ac:dyDescent="0.3">
      <c r="B9556" s="1"/>
      <c r="C9556" s="1"/>
    </row>
    <row r="9557" spans="2:3" x14ac:dyDescent="0.3">
      <c r="B9557" s="1"/>
      <c r="C9557" s="1"/>
    </row>
    <row r="9558" spans="2:3" x14ac:dyDescent="0.3">
      <c r="B9558" s="1"/>
      <c r="C9558" s="1"/>
    </row>
    <row r="9559" spans="2:3" x14ac:dyDescent="0.3">
      <c r="B9559" s="1"/>
      <c r="C9559" s="1"/>
    </row>
    <row r="9560" spans="2:3" x14ac:dyDescent="0.3">
      <c r="B9560" s="1"/>
      <c r="C9560" s="1"/>
    </row>
    <row r="9561" spans="2:3" x14ac:dyDescent="0.3">
      <c r="B9561" s="1"/>
      <c r="C9561" s="1"/>
    </row>
    <row r="9562" spans="2:3" x14ac:dyDescent="0.3">
      <c r="B9562" s="1"/>
      <c r="C9562" s="1"/>
    </row>
    <row r="9563" spans="2:3" x14ac:dyDescent="0.3">
      <c r="B9563" s="1"/>
      <c r="C9563" s="1"/>
    </row>
    <row r="9564" spans="2:3" x14ac:dyDescent="0.3">
      <c r="B9564" s="1"/>
      <c r="C9564" s="1"/>
    </row>
    <row r="9565" spans="2:3" x14ac:dyDescent="0.3">
      <c r="B9565" s="1"/>
      <c r="C9565" s="1"/>
    </row>
    <row r="9566" spans="2:3" x14ac:dyDescent="0.3">
      <c r="B9566" s="1"/>
      <c r="C9566" s="1"/>
    </row>
    <row r="9567" spans="2:3" x14ac:dyDescent="0.3">
      <c r="B9567" s="1"/>
      <c r="C9567" s="1"/>
    </row>
    <row r="9568" spans="2:3" x14ac:dyDescent="0.3">
      <c r="B9568" s="1"/>
      <c r="C9568" s="1"/>
    </row>
    <row r="9569" spans="2:3" x14ac:dyDescent="0.3">
      <c r="B9569" s="1"/>
      <c r="C9569" s="1"/>
    </row>
    <row r="9570" spans="2:3" x14ac:dyDescent="0.3">
      <c r="B9570" s="1"/>
      <c r="C9570" s="1"/>
    </row>
    <row r="9571" spans="2:3" x14ac:dyDescent="0.3">
      <c r="B9571" s="1"/>
      <c r="C9571" s="1"/>
    </row>
    <row r="9572" spans="2:3" x14ac:dyDescent="0.3">
      <c r="B9572" s="1"/>
      <c r="C9572" s="1"/>
    </row>
    <row r="9573" spans="2:3" x14ac:dyDescent="0.3">
      <c r="B9573" s="1"/>
      <c r="C9573" s="1"/>
    </row>
    <row r="9574" spans="2:3" x14ac:dyDescent="0.3">
      <c r="B9574" s="1"/>
      <c r="C9574" s="1"/>
    </row>
    <row r="9575" spans="2:3" x14ac:dyDescent="0.3">
      <c r="B9575" s="1"/>
      <c r="C9575" s="1"/>
    </row>
    <row r="9576" spans="2:3" x14ac:dyDescent="0.3">
      <c r="B9576" s="1"/>
      <c r="C9576" s="1"/>
    </row>
    <row r="9577" spans="2:3" x14ac:dyDescent="0.3">
      <c r="B9577" s="1"/>
      <c r="C9577" s="1"/>
    </row>
    <row r="9578" spans="2:3" x14ac:dyDescent="0.3">
      <c r="B9578" s="1"/>
      <c r="C9578" s="1"/>
    </row>
    <row r="9579" spans="2:3" x14ac:dyDescent="0.3">
      <c r="B9579" s="1"/>
      <c r="C9579" s="1"/>
    </row>
    <row r="9580" spans="2:3" x14ac:dyDescent="0.3">
      <c r="B9580" s="1"/>
      <c r="C9580" s="1"/>
    </row>
    <row r="9581" spans="2:3" x14ac:dyDescent="0.3">
      <c r="B9581" s="1"/>
      <c r="C9581" s="1"/>
    </row>
    <row r="9582" spans="2:3" x14ac:dyDescent="0.3">
      <c r="B9582" s="1"/>
      <c r="C9582" s="1"/>
    </row>
    <row r="9583" spans="2:3" x14ac:dyDescent="0.3">
      <c r="B9583" s="1"/>
      <c r="C9583" s="1"/>
    </row>
    <row r="9584" spans="2:3" x14ac:dyDescent="0.3">
      <c r="B9584" s="1"/>
      <c r="C9584" s="1"/>
    </row>
    <row r="9585" spans="2:3" x14ac:dyDescent="0.3">
      <c r="B9585" s="1"/>
      <c r="C9585" s="1"/>
    </row>
    <row r="9586" spans="2:3" x14ac:dyDescent="0.3">
      <c r="B9586" s="1"/>
      <c r="C9586" s="1"/>
    </row>
    <row r="9587" spans="2:3" x14ac:dyDescent="0.3">
      <c r="B9587" s="1"/>
      <c r="C9587" s="1"/>
    </row>
    <row r="9588" spans="2:3" x14ac:dyDescent="0.3">
      <c r="B9588" s="1"/>
      <c r="C9588" s="1"/>
    </row>
    <row r="9589" spans="2:3" x14ac:dyDescent="0.3">
      <c r="B9589" s="1"/>
      <c r="C9589" s="1"/>
    </row>
    <row r="9590" spans="2:3" x14ac:dyDescent="0.3">
      <c r="B9590" s="1"/>
      <c r="C9590" s="1"/>
    </row>
    <row r="9591" spans="2:3" x14ac:dyDescent="0.3">
      <c r="B9591" s="1"/>
      <c r="C9591" s="1"/>
    </row>
    <row r="9592" spans="2:3" x14ac:dyDescent="0.3">
      <c r="B9592" s="1"/>
      <c r="C9592" s="1"/>
    </row>
    <row r="9593" spans="2:3" x14ac:dyDescent="0.3">
      <c r="B9593" s="1"/>
      <c r="C9593" s="1"/>
    </row>
    <row r="9594" spans="2:3" x14ac:dyDescent="0.3">
      <c r="B9594" s="1"/>
      <c r="C9594" s="1"/>
    </row>
    <row r="9595" spans="2:3" x14ac:dyDescent="0.3">
      <c r="B9595" s="1"/>
      <c r="C9595" s="1"/>
    </row>
    <row r="9596" spans="2:3" x14ac:dyDescent="0.3">
      <c r="B9596" s="1"/>
      <c r="C9596" s="1"/>
    </row>
    <row r="9597" spans="2:3" x14ac:dyDescent="0.3">
      <c r="B9597" s="1"/>
      <c r="C9597" s="1"/>
    </row>
    <row r="9598" spans="2:3" x14ac:dyDescent="0.3">
      <c r="B9598" s="1"/>
      <c r="C9598" s="1"/>
    </row>
    <row r="9599" spans="2:3" x14ac:dyDescent="0.3">
      <c r="B9599" s="1"/>
      <c r="C9599" s="1"/>
    </row>
    <row r="9600" spans="2:3" x14ac:dyDescent="0.3">
      <c r="B9600" s="1"/>
      <c r="C9600" s="1"/>
    </row>
    <row r="9601" spans="2:3" x14ac:dyDescent="0.3">
      <c r="B9601" s="1"/>
      <c r="C9601" s="1"/>
    </row>
    <row r="9602" spans="2:3" x14ac:dyDescent="0.3">
      <c r="B9602" s="1"/>
      <c r="C9602" s="1"/>
    </row>
    <row r="9603" spans="2:3" x14ac:dyDescent="0.3">
      <c r="B9603" s="1"/>
      <c r="C9603" s="1"/>
    </row>
    <row r="9604" spans="2:3" x14ac:dyDescent="0.3">
      <c r="B9604" s="1"/>
      <c r="C9604" s="1"/>
    </row>
    <row r="9605" spans="2:3" x14ac:dyDescent="0.3">
      <c r="B9605" s="1"/>
      <c r="C9605" s="1"/>
    </row>
    <row r="9606" spans="2:3" x14ac:dyDescent="0.3">
      <c r="B9606" s="1"/>
      <c r="C9606" s="1"/>
    </row>
    <row r="9607" spans="2:3" x14ac:dyDescent="0.3">
      <c r="B9607" s="1"/>
      <c r="C9607" s="1"/>
    </row>
    <row r="9608" spans="2:3" x14ac:dyDescent="0.3">
      <c r="B9608" s="1"/>
      <c r="C9608" s="1"/>
    </row>
    <row r="9609" spans="2:3" x14ac:dyDescent="0.3">
      <c r="B9609" s="1"/>
      <c r="C9609" s="1"/>
    </row>
    <row r="9610" spans="2:3" x14ac:dyDescent="0.3">
      <c r="B9610" s="1"/>
      <c r="C9610" s="1"/>
    </row>
    <row r="9611" spans="2:3" x14ac:dyDescent="0.3">
      <c r="B9611" s="1"/>
      <c r="C9611" s="1"/>
    </row>
    <row r="9612" spans="2:3" x14ac:dyDescent="0.3">
      <c r="B9612" s="1"/>
      <c r="C9612" s="1"/>
    </row>
    <row r="9613" spans="2:3" x14ac:dyDescent="0.3">
      <c r="B9613" s="1"/>
      <c r="C9613" s="1"/>
    </row>
    <row r="9614" spans="2:3" x14ac:dyDescent="0.3">
      <c r="B9614" s="1"/>
      <c r="C9614" s="1"/>
    </row>
    <row r="9615" spans="2:3" x14ac:dyDescent="0.3">
      <c r="B9615" s="1"/>
      <c r="C9615" s="1"/>
    </row>
    <row r="9616" spans="2:3" x14ac:dyDescent="0.3">
      <c r="B9616" s="1"/>
      <c r="C9616" s="1"/>
    </row>
    <row r="9617" spans="2:3" x14ac:dyDescent="0.3">
      <c r="B9617" s="1"/>
      <c r="C9617" s="1"/>
    </row>
    <row r="9618" spans="2:3" x14ac:dyDescent="0.3">
      <c r="B9618" s="1"/>
      <c r="C9618" s="1"/>
    </row>
    <row r="9619" spans="2:3" x14ac:dyDescent="0.3">
      <c r="B9619" s="1"/>
      <c r="C9619" s="1"/>
    </row>
    <row r="9620" spans="2:3" x14ac:dyDescent="0.3">
      <c r="B9620" s="1"/>
      <c r="C9620" s="1"/>
    </row>
    <row r="9621" spans="2:3" x14ac:dyDescent="0.3">
      <c r="B9621" s="1"/>
      <c r="C9621" s="1"/>
    </row>
    <row r="9622" spans="2:3" x14ac:dyDescent="0.3">
      <c r="B9622" s="1"/>
      <c r="C9622" s="1"/>
    </row>
    <row r="9623" spans="2:3" x14ac:dyDescent="0.3">
      <c r="B9623" s="1"/>
      <c r="C9623" s="1"/>
    </row>
    <row r="9624" spans="2:3" x14ac:dyDescent="0.3">
      <c r="B9624" s="1"/>
      <c r="C9624" s="1"/>
    </row>
    <row r="9625" spans="2:3" x14ac:dyDescent="0.3">
      <c r="B9625" s="1"/>
      <c r="C9625" s="1"/>
    </row>
    <row r="9626" spans="2:3" x14ac:dyDescent="0.3">
      <c r="B9626" s="1"/>
      <c r="C9626" s="1"/>
    </row>
    <row r="9627" spans="2:3" x14ac:dyDescent="0.3">
      <c r="B9627" s="1"/>
      <c r="C9627" s="1"/>
    </row>
    <row r="9628" spans="2:3" x14ac:dyDescent="0.3">
      <c r="B9628" s="1"/>
      <c r="C9628" s="1"/>
    </row>
    <row r="9629" spans="2:3" x14ac:dyDescent="0.3">
      <c r="B9629" s="1"/>
      <c r="C9629" s="1"/>
    </row>
    <row r="9630" spans="2:3" x14ac:dyDescent="0.3">
      <c r="B9630" s="1"/>
      <c r="C9630" s="1"/>
    </row>
    <row r="9631" spans="2:3" x14ac:dyDescent="0.3">
      <c r="B9631" s="1"/>
      <c r="C9631" s="1"/>
    </row>
    <row r="9632" spans="2:3" x14ac:dyDescent="0.3">
      <c r="B9632" s="1"/>
      <c r="C9632" s="1"/>
    </row>
    <row r="9633" spans="2:3" x14ac:dyDescent="0.3">
      <c r="B9633" s="1"/>
      <c r="C9633" s="1"/>
    </row>
    <row r="9634" spans="2:3" x14ac:dyDescent="0.3">
      <c r="B9634" s="1"/>
      <c r="C9634" s="1"/>
    </row>
    <row r="9635" spans="2:3" x14ac:dyDescent="0.3">
      <c r="B9635" s="1"/>
      <c r="C9635" s="1"/>
    </row>
    <row r="9636" spans="2:3" x14ac:dyDescent="0.3">
      <c r="B9636" s="1"/>
      <c r="C9636" s="1"/>
    </row>
    <row r="9637" spans="2:3" x14ac:dyDescent="0.3">
      <c r="B9637" s="1"/>
      <c r="C9637" s="1"/>
    </row>
    <row r="9638" spans="2:3" x14ac:dyDescent="0.3">
      <c r="B9638" s="1"/>
      <c r="C9638" s="1"/>
    </row>
    <row r="9639" spans="2:3" x14ac:dyDescent="0.3">
      <c r="B9639" s="1"/>
      <c r="C9639" s="1"/>
    </row>
    <row r="9640" spans="2:3" x14ac:dyDescent="0.3">
      <c r="B9640" s="1"/>
      <c r="C9640" s="1"/>
    </row>
    <row r="9641" spans="2:3" x14ac:dyDescent="0.3">
      <c r="B9641" s="1"/>
      <c r="C9641" s="1"/>
    </row>
    <row r="9642" spans="2:3" x14ac:dyDescent="0.3">
      <c r="B9642" s="1"/>
      <c r="C9642" s="1"/>
    </row>
    <row r="9643" spans="2:3" x14ac:dyDescent="0.3">
      <c r="B9643" s="1"/>
      <c r="C9643" s="1"/>
    </row>
    <row r="9644" spans="2:3" x14ac:dyDescent="0.3">
      <c r="B9644" s="1"/>
      <c r="C9644" s="1"/>
    </row>
    <row r="9645" spans="2:3" x14ac:dyDescent="0.3">
      <c r="B9645" s="1"/>
      <c r="C9645" s="1"/>
    </row>
    <row r="9646" spans="2:3" x14ac:dyDescent="0.3">
      <c r="B9646" s="1"/>
      <c r="C9646" s="1"/>
    </row>
    <row r="9647" spans="2:3" x14ac:dyDescent="0.3">
      <c r="B9647" s="1"/>
      <c r="C9647" s="1"/>
    </row>
    <row r="9648" spans="2:3" x14ac:dyDescent="0.3">
      <c r="B9648" s="1"/>
      <c r="C9648" s="1"/>
    </row>
    <row r="9649" spans="2:3" x14ac:dyDescent="0.3">
      <c r="B9649" s="1"/>
      <c r="C9649" s="1"/>
    </row>
    <row r="9650" spans="2:3" x14ac:dyDescent="0.3">
      <c r="B9650" s="1"/>
      <c r="C9650" s="1"/>
    </row>
    <row r="9651" spans="2:3" x14ac:dyDescent="0.3">
      <c r="B9651" s="1"/>
      <c r="C9651" s="1"/>
    </row>
    <row r="9652" spans="2:3" x14ac:dyDescent="0.3">
      <c r="B9652" s="1"/>
      <c r="C9652" s="1"/>
    </row>
    <row r="9653" spans="2:3" x14ac:dyDescent="0.3">
      <c r="B9653" s="1"/>
      <c r="C9653" s="1"/>
    </row>
    <row r="9654" spans="2:3" x14ac:dyDescent="0.3">
      <c r="B9654" s="1"/>
      <c r="C9654" s="1"/>
    </row>
    <row r="9655" spans="2:3" x14ac:dyDescent="0.3">
      <c r="B9655" s="1"/>
      <c r="C9655" s="1"/>
    </row>
    <row r="9656" spans="2:3" x14ac:dyDescent="0.3">
      <c r="B9656" s="1"/>
      <c r="C9656" s="1"/>
    </row>
    <row r="9657" spans="2:3" x14ac:dyDescent="0.3">
      <c r="B9657" s="1"/>
      <c r="C9657" s="1"/>
    </row>
    <row r="9658" spans="2:3" x14ac:dyDescent="0.3">
      <c r="B9658" s="1"/>
      <c r="C9658" s="1"/>
    </row>
    <row r="9659" spans="2:3" x14ac:dyDescent="0.3">
      <c r="B9659" s="1"/>
      <c r="C9659" s="1"/>
    </row>
    <row r="9660" spans="2:3" x14ac:dyDescent="0.3">
      <c r="B9660" s="1"/>
      <c r="C9660" s="1"/>
    </row>
    <row r="9661" spans="2:3" x14ac:dyDescent="0.3">
      <c r="B9661" s="1"/>
      <c r="C9661" s="1"/>
    </row>
    <row r="9662" spans="2:3" x14ac:dyDescent="0.3">
      <c r="B9662" s="1"/>
      <c r="C9662" s="1"/>
    </row>
    <row r="9663" spans="2:3" x14ac:dyDescent="0.3">
      <c r="B9663" s="1"/>
      <c r="C9663" s="1"/>
    </row>
    <row r="9664" spans="2:3" x14ac:dyDescent="0.3">
      <c r="B9664" s="1"/>
      <c r="C9664" s="1"/>
    </row>
    <row r="9665" spans="2:3" x14ac:dyDescent="0.3">
      <c r="B9665" s="1"/>
      <c r="C9665" s="1"/>
    </row>
    <row r="9666" spans="2:3" x14ac:dyDescent="0.3">
      <c r="B9666" s="1"/>
      <c r="C9666" s="1"/>
    </row>
    <row r="9667" spans="2:3" x14ac:dyDescent="0.3">
      <c r="B9667" s="1"/>
      <c r="C9667" s="1"/>
    </row>
    <row r="9668" spans="2:3" x14ac:dyDescent="0.3">
      <c r="B9668" s="1"/>
      <c r="C9668" s="1"/>
    </row>
    <row r="9669" spans="2:3" x14ac:dyDescent="0.3">
      <c r="B9669" s="1"/>
      <c r="C9669" s="1"/>
    </row>
    <row r="9670" spans="2:3" x14ac:dyDescent="0.3">
      <c r="B9670" s="1"/>
      <c r="C9670" s="1"/>
    </row>
    <row r="9671" spans="2:3" x14ac:dyDescent="0.3">
      <c r="B9671" s="1"/>
      <c r="C9671" s="1"/>
    </row>
    <row r="9672" spans="2:3" x14ac:dyDescent="0.3">
      <c r="B9672" s="1"/>
      <c r="C9672" s="1"/>
    </row>
    <row r="9673" spans="2:3" x14ac:dyDescent="0.3">
      <c r="B9673" s="1"/>
      <c r="C9673" s="1"/>
    </row>
    <row r="9674" spans="2:3" x14ac:dyDescent="0.3">
      <c r="B9674" s="1"/>
      <c r="C9674" s="1"/>
    </row>
    <row r="9675" spans="2:3" x14ac:dyDescent="0.3">
      <c r="B9675" s="1"/>
      <c r="C9675" s="1"/>
    </row>
    <row r="9676" spans="2:3" x14ac:dyDescent="0.3">
      <c r="B9676" s="1"/>
      <c r="C9676" s="1"/>
    </row>
    <row r="9677" spans="2:3" x14ac:dyDescent="0.3">
      <c r="B9677" s="1"/>
      <c r="C9677" s="1"/>
    </row>
    <row r="9678" spans="2:3" x14ac:dyDescent="0.3">
      <c r="B9678" s="1"/>
      <c r="C9678" s="1"/>
    </row>
    <row r="9679" spans="2:3" x14ac:dyDescent="0.3">
      <c r="B9679" s="1"/>
      <c r="C9679" s="1"/>
    </row>
    <row r="9680" spans="2:3" x14ac:dyDescent="0.3">
      <c r="B9680" s="1"/>
      <c r="C9680" s="1"/>
    </row>
    <row r="9681" spans="2:3" x14ac:dyDescent="0.3">
      <c r="B9681" s="1"/>
      <c r="C9681" s="1"/>
    </row>
    <row r="9682" spans="2:3" x14ac:dyDescent="0.3">
      <c r="B9682" s="1"/>
      <c r="C9682" s="1"/>
    </row>
    <row r="9683" spans="2:3" x14ac:dyDescent="0.3">
      <c r="B9683" s="1"/>
      <c r="C9683" s="1"/>
    </row>
    <row r="9684" spans="2:3" x14ac:dyDescent="0.3">
      <c r="B9684" s="1"/>
      <c r="C9684" s="1"/>
    </row>
    <row r="9685" spans="2:3" x14ac:dyDescent="0.3">
      <c r="B9685" s="1"/>
      <c r="C9685" s="1"/>
    </row>
    <row r="9686" spans="2:3" x14ac:dyDescent="0.3">
      <c r="B9686" s="1"/>
      <c r="C9686" s="1"/>
    </row>
    <row r="9687" spans="2:3" x14ac:dyDescent="0.3">
      <c r="B9687" s="1"/>
      <c r="C9687" s="1"/>
    </row>
    <row r="9688" spans="2:3" x14ac:dyDescent="0.3">
      <c r="B9688" s="1"/>
      <c r="C9688" s="1"/>
    </row>
    <row r="9689" spans="2:3" x14ac:dyDescent="0.3">
      <c r="B9689" s="1"/>
      <c r="C9689" s="1"/>
    </row>
    <row r="9690" spans="2:3" x14ac:dyDescent="0.3">
      <c r="B9690" s="1"/>
      <c r="C9690" s="1"/>
    </row>
    <row r="9691" spans="2:3" x14ac:dyDescent="0.3">
      <c r="B9691" s="1"/>
      <c r="C9691" s="1"/>
    </row>
    <row r="9692" spans="2:3" x14ac:dyDescent="0.3">
      <c r="B9692" s="1"/>
      <c r="C9692" s="1"/>
    </row>
    <row r="9693" spans="2:3" x14ac:dyDescent="0.3">
      <c r="B9693" s="1"/>
      <c r="C9693" s="1"/>
    </row>
    <row r="9694" spans="2:3" x14ac:dyDescent="0.3">
      <c r="B9694" s="1"/>
      <c r="C9694" s="1"/>
    </row>
    <row r="9695" spans="2:3" x14ac:dyDescent="0.3">
      <c r="B9695" s="1"/>
      <c r="C9695" s="1"/>
    </row>
    <row r="9696" spans="2:3" x14ac:dyDescent="0.3">
      <c r="B9696" s="1"/>
      <c r="C9696" s="1"/>
    </row>
    <row r="9697" spans="2:3" x14ac:dyDescent="0.3">
      <c r="B9697" s="1"/>
      <c r="C9697" s="1"/>
    </row>
    <row r="9698" spans="2:3" x14ac:dyDescent="0.3">
      <c r="B9698" s="1"/>
      <c r="C9698" s="1"/>
    </row>
    <row r="9699" spans="2:3" x14ac:dyDescent="0.3">
      <c r="B9699" s="1"/>
      <c r="C9699" s="1"/>
    </row>
    <row r="9700" spans="2:3" x14ac:dyDescent="0.3">
      <c r="B9700" s="1"/>
      <c r="C9700" s="1"/>
    </row>
    <row r="9701" spans="2:3" x14ac:dyDescent="0.3">
      <c r="B9701" s="1"/>
      <c r="C9701" s="1"/>
    </row>
    <row r="9702" spans="2:3" x14ac:dyDescent="0.3">
      <c r="B9702" s="1"/>
      <c r="C9702" s="1"/>
    </row>
    <row r="9703" spans="2:3" x14ac:dyDescent="0.3">
      <c r="B9703" s="1"/>
      <c r="C9703" s="1"/>
    </row>
    <row r="9704" spans="2:3" x14ac:dyDescent="0.3">
      <c r="B9704" s="1"/>
      <c r="C9704" s="1"/>
    </row>
    <row r="9705" spans="2:3" x14ac:dyDescent="0.3">
      <c r="B9705" s="1"/>
      <c r="C9705" s="1"/>
    </row>
    <row r="9706" spans="2:3" x14ac:dyDescent="0.3">
      <c r="B9706" s="1"/>
      <c r="C9706" s="1"/>
    </row>
    <row r="9707" spans="2:3" x14ac:dyDescent="0.3">
      <c r="B9707" s="1"/>
      <c r="C9707" s="1"/>
    </row>
    <row r="9708" spans="2:3" x14ac:dyDescent="0.3">
      <c r="B9708" s="1"/>
      <c r="C9708" s="1"/>
    </row>
    <row r="9709" spans="2:3" x14ac:dyDescent="0.3">
      <c r="B9709" s="1"/>
      <c r="C9709" s="1"/>
    </row>
    <row r="9710" spans="2:3" x14ac:dyDescent="0.3">
      <c r="B9710" s="1"/>
      <c r="C9710" s="1"/>
    </row>
    <row r="9711" spans="2:3" x14ac:dyDescent="0.3">
      <c r="B9711" s="1"/>
      <c r="C9711" s="1"/>
    </row>
    <row r="9712" spans="2:3" x14ac:dyDescent="0.3">
      <c r="B9712" s="1"/>
      <c r="C9712" s="1"/>
    </row>
    <row r="9713" spans="2:3" x14ac:dyDescent="0.3">
      <c r="B9713" s="1"/>
      <c r="C9713" s="1"/>
    </row>
    <row r="9714" spans="2:3" x14ac:dyDescent="0.3">
      <c r="B9714" s="1"/>
      <c r="C9714" s="1"/>
    </row>
    <row r="9715" spans="2:3" x14ac:dyDescent="0.3">
      <c r="B9715" s="1"/>
      <c r="C9715" s="1"/>
    </row>
    <row r="9716" spans="2:3" x14ac:dyDescent="0.3">
      <c r="B9716" s="1"/>
      <c r="C9716" s="1"/>
    </row>
    <row r="9717" spans="2:3" x14ac:dyDescent="0.3">
      <c r="B9717" s="1"/>
      <c r="C9717" s="1"/>
    </row>
    <row r="9718" spans="2:3" x14ac:dyDescent="0.3">
      <c r="B9718" s="1"/>
      <c r="C9718" s="1"/>
    </row>
    <row r="9719" spans="2:3" x14ac:dyDescent="0.3">
      <c r="B9719" s="1"/>
      <c r="C9719" s="1"/>
    </row>
    <row r="9720" spans="2:3" x14ac:dyDescent="0.3">
      <c r="B9720" s="1"/>
      <c r="C9720" s="1"/>
    </row>
    <row r="9721" spans="2:3" x14ac:dyDescent="0.3">
      <c r="B9721" s="1"/>
      <c r="C9721" s="1"/>
    </row>
    <row r="9722" spans="2:3" x14ac:dyDescent="0.3">
      <c r="B9722" s="1"/>
      <c r="C9722" s="1"/>
    </row>
    <row r="9723" spans="2:3" x14ac:dyDescent="0.3">
      <c r="B9723" s="1"/>
      <c r="C9723" s="1"/>
    </row>
    <row r="9724" spans="2:3" x14ac:dyDescent="0.3">
      <c r="B9724" s="1"/>
      <c r="C9724" s="1"/>
    </row>
    <row r="9725" spans="2:3" x14ac:dyDescent="0.3">
      <c r="B9725" s="1"/>
      <c r="C9725" s="1"/>
    </row>
    <row r="9726" spans="2:3" x14ac:dyDescent="0.3">
      <c r="B9726" s="1"/>
      <c r="C9726" s="1"/>
    </row>
    <row r="9727" spans="2:3" x14ac:dyDescent="0.3">
      <c r="B9727" s="1"/>
      <c r="C9727" s="1"/>
    </row>
    <row r="9728" spans="2:3" x14ac:dyDescent="0.3">
      <c r="B9728" s="1"/>
      <c r="C9728" s="1"/>
    </row>
    <row r="9729" spans="2:3" x14ac:dyDescent="0.3">
      <c r="B9729" s="1"/>
      <c r="C9729" s="1"/>
    </row>
    <row r="9730" spans="2:3" x14ac:dyDescent="0.3">
      <c r="B9730" s="1"/>
      <c r="C9730" s="1"/>
    </row>
    <row r="9731" spans="2:3" x14ac:dyDescent="0.3">
      <c r="B9731" s="1"/>
      <c r="C9731" s="1"/>
    </row>
    <row r="9732" spans="2:3" x14ac:dyDescent="0.3">
      <c r="B9732" s="1"/>
      <c r="C9732" s="1"/>
    </row>
    <row r="9733" spans="2:3" x14ac:dyDescent="0.3">
      <c r="B9733" s="1"/>
      <c r="C9733" s="1"/>
    </row>
    <row r="9734" spans="2:3" x14ac:dyDescent="0.3">
      <c r="B9734" s="1"/>
      <c r="C9734" s="1"/>
    </row>
    <row r="9735" spans="2:3" x14ac:dyDescent="0.3">
      <c r="B9735" s="1"/>
      <c r="C9735" s="1"/>
    </row>
    <row r="9736" spans="2:3" x14ac:dyDescent="0.3">
      <c r="B9736" s="1"/>
      <c r="C9736" s="1"/>
    </row>
    <row r="9737" spans="2:3" x14ac:dyDescent="0.3">
      <c r="B9737" s="1"/>
      <c r="C9737" s="1"/>
    </row>
    <row r="9738" spans="2:3" x14ac:dyDescent="0.3">
      <c r="B9738" s="1"/>
      <c r="C9738" s="1"/>
    </row>
    <row r="9739" spans="2:3" x14ac:dyDescent="0.3">
      <c r="B9739" s="1"/>
      <c r="C9739" s="1"/>
    </row>
    <row r="9740" spans="2:3" x14ac:dyDescent="0.3">
      <c r="B9740" s="1"/>
      <c r="C9740" s="1"/>
    </row>
    <row r="9741" spans="2:3" x14ac:dyDescent="0.3">
      <c r="B9741" s="1"/>
      <c r="C9741" s="1"/>
    </row>
    <row r="9742" spans="2:3" x14ac:dyDescent="0.3">
      <c r="B9742" s="1"/>
      <c r="C9742" s="1"/>
    </row>
    <row r="9743" spans="2:3" x14ac:dyDescent="0.3">
      <c r="B9743" s="1"/>
      <c r="C9743" s="1"/>
    </row>
    <row r="9744" spans="2:3" x14ac:dyDescent="0.3">
      <c r="B9744" s="1"/>
      <c r="C9744" s="1"/>
    </row>
    <row r="9745" spans="2:3" x14ac:dyDescent="0.3">
      <c r="B9745" s="1"/>
      <c r="C9745" s="1"/>
    </row>
    <row r="9746" spans="2:3" x14ac:dyDescent="0.3">
      <c r="B9746" s="1"/>
      <c r="C9746" s="1"/>
    </row>
    <row r="9747" spans="2:3" x14ac:dyDescent="0.3">
      <c r="B9747" s="1"/>
      <c r="C9747" s="1"/>
    </row>
    <row r="9748" spans="2:3" x14ac:dyDescent="0.3">
      <c r="B9748" s="1"/>
      <c r="C9748" s="1"/>
    </row>
    <row r="9749" spans="2:3" x14ac:dyDescent="0.3">
      <c r="B9749" s="1"/>
      <c r="C9749" s="1"/>
    </row>
    <row r="9750" spans="2:3" x14ac:dyDescent="0.3">
      <c r="B9750" s="1"/>
      <c r="C9750" s="1"/>
    </row>
    <row r="9751" spans="2:3" x14ac:dyDescent="0.3">
      <c r="B9751" s="1"/>
      <c r="C9751" s="1"/>
    </row>
    <row r="9752" spans="2:3" x14ac:dyDescent="0.3">
      <c r="B9752" s="1"/>
      <c r="C9752" s="1"/>
    </row>
    <row r="9753" spans="2:3" x14ac:dyDescent="0.3">
      <c r="B9753" s="1"/>
      <c r="C9753" s="1"/>
    </row>
    <row r="9754" spans="2:3" x14ac:dyDescent="0.3">
      <c r="B9754" s="1"/>
      <c r="C9754" s="1"/>
    </row>
    <row r="9755" spans="2:3" x14ac:dyDescent="0.3">
      <c r="B9755" s="1"/>
      <c r="C9755" s="1"/>
    </row>
    <row r="9756" spans="2:3" x14ac:dyDescent="0.3">
      <c r="B9756" s="1"/>
      <c r="C9756" s="1"/>
    </row>
    <row r="9757" spans="2:3" x14ac:dyDescent="0.3">
      <c r="B9757" s="1"/>
      <c r="C9757" s="1"/>
    </row>
    <row r="9758" spans="2:3" x14ac:dyDescent="0.3">
      <c r="B9758" s="1"/>
      <c r="C9758" s="1"/>
    </row>
    <row r="9759" spans="2:3" x14ac:dyDescent="0.3">
      <c r="B9759" s="1"/>
      <c r="C9759" s="1"/>
    </row>
    <row r="9760" spans="2:3" x14ac:dyDescent="0.3">
      <c r="B9760" s="1"/>
      <c r="C9760" s="1"/>
    </row>
    <row r="9761" spans="2:3" x14ac:dyDescent="0.3">
      <c r="B9761" s="1"/>
      <c r="C9761" s="1"/>
    </row>
    <row r="9762" spans="2:3" x14ac:dyDescent="0.3">
      <c r="B9762" s="1"/>
      <c r="C9762" s="1"/>
    </row>
    <row r="9763" spans="2:3" x14ac:dyDescent="0.3">
      <c r="B9763" s="1"/>
      <c r="C9763" s="1"/>
    </row>
    <row r="9764" spans="2:3" x14ac:dyDescent="0.3">
      <c r="B9764" s="1"/>
      <c r="C9764" s="1"/>
    </row>
    <row r="9765" spans="2:3" x14ac:dyDescent="0.3">
      <c r="B9765" s="1"/>
      <c r="C9765" s="1"/>
    </row>
    <row r="9766" spans="2:3" x14ac:dyDescent="0.3">
      <c r="B9766" s="1"/>
      <c r="C9766" s="1"/>
    </row>
    <row r="9767" spans="2:3" x14ac:dyDescent="0.3">
      <c r="B9767" s="1"/>
      <c r="C9767" s="1"/>
    </row>
    <row r="9768" spans="2:3" x14ac:dyDescent="0.3">
      <c r="B9768" s="1"/>
      <c r="C9768" s="1"/>
    </row>
    <row r="9769" spans="2:3" x14ac:dyDescent="0.3">
      <c r="B9769" s="1"/>
      <c r="C9769" s="1"/>
    </row>
    <row r="9770" spans="2:3" x14ac:dyDescent="0.3">
      <c r="B9770" s="1"/>
      <c r="C9770" s="1"/>
    </row>
    <row r="9771" spans="2:3" x14ac:dyDescent="0.3">
      <c r="B9771" s="1"/>
      <c r="C9771" s="1"/>
    </row>
    <row r="9772" spans="2:3" x14ac:dyDescent="0.3">
      <c r="B9772" s="1"/>
      <c r="C9772" s="1"/>
    </row>
    <row r="9773" spans="2:3" x14ac:dyDescent="0.3">
      <c r="B9773" s="1"/>
      <c r="C9773" s="1"/>
    </row>
    <row r="9774" spans="2:3" x14ac:dyDescent="0.3">
      <c r="B9774" s="1"/>
      <c r="C9774" s="1"/>
    </row>
    <row r="9775" spans="2:3" x14ac:dyDescent="0.3">
      <c r="B9775" s="1"/>
      <c r="C9775" s="1"/>
    </row>
    <row r="9776" spans="2:3" x14ac:dyDescent="0.3">
      <c r="B9776" s="1"/>
      <c r="C9776" s="1"/>
    </row>
    <row r="9777" spans="2:3" x14ac:dyDescent="0.3">
      <c r="B9777" s="1"/>
      <c r="C9777" s="1"/>
    </row>
    <row r="9778" spans="2:3" x14ac:dyDescent="0.3">
      <c r="B9778" s="1"/>
      <c r="C9778" s="1"/>
    </row>
    <row r="9779" spans="2:3" x14ac:dyDescent="0.3">
      <c r="B9779" s="1"/>
      <c r="C9779" s="1"/>
    </row>
    <row r="9780" spans="2:3" x14ac:dyDescent="0.3">
      <c r="B9780" s="1"/>
      <c r="C9780" s="1"/>
    </row>
    <row r="9781" spans="2:3" x14ac:dyDescent="0.3">
      <c r="B9781" s="1"/>
      <c r="C9781" s="1"/>
    </row>
    <row r="9782" spans="2:3" x14ac:dyDescent="0.3">
      <c r="B9782" s="1"/>
      <c r="C9782" s="1"/>
    </row>
    <row r="9783" spans="2:3" x14ac:dyDescent="0.3">
      <c r="B9783" s="1"/>
      <c r="C9783" s="1"/>
    </row>
    <row r="9784" spans="2:3" x14ac:dyDescent="0.3">
      <c r="B9784" s="1"/>
      <c r="C9784" s="1"/>
    </row>
    <row r="9785" spans="2:3" x14ac:dyDescent="0.3">
      <c r="B9785" s="1"/>
      <c r="C9785" s="1"/>
    </row>
    <row r="9786" spans="2:3" x14ac:dyDescent="0.3">
      <c r="B9786" s="1"/>
      <c r="C9786" s="1"/>
    </row>
    <row r="9787" spans="2:3" x14ac:dyDescent="0.3">
      <c r="B9787" s="1"/>
      <c r="C9787" s="1"/>
    </row>
    <row r="9788" spans="2:3" x14ac:dyDescent="0.3">
      <c r="B9788" s="1"/>
      <c r="C9788" s="1"/>
    </row>
    <row r="9789" spans="2:3" x14ac:dyDescent="0.3">
      <c r="B9789" s="1"/>
      <c r="C9789" s="1"/>
    </row>
    <row r="9790" spans="2:3" x14ac:dyDescent="0.3">
      <c r="B9790" s="1"/>
      <c r="C9790" s="1"/>
    </row>
    <row r="9791" spans="2:3" x14ac:dyDescent="0.3">
      <c r="B9791" s="1"/>
      <c r="C9791" s="1"/>
    </row>
    <row r="9792" spans="2:3" x14ac:dyDescent="0.3">
      <c r="B9792" s="1"/>
      <c r="C9792" s="1"/>
    </row>
    <row r="9793" spans="2:3" x14ac:dyDescent="0.3">
      <c r="B9793" s="1"/>
      <c r="C9793" s="1"/>
    </row>
    <row r="9794" spans="2:3" x14ac:dyDescent="0.3">
      <c r="B9794" s="1"/>
      <c r="C9794" s="1"/>
    </row>
    <row r="9795" spans="2:3" x14ac:dyDescent="0.3">
      <c r="B9795" s="1"/>
      <c r="C9795" s="1"/>
    </row>
    <row r="9796" spans="2:3" x14ac:dyDescent="0.3">
      <c r="B9796" s="1"/>
      <c r="C9796" s="1"/>
    </row>
    <row r="9797" spans="2:3" x14ac:dyDescent="0.3">
      <c r="B9797" s="1"/>
      <c r="C9797" s="1"/>
    </row>
    <row r="9798" spans="2:3" x14ac:dyDescent="0.3">
      <c r="B9798" s="1"/>
      <c r="C9798" s="1"/>
    </row>
    <row r="9799" spans="2:3" x14ac:dyDescent="0.3">
      <c r="B9799" s="1"/>
      <c r="C9799" s="1"/>
    </row>
    <row r="9800" spans="2:3" x14ac:dyDescent="0.3">
      <c r="B9800" s="1"/>
      <c r="C9800" s="1"/>
    </row>
    <row r="9801" spans="2:3" x14ac:dyDescent="0.3">
      <c r="B9801" s="1"/>
      <c r="C9801" s="1"/>
    </row>
    <row r="9802" spans="2:3" x14ac:dyDescent="0.3">
      <c r="B9802" s="1"/>
      <c r="C9802" s="1"/>
    </row>
    <row r="9803" spans="2:3" x14ac:dyDescent="0.3">
      <c r="B9803" s="1"/>
      <c r="C9803" s="1"/>
    </row>
    <row r="9804" spans="2:3" x14ac:dyDescent="0.3">
      <c r="B9804" s="1"/>
      <c r="C9804" s="1"/>
    </row>
    <row r="9805" spans="2:3" x14ac:dyDescent="0.3">
      <c r="B9805" s="1"/>
      <c r="C9805" s="1"/>
    </row>
    <row r="9806" spans="2:3" x14ac:dyDescent="0.3">
      <c r="B9806" s="1"/>
      <c r="C9806" s="1"/>
    </row>
    <row r="9807" spans="2:3" x14ac:dyDescent="0.3">
      <c r="B9807" s="1"/>
      <c r="C9807" s="1"/>
    </row>
    <row r="9808" spans="2:3" x14ac:dyDescent="0.3">
      <c r="B9808" s="1"/>
      <c r="C9808" s="1"/>
    </row>
    <row r="9809" spans="2:3" x14ac:dyDescent="0.3">
      <c r="B9809" s="1"/>
      <c r="C9809" s="1"/>
    </row>
    <row r="9810" spans="2:3" x14ac:dyDescent="0.3">
      <c r="B9810" s="1"/>
      <c r="C9810" s="1"/>
    </row>
    <row r="9811" spans="2:3" x14ac:dyDescent="0.3">
      <c r="B9811" s="1"/>
      <c r="C9811" s="1"/>
    </row>
    <row r="9812" spans="2:3" x14ac:dyDescent="0.3">
      <c r="B9812" s="1"/>
      <c r="C9812" s="1"/>
    </row>
    <row r="9813" spans="2:3" x14ac:dyDescent="0.3">
      <c r="B9813" s="1"/>
      <c r="C9813" s="1"/>
    </row>
    <row r="9814" spans="2:3" x14ac:dyDescent="0.3">
      <c r="B9814" s="1"/>
      <c r="C9814" s="1"/>
    </row>
    <row r="9815" spans="2:3" x14ac:dyDescent="0.3">
      <c r="B9815" s="1"/>
      <c r="C9815" s="1"/>
    </row>
    <row r="9816" spans="2:3" x14ac:dyDescent="0.3">
      <c r="B9816" s="1"/>
      <c r="C9816" s="1"/>
    </row>
    <row r="9817" spans="2:3" x14ac:dyDescent="0.3">
      <c r="B9817" s="1"/>
      <c r="C9817" s="1"/>
    </row>
    <row r="9818" spans="2:3" x14ac:dyDescent="0.3">
      <c r="B9818" s="1"/>
      <c r="C9818" s="1"/>
    </row>
    <row r="9819" spans="2:3" x14ac:dyDescent="0.3">
      <c r="B9819" s="1"/>
      <c r="C9819" s="1"/>
    </row>
    <row r="9820" spans="2:3" x14ac:dyDescent="0.3">
      <c r="B9820" s="1"/>
      <c r="C9820" s="1"/>
    </row>
    <row r="9821" spans="2:3" x14ac:dyDescent="0.3">
      <c r="B9821" s="1"/>
      <c r="C9821" s="1"/>
    </row>
    <row r="9822" spans="2:3" x14ac:dyDescent="0.3">
      <c r="B9822" s="1"/>
      <c r="C9822" s="1"/>
    </row>
    <row r="9823" spans="2:3" x14ac:dyDescent="0.3">
      <c r="B9823" s="1"/>
      <c r="C9823" s="1"/>
    </row>
    <row r="9824" spans="2:3" x14ac:dyDescent="0.3">
      <c r="B9824" s="1"/>
      <c r="C9824" s="1"/>
    </row>
    <row r="9825" spans="2:3" x14ac:dyDescent="0.3">
      <c r="B9825" s="1"/>
      <c r="C9825" s="1"/>
    </row>
    <row r="9826" spans="2:3" x14ac:dyDescent="0.3">
      <c r="B9826" s="1"/>
      <c r="C9826" s="1"/>
    </row>
    <row r="9827" spans="2:3" x14ac:dyDescent="0.3">
      <c r="B9827" s="1"/>
      <c r="C9827" s="1"/>
    </row>
    <row r="9828" spans="2:3" x14ac:dyDescent="0.3">
      <c r="B9828" s="1"/>
      <c r="C9828" s="1"/>
    </row>
    <row r="9829" spans="2:3" x14ac:dyDescent="0.3">
      <c r="B9829" s="1"/>
      <c r="C9829" s="1"/>
    </row>
    <row r="9830" spans="2:3" x14ac:dyDescent="0.3">
      <c r="B9830" s="1"/>
      <c r="C9830" s="1"/>
    </row>
    <row r="9831" spans="2:3" x14ac:dyDescent="0.3">
      <c r="B9831" s="1"/>
      <c r="C9831" s="1"/>
    </row>
    <row r="9832" spans="2:3" x14ac:dyDescent="0.3">
      <c r="B9832" s="1"/>
      <c r="C9832" s="1"/>
    </row>
    <row r="9833" spans="2:3" x14ac:dyDescent="0.3">
      <c r="B9833" s="1"/>
      <c r="C9833" s="1"/>
    </row>
    <row r="9834" spans="2:3" x14ac:dyDescent="0.3">
      <c r="B9834" s="1"/>
      <c r="C9834" s="1"/>
    </row>
    <row r="9835" spans="2:3" x14ac:dyDescent="0.3">
      <c r="B9835" s="1"/>
      <c r="C9835" s="1"/>
    </row>
    <row r="9836" spans="2:3" x14ac:dyDescent="0.3">
      <c r="B9836" s="1"/>
      <c r="C9836" s="1"/>
    </row>
    <row r="9837" spans="2:3" x14ac:dyDescent="0.3">
      <c r="B9837" s="1"/>
      <c r="C9837" s="1"/>
    </row>
    <row r="9838" spans="2:3" x14ac:dyDescent="0.3">
      <c r="B9838" s="1"/>
      <c r="C9838" s="1"/>
    </row>
    <row r="9839" spans="2:3" x14ac:dyDescent="0.3">
      <c r="B9839" s="1"/>
      <c r="C9839" s="1"/>
    </row>
    <row r="9840" spans="2:3" x14ac:dyDescent="0.3">
      <c r="B9840" s="1"/>
      <c r="C9840" s="1"/>
    </row>
    <row r="9841" spans="2:3" x14ac:dyDescent="0.3">
      <c r="B9841" s="1"/>
      <c r="C9841" s="1"/>
    </row>
    <row r="9842" spans="2:3" x14ac:dyDescent="0.3">
      <c r="B9842" s="1"/>
      <c r="C9842" s="1"/>
    </row>
    <row r="9843" spans="2:3" x14ac:dyDescent="0.3">
      <c r="B9843" s="1"/>
      <c r="C9843" s="1"/>
    </row>
    <row r="9844" spans="2:3" x14ac:dyDescent="0.3">
      <c r="B9844" s="1"/>
      <c r="C9844" s="1"/>
    </row>
    <row r="9845" spans="2:3" x14ac:dyDescent="0.3">
      <c r="B9845" s="1"/>
      <c r="C9845" s="1"/>
    </row>
    <row r="9846" spans="2:3" x14ac:dyDescent="0.3">
      <c r="B9846" s="1"/>
      <c r="C9846" s="1"/>
    </row>
    <row r="9847" spans="2:3" x14ac:dyDescent="0.3">
      <c r="B9847" s="1"/>
      <c r="C9847" s="1"/>
    </row>
    <row r="9848" spans="2:3" x14ac:dyDescent="0.3">
      <c r="B9848" s="1"/>
      <c r="C9848" s="1"/>
    </row>
    <row r="9849" spans="2:3" x14ac:dyDescent="0.3">
      <c r="B9849" s="1"/>
      <c r="C9849" s="1"/>
    </row>
    <row r="9850" spans="2:3" x14ac:dyDescent="0.3">
      <c r="B9850" s="1"/>
      <c r="C9850" s="1"/>
    </row>
    <row r="9851" spans="2:3" x14ac:dyDescent="0.3">
      <c r="B9851" s="1"/>
      <c r="C9851" s="1"/>
    </row>
    <row r="9852" spans="2:3" x14ac:dyDescent="0.3">
      <c r="B9852" s="1"/>
      <c r="C9852" s="1"/>
    </row>
    <row r="9853" spans="2:3" x14ac:dyDescent="0.3">
      <c r="B9853" s="1"/>
      <c r="C9853" s="1"/>
    </row>
    <row r="9854" spans="2:3" x14ac:dyDescent="0.3">
      <c r="B9854" s="1"/>
      <c r="C9854" s="1"/>
    </row>
    <row r="9855" spans="2:3" x14ac:dyDescent="0.3">
      <c r="B9855" s="1"/>
      <c r="C9855" s="1"/>
    </row>
    <row r="9856" spans="2:3" x14ac:dyDescent="0.3">
      <c r="B9856" s="1"/>
      <c r="C9856" s="1"/>
    </row>
    <row r="9857" spans="2:3" x14ac:dyDescent="0.3">
      <c r="B9857" s="1"/>
      <c r="C9857" s="1"/>
    </row>
    <row r="9858" spans="2:3" x14ac:dyDescent="0.3">
      <c r="B9858" s="1"/>
      <c r="C9858" s="1"/>
    </row>
    <row r="9859" spans="2:3" x14ac:dyDescent="0.3">
      <c r="B9859" s="1"/>
      <c r="C9859" s="1"/>
    </row>
    <row r="9860" spans="2:3" x14ac:dyDescent="0.3">
      <c r="B9860" s="1"/>
      <c r="C9860" s="1"/>
    </row>
    <row r="9861" spans="2:3" x14ac:dyDescent="0.3">
      <c r="B9861" s="1"/>
      <c r="C9861" s="1"/>
    </row>
    <row r="9862" spans="2:3" x14ac:dyDescent="0.3">
      <c r="B9862" s="1"/>
      <c r="C9862" s="1"/>
    </row>
    <row r="9863" spans="2:3" x14ac:dyDescent="0.3">
      <c r="B9863" s="1"/>
      <c r="C9863" s="1"/>
    </row>
    <row r="9864" spans="2:3" x14ac:dyDescent="0.3">
      <c r="B9864" s="1"/>
      <c r="C9864" s="1"/>
    </row>
    <row r="9865" spans="2:3" x14ac:dyDescent="0.3">
      <c r="B9865" s="1"/>
      <c r="C9865" s="1"/>
    </row>
    <row r="9866" spans="2:3" x14ac:dyDescent="0.3">
      <c r="B9866" s="1"/>
      <c r="C9866" s="1"/>
    </row>
    <row r="9867" spans="2:3" x14ac:dyDescent="0.3">
      <c r="B9867" s="1"/>
      <c r="C9867" s="1"/>
    </row>
    <row r="9868" spans="2:3" x14ac:dyDescent="0.3">
      <c r="B9868" s="1"/>
      <c r="C9868" s="1"/>
    </row>
    <row r="9869" spans="2:3" x14ac:dyDescent="0.3">
      <c r="B9869" s="1"/>
      <c r="C9869" s="1"/>
    </row>
    <row r="9870" spans="2:3" x14ac:dyDescent="0.3">
      <c r="B9870" s="1"/>
      <c r="C9870" s="1"/>
    </row>
    <row r="9871" spans="2:3" x14ac:dyDescent="0.3">
      <c r="B9871" s="1"/>
      <c r="C9871" s="1"/>
    </row>
    <row r="9872" spans="2:3" x14ac:dyDescent="0.3">
      <c r="B9872" s="1"/>
      <c r="C9872" s="1"/>
    </row>
    <row r="9873" spans="2:3" x14ac:dyDescent="0.3">
      <c r="B9873" s="1"/>
      <c r="C9873" s="1"/>
    </row>
    <row r="9874" spans="2:3" x14ac:dyDescent="0.3">
      <c r="B9874" s="1"/>
      <c r="C9874" s="1"/>
    </row>
    <row r="9875" spans="2:3" x14ac:dyDescent="0.3">
      <c r="B9875" s="1"/>
      <c r="C9875" s="1"/>
    </row>
    <row r="9876" spans="2:3" x14ac:dyDescent="0.3">
      <c r="B9876" s="1"/>
      <c r="C9876" s="1"/>
    </row>
    <row r="9877" spans="2:3" x14ac:dyDescent="0.3">
      <c r="B9877" s="1"/>
      <c r="C9877" s="1"/>
    </row>
    <row r="9878" spans="2:3" x14ac:dyDescent="0.3">
      <c r="B9878" s="1"/>
      <c r="C9878" s="1"/>
    </row>
    <row r="9879" spans="2:3" x14ac:dyDescent="0.3">
      <c r="B9879" s="1"/>
      <c r="C9879" s="1"/>
    </row>
    <row r="9880" spans="2:3" x14ac:dyDescent="0.3">
      <c r="B9880" s="1"/>
      <c r="C9880" s="1"/>
    </row>
    <row r="9881" spans="2:3" x14ac:dyDescent="0.3">
      <c r="B9881" s="1"/>
      <c r="C9881" s="1"/>
    </row>
    <row r="9882" spans="2:3" x14ac:dyDescent="0.3">
      <c r="B9882" s="1"/>
      <c r="C9882" s="1"/>
    </row>
    <row r="9883" spans="2:3" x14ac:dyDescent="0.3">
      <c r="B9883" s="1"/>
      <c r="C9883" s="1"/>
    </row>
    <row r="9884" spans="2:3" x14ac:dyDescent="0.3">
      <c r="B9884" s="1"/>
      <c r="C9884" s="1"/>
    </row>
    <row r="9885" spans="2:3" x14ac:dyDescent="0.3">
      <c r="B9885" s="1"/>
      <c r="C9885" s="1"/>
    </row>
    <row r="9886" spans="2:3" x14ac:dyDescent="0.3">
      <c r="B9886" s="1"/>
      <c r="C9886" s="1"/>
    </row>
    <row r="9887" spans="2:3" x14ac:dyDescent="0.3">
      <c r="B9887" s="1"/>
      <c r="C9887" s="1"/>
    </row>
    <row r="9888" spans="2:3" x14ac:dyDescent="0.3">
      <c r="B9888" s="1"/>
      <c r="C9888" s="1"/>
    </row>
    <row r="9889" spans="2:3" x14ac:dyDescent="0.3">
      <c r="B9889" s="1"/>
      <c r="C9889" s="1"/>
    </row>
    <row r="9890" spans="2:3" x14ac:dyDescent="0.3">
      <c r="B9890" s="1"/>
      <c r="C9890" s="1"/>
    </row>
    <row r="9891" spans="2:3" x14ac:dyDescent="0.3">
      <c r="B9891" s="1"/>
      <c r="C9891" s="1"/>
    </row>
    <row r="9892" spans="2:3" x14ac:dyDescent="0.3">
      <c r="B9892" s="1"/>
      <c r="C9892" s="1"/>
    </row>
    <row r="9893" spans="2:3" x14ac:dyDescent="0.3">
      <c r="B9893" s="1"/>
      <c r="C9893" s="1"/>
    </row>
    <row r="9894" spans="2:3" x14ac:dyDescent="0.3">
      <c r="B9894" s="1"/>
      <c r="C9894" s="1"/>
    </row>
    <row r="9895" spans="2:3" x14ac:dyDescent="0.3">
      <c r="B9895" s="1"/>
      <c r="C9895" s="1"/>
    </row>
    <row r="9896" spans="2:3" x14ac:dyDescent="0.3">
      <c r="B9896" s="1"/>
      <c r="C9896" s="1"/>
    </row>
    <row r="9897" spans="2:3" x14ac:dyDescent="0.3">
      <c r="B9897" s="1"/>
      <c r="C9897" s="1"/>
    </row>
    <row r="9898" spans="2:3" x14ac:dyDescent="0.3">
      <c r="B9898" s="1"/>
      <c r="C9898" s="1"/>
    </row>
    <row r="9899" spans="2:3" x14ac:dyDescent="0.3">
      <c r="B9899" s="1"/>
      <c r="C9899" s="1"/>
    </row>
    <row r="9900" spans="2:3" x14ac:dyDescent="0.3">
      <c r="B9900" s="1"/>
      <c r="C9900" s="1"/>
    </row>
    <row r="9901" spans="2:3" x14ac:dyDescent="0.3">
      <c r="B9901" s="1"/>
      <c r="C9901" s="1"/>
    </row>
    <row r="9902" spans="2:3" x14ac:dyDescent="0.3">
      <c r="B9902" s="1"/>
      <c r="C9902" s="1"/>
    </row>
    <row r="9903" spans="2:3" x14ac:dyDescent="0.3">
      <c r="B9903" s="1"/>
      <c r="C9903" s="1"/>
    </row>
    <row r="9904" spans="2:3" x14ac:dyDescent="0.3">
      <c r="B9904" s="1"/>
      <c r="C9904" s="1"/>
    </row>
    <row r="9905" spans="2:3" x14ac:dyDescent="0.3">
      <c r="B9905" s="1"/>
      <c r="C9905" s="1"/>
    </row>
    <row r="9906" spans="2:3" x14ac:dyDescent="0.3">
      <c r="B9906" s="1"/>
      <c r="C9906" s="1"/>
    </row>
    <row r="9907" spans="2:3" x14ac:dyDescent="0.3">
      <c r="B9907" s="1"/>
      <c r="C9907" s="1"/>
    </row>
    <row r="9908" spans="2:3" x14ac:dyDescent="0.3">
      <c r="B9908" s="1"/>
      <c r="C9908" s="1"/>
    </row>
    <row r="9909" spans="2:3" x14ac:dyDescent="0.3">
      <c r="B9909" s="1"/>
      <c r="C9909" s="1"/>
    </row>
    <row r="9910" spans="2:3" x14ac:dyDescent="0.3">
      <c r="B9910" s="1"/>
      <c r="C9910" s="1"/>
    </row>
    <row r="9911" spans="2:3" x14ac:dyDescent="0.3">
      <c r="B9911" s="1"/>
      <c r="C9911" s="1"/>
    </row>
    <row r="9912" spans="2:3" x14ac:dyDescent="0.3">
      <c r="B9912" s="1"/>
      <c r="C9912" s="1"/>
    </row>
    <row r="9913" spans="2:3" x14ac:dyDescent="0.3">
      <c r="B9913" s="1"/>
      <c r="C9913" s="1"/>
    </row>
    <row r="9914" spans="2:3" x14ac:dyDescent="0.3">
      <c r="B9914" s="1"/>
      <c r="C9914" s="1"/>
    </row>
    <row r="9915" spans="2:3" x14ac:dyDescent="0.3">
      <c r="B9915" s="1"/>
      <c r="C9915" s="1"/>
    </row>
    <row r="9916" spans="2:3" x14ac:dyDescent="0.3">
      <c r="B9916" s="1"/>
      <c r="C9916" s="1"/>
    </row>
    <row r="9917" spans="2:3" x14ac:dyDescent="0.3">
      <c r="B9917" s="1"/>
      <c r="C9917" s="1"/>
    </row>
    <row r="9918" spans="2:3" x14ac:dyDescent="0.3">
      <c r="B9918" s="1"/>
      <c r="C9918" s="1"/>
    </row>
    <row r="9919" spans="2:3" x14ac:dyDescent="0.3">
      <c r="B9919" s="1"/>
      <c r="C9919" s="1"/>
    </row>
    <row r="9920" spans="2:3" x14ac:dyDescent="0.3">
      <c r="B9920" s="1"/>
      <c r="C9920" s="1"/>
    </row>
    <row r="9921" spans="2:3" x14ac:dyDescent="0.3">
      <c r="B9921" s="1"/>
      <c r="C9921" s="1"/>
    </row>
    <row r="9922" spans="2:3" x14ac:dyDescent="0.3">
      <c r="B9922" s="1"/>
      <c r="C9922" s="1"/>
    </row>
    <row r="9923" spans="2:3" x14ac:dyDescent="0.3">
      <c r="B9923" s="1"/>
      <c r="C9923" s="1"/>
    </row>
    <row r="9924" spans="2:3" x14ac:dyDescent="0.3">
      <c r="B9924" s="1"/>
      <c r="C9924" s="1"/>
    </row>
    <row r="9925" spans="2:3" x14ac:dyDescent="0.3">
      <c r="B9925" s="1"/>
      <c r="C9925" s="1"/>
    </row>
    <row r="9926" spans="2:3" x14ac:dyDescent="0.3">
      <c r="B9926" s="1"/>
      <c r="C9926" s="1"/>
    </row>
    <row r="9927" spans="2:3" x14ac:dyDescent="0.3">
      <c r="B9927" s="1"/>
      <c r="C9927" s="1"/>
    </row>
    <row r="9928" spans="2:3" x14ac:dyDescent="0.3">
      <c r="B9928" s="1"/>
      <c r="C9928" s="1"/>
    </row>
    <row r="9929" spans="2:3" x14ac:dyDescent="0.3">
      <c r="B9929" s="1"/>
      <c r="C9929" s="1"/>
    </row>
    <row r="9930" spans="2:3" x14ac:dyDescent="0.3">
      <c r="B9930" s="1"/>
      <c r="C9930" s="1"/>
    </row>
    <row r="9931" spans="2:3" x14ac:dyDescent="0.3">
      <c r="B9931" s="1"/>
      <c r="C9931" s="1"/>
    </row>
    <row r="9932" spans="2:3" x14ac:dyDescent="0.3">
      <c r="B9932" s="1"/>
      <c r="C9932" s="1"/>
    </row>
    <row r="9933" spans="2:3" x14ac:dyDescent="0.3">
      <c r="B9933" s="1"/>
      <c r="C9933" s="1"/>
    </row>
    <row r="9934" spans="2:3" x14ac:dyDescent="0.3">
      <c r="B9934" s="1"/>
      <c r="C9934" s="1"/>
    </row>
    <row r="9935" spans="2:3" x14ac:dyDescent="0.3">
      <c r="B9935" s="1"/>
      <c r="C9935" s="1"/>
    </row>
    <row r="9936" spans="2:3" x14ac:dyDescent="0.3">
      <c r="B9936" s="1"/>
      <c r="C9936" s="1"/>
    </row>
    <row r="9937" spans="2:3" x14ac:dyDescent="0.3">
      <c r="B9937" s="1"/>
      <c r="C9937" s="1"/>
    </row>
    <row r="9938" spans="2:3" x14ac:dyDescent="0.3">
      <c r="B9938" s="1"/>
      <c r="C9938" s="1"/>
    </row>
    <row r="9939" spans="2:3" x14ac:dyDescent="0.3">
      <c r="B9939" s="1"/>
      <c r="C9939" s="1"/>
    </row>
    <row r="9940" spans="2:3" x14ac:dyDescent="0.3">
      <c r="B9940" s="1"/>
      <c r="C9940" s="1"/>
    </row>
    <row r="9941" spans="2:3" x14ac:dyDescent="0.3">
      <c r="B9941" s="1"/>
      <c r="C9941" s="1"/>
    </row>
    <row r="9942" spans="2:3" x14ac:dyDescent="0.3">
      <c r="B9942" s="1"/>
      <c r="C9942" s="1"/>
    </row>
    <row r="9943" spans="2:3" x14ac:dyDescent="0.3">
      <c r="B9943" s="1"/>
      <c r="C9943" s="1"/>
    </row>
    <row r="9944" spans="2:3" x14ac:dyDescent="0.3">
      <c r="B9944" s="1"/>
      <c r="C9944" s="1"/>
    </row>
    <row r="9945" spans="2:3" x14ac:dyDescent="0.3">
      <c r="B9945" s="1"/>
      <c r="C9945" s="1"/>
    </row>
    <row r="9946" spans="2:3" x14ac:dyDescent="0.3">
      <c r="B9946" s="1"/>
      <c r="C9946" s="1"/>
    </row>
    <row r="9947" spans="2:3" x14ac:dyDescent="0.3">
      <c r="B9947" s="1"/>
      <c r="C9947" s="1"/>
    </row>
    <row r="9948" spans="2:3" x14ac:dyDescent="0.3">
      <c r="B9948" s="1"/>
      <c r="C9948" s="1"/>
    </row>
    <row r="9949" spans="2:3" x14ac:dyDescent="0.3">
      <c r="B9949" s="1"/>
      <c r="C9949" s="1"/>
    </row>
    <row r="9950" spans="2:3" x14ac:dyDescent="0.3">
      <c r="B9950" s="1"/>
      <c r="C9950" s="1"/>
    </row>
    <row r="9951" spans="2:3" x14ac:dyDescent="0.3">
      <c r="B9951" s="1"/>
      <c r="C9951" s="1"/>
    </row>
    <row r="9952" spans="2:3" x14ac:dyDescent="0.3">
      <c r="B9952" s="1"/>
      <c r="C9952" s="1"/>
    </row>
    <row r="9953" spans="2:3" x14ac:dyDescent="0.3">
      <c r="B9953" s="1"/>
      <c r="C9953" s="1"/>
    </row>
    <row r="9954" spans="2:3" x14ac:dyDescent="0.3">
      <c r="B9954" s="1"/>
      <c r="C9954" s="1"/>
    </row>
    <row r="9955" spans="2:3" x14ac:dyDescent="0.3">
      <c r="B9955" s="1"/>
      <c r="C9955" s="1"/>
    </row>
    <row r="9956" spans="2:3" x14ac:dyDescent="0.3">
      <c r="B9956" s="1"/>
      <c r="C9956" s="1"/>
    </row>
    <row r="9957" spans="2:3" x14ac:dyDescent="0.3">
      <c r="B9957" s="1"/>
      <c r="C9957" s="1"/>
    </row>
    <row r="9958" spans="2:3" x14ac:dyDescent="0.3">
      <c r="B9958" s="1"/>
      <c r="C9958" s="1"/>
    </row>
    <row r="9959" spans="2:3" x14ac:dyDescent="0.3">
      <c r="B9959" s="1"/>
      <c r="C9959" s="1"/>
    </row>
    <row r="9960" spans="2:3" x14ac:dyDescent="0.3">
      <c r="B9960" s="1"/>
      <c r="C9960" s="1"/>
    </row>
    <row r="9961" spans="2:3" x14ac:dyDescent="0.3">
      <c r="B9961" s="1"/>
      <c r="C9961" s="1"/>
    </row>
    <row r="9962" spans="2:3" x14ac:dyDescent="0.3">
      <c r="B9962" s="1"/>
      <c r="C9962" s="1"/>
    </row>
    <row r="9963" spans="2:3" x14ac:dyDescent="0.3">
      <c r="B9963" s="1"/>
      <c r="C9963" s="1"/>
    </row>
    <row r="9964" spans="2:3" x14ac:dyDescent="0.3">
      <c r="B9964" s="1"/>
      <c r="C9964" s="1"/>
    </row>
    <row r="9965" spans="2:3" x14ac:dyDescent="0.3">
      <c r="B9965" s="1"/>
      <c r="C9965" s="1"/>
    </row>
    <row r="9966" spans="2:3" x14ac:dyDescent="0.3">
      <c r="B9966" s="1"/>
      <c r="C9966" s="1"/>
    </row>
    <row r="9967" spans="2:3" x14ac:dyDescent="0.3">
      <c r="B9967" s="1"/>
      <c r="C9967" s="1"/>
    </row>
    <row r="9968" spans="2:3" x14ac:dyDescent="0.3">
      <c r="B9968" s="1"/>
      <c r="C9968" s="1"/>
    </row>
    <row r="9969" spans="2:3" x14ac:dyDescent="0.3">
      <c r="B9969" s="1"/>
      <c r="C9969" s="1"/>
    </row>
    <row r="9970" spans="2:3" x14ac:dyDescent="0.3">
      <c r="B9970" s="1"/>
      <c r="C9970" s="1"/>
    </row>
    <row r="9971" spans="2:3" x14ac:dyDescent="0.3">
      <c r="B9971" s="1"/>
      <c r="C9971" s="1"/>
    </row>
    <row r="9972" spans="2:3" x14ac:dyDescent="0.3">
      <c r="B9972" s="1"/>
      <c r="C9972" s="1"/>
    </row>
    <row r="9973" spans="2:3" x14ac:dyDescent="0.3">
      <c r="B9973" s="1"/>
      <c r="C9973" s="1"/>
    </row>
    <row r="9974" spans="2:3" x14ac:dyDescent="0.3">
      <c r="B9974" s="1"/>
      <c r="C9974" s="1"/>
    </row>
    <row r="9975" spans="2:3" x14ac:dyDescent="0.3">
      <c r="B9975" s="1"/>
      <c r="C9975" s="1"/>
    </row>
    <row r="9976" spans="2:3" x14ac:dyDescent="0.3">
      <c r="B9976" s="1"/>
      <c r="C9976" s="1"/>
    </row>
    <row r="9977" spans="2:3" x14ac:dyDescent="0.3">
      <c r="B9977" s="1"/>
      <c r="C9977" s="1"/>
    </row>
    <row r="9978" spans="2:3" x14ac:dyDescent="0.3">
      <c r="B9978" s="1"/>
      <c r="C9978" s="1"/>
    </row>
    <row r="9979" spans="2:3" x14ac:dyDescent="0.3">
      <c r="B9979" s="1"/>
      <c r="C9979" s="1"/>
    </row>
    <row r="9980" spans="2:3" x14ac:dyDescent="0.3">
      <c r="B9980" s="1"/>
      <c r="C9980" s="1"/>
    </row>
    <row r="9981" spans="2:3" x14ac:dyDescent="0.3">
      <c r="B9981" s="1"/>
      <c r="C9981" s="1"/>
    </row>
    <row r="9982" spans="2:3" x14ac:dyDescent="0.3">
      <c r="B9982" s="1"/>
      <c r="C9982" s="1"/>
    </row>
    <row r="9983" spans="2:3" x14ac:dyDescent="0.3">
      <c r="B9983" s="1"/>
      <c r="C9983" s="1"/>
    </row>
    <row r="9984" spans="2:3" x14ac:dyDescent="0.3">
      <c r="B9984" s="1"/>
      <c r="C9984" s="1"/>
    </row>
    <row r="9985" spans="2:3" x14ac:dyDescent="0.3">
      <c r="B9985" s="1"/>
      <c r="C9985" s="1"/>
    </row>
    <row r="9986" spans="2:3" x14ac:dyDescent="0.3">
      <c r="B9986" s="1"/>
      <c r="C9986" s="1"/>
    </row>
    <row r="9987" spans="2:3" x14ac:dyDescent="0.3">
      <c r="B9987" s="1"/>
      <c r="C9987" s="1"/>
    </row>
    <row r="9988" spans="2:3" x14ac:dyDescent="0.3">
      <c r="B9988" s="1"/>
      <c r="C9988" s="1"/>
    </row>
    <row r="9989" spans="2:3" x14ac:dyDescent="0.3">
      <c r="B9989" s="1"/>
      <c r="C9989" s="1"/>
    </row>
    <row r="9990" spans="2:3" x14ac:dyDescent="0.3">
      <c r="B9990" s="1"/>
      <c r="C9990" s="1"/>
    </row>
    <row r="9991" spans="2:3" x14ac:dyDescent="0.3">
      <c r="B9991" s="1"/>
      <c r="C9991" s="1"/>
    </row>
    <row r="9992" spans="2:3" x14ac:dyDescent="0.3">
      <c r="B9992" s="1"/>
      <c r="C9992" s="1"/>
    </row>
    <row r="9993" spans="2:3" x14ac:dyDescent="0.3">
      <c r="B9993" s="1"/>
      <c r="C9993" s="1"/>
    </row>
    <row r="9994" spans="2:3" x14ac:dyDescent="0.3">
      <c r="B9994" s="1"/>
      <c r="C9994" s="1"/>
    </row>
    <row r="9995" spans="2:3" x14ac:dyDescent="0.3">
      <c r="B9995" s="1"/>
      <c r="C9995" s="1"/>
    </row>
    <row r="9996" spans="2:3" x14ac:dyDescent="0.3">
      <c r="B9996" s="1"/>
      <c r="C9996" s="1"/>
    </row>
    <row r="9997" spans="2:3" x14ac:dyDescent="0.3">
      <c r="B9997" s="1"/>
      <c r="C9997" s="1"/>
    </row>
    <row r="9998" spans="2:3" x14ac:dyDescent="0.3">
      <c r="B9998" s="1"/>
      <c r="C9998" s="1"/>
    </row>
    <row r="9999" spans="2:3" x14ac:dyDescent="0.3">
      <c r="B9999" s="1"/>
      <c r="C9999" s="1"/>
    </row>
    <row r="10000" spans="2:3" x14ac:dyDescent="0.3">
      <c r="B10000" s="1"/>
      <c r="C10000" s="1"/>
    </row>
    <row r="10001" spans="2:3" x14ac:dyDescent="0.3">
      <c r="B10001" s="1"/>
      <c r="C10001" s="1"/>
    </row>
    <row r="10002" spans="2:3" x14ac:dyDescent="0.3">
      <c r="B10002" s="1"/>
      <c r="C10002" s="1"/>
    </row>
    <row r="10003" spans="2:3" x14ac:dyDescent="0.3">
      <c r="B10003" s="1"/>
      <c r="C10003" s="1"/>
    </row>
    <row r="10004" spans="2:3" x14ac:dyDescent="0.3">
      <c r="B10004" s="1"/>
      <c r="C10004" s="1"/>
    </row>
    <row r="10005" spans="2:3" x14ac:dyDescent="0.3">
      <c r="B10005" s="1"/>
      <c r="C10005" s="1"/>
    </row>
    <row r="10006" spans="2:3" x14ac:dyDescent="0.3">
      <c r="B10006" s="1"/>
      <c r="C10006" s="1"/>
    </row>
    <row r="10007" spans="2:3" x14ac:dyDescent="0.3">
      <c r="B10007" s="1"/>
      <c r="C10007" s="1"/>
    </row>
    <row r="10008" spans="2:3" x14ac:dyDescent="0.3">
      <c r="B10008" s="1"/>
      <c r="C10008" s="1"/>
    </row>
    <row r="10009" spans="2:3" x14ac:dyDescent="0.3">
      <c r="B10009" s="1"/>
      <c r="C10009" s="1"/>
    </row>
    <row r="10010" spans="2:3" x14ac:dyDescent="0.3">
      <c r="B10010" s="1"/>
      <c r="C10010" s="1"/>
    </row>
    <row r="10011" spans="2:3" x14ac:dyDescent="0.3">
      <c r="B10011" s="1"/>
      <c r="C10011" s="1"/>
    </row>
    <row r="10012" spans="2:3" x14ac:dyDescent="0.3">
      <c r="B10012" s="1"/>
      <c r="C10012" s="1"/>
    </row>
    <row r="10013" spans="2:3" x14ac:dyDescent="0.3">
      <c r="B10013" s="1"/>
      <c r="C10013" s="1"/>
    </row>
    <row r="10014" spans="2:3" x14ac:dyDescent="0.3">
      <c r="B10014" s="1"/>
      <c r="C10014" s="1"/>
    </row>
    <row r="10015" spans="2:3" x14ac:dyDescent="0.3">
      <c r="B10015" s="1"/>
      <c r="C10015" s="1"/>
    </row>
    <row r="10016" spans="2:3" x14ac:dyDescent="0.3">
      <c r="B10016" s="1"/>
      <c r="C10016" s="1"/>
    </row>
    <row r="10017" spans="2:3" x14ac:dyDescent="0.3">
      <c r="B10017" s="1"/>
      <c r="C10017" s="1"/>
    </row>
    <row r="10018" spans="2:3" x14ac:dyDescent="0.3">
      <c r="B10018" s="1"/>
      <c r="C10018" s="1"/>
    </row>
    <row r="10019" spans="2:3" x14ac:dyDescent="0.3">
      <c r="B10019" s="1"/>
      <c r="C10019" s="1"/>
    </row>
    <row r="10020" spans="2:3" x14ac:dyDescent="0.3">
      <c r="B10020" s="1"/>
      <c r="C10020" s="1"/>
    </row>
    <row r="10021" spans="2:3" x14ac:dyDescent="0.3">
      <c r="B10021" s="1"/>
      <c r="C10021" s="1"/>
    </row>
    <row r="10022" spans="2:3" x14ac:dyDescent="0.3">
      <c r="B10022" s="1"/>
      <c r="C10022" s="1"/>
    </row>
    <row r="10023" spans="2:3" x14ac:dyDescent="0.3">
      <c r="B10023" s="1"/>
      <c r="C10023" s="1"/>
    </row>
    <row r="10024" spans="2:3" x14ac:dyDescent="0.3">
      <c r="B10024" s="1"/>
      <c r="C10024" s="1"/>
    </row>
    <row r="10025" spans="2:3" x14ac:dyDescent="0.3">
      <c r="B10025" s="1"/>
      <c r="C10025" s="1"/>
    </row>
    <row r="10026" spans="2:3" x14ac:dyDescent="0.3">
      <c r="B10026" s="1"/>
      <c r="C10026" s="1"/>
    </row>
    <row r="10027" spans="2:3" x14ac:dyDescent="0.3">
      <c r="B10027" s="1"/>
      <c r="C10027" s="1"/>
    </row>
    <row r="10028" spans="2:3" x14ac:dyDescent="0.3">
      <c r="B10028" s="1"/>
      <c r="C10028" s="1"/>
    </row>
    <row r="10029" spans="2:3" x14ac:dyDescent="0.3">
      <c r="B10029" s="1"/>
      <c r="C10029" s="1"/>
    </row>
    <row r="10030" spans="2:3" x14ac:dyDescent="0.3">
      <c r="B10030" s="1"/>
      <c r="C10030" s="1"/>
    </row>
    <row r="10031" spans="2:3" x14ac:dyDescent="0.3">
      <c r="B10031" s="1"/>
      <c r="C10031" s="1"/>
    </row>
    <row r="10032" spans="2:3" x14ac:dyDescent="0.3">
      <c r="B10032" s="1"/>
      <c r="C10032" s="1"/>
    </row>
    <row r="10033" spans="2:3" x14ac:dyDescent="0.3">
      <c r="B10033" s="1"/>
      <c r="C10033" s="1"/>
    </row>
    <row r="10034" spans="2:3" x14ac:dyDescent="0.3">
      <c r="B10034" s="1"/>
      <c r="C10034" s="1"/>
    </row>
    <row r="10035" spans="2:3" x14ac:dyDescent="0.3">
      <c r="B10035" s="1"/>
      <c r="C10035" s="1"/>
    </row>
    <row r="10036" spans="2:3" x14ac:dyDescent="0.3">
      <c r="B10036" s="1"/>
      <c r="C10036" s="1"/>
    </row>
    <row r="10037" spans="2:3" x14ac:dyDescent="0.3">
      <c r="B10037" s="1"/>
      <c r="C10037" s="1"/>
    </row>
    <row r="10038" spans="2:3" x14ac:dyDescent="0.3">
      <c r="B10038" s="1"/>
      <c r="C10038" s="1"/>
    </row>
    <row r="10039" spans="2:3" x14ac:dyDescent="0.3">
      <c r="B10039" s="1"/>
      <c r="C10039" s="1"/>
    </row>
    <row r="10040" spans="2:3" x14ac:dyDescent="0.3">
      <c r="B10040" s="1"/>
      <c r="C10040" s="1"/>
    </row>
    <row r="10041" spans="2:3" x14ac:dyDescent="0.3">
      <c r="B10041" s="1"/>
      <c r="C10041" s="1"/>
    </row>
    <row r="10042" spans="2:3" x14ac:dyDescent="0.3">
      <c r="B10042" s="1"/>
      <c r="C10042" s="1"/>
    </row>
    <row r="10043" spans="2:3" x14ac:dyDescent="0.3">
      <c r="B10043" s="1"/>
      <c r="C10043" s="1"/>
    </row>
    <row r="10044" spans="2:3" x14ac:dyDescent="0.3">
      <c r="B10044" s="1"/>
      <c r="C10044" s="1"/>
    </row>
    <row r="10045" spans="2:3" x14ac:dyDescent="0.3">
      <c r="B10045" s="1"/>
      <c r="C10045" s="1"/>
    </row>
    <row r="10046" spans="2:3" x14ac:dyDescent="0.3">
      <c r="B10046" s="1"/>
      <c r="C10046" s="1"/>
    </row>
    <row r="10047" spans="2:3" x14ac:dyDescent="0.3">
      <c r="B10047" s="1"/>
      <c r="C10047" s="1"/>
    </row>
    <row r="10048" spans="2:3" x14ac:dyDescent="0.3">
      <c r="B10048" s="1"/>
      <c r="C10048" s="1"/>
    </row>
    <row r="10049" spans="2:3" x14ac:dyDescent="0.3">
      <c r="B10049" s="1"/>
      <c r="C10049" s="1"/>
    </row>
    <row r="10050" spans="2:3" x14ac:dyDescent="0.3">
      <c r="B10050" s="1"/>
      <c r="C10050" s="1"/>
    </row>
    <row r="10051" spans="2:3" x14ac:dyDescent="0.3">
      <c r="B10051" s="1"/>
      <c r="C10051" s="1"/>
    </row>
    <row r="10052" spans="2:3" x14ac:dyDescent="0.3">
      <c r="B10052" s="1"/>
      <c r="C10052" s="1"/>
    </row>
    <row r="10053" spans="2:3" x14ac:dyDescent="0.3">
      <c r="B10053" s="1"/>
      <c r="C10053" s="1"/>
    </row>
    <row r="10054" spans="2:3" x14ac:dyDescent="0.3">
      <c r="B10054" s="1"/>
      <c r="C10054" s="1"/>
    </row>
    <row r="10055" spans="2:3" x14ac:dyDescent="0.3">
      <c r="B10055" s="1"/>
      <c r="C10055" s="1"/>
    </row>
    <row r="10056" spans="2:3" x14ac:dyDescent="0.3">
      <c r="B10056" s="1"/>
      <c r="C10056" s="1"/>
    </row>
    <row r="10057" spans="2:3" x14ac:dyDescent="0.3">
      <c r="B10057" s="1"/>
      <c r="C10057" s="1"/>
    </row>
    <row r="10058" spans="2:3" x14ac:dyDescent="0.3">
      <c r="B10058" s="1"/>
      <c r="C10058" s="1"/>
    </row>
    <row r="10059" spans="2:3" x14ac:dyDescent="0.3">
      <c r="B10059" s="1"/>
      <c r="C10059" s="1"/>
    </row>
    <row r="10060" spans="2:3" x14ac:dyDescent="0.3">
      <c r="B10060" s="1"/>
      <c r="C10060" s="1"/>
    </row>
    <row r="10061" spans="2:3" x14ac:dyDescent="0.3">
      <c r="B10061" s="1"/>
      <c r="C10061" s="1"/>
    </row>
    <row r="10062" spans="2:3" x14ac:dyDescent="0.3">
      <c r="B10062" s="1"/>
      <c r="C10062" s="1"/>
    </row>
    <row r="10063" spans="2:3" x14ac:dyDescent="0.3">
      <c r="B10063" s="1"/>
      <c r="C10063" s="1"/>
    </row>
    <row r="10064" spans="2:3" x14ac:dyDescent="0.3">
      <c r="B10064" s="1"/>
      <c r="C10064" s="1"/>
    </row>
    <row r="10065" spans="2:3" x14ac:dyDescent="0.3">
      <c r="B10065" s="1"/>
      <c r="C10065" s="1"/>
    </row>
    <row r="10066" spans="2:3" x14ac:dyDescent="0.3">
      <c r="B10066" s="1"/>
      <c r="C10066" s="1"/>
    </row>
    <row r="10067" spans="2:3" x14ac:dyDescent="0.3">
      <c r="B10067" s="1"/>
      <c r="C10067" s="1"/>
    </row>
    <row r="10068" spans="2:3" x14ac:dyDescent="0.3">
      <c r="B10068" s="1"/>
      <c r="C10068" s="1"/>
    </row>
    <row r="10069" spans="2:3" x14ac:dyDescent="0.3">
      <c r="B10069" s="1"/>
      <c r="C10069" s="1"/>
    </row>
    <row r="10070" spans="2:3" x14ac:dyDescent="0.3">
      <c r="B10070" s="1"/>
      <c r="C10070" s="1"/>
    </row>
    <row r="10071" spans="2:3" x14ac:dyDescent="0.3">
      <c r="B10071" s="1"/>
      <c r="C10071" s="1"/>
    </row>
    <row r="10072" spans="2:3" x14ac:dyDescent="0.3">
      <c r="B10072" s="1"/>
      <c r="C10072" s="1"/>
    </row>
    <row r="10073" spans="2:3" x14ac:dyDescent="0.3">
      <c r="B10073" s="1"/>
      <c r="C10073" s="1"/>
    </row>
    <row r="10074" spans="2:3" x14ac:dyDescent="0.3">
      <c r="B10074" s="1"/>
      <c r="C10074" s="1"/>
    </row>
    <row r="10075" spans="2:3" x14ac:dyDescent="0.3">
      <c r="B10075" s="1"/>
      <c r="C10075" s="1"/>
    </row>
    <row r="10076" spans="2:3" x14ac:dyDescent="0.3">
      <c r="B10076" s="1"/>
      <c r="C10076" s="1"/>
    </row>
    <row r="10077" spans="2:3" x14ac:dyDescent="0.3">
      <c r="B10077" s="1"/>
      <c r="C10077" s="1"/>
    </row>
    <row r="10078" spans="2:3" x14ac:dyDescent="0.3">
      <c r="B10078" s="1"/>
      <c r="C10078" s="1"/>
    </row>
    <row r="10079" spans="2:3" x14ac:dyDescent="0.3">
      <c r="B10079" s="1"/>
      <c r="C10079" s="1"/>
    </row>
    <row r="10080" spans="2:3" x14ac:dyDescent="0.3">
      <c r="B10080" s="1"/>
      <c r="C10080" s="1"/>
    </row>
    <row r="10081" spans="2:3" x14ac:dyDescent="0.3">
      <c r="B10081" s="1"/>
      <c r="C10081" s="1"/>
    </row>
    <row r="10082" spans="2:3" x14ac:dyDescent="0.3">
      <c r="B10082" s="1"/>
      <c r="C10082" s="1"/>
    </row>
    <row r="10083" spans="2:3" x14ac:dyDescent="0.3">
      <c r="B10083" s="1"/>
      <c r="C10083" s="1"/>
    </row>
    <row r="10084" spans="2:3" x14ac:dyDescent="0.3">
      <c r="B10084" s="1"/>
      <c r="C10084" s="1"/>
    </row>
    <row r="10085" spans="2:3" x14ac:dyDescent="0.3">
      <c r="B10085" s="1"/>
      <c r="C10085" s="1"/>
    </row>
    <row r="10086" spans="2:3" x14ac:dyDescent="0.3">
      <c r="B10086" s="1"/>
      <c r="C10086" s="1"/>
    </row>
    <row r="10087" spans="2:3" x14ac:dyDescent="0.3">
      <c r="B10087" s="1"/>
      <c r="C10087" s="1"/>
    </row>
    <row r="10088" spans="2:3" x14ac:dyDescent="0.3">
      <c r="B10088" s="1"/>
      <c r="C10088" s="1"/>
    </row>
    <row r="10089" spans="2:3" x14ac:dyDescent="0.3">
      <c r="B10089" s="1"/>
      <c r="C10089" s="1"/>
    </row>
    <row r="10090" spans="2:3" x14ac:dyDescent="0.3">
      <c r="B10090" s="1"/>
      <c r="C10090" s="1"/>
    </row>
    <row r="10091" spans="2:3" x14ac:dyDescent="0.3">
      <c r="B10091" s="1"/>
      <c r="C10091" s="1"/>
    </row>
    <row r="10092" spans="2:3" x14ac:dyDescent="0.3">
      <c r="B10092" s="1"/>
      <c r="C10092" s="1"/>
    </row>
    <row r="10093" spans="2:3" x14ac:dyDescent="0.3">
      <c r="B10093" s="1"/>
      <c r="C10093" s="1"/>
    </row>
    <row r="10094" spans="2:3" x14ac:dyDescent="0.3">
      <c r="B10094" s="1"/>
      <c r="C10094" s="1"/>
    </row>
    <row r="10095" spans="2:3" x14ac:dyDescent="0.3">
      <c r="B10095" s="1"/>
      <c r="C10095" s="1"/>
    </row>
    <row r="10096" spans="2:3" x14ac:dyDescent="0.3">
      <c r="B10096" s="1"/>
      <c r="C10096" s="1"/>
    </row>
    <row r="10097" spans="2:3" x14ac:dyDescent="0.3">
      <c r="B10097" s="1"/>
      <c r="C10097" s="1"/>
    </row>
    <row r="10098" spans="2:3" x14ac:dyDescent="0.3">
      <c r="B10098" s="1"/>
      <c r="C10098" s="1"/>
    </row>
    <row r="10099" spans="2:3" x14ac:dyDescent="0.3">
      <c r="B10099" s="1"/>
      <c r="C10099" s="1"/>
    </row>
    <row r="10100" spans="2:3" x14ac:dyDescent="0.3">
      <c r="B10100" s="1"/>
      <c r="C10100" s="1"/>
    </row>
    <row r="10101" spans="2:3" x14ac:dyDescent="0.3">
      <c r="B10101" s="1"/>
      <c r="C10101" s="1"/>
    </row>
    <row r="10102" spans="2:3" x14ac:dyDescent="0.3">
      <c r="B10102" s="1"/>
      <c r="C10102" s="1"/>
    </row>
    <row r="10103" spans="2:3" x14ac:dyDescent="0.3">
      <c r="B10103" s="1"/>
      <c r="C10103" s="1"/>
    </row>
    <row r="10104" spans="2:3" x14ac:dyDescent="0.3">
      <c r="B10104" s="1"/>
      <c r="C10104" s="1"/>
    </row>
    <row r="10105" spans="2:3" x14ac:dyDescent="0.3">
      <c r="B10105" s="1"/>
      <c r="C10105" s="1"/>
    </row>
    <row r="10106" spans="2:3" x14ac:dyDescent="0.3">
      <c r="B10106" s="1"/>
      <c r="C10106" s="1"/>
    </row>
    <row r="10107" spans="2:3" x14ac:dyDescent="0.3">
      <c r="B10107" s="1"/>
      <c r="C10107" s="1"/>
    </row>
    <row r="10108" spans="2:3" x14ac:dyDescent="0.3">
      <c r="B10108" s="1"/>
      <c r="C10108" s="1"/>
    </row>
    <row r="10109" spans="2:3" x14ac:dyDescent="0.3">
      <c r="B10109" s="1"/>
      <c r="C10109" s="1"/>
    </row>
    <row r="10110" spans="2:3" x14ac:dyDescent="0.3">
      <c r="B10110" s="1"/>
      <c r="C10110" s="1"/>
    </row>
    <row r="10111" spans="2:3" x14ac:dyDescent="0.3">
      <c r="B10111" s="1"/>
      <c r="C10111" s="1"/>
    </row>
    <row r="10112" spans="2:3" x14ac:dyDescent="0.3">
      <c r="B10112" s="1"/>
      <c r="C10112" s="1"/>
    </row>
    <row r="10113" spans="2:3" x14ac:dyDescent="0.3">
      <c r="B10113" s="1"/>
      <c r="C10113" s="1"/>
    </row>
    <row r="10114" spans="2:3" x14ac:dyDescent="0.3">
      <c r="B10114" s="1"/>
      <c r="C10114" s="1"/>
    </row>
    <row r="10115" spans="2:3" x14ac:dyDescent="0.3">
      <c r="B10115" s="1"/>
      <c r="C10115" s="1"/>
    </row>
    <row r="10116" spans="2:3" x14ac:dyDescent="0.3">
      <c r="B10116" s="1"/>
      <c r="C10116" s="1"/>
    </row>
    <row r="10117" spans="2:3" x14ac:dyDescent="0.3">
      <c r="B10117" s="1"/>
      <c r="C10117" s="1"/>
    </row>
    <row r="10118" spans="2:3" x14ac:dyDescent="0.3">
      <c r="B10118" s="1"/>
      <c r="C10118" s="1"/>
    </row>
    <row r="10119" spans="2:3" x14ac:dyDescent="0.3">
      <c r="B10119" s="1"/>
      <c r="C10119" s="1"/>
    </row>
    <row r="10120" spans="2:3" x14ac:dyDescent="0.3">
      <c r="B10120" s="1"/>
      <c r="C10120" s="1"/>
    </row>
    <row r="10121" spans="2:3" x14ac:dyDescent="0.3">
      <c r="B10121" s="1"/>
      <c r="C10121" s="1"/>
    </row>
    <row r="10122" spans="2:3" x14ac:dyDescent="0.3">
      <c r="B10122" s="1"/>
      <c r="C10122" s="1"/>
    </row>
    <row r="10123" spans="2:3" x14ac:dyDescent="0.3">
      <c r="B10123" s="1"/>
      <c r="C10123" s="1"/>
    </row>
    <row r="10124" spans="2:3" x14ac:dyDescent="0.3">
      <c r="B10124" s="1"/>
      <c r="C10124" s="1"/>
    </row>
    <row r="10125" spans="2:3" x14ac:dyDescent="0.3">
      <c r="B10125" s="1"/>
      <c r="C10125" s="1"/>
    </row>
    <row r="10126" spans="2:3" x14ac:dyDescent="0.3">
      <c r="B10126" s="1"/>
      <c r="C10126" s="1"/>
    </row>
    <row r="10127" spans="2:3" x14ac:dyDescent="0.3">
      <c r="B10127" s="1"/>
      <c r="C10127" s="1"/>
    </row>
    <row r="10128" spans="2:3" x14ac:dyDescent="0.3">
      <c r="B10128" s="1"/>
      <c r="C10128" s="1"/>
    </row>
    <row r="10129" spans="2:3" x14ac:dyDescent="0.3">
      <c r="B10129" s="1"/>
      <c r="C10129" s="1"/>
    </row>
    <row r="10130" spans="2:3" x14ac:dyDescent="0.3">
      <c r="B10130" s="1"/>
      <c r="C10130" s="1"/>
    </row>
    <row r="10131" spans="2:3" x14ac:dyDescent="0.3">
      <c r="B10131" s="1"/>
      <c r="C10131" s="1"/>
    </row>
    <row r="10132" spans="2:3" x14ac:dyDescent="0.3">
      <c r="B10132" s="1"/>
      <c r="C10132" s="1"/>
    </row>
    <row r="10133" spans="2:3" x14ac:dyDescent="0.3">
      <c r="B10133" s="1"/>
      <c r="C10133" s="1"/>
    </row>
    <row r="10134" spans="2:3" x14ac:dyDescent="0.3">
      <c r="B10134" s="1"/>
      <c r="C10134" s="1"/>
    </row>
    <row r="10135" spans="2:3" x14ac:dyDescent="0.3">
      <c r="B10135" s="1"/>
      <c r="C10135" s="1"/>
    </row>
    <row r="10136" spans="2:3" x14ac:dyDescent="0.3">
      <c r="B10136" s="1"/>
      <c r="C10136" s="1"/>
    </row>
    <row r="10137" spans="2:3" x14ac:dyDescent="0.3">
      <c r="B10137" s="1"/>
      <c r="C10137" s="1"/>
    </row>
    <row r="10138" spans="2:3" x14ac:dyDescent="0.3">
      <c r="B10138" s="1"/>
      <c r="C10138" s="1"/>
    </row>
    <row r="10139" spans="2:3" x14ac:dyDescent="0.3">
      <c r="B10139" s="1"/>
      <c r="C10139" s="1"/>
    </row>
    <row r="10140" spans="2:3" x14ac:dyDescent="0.3">
      <c r="B10140" s="1"/>
      <c r="C10140" s="1"/>
    </row>
    <row r="10141" spans="2:3" x14ac:dyDescent="0.3">
      <c r="B10141" s="1"/>
      <c r="C10141" s="1"/>
    </row>
    <row r="10142" spans="2:3" x14ac:dyDescent="0.3">
      <c r="B10142" s="1"/>
      <c r="C10142" s="1"/>
    </row>
    <row r="10143" spans="2:3" x14ac:dyDescent="0.3">
      <c r="B10143" s="1"/>
      <c r="C10143" s="1"/>
    </row>
    <row r="10144" spans="2:3" x14ac:dyDescent="0.3">
      <c r="B10144" s="1"/>
      <c r="C10144" s="1"/>
    </row>
    <row r="10145" spans="2:3" x14ac:dyDescent="0.3">
      <c r="B10145" s="1"/>
      <c r="C10145" s="1"/>
    </row>
    <row r="10146" spans="2:3" x14ac:dyDescent="0.3">
      <c r="B10146" s="1"/>
      <c r="C10146" s="1"/>
    </row>
    <row r="10147" spans="2:3" x14ac:dyDescent="0.3">
      <c r="B10147" s="1"/>
      <c r="C10147" s="1"/>
    </row>
    <row r="10148" spans="2:3" x14ac:dyDescent="0.3">
      <c r="B10148" s="1"/>
      <c r="C10148" s="1"/>
    </row>
    <row r="10149" spans="2:3" x14ac:dyDescent="0.3">
      <c r="B10149" s="1"/>
      <c r="C10149" s="1"/>
    </row>
    <row r="10150" spans="2:3" x14ac:dyDescent="0.3">
      <c r="B10150" s="1"/>
      <c r="C10150" s="1"/>
    </row>
    <row r="10151" spans="2:3" x14ac:dyDescent="0.3">
      <c r="B10151" s="1"/>
      <c r="C10151" s="1"/>
    </row>
    <row r="10152" spans="2:3" x14ac:dyDescent="0.3">
      <c r="B10152" s="1"/>
      <c r="C10152" s="1"/>
    </row>
    <row r="10153" spans="2:3" x14ac:dyDescent="0.3">
      <c r="B10153" s="1"/>
      <c r="C10153" s="1"/>
    </row>
    <row r="10154" spans="2:3" x14ac:dyDescent="0.3">
      <c r="B10154" s="1"/>
      <c r="C10154" s="1"/>
    </row>
    <row r="10155" spans="2:3" x14ac:dyDescent="0.3">
      <c r="B10155" s="1"/>
      <c r="C10155" s="1"/>
    </row>
    <row r="10156" spans="2:3" x14ac:dyDescent="0.3">
      <c r="B10156" s="1"/>
      <c r="C10156" s="1"/>
    </row>
    <row r="10157" spans="2:3" x14ac:dyDescent="0.3">
      <c r="B10157" s="1"/>
      <c r="C10157" s="1"/>
    </row>
    <row r="10158" spans="2:3" x14ac:dyDescent="0.3">
      <c r="B10158" s="1"/>
      <c r="C10158" s="1"/>
    </row>
    <row r="10159" spans="2:3" x14ac:dyDescent="0.3">
      <c r="B10159" s="1"/>
      <c r="C10159" s="1"/>
    </row>
    <row r="10160" spans="2:3" x14ac:dyDescent="0.3">
      <c r="B10160" s="1"/>
      <c r="C10160" s="1"/>
    </row>
    <row r="10161" spans="2:3" x14ac:dyDescent="0.3">
      <c r="B10161" s="1"/>
      <c r="C10161" s="1"/>
    </row>
    <row r="10162" spans="2:3" x14ac:dyDescent="0.3">
      <c r="B10162" s="1"/>
      <c r="C10162" s="1"/>
    </row>
    <row r="10163" spans="2:3" x14ac:dyDescent="0.3">
      <c r="B10163" s="1"/>
      <c r="C10163" s="1"/>
    </row>
    <row r="10164" spans="2:3" x14ac:dyDescent="0.3">
      <c r="B10164" s="1"/>
      <c r="C10164" s="1"/>
    </row>
    <row r="10165" spans="2:3" x14ac:dyDescent="0.3">
      <c r="B10165" s="1"/>
      <c r="C10165" s="1"/>
    </row>
    <row r="10166" spans="2:3" x14ac:dyDescent="0.3">
      <c r="B10166" s="1"/>
      <c r="C10166" s="1"/>
    </row>
    <row r="10167" spans="2:3" x14ac:dyDescent="0.3">
      <c r="B10167" s="1"/>
      <c r="C10167" s="1"/>
    </row>
    <row r="10168" spans="2:3" x14ac:dyDescent="0.3">
      <c r="B10168" s="1"/>
      <c r="C10168" s="1"/>
    </row>
    <row r="10169" spans="2:3" x14ac:dyDescent="0.3">
      <c r="B10169" s="1"/>
      <c r="C10169" s="1"/>
    </row>
    <row r="10170" spans="2:3" x14ac:dyDescent="0.3">
      <c r="B10170" s="1"/>
      <c r="C10170" s="1"/>
    </row>
    <row r="10171" spans="2:3" x14ac:dyDescent="0.3">
      <c r="B10171" s="1"/>
      <c r="C10171" s="1"/>
    </row>
    <row r="10172" spans="2:3" x14ac:dyDescent="0.3">
      <c r="B10172" s="1"/>
      <c r="C10172" s="1"/>
    </row>
    <row r="10173" spans="2:3" x14ac:dyDescent="0.3">
      <c r="B10173" s="1"/>
      <c r="C10173" s="1"/>
    </row>
    <row r="10174" spans="2:3" x14ac:dyDescent="0.3">
      <c r="B10174" s="1"/>
      <c r="C10174" s="1"/>
    </row>
    <row r="10175" spans="2:3" x14ac:dyDescent="0.3">
      <c r="B10175" s="1"/>
      <c r="C10175" s="1"/>
    </row>
    <row r="10176" spans="2:3" x14ac:dyDescent="0.3">
      <c r="B10176" s="1"/>
      <c r="C10176" s="1"/>
    </row>
    <row r="10177" spans="2:3" x14ac:dyDescent="0.3">
      <c r="B10177" s="1"/>
      <c r="C10177" s="1"/>
    </row>
    <row r="10178" spans="2:3" x14ac:dyDescent="0.3">
      <c r="B10178" s="1"/>
      <c r="C10178" s="1"/>
    </row>
    <row r="10179" spans="2:3" x14ac:dyDescent="0.3">
      <c r="B10179" s="1"/>
      <c r="C10179" s="1"/>
    </row>
    <row r="10180" spans="2:3" x14ac:dyDescent="0.3">
      <c r="B10180" s="1"/>
      <c r="C10180" s="1"/>
    </row>
    <row r="10181" spans="2:3" x14ac:dyDescent="0.3">
      <c r="B10181" s="1"/>
      <c r="C10181" s="1"/>
    </row>
    <row r="10182" spans="2:3" x14ac:dyDescent="0.3">
      <c r="B10182" s="1"/>
      <c r="C10182" s="1"/>
    </row>
    <row r="10183" spans="2:3" x14ac:dyDescent="0.3">
      <c r="B10183" s="1"/>
      <c r="C10183" s="1"/>
    </row>
    <row r="10184" spans="2:3" x14ac:dyDescent="0.3">
      <c r="B10184" s="1"/>
      <c r="C10184" s="1"/>
    </row>
    <row r="10185" spans="2:3" x14ac:dyDescent="0.3">
      <c r="B10185" s="1"/>
      <c r="C10185" s="1"/>
    </row>
    <row r="10186" spans="2:3" x14ac:dyDescent="0.3">
      <c r="B10186" s="1"/>
      <c r="C10186" s="1"/>
    </row>
    <row r="10187" spans="2:3" x14ac:dyDescent="0.3">
      <c r="B10187" s="1"/>
      <c r="C10187" s="1"/>
    </row>
    <row r="10188" spans="2:3" x14ac:dyDescent="0.3">
      <c r="B10188" s="1"/>
      <c r="C10188" s="1"/>
    </row>
    <row r="10189" spans="2:3" x14ac:dyDescent="0.3">
      <c r="B10189" s="1"/>
      <c r="C10189" s="1"/>
    </row>
    <row r="10190" spans="2:3" x14ac:dyDescent="0.3">
      <c r="B10190" s="1"/>
      <c r="C10190" s="1"/>
    </row>
    <row r="10191" spans="2:3" x14ac:dyDescent="0.3">
      <c r="B10191" s="1"/>
      <c r="C10191" s="1"/>
    </row>
    <row r="10192" spans="2:3" x14ac:dyDescent="0.3">
      <c r="B10192" s="1"/>
      <c r="C10192" s="1"/>
    </row>
    <row r="10193" spans="2:3" x14ac:dyDescent="0.3">
      <c r="B10193" s="1"/>
      <c r="C10193" s="1"/>
    </row>
    <row r="10194" spans="2:3" x14ac:dyDescent="0.3">
      <c r="B10194" s="1"/>
      <c r="C10194" s="1"/>
    </row>
    <row r="10195" spans="2:3" x14ac:dyDescent="0.3">
      <c r="B10195" s="1"/>
      <c r="C10195" s="1"/>
    </row>
    <row r="10196" spans="2:3" x14ac:dyDescent="0.3">
      <c r="B10196" s="1"/>
      <c r="C10196" s="1"/>
    </row>
    <row r="10197" spans="2:3" x14ac:dyDescent="0.3">
      <c r="B10197" s="1"/>
      <c r="C10197" s="1"/>
    </row>
    <row r="10198" spans="2:3" x14ac:dyDescent="0.3">
      <c r="B10198" s="1"/>
      <c r="C10198" s="1"/>
    </row>
    <row r="10199" spans="2:3" x14ac:dyDescent="0.3">
      <c r="B10199" s="1"/>
      <c r="C10199" s="1"/>
    </row>
    <row r="10200" spans="2:3" x14ac:dyDescent="0.3">
      <c r="B10200" s="1"/>
      <c r="C10200" s="1"/>
    </row>
    <row r="10201" spans="2:3" x14ac:dyDescent="0.3">
      <c r="B10201" s="1"/>
      <c r="C10201" s="1"/>
    </row>
    <row r="10202" spans="2:3" x14ac:dyDescent="0.3">
      <c r="B10202" s="1"/>
      <c r="C10202" s="1"/>
    </row>
    <row r="10203" spans="2:3" x14ac:dyDescent="0.3">
      <c r="B10203" s="1"/>
      <c r="C10203" s="1"/>
    </row>
    <row r="10204" spans="2:3" x14ac:dyDescent="0.3">
      <c r="B10204" s="1"/>
      <c r="C10204" s="1"/>
    </row>
    <row r="10205" spans="2:3" x14ac:dyDescent="0.3">
      <c r="B10205" s="1"/>
      <c r="C10205" s="1"/>
    </row>
    <row r="10206" spans="2:3" x14ac:dyDescent="0.3">
      <c r="B10206" s="1"/>
      <c r="C10206" s="1"/>
    </row>
    <row r="10207" spans="2:3" x14ac:dyDescent="0.3">
      <c r="B10207" s="1"/>
      <c r="C10207" s="1"/>
    </row>
    <row r="10208" spans="2:3" x14ac:dyDescent="0.3">
      <c r="B10208" s="1"/>
      <c r="C10208" s="1"/>
    </row>
    <row r="10209" spans="2:3" x14ac:dyDescent="0.3">
      <c r="B10209" s="1"/>
      <c r="C10209" s="1"/>
    </row>
    <row r="10210" spans="2:3" x14ac:dyDescent="0.3">
      <c r="B10210" s="1"/>
      <c r="C10210" s="1"/>
    </row>
    <row r="10211" spans="2:3" x14ac:dyDescent="0.3">
      <c r="B10211" s="1"/>
      <c r="C10211" s="1"/>
    </row>
    <row r="10212" spans="2:3" x14ac:dyDescent="0.3">
      <c r="B10212" s="1"/>
      <c r="C10212" s="1"/>
    </row>
    <row r="10213" spans="2:3" x14ac:dyDescent="0.3">
      <c r="B10213" s="1"/>
      <c r="C10213" s="1"/>
    </row>
    <row r="10214" spans="2:3" x14ac:dyDescent="0.3">
      <c r="B10214" s="1"/>
      <c r="C10214" s="1"/>
    </row>
    <row r="10215" spans="2:3" x14ac:dyDescent="0.3">
      <c r="B10215" s="1"/>
      <c r="C10215" s="1"/>
    </row>
    <row r="10216" spans="2:3" x14ac:dyDescent="0.3">
      <c r="B10216" s="1"/>
      <c r="C10216" s="1"/>
    </row>
    <row r="10217" spans="2:3" x14ac:dyDescent="0.3">
      <c r="B10217" s="1"/>
      <c r="C10217" s="1"/>
    </row>
    <row r="10218" spans="2:3" x14ac:dyDescent="0.3">
      <c r="B10218" s="1"/>
      <c r="C10218" s="1"/>
    </row>
    <row r="10219" spans="2:3" x14ac:dyDescent="0.3">
      <c r="B10219" s="1"/>
      <c r="C10219" s="1"/>
    </row>
    <row r="10220" spans="2:3" x14ac:dyDescent="0.3">
      <c r="B10220" s="1"/>
      <c r="C10220" s="1"/>
    </row>
    <row r="10221" spans="2:3" x14ac:dyDescent="0.3">
      <c r="B10221" s="1"/>
      <c r="C10221" s="1"/>
    </row>
    <row r="10222" spans="2:3" x14ac:dyDescent="0.3">
      <c r="B10222" s="1"/>
      <c r="C10222" s="1"/>
    </row>
    <row r="10223" spans="2:3" x14ac:dyDescent="0.3">
      <c r="B10223" s="1"/>
      <c r="C10223" s="1"/>
    </row>
    <row r="10224" spans="2:3" x14ac:dyDescent="0.3">
      <c r="B10224" s="1"/>
      <c r="C10224" s="1"/>
    </row>
    <row r="10225" spans="2:3" x14ac:dyDescent="0.3">
      <c r="B10225" s="1"/>
      <c r="C10225" s="1"/>
    </row>
    <row r="10226" spans="2:3" x14ac:dyDescent="0.3">
      <c r="B10226" s="1"/>
      <c r="C10226" s="1"/>
    </row>
    <row r="10227" spans="2:3" x14ac:dyDescent="0.3">
      <c r="B10227" s="1"/>
      <c r="C10227" s="1"/>
    </row>
    <row r="10228" spans="2:3" x14ac:dyDescent="0.3">
      <c r="B10228" s="1"/>
      <c r="C10228" s="1"/>
    </row>
    <row r="10229" spans="2:3" x14ac:dyDescent="0.3">
      <c r="B10229" s="1"/>
      <c r="C10229" s="1"/>
    </row>
    <row r="10230" spans="2:3" x14ac:dyDescent="0.3">
      <c r="B10230" s="1"/>
      <c r="C10230" s="1"/>
    </row>
    <row r="10231" spans="2:3" x14ac:dyDescent="0.3">
      <c r="B10231" s="1"/>
      <c r="C10231" s="1"/>
    </row>
    <row r="10232" spans="2:3" x14ac:dyDescent="0.3">
      <c r="B10232" s="1"/>
      <c r="C10232" s="1"/>
    </row>
    <row r="10233" spans="2:3" x14ac:dyDescent="0.3">
      <c r="B10233" s="1"/>
      <c r="C10233" s="1"/>
    </row>
    <row r="10234" spans="2:3" x14ac:dyDescent="0.3">
      <c r="B10234" s="1"/>
      <c r="C10234" s="1"/>
    </row>
    <row r="10235" spans="2:3" x14ac:dyDescent="0.3">
      <c r="B10235" s="1"/>
      <c r="C10235" s="1"/>
    </row>
    <row r="10236" spans="2:3" x14ac:dyDescent="0.3">
      <c r="B10236" s="1"/>
      <c r="C10236" s="1"/>
    </row>
    <row r="10237" spans="2:3" x14ac:dyDescent="0.3">
      <c r="B10237" s="1"/>
      <c r="C10237" s="1"/>
    </row>
    <row r="10238" spans="2:3" x14ac:dyDescent="0.3">
      <c r="B10238" s="1"/>
      <c r="C10238" s="1"/>
    </row>
    <row r="10239" spans="2:3" x14ac:dyDescent="0.3">
      <c r="B10239" s="1"/>
      <c r="C10239" s="1"/>
    </row>
    <row r="10240" spans="2:3" x14ac:dyDescent="0.3">
      <c r="B10240" s="1"/>
      <c r="C10240" s="1"/>
    </row>
    <row r="10241" spans="2:3" x14ac:dyDescent="0.3">
      <c r="B10241" s="1"/>
      <c r="C10241" s="1"/>
    </row>
    <row r="10242" spans="2:3" x14ac:dyDescent="0.3">
      <c r="B10242" s="1"/>
      <c r="C10242" s="1"/>
    </row>
    <row r="10243" spans="2:3" x14ac:dyDescent="0.3">
      <c r="B10243" s="1"/>
      <c r="C10243" s="1"/>
    </row>
    <row r="10244" spans="2:3" x14ac:dyDescent="0.3">
      <c r="B10244" s="1"/>
      <c r="C10244" s="1"/>
    </row>
    <row r="10245" spans="2:3" x14ac:dyDescent="0.3">
      <c r="B10245" s="1"/>
      <c r="C10245" s="1"/>
    </row>
    <row r="10246" spans="2:3" x14ac:dyDescent="0.3">
      <c r="B10246" s="1"/>
      <c r="C10246" s="1"/>
    </row>
    <row r="10247" spans="2:3" x14ac:dyDescent="0.3">
      <c r="B10247" s="1"/>
      <c r="C10247" s="1"/>
    </row>
    <row r="10248" spans="2:3" x14ac:dyDescent="0.3">
      <c r="B10248" s="1"/>
      <c r="C10248" s="1"/>
    </row>
    <row r="10249" spans="2:3" x14ac:dyDescent="0.3">
      <c r="B10249" s="1"/>
      <c r="C10249" s="1"/>
    </row>
    <row r="10250" spans="2:3" x14ac:dyDescent="0.3">
      <c r="B10250" s="1"/>
      <c r="C10250" s="1"/>
    </row>
    <row r="10251" spans="2:3" x14ac:dyDescent="0.3">
      <c r="B10251" s="1"/>
      <c r="C10251" s="1"/>
    </row>
    <row r="10252" spans="2:3" x14ac:dyDescent="0.3">
      <c r="B10252" s="1"/>
      <c r="C10252" s="1"/>
    </row>
    <row r="10253" spans="2:3" x14ac:dyDescent="0.3">
      <c r="B10253" s="1"/>
      <c r="C10253" s="1"/>
    </row>
    <row r="10254" spans="2:3" x14ac:dyDescent="0.3">
      <c r="B10254" s="1"/>
      <c r="C10254" s="1"/>
    </row>
    <row r="10255" spans="2:3" x14ac:dyDescent="0.3">
      <c r="B10255" s="1"/>
      <c r="C10255" s="1"/>
    </row>
    <row r="10256" spans="2:3" x14ac:dyDescent="0.3">
      <c r="B10256" s="1"/>
      <c r="C10256" s="1"/>
    </row>
    <row r="10257" spans="2:3" x14ac:dyDescent="0.3">
      <c r="B10257" s="1"/>
      <c r="C10257" s="1"/>
    </row>
    <row r="10258" spans="2:3" x14ac:dyDescent="0.3">
      <c r="B10258" s="1"/>
      <c r="C10258" s="1"/>
    </row>
    <row r="10259" spans="2:3" x14ac:dyDescent="0.3">
      <c r="B10259" s="1"/>
      <c r="C10259" s="1"/>
    </row>
    <row r="10260" spans="2:3" x14ac:dyDescent="0.3">
      <c r="B10260" s="1"/>
      <c r="C10260" s="1"/>
    </row>
    <row r="10261" spans="2:3" x14ac:dyDescent="0.3">
      <c r="B10261" s="1"/>
      <c r="C10261" s="1"/>
    </row>
    <row r="10262" spans="2:3" x14ac:dyDescent="0.3">
      <c r="B10262" s="1"/>
      <c r="C10262" s="1"/>
    </row>
    <row r="10263" spans="2:3" x14ac:dyDescent="0.3">
      <c r="B10263" s="1"/>
      <c r="C10263" s="1"/>
    </row>
    <row r="10264" spans="2:3" x14ac:dyDescent="0.3">
      <c r="B10264" s="1"/>
      <c r="C10264" s="1"/>
    </row>
    <row r="10265" spans="2:3" x14ac:dyDescent="0.3">
      <c r="B10265" s="1"/>
      <c r="C10265" s="1"/>
    </row>
    <row r="10266" spans="2:3" x14ac:dyDescent="0.3">
      <c r="B10266" s="1"/>
      <c r="C10266" s="1"/>
    </row>
    <row r="10267" spans="2:3" x14ac:dyDescent="0.3">
      <c r="B10267" s="1"/>
      <c r="C10267" s="1"/>
    </row>
    <row r="10268" spans="2:3" x14ac:dyDescent="0.3">
      <c r="B10268" s="1"/>
      <c r="C10268" s="1"/>
    </row>
    <row r="10269" spans="2:3" x14ac:dyDescent="0.3">
      <c r="B10269" s="1"/>
      <c r="C10269" s="1"/>
    </row>
    <row r="10270" spans="2:3" x14ac:dyDescent="0.3">
      <c r="B10270" s="1"/>
      <c r="C10270" s="1"/>
    </row>
    <row r="10271" spans="2:3" x14ac:dyDescent="0.3">
      <c r="B10271" s="1"/>
      <c r="C10271" s="1"/>
    </row>
    <row r="10272" spans="2:3" x14ac:dyDescent="0.3">
      <c r="B10272" s="1"/>
      <c r="C10272" s="1"/>
    </row>
    <row r="10273" spans="2:3" x14ac:dyDescent="0.3">
      <c r="B10273" s="1"/>
      <c r="C10273" s="1"/>
    </row>
    <row r="10274" spans="2:3" x14ac:dyDescent="0.3">
      <c r="B10274" s="1"/>
      <c r="C10274" s="1"/>
    </row>
    <row r="10275" spans="2:3" x14ac:dyDescent="0.3">
      <c r="B10275" s="1"/>
      <c r="C10275" s="1"/>
    </row>
    <row r="10276" spans="2:3" x14ac:dyDescent="0.3">
      <c r="B10276" s="1"/>
      <c r="C10276" s="1"/>
    </row>
    <row r="10277" spans="2:3" x14ac:dyDescent="0.3">
      <c r="B10277" s="1"/>
      <c r="C10277" s="1"/>
    </row>
    <row r="10278" spans="2:3" x14ac:dyDescent="0.3">
      <c r="B10278" s="1"/>
      <c r="C10278" s="1"/>
    </row>
    <row r="10279" spans="2:3" x14ac:dyDescent="0.3">
      <c r="B10279" s="1"/>
      <c r="C10279" s="1"/>
    </row>
    <row r="10280" spans="2:3" x14ac:dyDescent="0.3">
      <c r="B10280" s="1"/>
      <c r="C10280" s="1"/>
    </row>
    <row r="10281" spans="2:3" x14ac:dyDescent="0.3">
      <c r="B10281" s="1"/>
      <c r="C10281" s="1"/>
    </row>
    <row r="10282" spans="2:3" x14ac:dyDescent="0.3">
      <c r="B10282" s="1"/>
      <c r="C10282" s="1"/>
    </row>
    <row r="10283" spans="2:3" x14ac:dyDescent="0.3">
      <c r="B10283" s="1"/>
      <c r="C10283" s="1"/>
    </row>
    <row r="10284" spans="2:3" x14ac:dyDescent="0.3">
      <c r="B10284" s="1"/>
      <c r="C10284" s="1"/>
    </row>
    <row r="10285" spans="2:3" x14ac:dyDescent="0.3">
      <c r="B10285" s="1"/>
      <c r="C10285" s="1"/>
    </row>
    <row r="10286" spans="2:3" x14ac:dyDescent="0.3">
      <c r="B10286" s="1"/>
      <c r="C10286" s="1"/>
    </row>
    <row r="10287" spans="2:3" x14ac:dyDescent="0.3">
      <c r="B10287" s="1"/>
      <c r="C10287" s="1"/>
    </row>
    <row r="10288" spans="2:3" x14ac:dyDescent="0.3">
      <c r="B10288" s="1"/>
      <c r="C10288" s="1"/>
    </row>
    <row r="10289" spans="2:3" x14ac:dyDescent="0.3">
      <c r="B10289" s="1"/>
      <c r="C10289" s="1"/>
    </row>
    <row r="10290" spans="2:3" x14ac:dyDescent="0.3">
      <c r="B10290" s="1"/>
      <c r="C10290" s="1"/>
    </row>
    <row r="10291" spans="2:3" x14ac:dyDescent="0.3">
      <c r="B10291" s="1"/>
      <c r="C10291" s="1"/>
    </row>
    <row r="10292" spans="2:3" x14ac:dyDescent="0.3">
      <c r="B10292" s="1"/>
      <c r="C10292" s="1"/>
    </row>
    <row r="10293" spans="2:3" x14ac:dyDescent="0.3">
      <c r="B10293" s="1"/>
      <c r="C10293" s="1"/>
    </row>
    <row r="10294" spans="2:3" x14ac:dyDescent="0.3">
      <c r="B10294" s="1"/>
      <c r="C10294" s="1"/>
    </row>
    <row r="10295" spans="2:3" x14ac:dyDescent="0.3">
      <c r="B10295" s="1"/>
      <c r="C10295" s="1"/>
    </row>
    <row r="10296" spans="2:3" x14ac:dyDescent="0.3">
      <c r="B10296" s="1"/>
      <c r="C10296" s="1"/>
    </row>
    <row r="10297" spans="2:3" x14ac:dyDescent="0.3">
      <c r="B10297" s="1"/>
      <c r="C10297" s="1"/>
    </row>
    <row r="10298" spans="2:3" x14ac:dyDescent="0.3">
      <c r="B10298" s="1"/>
      <c r="C10298" s="1"/>
    </row>
    <row r="10299" spans="2:3" x14ac:dyDescent="0.3">
      <c r="B10299" s="1"/>
      <c r="C10299" s="1"/>
    </row>
    <row r="10300" spans="2:3" x14ac:dyDescent="0.3">
      <c r="B10300" s="1"/>
      <c r="C10300" s="1"/>
    </row>
    <row r="10301" spans="2:3" x14ac:dyDescent="0.3">
      <c r="B10301" s="1"/>
      <c r="C10301" s="1"/>
    </row>
    <row r="10302" spans="2:3" x14ac:dyDescent="0.3">
      <c r="B10302" s="1"/>
      <c r="C10302" s="1"/>
    </row>
    <row r="10303" spans="2:3" x14ac:dyDescent="0.3">
      <c r="B10303" s="1"/>
      <c r="C10303" s="1"/>
    </row>
    <row r="10304" spans="2:3" x14ac:dyDescent="0.3">
      <c r="B10304" s="1"/>
      <c r="C10304" s="1"/>
    </row>
    <row r="10305" spans="2:3" x14ac:dyDescent="0.3">
      <c r="B10305" s="1"/>
      <c r="C10305" s="1"/>
    </row>
    <row r="10306" spans="2:3" x14ac:dyDescent="0.3">
      <c r="B10306" s="1"/>
      <c r="C10306" s="1"/>
    </row>
    <row r="10307" spans="2:3" x14ac:dyDescent="0.3">
      <c r="B10307" s="1"/>
      <c r="C10307" s="1"/>
    </row>
    <row r="10308" spans="2:3" x14ac:dyDescent="0.3">
      <c r="B10308" s="1"/>
      <c r="C10308" s="1"/>
    </row>
    <row r="10309" spans="2:3" x14ac:dyDescent="0.3">
      <c r="B10309" s="1"/>
      <c r="C10309" s="1"/>
    </row>
    <row r="10310" spans="2:3" x14ac:dyDescent="0.3">
      <c r="B10310" s="1"/>
      <c r="C10310" s="1"/>
    </row>
    <row r="10311" spans="2:3" x14ac:dyDescent="0.3">
      <c r="B10311" s="1"/>
      <c r="C10311" s="1"/>
    </row>
    <row r="10312" spans="2:3" x14ac:dyDescent="0.3">
      <c r="B10312" s="1"/>
      <c r="C10312" s="1"/>
    </row>
    <row r="10313" spans="2:3" x14ac:dyDescent="0.3">
      <c r="B10313" s="1"/>
      <c r="C10313" s="1"/>
    </row>
    <row r="10314" spans="2:3" x14ac:dyDescent="0.3">
      <c r="B10314" s="1"/>
      <c r="C10314" s="1"/>
    </row>
    <row r="10315" spans="2:3" x14ac:dyDescent="0.3">
      <c r="B10315" s="1"/>
      <c r="C10315" s="1"/>
    </row>
    <row r="10316" spans="2:3" x14ac:dyDescent="0.3">
      <c r="B10316" s="1"/>
      <c r="C10316" s="1"/>
    </row>
    <row r="10317" spans="2:3" x14ac:dyDescent="0.3">
      <c r="B10317" s="1"/>
      <c r="C10317" s="1"/>
    </row>
    <row r="10318" spans="2:3" x14ac:dyDescent="0.3">
      <c r="B10318" s="1"/>
      <c r="C10318" s="1"/>
    </row>
    <row r="10319" spans="2:3" x14ac:dyDescent="0.3">
      <c r="B10319" s="1"/>
      <c r="C10319" s="1"/>
    </row>
    <row r="10320" spans="2:3" x14ac:dyDescent="0.3">
      <c r="B10320" s="1"/>
      <c r="C10320" s="1"/>
    </row>
    <row r="10321" spans="2:3" x14ac:dyDescent="0.3">
      <c r="B10321" s="1"/>
      <c r="C10321" s="1"/>
    </row>
    <row r="10322" spans="2:3" x14ac:dyDescent="0.3">
      <c r="B10322" s="1"/>
      <c r="C10322" s="1"/>
    </row>
    <row r="10323" spans="2:3" x14ac:dyDescent="0.3">
      <c r="B10323" s="1"/>
      <c r="C10323" s="1"/>
    </row>
    <row r="10324" spans="2:3" x14ac:dyDescent="0.3">
      <c r="B10324" s="1"/>
      <c r="C10324" s="1"/>
    </row>
    <row r="10325" spans="2:3" x14ac:dyDescent="0.3">
      <c r="B10325" s="1"/>
      <c r="C10325" s="1"/>
    </row>
    <row r="10326" spans="2:3" x14ac:dyDescent="0.3">
      <c r="B10326" s="1"/>
      <c r="C10326" s="1"/>
    </row>
    <row r="10327" spans="2:3" x14ac:dyDescent="0.3">
      <c r="B10327" s="1"/>
      <c r="C10327" s="1"/>
    </row>
    <row r="10328" spans="2:3" x14ac:dyDescent="0.3">
      <c r="B10328" s="1"/>
      <c r="C10328" s="1"/>
    </row>
    <row r="10329" spans="2:3" x14ac:dyDescent="0.3">
      <c r="B10329" s="1"/>
      <c r="C10329" s="1"/>
    </row>
    <row r="10330" spans="2:3" x14ac:dyDescent="0.3">
      <c r="B10330" s="1"/>
      <c r="C10330" s="1"/>
    </row>
    <row r="10331" spans="2:3" x14ac:dyDescent="0.3">
      <c r="B10331" s="1"/>
      <c r="C10331" s="1"/>
    </row>
    <row r="10332" spans="2:3" x14ac:dyDescent="0.3">
      <c r="B10332" s="1"/>
      <c r="C10332" s="1"/>
    </row>
    <row r="10333" spans="2:3" x14ac:dyDescent="0.3">
      <c r="B10333" s="1"/>
      <c r="C10333" s="1"/>
    </row>
    <row r="10334" spans="2:3" x14ac:dyDescent="0.3">
      <c r="B10334" s="1"/>
      <c r="C10334" s="1"/>
    </row>
    <row r="10335" spans="2:3" x14ac:dyDescent="0.3">
      <c r="B10335" s="1"/>
      <c r="C10335" s="1"/>
    </row>
    <row r="10336" spans="2:3" x14ac:dyDescent="0.3">
      <c r="B10336" s="1"/>
      <c r="C10336" s="1"/>
    </row>
    <row r="10337" spans="2:3" x14ac:dyDescent="0.3">
      <c r="B10337" s="1"/>
      <c r="C10337" s="1"/>
    </row>
    <row r="10338" spans="2:3" x14ac:dyDescent="0.3">
      <c r="B10338" s="1"/>
      <c r="C10338" s="1"/>
    </row>
    <row r="10339" spans="2:3" x14ac:dyDescent="0.3">
      <c r="B10339" s="1"/>
      <c r="C10339" s="1"/>
    </row>
    <row r="10340" spans="2:3" x14ac:dyDescent="0.3">
      <c r="B10340" s="1"/>
      <c r="C10340" s="1"/>
    </row>
    <row r="10341" spans="2:3" x14ac:dyDescent="0.3">
      <c r="B10341" s="1"/>
      <c r="C10341" s="1"/>
    </row>
    <row r="10342" spans="2:3" x14ac:dyDescent="0.3">
      <c r="B10342" s="1"/>
      <c r="C10342" s="1"/>
    </row>
    <row r="10343" spans="2:3" x14ac:dyDescent="0.3">
      <c r="B10343" s="1"/>
      <c r="C10343" s="1"/>
    </row>
    <row r="10344" spans="2:3" x14ac:dyDescent="0.3">
      <c r="B10344" s="1"/>
      <c r="C10344" s="1"/>
    </row>
    <row r="10345" spans="2:3" x14ac:dyDescent="0.3">
      <c r="B10345" s="1"/>
      <c r="C10345" s="1"/>
    </row>
    <row r="10346" spans="2:3" x14ac:dyDescent="0.3">
      <c r="B10346" s="1"/>
      <c r="C10346" s="1"/>
    </row>
    <row r="10347" spans="2:3" x14ac:dyDescent="0.3">
      <c r="B10347" s="1"/>
      <c r="C10347" s="1"/>
    </row>
    <row r="10348" spans="2:3" x14ac:dyDescent="0.3">
      <c r="B10348" s="1"/>
      <c r="C10348" s="1"/>
    </row>
    <row r="10349" spans="2:3" x14ac:dyDescent="0.3">
      <c r="B10349" s="1"/>
      <c r="C10349" s="1"/>
    </row>
    <row r="10350" spans="2:3" x14ac:dyDescent="0.3">
      <c r="B10350" s="1"/>
      <c r="C10350" s="1"/>
    </row>
    <row r="10351" spans="2:3" x14ac:dyDescent="0.3">
      <c r="B10351" s="1"/>
      <c r="C10351" s="1"/>
    </row>
    <row r="10352" spans="2:3" x14ac:dyDescent="0.3">
      <c r="B10352" s="1"/>
      <c r="C10352" s="1"/>
    </row>
    <row r="10353" spans="2:3" x14ac:dyDescent="0.3">
      <c r="B10353" s="1"/>
      <c r="C10353" s="1"/>
    </row>
    <row r="10354" spans="2:3" x14ac:dyDescent="0.3">
      <c r="B10354" s="1"/>
      <c r="C10354" s="1"/>
    </row>
    <row r="10355" spans="2:3" x14ac:dyDescent="0.3">
      <c r="B10355" s="1"/>
      <c r="C10355" s="1"/>
    </row>
    <row r="10356" spans="2:3" x14ac:dyDescent="0.3">
      <c r="B10356" s="1"/>
      <c r="C10356" s="1"/>
    </row>
    <row r="10357" spans="2:3" x14ac:dyDescent="0.3">
      <c r="B10357" s="1"/>
      <c r="C10357" s="1"/>
    </row>
    <row r="10358" spans="2:3" x14ac:dyDescent="0.3">
      <c r="B10358" s="1"/>
      <c r="C10358" s="1"/>
    </row>
    <row r="10359" spans="2:3" x14ac:dyDescent="0.3">
      <c r="B10359" s="1"/>
      <c r="C10359" s="1"/>
    </row>
    <row r="10360" spans="2:3" x14ac:dyDescent="0.3">
      <c r="B10360" s="1"/>
      <c r="C10360" s="1"/>
    </row>
    <row r="10361" spans="2:3" x14ac:dyDescent="0.3">
      <c r="B10361" s="1"/>
      <c r="C10361" s="1"/>
    </row>
    <row r="10362" spans="2:3" x14ac:dyDescent="0.3">
      <c r="B10362" s="1"/>
      <c r="C10362" s="1"/>
    </row>
    <row r="10363" spans="2:3" x14ac:dyDescent="0.3">
      <c r="B10363" s="1"/>
      <c r="C10363" s="1"/>
    </row>
    <row r="10364" spans="2:3" x14ac:dyDescent="0.3">
      <c r="B10364" s="1"/>
      <c r="C10364" s="1"/>
    </row>
    <row r="10365" spans="2:3" x14ac:dyDescent="0.3">
      <c r="B10365" s="1"/>
      <c r="C10365" s="1"/>
    </row>
    <row r="10366" spans="2:3" x14ac:dyDescent="0.3">
      <c r="B10366" s="1"/>
      <c r="C10366" s="1"/>
    </row>
    <row r="10367" spans="2:3" x14ac:dyDescent="0.3">
      <c r="B10367" s="1"/>
      <c r="C10367" s="1"/>
    </row>
    <row r="10368" spans="2:3" x14ac:dyDescent="0.3">
      <c r="B10368" s="1"/>
      <c r="C10368" s="1"/>
    </row>
    <row r="10369" spans="2:3" x14ac:dyDescent="0.3">
      <c r="B10369" s="1"/>
      <c r="C10369" s="1"/>
    </row>
    <row r="10370" spans="2:3" x14ac:dyDescent="0.3">
      <c r="B10370" s="1"/>
      <c r="C10370" s="1"/>
    </row>
    <row r="10371" spans="2:3" x14ac:dyDescent="0.3">
      <c r="B10371" s="1"/>
      <c r="C10371" s="1"/>
    </row>
    <row r="10372" spans="2:3" x14ac:dyDescent="0.3">
      <c r="B10372" s="1"/>
      <c r="C10372" s="1"/>
    </row>
    <row r="10373" spans="2:3" x14ac:dyDescent="0.3">
      <c r="B10373" s="1"/>
      <c r="C10373" s="1"/>
    </row>
    <row r="10374" spans="2:3" x14ac:dyDescent="0.3">
      <c r="B10374" s="1"/>
      <c r="C10374" s="1"/>
    </row>
    <row r="10375" spans="2:3" x14ac:dyDescent="0.3">
      <c r="B10375" s="1"/>
      <c r="C10375" s="1"/>
    </row>
    <row r="10376" spans="2:3" x14ac:dyDescent="0.3">
      <c r="B10376" s="1"/>
      <c r="C10376" s="1"/>
    </row>
    <row r="10377" spans="2:3" x14ac:dyDescent="0.3">
      <c r="B10377" s="1"/>
      <c r="C10377" s="1"/>
    </row>
    <row r="10378" spans="2:3" x14ac:dyDescent="0.3">
      <c r="B10378" s="1"/>
      <c r="C10378" s="1"/>
    </row>
    <row r="10379" spans="2:3" x14ac:dyDescent="0.3">
      <c r="B10379" s="1"/>
      <c r="C10379" s="1"/>
    </row>
    <row r="10380" spans="2:3" x14ac:dyDescent="0.3">
      <c r="B10380" s="1"/>
      <c r="C10380" s="1"/>
    </row>
    <row r="10381" spans="2:3" x14ac:dyDescent="0.3">
      <c r="B10381" s="1"/>
      <c r="C10381" s="1"/>
    </row>
    <row r="10382" spans="2:3" x14ac:dyDescent="0.3">
      <c r="B10382" s="1"/>
      <c r="C10382" s="1"/>
    </row>
    <row r="10383" spans="2:3" x14ac:dyDescent="0.3">
      <c r="B10383" s="1"/>
      <c r="C10383" s="1"/>
    </row>
    <row r="10384" spans="2:3" x14ac:dyDescent="0.3">
      <c r="B10384" s="1"/>
      <c r="C10384" s="1"/>
    </row>
    <row r="10385" spans="2:3" x14ac:dyDescent="0.3">
      <c r="B10385" s="1"/>
      <c r="C10385" s="1"/>
    </row>
    <row r="10386" spans="2:3" x14ac:dyDescent="0.3">
      <c r="B10386" s="1"/>
      <c r="C10386" s="1"/>
    </row>
    <row r="10387" spans="2:3" x14ac:dyDescent="0.3">
      <c r="B10387" s="1"/>
      <c r="C10387" s="1"/>
    </row>
    <row r="10388" spans="2:3" x14ac:dyDescent="0.3">
      <c r="B10388" s="1"/>
      <c r="C10388" s="1"/>
    </row>
    <row r="10389" spans="2:3" x14ac:dyDescent="0.3">
      <c r="B10389" s="1"/>
      <c r="C10389" s="1"/>
    </row>
    <row r="10390" spans="2:3" x14ac:dyDescent="0.3">
      <c r="B10390" s="1"/>
      <c r="C10390" s="1"/>
    </row>
    <row r="10391" spans="2:3" x14ac:dyDescent="0.3">
      <c r="B10391" s="1"/>
      <c r="C10391" s="1"/>
    </row>
    <row r="10392" spans="2:3" x14ac:dyDescent="0.3">
      <c r="B10392" s="1"/>
      <c r="C10392" s="1"/>
    </row>
    <row r="10393" spans="2:3" x14ac:dyDescent="0.3">
      <c r="B10393" s="1"/>
      <c r="C10393" s="1"/>
    </row>
    <row r="10394" spans="2:3" x14ac:dyDescent="0.3">
      <c r="B10394" s="1"/>
      <c r="C10394" s="1"/>
    </row>
    <row r="10395" spans="2:3" x14ac:dyDescent="0.3">
      <c r="B10395" s="1"/>
      <c r="C10395" s="1"/>
    </row>
    <row r="10396" spans="2:3" x14ac:dyDescent="0.3">
      <c r="B10396" s="1"/>
      <c r="C10396" s="1"/>
    </row>
    <row r="10397" spans="2:3" x14ac:dyDescent="0.3">
      <c r="B10397" s="1"/>
      <c r="C10397" s="1"/>
    </row>
    <row r="10398" spans="2:3" x14ac:dyDescent="0.3">
      <c r="B10398" s="1"/>
      <c r="C10398" s="1"/>
    </row>
    <row r="10399" spans="2:3" x14ac:dyDescent="0.3">
      <c r="B10399" s="1"/>
      <c r="C10399" s="1"/>
    </row>
    <row r="10400" spans="2:3" x14ac:dyDescent="0.3">
      <c r="B10400" s="1"/>
      <c r="C10400" s="1"/>
    </row>
    <row r="10401" spans="2:3" x14ac:dyDescent="0.3">
      <c r="B10401" s="1"/>
      <c r="C10401" s="1"/>
    </row>
    <row r="10402" spans="2:3" x14ac:dyDescent="0.3">
      <c r="B10402" s="1"/>
      <c r="C10402" s="1"/>
    </row>
    <row r="10403" spans="2:3" x14ac:dyDescent="0.3">
      <c r="B10403" s="1"/>
      <c r="C10403" s="1"/>
    </row>
    <row r="10404" spans="2:3" x14ac:dyDescent="0.3">
      <c r="B10404" s="1"/>
      <c r="C10404" s="1"/>
    </row>
    <row r="10405" spans="2:3" x14ac:dyDescent="0.3">
      <c r="B10405" s="1"/>
      <c r="C10405" s="1"/>
    </row>
    <row r="10406" spans="2:3" x14ac:dyDescent="0.3">
      <c r="B10406" s="1"/>
      <c r="C10406" s="1"/>
    </row>
    <row r="10407" spans="2:3" x14ac:dyDescent="0.3">
      <c r="B10407" s="1"/>
      <c r="C10407" s="1"/>
    </row>
    <row r="10408" spans="2:3" x14ac:dyDescent="0.3">
      <c r="B10408" s="1"/>
      <c r="C10408" s="1"/>
    </row>
    <row r="10409" spans="2:3" x14ac:dyDescent="0.3">
      <c r="B10409" s="1"/>
      <c r="C10409" s="1"/>
    </row>
    <row r="10410" spans="2:3" x14ac:dyDescent="0.3">
      <c r="B10410" s="1"/>
      <c r="C10410" s="1"/>
    </row>
    <row r="10411" spans="2:3" x14ac:dyDescent="0.3">
      <c r="B10411" s="1"/>
      <c r="C10411" s="1"/>
    </row>
    <row r="10412" spans="2:3" x14ac:dyDescent="0.3">
      <c r="B10412" s="1"/>
      <c r="C10412" s="1"/>
    </row>
    <row r="10413" spans="2:3" x14ac:dyDescent="0.3">
      <c r="B10413" s="1"/>
      <c r="C10413" s="1"/>
    </row>
    <row r="10414" spans="2:3" x14ac:dyDescent="0.3">
      <c r="B10414" s="1"/>
      <c r="C10414" s="1"/>
    </row>
    <row r="10415" spans="2:3" x14ac:dyDescent="0.3">
      <c r="B10415" s="1"/>
      <c r="C10415" s="1"/>
    </row>
    <row r="10416" spans="2:3" x14ac:dyDescent="0.3">
      <c r="B10416" s="1"/>
      <c r="C10416" s="1"/>
    </row>
    <row r="10417" spans="2:3" x14ac:dyDescent="0.3">
      <c r="B10417" s="1"/>
      <c r="C10417" s="1"/>
    </row>
    <row r="10418" spans="2:3" x14ac:dyDescent="0.3">
      <c r="B10418" s="1"/>
      <c r="C10418" s="1"/>
    </row>
    <row r="10419" spans="2:3" x14ac:dyDescent="0.3">
      <c r="B10419" s="1"/>
      <c r="C10419" s="1"/>
    </row>
    <row r="10420" spans="2:3" x14ac:dyDescent="0.3">
      <c r="B10420" s="1"/>
      <c r="C10420" s="1"/>
    </row>
    <row r="10421" spans="2:3" x14ac:dyDescent="0.3">
      <c r="B10421" s="1"/>
      <c r="C10421" s="1"/>
    </row>
    <row r="10422" spans="2:3" x14ac:dyDescent="0.3">
      <c r="B10422" s="1"/>
      <c r="C10422" s="1"/>
    </row>
    <row r="10423" spans="2:3" x14ac:dyDescent="0.3">
      <c r="B10423" s="1"/>
      <c r="C10423" s="1"/>
    </row>
    <row r="10424" spans="2:3" x14ac:dyDescent="0.3">
      <c r="B10424" s="1"/>
      <c r="C10424" s="1"/>
    </row>
    <row r="10425" spans="2:3" x14ac:dyDescent="0.3">
      <c r="B10425" s="1"/>
      <c r="C10425" s="1"/>
    </row>
    <row r="10426" spans="2:3" x14ac:dyDescent="0.3">
      <c r="B10426" s="1"/>
      <c r="C10426" s="1"/>
    </row>
    <row r="10427" spans="2:3" x14ac:dyDescent="0.3">
      <c r="B10427" s="1"/>
      <c r="C10427" s="1"/>
    </row>
    <row r="10428" spans="2:3" x14ac:dyDescent="0.3">
      <c r="B10428" s="1"/>
      <c r="C10428" s="1"/>
    </row>
    <row r="10429" spans="2:3" x14ac:dyDescent="0.3">
      <c r="B10429" s="1"/>
      <c r="C10429" s="1"/>
    </row>
    <row r="10430" spans="2:3" x14ac:dyDescent="0.3">
      <c r="B10430" s="1"/>
      <c r="C10430" s="1"/>
    </row>
    <row r="10431" spans="2:3" x14ac:dyDescent="0.3">
      <c r="B10431" s="1"/>
      <c r="C10431" s="1"/>
    </row>
    <row r="10432" spans="2:3" x14ac:dyDescent="0.3">
      <c r="B10432" s="1"/>
      <c r="C10432" s="1"/>
    </row>
    <row r="10433" spans="2:3" x14ac:dyDescent="0.3">
      <c r="B10433" s="1"/>
      <c r="C10433" s="1"/>
    </row>
    <row r="10434" spans="2:3" x14ac:dyDescent="0.3">
      <c r="B10434" s="1"/>
      <c r="C10434" s="1"/>
    </row>
    <row r="10435" spans="2:3" x14ac:dyDescent="0.3">
      <c r="B10435" s="1"/>
      <c r="C10435" s="1"/>
    </row>
    <row r="10436" spans="2:3" x14ac:dyDescent="0.3">
      <c r="B10436" s="1"/>
      <c r="C10436" s="1"/>
    </row>
    <row r="10437" spans="2:3" x14ac:dyDescent="0.3">
      <c r="B10437" s="1"/>
      <c r="C10437" s="1"/>
    </row>
    <row r="10438" spans="2:3" x14ac:dyDescent="0.3">
      <c r="B10438" s="1"/>
      <c r="C10438" s="1"/>
    </row>
    <row r="10439" spans="2:3" x14ac:dyDescent="0.3">
      <c r="B10439" s="1"/>
      <c r="C10439" s="1"/>
    </row>
    <row r="10440" spans="2:3" x14ac:dyDescent="0.3">
      <c r="B10440" s="1"/>
      <c r="C10440" s="1"/>
    </row>
    <row r="10441" spans="2:3" x14ac:dyDescent="0.3">
      <c r="B10441" s="1"/>
      <c r="C10441" s="1"/>
    </row>
    <row r="10442" spans="2:3" x14ac:dyDescent="0.3">
      <c r="B10442" s="1"/>
      <c r="C10442" s="1"/>
    </row>
    <row r="10443" spans="2:3" x14ac:dyDescent="0.3">
      <c r="B10443" s="1"/>
      <c r="C10443" s="1"/>
    </row>
    <row r="10444" spans="2:3" x14ac:dyDescent="0.3">
      <c r="B10444" s="1"/>
      <c r="C10444" s="1"/>
    </row>
    <row r="10445" spans="2:3" x14ac:dyDescent="0.3">
      <c r="B10445" s="1"/>
      <c r="C10445" s="1"/>
    </row>
    <row r="10446" spans="2:3" x14ac:dyDescent="0.3">
      <c r="B10446" s="1"/>
      <c r="C10446" s="1"/>
    </row>
    <row r="10447" spans="2:3" x14ac:dyDescent="0.3">
      <c r="B10447" s="1"/>
      <c r="C10447" s="1"/>
    </row>
    <row r="10448" spans="2:3" x14ac:dyDescent="0.3">
      <c r="B10448" s="1"/>
      <c r="C10448" s="1"/>
    </row>
    <row r="10449" spans="2:3" x14ac:dyDescent="0.3">
      <c r="B10449" s="1"/>
      <c r="C10449" s="1"/>
    </row>
    <row r="10450" spans="2:3" x14ac:dyDescent="0.3">
      <c r="B10450" s="1"/>
      <c r="C10450" s="1"/>
    </row>
    <row r="10451" spans="2:3" x14ac:dyDescent="0.3">
      <c r="B10451" s="1"/>
      <c r="C10451" s="1"/>
    </row>
    <row r="10452" spans="2:3" x14ac:dyDescent="0.3">
      <c r="B10452" s="1"/>
      <c r="C10452" s="1"/>
    </row>
    <row r="10453" spans="2:3" x14ac:dyDescent="0.3">
      <c r="B10453" s="1"/>
      <c r="C10453" s="1"/>
    </row>
    <row r="10454" spans="2:3" x14ac:dyDescent="0.3">
      <c r="B10454" s="1"/>
      <c r="C10454" s="1"/>
    </row>
    <row r="10455" spans="2:3" x14ac:dyDescent="0.3">
      <c r="B10455" s="1"/>
      <c r="C10455" s="1"/>
    </row>
    <row r="10456" spans="2:3" x14ac:dyDescent="0.3">
      <c r="B10456" s="1"/>
      <c r="C10456" s="1"/>
    </row>
    <row r="10457" spans="2:3" x14ac:dyDescent="0.3">
      <c r="B10457" s="1"/>
      <c r="C10457" s="1"/>
    </row>
    <row r="10458" spans="2:3" x14ac:dyDescent="0.3">
      <c r="B10458" s="1"/>
      <c r="C10458" s="1"/>
    </row>
    <row r="10459" spans="2:3" x14ac:dyDescent="0.3">
      <c r="B10459" s="1"/>
      <c r="C10459" s="1"/>
    </row>
    <row r="10460" spans="2:3" x14ac:dyDescent="0.3">
      <c r="B10460" s="1"/>
      <c r="C10460" s="1"/>
    </row>
    <row r="10461" spans="2:3" x14ac:dyDescent="0.3">
      <c r="B10461" s="1"/>
      <c r="C10461" s="1"/>
    </row>
    <row r="10462" spans="2:3" x14ac:dyDescent="0.3">
      <c r="B10462" s="1"/>
      <c r="C10462" s="1"/>
    </row>
    <row r="10463" spans="2:3" x14ac:dyDescent="0.3">
      <c r="B10463" s="1"/>
      <c r="C10463" s="1"/>
    </row>
    <row r="10464" spans="2:3" x14ac:dyDescent="0.3">
      <c r="B10464" s="1"/>
      <c r="C10464" s="1"/>
    </row>
    <row r="10465" spans="2:3" x14ac:dyDescent="0.3">
      <c r="B10465" s="1"/>
      <c r="C10465" s="1"/>
    </row>
    <row r="10466" spans="2:3" x14ac:dyDescent="0.3">
      <c r="B10466" s="1"/>
      <c r="C10466" s="1"/>
    </row>
    <row r="10467" spans="2:3" x14ac:dyDescent="0.3">
      <c r="B10467" s="1"/>
      <c r="C10467" s="1"/>
    </row>
    <row r="10468" spans="2:3" x14ac:dyDescent="0.3">
      <c r="B10468" s="1"/>
      <c r="C10468" s="1"/>
    </row>
    <row r="10469" spans="2:3" x14ac:dyDescent="0.3">
      <c r="B10469" s="1"/>
      <c r="C10469" s="1"/>
    </row>
    <row r="10470" spans="2:3" x14ac:dyDescent="0.3">
      <c r="B10470" s="1"/>
      <c r="C10470" s="1"/>
    </row>
    <row r="10471" spans="2:3" x14ac:dyDescent="0.3">
      <c r="B10471" s="1"/>
      <c r="C10471" s="1"/>
    </row>
    <row r="10472" spans="2:3" x14ac:dyDescent="0.3">
      <c r="B10472" s="1"/>
      <c r="C10472" s="1"/>
    </row>
    <row r="10473" spans="2:3" x14ac:dyDescent="0.3">
      <c r="B10473" s="1"/>
      <c r="C10473" s="1"/>
    </row>
    <row r="10474" spans="2:3" x14ac:dyDescent="0.3">
      <c r="B10474" s="1"/>
      <c r="C10474" s="1"/>
    </row>
    <row r="10475" spans="2:3" x14ac:dyDescent="0.3">
      <c r="B10475" s="1"/>
      <c r="C10475" s="1"/>
    </row>
    <row r="10476" spans="2:3" x14ac:dyDescent="0.3">
      <c r="B10476" s="1"/>
      <c r="C10476" s="1"/>
    </row>
    <row r="10477" spans="2:3" x14ac:dyDescent="0.3">
      <c r="B10477" s="1"/>
      <c r="C10477" s="1"/>
    </row>
    <row r="10478" spans="2:3" x14ac:dyDescent="0.3">
      <c r="B10478" s="1"/>
      <c r="C10478" s="1"/>
    </row>
    <row r="10479" spans="2:3" x14ac:dyDescent="0.3">
      <c r="B10479" s="1"/>
      <c r="C10479" s="1"/>
    </row>
    <row r="10480" spans="2:3" x14ac:dyDescent="0.3">
      <c r="B10480" s="1"/>
      <c r="C10480" s="1"/>
    </row>
    <row r="10481" spans="2:3" x14ac:dyDescent="0.3">
      <c r="B10481" s="1"/>
      <c r="C10481" s="1"/>
    </row>
    <row r="10482" spans="2:3" x14ac:dyDescent="0.3">
      <c r="B10482" s="1"/>
      <c r="C10482" s="1"/>
    </row>
    <row r="10483" spans="2:3" x14ac:dyDescent="0.3">
      <c r="B10483" s="1"/>
      <c r="C10483" s="1"/>
    </row>
    <row r="10484" spans="2:3" x14ac:dyDescent="0.3">
      <c r="B10484" s="1"/>
      <c r="C10484" s="1"/>
    </row>
    <row r="10485" spans="2:3" x14ac:dyDescent="0.3">
      <c r="B10485" s="1"/>
      <c r="C10485" s="1"/>
    </row>
    <row r="10486" spans="2:3" x14ac:dyDescent="0.3">
      <c r="B10486" s="1"/>
      <c r="C10486" s="1"/>
    </row>
    <row r="10487" spans="2:3" x14ac:dyDescent="0.3">
      <c r="B10487" s="1"/>
      <c r="C10487" s="1"/>
    </row>
    <row r="10488" spans="2:3" x14ac:dyDescent="0.3">
      <c r="B10488" s="1"/>
      <c r="C10488" s="1"/>
    </row>
    <row r="10489" spans="2:3" x14ac:dyDescent="0.3">
      <c r="B10489" s="1"/>
      <c r="C10489" s="1"/>
    </row>
    <row r="10490" spans="2:3" x14ac:dyDescent="0.3">
      <c r="B10490" s="1"/>
      <c r="C10490" s="1"/>
    </row>
    <row r="10491" spans="2:3" x14ac:dyDescent="0.3">
      <c r="B10491" s="1"/>
      <c r="C10491" s="1"/>
    </row>
    <row r="10492" spans="2:3" x14ac:dyDescent="0.3">
      <c r="B10492" s="1"/>
      <c r="C10492" s="1"/>
    </row>
    <row r="10493" spans="2:3" x14ac:dyDescent="0.3">
      <c r="B10493" s="1"/>
      <c r="C10493" s="1"/>
    </row>
    <row r="10494" spans="2:3" x14ac:dyDescent="0.3">
      <c r="B10494" s="1"/>
      <c r="C10494" s="1"/>
    </row>
    <row r="10495" spans="2:3" x14ac:dyDescent="0.3">
      <c r="B10495" s="1"/>
      <c r="C10495" s="1"/>
    </row>
    <row r="10496" spans="2:3" x14ac:dyDescent="0.3">
      <c r="B10496" s="1"/>
      <c r="C10496" s="1"/>
    </row>
    <row r="10497" spans="2:3" x14ac:dyDescent="0.3">
      <c r="B10497" s="1"/>
      <c r="C10497" s="1"/>
    </row>
    <row r="10498" spans="2:3" x14ac:dyDescent="0.3">
      <c r="B10498" s="1"/>
      <c r="C10498" s="1"/>
    </row>
    <row r="10499" spans="2:3" x14ac:dyDescent="0.3">
      <c r="B10499" s="1"/>
      <c r="C10499" s="1"/>
    </row>
    <row r="10500" spans="2:3" x14ac:dyDescent="0.3">
      <c r="B10500" s="1"/>
      <c r="C10500" s="1"/>
    </row>
    <row r="10501" spans="2:3" x14ac:dyDescent="0.3">
      <c r="B10501" s="1"/>
      <c r="C10501" s="1"/>
    </row>
    <row r="10502" spans="2:3" x14ac:dyDescent="0.3">
      <c r="B10502" s="1"/>
      <c r="C10502" s="1"/>
    </row>
    <row r="10503" spans="2:3" x14ac:dyDescent="0.3">
      <c r="B10503" s="1"/>
      <c r="C10503" s="1"/>
    </row>
    <row r="10504" spans="2:3" x14ac:dyDescent="0.3">
      <c r="B10504" s="1"/>
      <c r="C10504" s="1"/>
    </row>
    <row r="10505" spans="2:3" x14ac:dyDescent="0.3">
      <c r="B10505" s="1"/>
      <c r="C10505" s="1"/>
    </row>
    <row r="10506" spans="2:3" x14ac:dyDescent="0.3">
      <c r="B10506" s="1"/>
      <c r="C10506" s="1"/>
    </row>
    <row r="10507" spans="2:3" x14ac:dyDescent="0.3">
      <c r="B10507" s="1"/>
      <c r="C10507" s="1"/>
    </row>
    <row r="10508" spans="2:3" x14ac:dyDescent="0.3">
      <c r="B10508" s="1"/>
      <c r="C10508" s="1"/>
    </row>
    <row r="10509" spans="2:3" x14ac:dyDescent="0.3">
      <c r="B10509" s="1"/>
      <c r="C10509" s="1"/>
    </row>
    <row r="10510" spans="2:3" x14ac:dyDescent="0.3">
      <c r="B10510" s="1"/>
      <c r="C10510" s="1"/>
    </row>
    <row r="10511" spans="2:3" x14ac:dyDescent="0.3">
      <c r="B10511" s="1"/>
      <c r="C10511" s="1"/>
    </row>
    <row r="10512" spans="2:3" x14ac:dyDescent="0.3">
      <c r="B10512" s="1"/>
      <c r="C10512" s="1"/>
    </row>
    <row r="10513" spans="2:3" x14ac:dyDescent="0.3">
      <c r="B10513" s="1"/>
      <c r="C10513" s="1"/>
    </row>
    <row r="10514" spans="2:3" x14ac:dyDescent="0.3">
      <c r="B10514" s="1"/>
      <c r="C10514" s="1"/>
    </row>
    <row r="10515" spans="2:3" x14ac:dyDescent="0.3">
      <c r="B10515" s="1"/>
      <c r="C10515" s="1"/>
    </row>
    <row r="10516" spans="2:3" x14ac:dyDescent="0.3">
      <c r="B10516" s="1"/>
      <c r="C10516" s="1"/>
    </row>
    <row r="10517" spans="2:3" x14ac:dyDescent="0.3">
      <c r="B10517" s="1"/>
      <c r="C10517" s="1"/>
    </row>
    <row r="10518" spans="2:3" x14ac:dyDescent="0.3">
      <c r="B10518" s="1"/>
      <c r="C10518" s="1"/>
    </row>
    <row r="10519" spans="2:3" x14ac:dyDescent="0.3">
      <c r="B10519" s="1"/>
      <c r="C10519" s="1"/>
    </row>
    <row r="10520" spans="2:3" x14ac:dyDescent="0.3">
      <c r="B10520" s="1"/>
      <c r="C10520" s="1"/>
    </row>
    <row r="10521" spans="2:3" x14ac:dyDescent="0.3">
      <c r="B10521" s="1"/>
      <c r="C10521" s="1"/>
    </row>
    <row r="10522" spans="2:3" x14ac:dyDescent="0.3">
      <c r="B10522" s="1"/>
      <c r="C10522" s="1"/>
    </row>
    <row r="10523" spans="2:3" x14ac:dyDescent="0.3">
      <c r="B10523" s="1"/>
      <c r="C10523" s="1"/>
    </row>
    <row r="10524" spans="2:3" x14ac:dyDescent="0.3">
      <c r="B10524" s="1"/>
      <c r="C10524" s="1"/>
    </row>
    <row r="10525" spans="2:3" x14ac:dyDescent="0.3">
      <c r="B10525" s="1"/>
      <c r="C10525" s="1"/>
    </row>
    <row r="10526" spans="2:3" x14ac:dyDescent="0.3">
      <c r="B10526" s="1"/>
      <c r="C10526" s="1"/>
    </row>
    <row r="10527" spans="2:3" x14ac:dyDescent="0.3">
      <c r="B10527" s="1"/>
      <c r="C10527" s="1"/>
    </row>
    <row r="10528" spans="2:3" x14ac:dyDescent="0.3">
      <c r="B10528" s="1"/>
      <c r="C10528" s="1"/>
    </row>
    <row r="10529" spans="2:3" x14ac:dyDescent="0.3">
      <c r="B10529" s="1"/>
      <c r="C10529" s="1"/>
    </row>
    <row r="10530" spans="2:3" x14ac:dyDescent="0.3">
      <c r="B10530" s="1"/>
      <c r="C10530" s="1"/>
    </row>
    <row r="10531" spans="2:3" x14ac:dyDescent="0.3">
      <c r="B10531" s="1"/>
      <c r="C10531" s="1"/>
    </row>
    <row r="10532" spans="2:3" x14ac:dyDescent="0.3">
      <c r="B10532" s="1"/>
      <c r="C10532" s="1"/>
    </row>
    <row r="10533" spans="2:3" x14ac:dyDescent="0.3">
      <c r="B10533" s="1"/>
      <c r="C10533" s="1"/>
    </row>
    <row r="10534" spans="2:3" x14ac:dyDescent="0.3">
      <c r="B10534" s="1"/>
      <c r="C10534" s="1"/>
    </row>
    <row r="10535" spans="2:3" x14ac:dyDescent="0.3">
      <c r="B10535" s="1"/>
      <c r="C10535" s="1"/>
    </row>
    <row r="10536" spans="2:3" x14ac:dyDescent="0.3">
      <c r="B10536" s="1"/>
      <c r="C10536" s="1"/>
    </row>
    <row r="10537" spans="2:3" x14ac:dyDescent="0.3">
      <c r="B10537" s="1"/>
      <c r="C10537" s="1"/>
    </row>
    <row r="10538" spans="2:3" x14ac:dyDescent="0.3">
      <c r="B10538" s="1"/>
      <c r="C10538" s="1"/>
    </row>
    <row r="10539" spans="2:3" x14ac:dyDescent="0.3">
      <c r="B10539" s="1"/>
      <c r="C10539" s="1"/>
    </row>
    <row r="10540" spans="2:3" x14ac:dyDescent="0.3">
      <c r="B10540" s="1"/>
      <c r="C10540" s="1"/>
    </row>
    <row r="10541" spans="2:3" x14ac:dyDescent="0.3">
      <c r="B10541" s="1"/>
      <c r="C10541" s="1"/>
    </row>
    <row r="10542" spans="2:3" x14ac:dyDescent="0.3">
      <c r="B10542" s="1"/>
      <c r="C10542" s="1"/>
    </row>
    <row r="10543" spans="2:3" x14ac:dyDescent="0.3">
      <c r="B10543" s="1"/>
      <c r="C10543" s="1"/>
    </row>
    <row r="10544" spans="2:3" x14ac:dyDescent="0.3">
      <c r="B10544" s="1"/>
      <c r="C10544" s="1"/>
    </row>
    <row r="10545" spans="2:3" x14ac:dyDescent="0.3">
      <c r="B10545" s="1"/>
      <c r="C10545" s="1"/>
    </row>
    <row r="10546" spans="2:3" x14ac:dyDescent="0.3">
      <c r="B10546" s="1"/>
      <c r="C10546" s="1"/>
    </row>
    <row r="10547" spans="2:3" x14ac:dyDescent="0.3">
      <c r="B10547" s="1"/>
      <c r="C10547" s="1"/>
    </row>
    <row r="10548" spans="2:3" x14ac:dyDescent="0.3">
      <c r="B10548" s="1"/>
      <c r="C10548" s="1"/>
    </row>
    <row r="10549" spans="2:3" x14ac:dyDescent="0.3">
      <c r="B10549" s="1"/>
      <c r="C10549" s="1"/>
    </row>
    <row r="10550" spans="2:3" x14ac:dyDescent="0.3">
      <c r="B10550" s="1"/>
      <c r="C10550" s="1"/>
    </row>
    <row r="10551" spans="2:3" x14ac:dyDescent="0.3">
      <c r="B10551" s="1"/>
      <c r="C10551" s="1"/>
    </row>
    <row r="10552" spans="2:3" x14ac:dyDescent="0.3">
      <c r="B10552" s="1"/>
      <c r="C10552" s="1"/>
    </row>
    <row r="10553" spans="2:3" x14ac:dyDescent="0.3">
      <c r="B10553" s="1"/>
      <c r="C10553" s="1"/>
    </row>
    <row r="10554" spans="2:3" x14ac:dyDescent="0.3">
      <c r="B10554" s="1"/>
      <c r="C10554" s="1"/>
    </row>
    <row r="10555" spans="2:3" x14ac:dyDescent="0.3">
      <c r="B10555" s="1"/>
      <c r="C10555" s="1"/>
    </row>
    <row r="10556" spans="2:3" x14ac:dyDescent="0.3">
      <c r="B10556" s="1"/>
      <c r="C10556" s="1"/>
    </row>
    <row r="10557" spans="2:3" x14ac:dyDescent="0.3">
      <c r="B10557" s="1"/>
      <c r="C10557" s="1"/>
    </row>
    <row r="10558" spans="2:3" x14ac:dyDescent="0.3">
      <c r="B10558" s="1"/>
      <c r="C10558" s="1"/>
    </row>
    <row r="10559" spans="2:3" x14ac:dyDescent="0.3">
      <c r="B10559" s="1"/>
      <c r="C10559" s="1"/>
    </row>
    <row r="10560" spans="2:3" x14ac:dyDescent="0.3">
      <c r="B10560" s="1"/>
      <c r="C10560" s="1"/>
    </row>
    <row r="10561" spans="2:3" x14ac:dyDescent="0.3">
      <c r="B10561" s="1"/>
      <c r="C10561" s="1"/>
    </row>
    <row r="10562" spans="2:3" x14ac:dyDescent="0.3">
      <c r="B10562" s="1"/>
      <c r="C10562" s="1"/>
    </row>
    <row r="10563" spans="2:3" x14ac:dyDescent="0.3">
      <c r="B10563" s="1"/>
      <c r="C10563" s="1"/>
    </row>
    <row r="10564" spans="2:3" x14ac:dyDescent="0.3">
      <c r="B10564" s="1"/>
      <c r="C10564" s="1"/>
    </row>
    <row r="10565" spans="2:3" x14ac:dyDescent="0.3">
      <c r="B10565" s="1"/>
      <c r="C10565" s="1"/>
    </row>
    <row r="10566" spans="2:3" x14ac:dyDescent="0.3">
      <c r="B10566" s="1"/>
      <c r="C10566" s="1"/>
    </row>
    <row r="10567" spans="2:3" x14ac:dyDescent="0.3">
      <c r="B10567" s="1"/>
      <c r="C10567" s="1"/>
    </row>
    <row r="10568" spans="2:3" x14ac:dyDescent="0.3">
      <c r="B10568" s="1"/>
      <c r="C10568" s="1"/>
    </row>
    <row r="10569" spans="2:3" x14ac:dyDescent="0.3">
      <c r="B10569" s="1"/>
      <c r="C10569" s="1"/>
    </row>
    <row r="10570" spans="2:3" x14ac:dyDescent="0.3">
      <c r="B10570" s="1"/>
      <c r="C10570" s="1"/>
    </row>
    <row r="10571" spans="2:3" x14ac:dyDescent="0.3">
      <c r="B10571" s="1"/>
      <c r="C10571" s="1"/>
    </row>
    <row r="10572" spans="2:3" x14ac:dyDescent="0.3">
      <c r="B10572" s="1"/>
      <c r="C10572" s="1"/>
    </row>
    <row r="10573" spans="2:3" x14ac:dyDescent="0.3">
      <c r="B10573" s="1"/>
      <c r="C10573" s="1"/>
    </row>
    <row r="10574" spans="2:3" x14ac:dyDescent="0.3">
      <c r="B10574" s="1"/>
      <c r="C10574" s="1"/>
    </row>
    <row r="10575" spans="2:3" x14ac:dyDescent="0.3">
      <c r="B10575" s="1"/>
      <c r="C10575" s="1"/>
    </row>
    <row r="10576" spans="2:3" x14ac:dyDescent="0.3">
      <c r="B10576" s="1"/>
      <c r="C10576" s="1"/>
    </row>
    <row r="10577" spans="2:3" x14ac:dyDescent="0.3">
      <c r="B10577" s="1"/>
      <c r="C10577" s="1"/>
    </row>
    <row r="10578" spans="2:3" x14ac:dyDescent="0.3">
      <c r="B10578" s="1"/>
      <c r="C10578" s="1"/>
    </row>
    <row r="10579" spans="2:3" x14ac:dyDescent="0.3">
      <c r="B10579" s="1"/>
      <c r="C10579" s="1"/>
    </row>
    <row r="10580" spans="2:3" x14ac:dyDescent="0.3">
      <c r="B10580" s="1"/>
      <c r="C10580" s="1"/>
    </row>
    <row r="10581" spans="2:3" x14ac:dyDescent="0.3">
      <c r="B10581" s="1"/>
      <c r="C10581" s="1"/>
    </row>
    <row r="10582" spans="2:3" x14ac:dyDescent="0.3">
      <c r="B10582" s="1"/>
      <c r="C10582" s="1"/>
    </row>
    <row r="10583" spans="2:3" x14ac:dyDescent="0.3">
      <c r="B10583" s="1"/>
      <c r="C10583" s="1"/>
    </row>
    <row r="10584" spans="2:3" x14ac:dyDescent="0.3">
      <c r="B10584" s="1"/>
      <c r="C10584" s="1"/>
    </row>
    <row r="10585" spans="2:3" x14ac:dyDescent="0.3">
      <c r="B10585" s="1"/>
      <c r="C10585" s="1"/>
    </row>
    <row r="10586" spans="2:3" x14ac:dyDescent="0.3">
      <c r="B10586" s="1"/>
      <c r="C10586" s="1"/>
    </row>
    <row r="10587" spans="2:3" x14ac:dyDescent="0.3">
      <c r="B10587" s="1"/>
      <c r="C10587" s="1"/>
    </row>
    <row r="10588" spans="2:3" x14ac:dyDescent="0.3">
      <c r="B10588" s="1"/>
      <c r="C10588" s="1"/>
    </row>
    <row r="10589" spans="2:3" x14ac:dyDescent="0.3">
      <c r="B10589" s="1"/>
      <c r="C10589" s="1"/>
    </row>
    <row r="10590" spans="2:3" x14ac:dyDescent="0.3">
      <c r="B10590" s="1"/>
      <c r="C10590" s="1"/>
    </row>
    <row r="10591" spans="2:3" x14ac:dyDescent="0.3">
      <c r="B10591" s="1"/>
      <c r="C10591" s="1"/>
    </row>
    <row r="10592" spans="2:3" x14ac:dyDescent="0.3">
      <c r="B10592" s="1"/>
      <c r="C10592" s="1"/>
    </row>
    <row r="10593" spans="2:3" x14ac:dyDescent="0.3">
      <c r="B10593" s="1"/>
      <c r="C10593" s="1"/>
    </row>
    <row r="10594" spans="2:3" x14ac:dyDescent="0.3">
      <c r="B10594" s="1"/>
      <c r="C10594" s="1"/>
    </row>
    <row r="10595" spans="2:3" x14ac:dyDescent="0.3">
      <c r="B10595" s="1"/>
      <c r="C10595" s="1"/>
    </row>
    <row r="10596" spans="2:3" x14ac:dyDescent="0.3">
      <c r="B10596" s="1"/>
      <c r="C10596" s="1"/>
    </row>
    <row r="10597" spans="2:3" x14ac:dyDescent="0.3">
      <c r="B10597" s="1"/>
      <c r="C10597" s="1"/>
    </row>
    <row r="10598" spans="2:3" x14ac:dyDescent="0.3">
      <c r="B10598" s="1"/>
      <c r="C10598" s="1"/>
    </row>
    <row r="10599" spans="2:3" x14ac:dyDescent="0.3">
      <c r="B10599" s="1"/>
      <c r="C10599" s="1"/>
    </row>
    <row r="10600" spans="2:3" x14ac:dyDescent="0.3">
      <c r="B10600" s="1"/>
      <c r="C10600" s="1"/>
    </row>
    <row r="10601" spans="2:3" x14ac:dyDescent="0.3">
      <c r="B10601" s="1"/>
      <c r="C10601" s="1"/>
    </row>
    <row r="10602" spans="2:3" x14ac:dyDescent="0.3">
      <c r="B10602" s="1"/>
      <c r="C10602" s="1"/>
    </row>
    <row r="10603" spans="2:3" x14ac:dyDescent="0.3">
      <c r="B10603" s="1"/>
      <c r="C10603" s="1"/>
    </row>
    <row r="10604" spans="2:3" x14ac:dyDescent="0.3">
      <c r="B10604" s="1"/>
      <c r="C10604" s="1"/>
    </row>
    <row r="10605" spans="2:3" x14ac:dyDescent="0.3">
      <c r="B10605" s="1"/>
      <c r="C10605" s="1"/>
    </row>
    <row r="10606" spans="2:3" x14ac:dyDescent="0.3">
      <c r="B10606" s="1"/>
      <c r="C10606" s="1"/>
    </row>
    <row r="10607" spans="2:3" x14ac:dyDescent="0.3">
      <c r="B10607" s="1"/>
      <c r="C10607" s="1"/>
    </row>
    <row r="10608" spans="2:3" x14ac:dyDescent="0.3">
      <c r="B10608" s="1"/>
      <c r="C10608" s="1"/>
    </row>
    <row r="10609" spans="2:3" x14ac:dyDescent="0.3">
      <c r="B10609" s="1"/>
      <c r="C10609" s="1"/>
    </row>
    <row r="10610" spans="2:3" x14ac:dyDescent="0.3">
      <c r="B10610" s="1"/>
      <c r="C10610" s="1"/>
    </row>
    <row r="10611" spans="2:3" x14ac:dyDescent="0.3">
      <c r="B10611" s="1"/>
      <c r="C10611" s="1"/>
    </row>
    <row r="10612" spans="2:3" x14ac:dyDescent="0.3">
      <c r="B10612" s="1"/>
      <c r="C10612" s="1"/>
    </row>
    <row r="10613" spans="2:3" x14ac:dyDescent="0.3">
      <c r="B10613" s="1"/>
      <c r="C10613" s="1"/>
    </row>
    <row r="10614" spans="2:3" x14ac:dyDescent="0.3">
      <c r="B10614" s="1"/>
      <c r="C10614" s="1"/>
    </row>
    <row r="10615" spans="2:3" x14ac:dyDescent="0.3">
      <c r="B10615" s="1"/>
      <c r="C10615" s="1"/>
    </row>
    <row r="10616" spans="2:3" x14ac:dyDescent="0.3">
      <c r="B10616" s="1"/>
      <c r="C10616" s="1"/>
    </row>
    <row r="10617" spans="2:3" x14ac:dyDescent="0.3">
      <c r="B10617" s="1"/>
      <c r="C10617" s="1"/>
    </row>
    <row r="10618" spans="2:3" x14ac:dyDescent="0.3">
      <c r="B10618" s="1"/>
      <c r="C10618" s="1"/>
    </row>
    <row r="10619" spans="2:3" x14ac:dyDescent="0.3">
      <c r="B10619" s="1"/>
      <c r="C10619" s="1"/>
    </row>
    <row r="10620" spans="2:3" x14ac:dyDescent="0.3">
      <c r="B10620" s="1"/>
      <c r="C10620" s="1"/>
    </row>
    <row r="10621" spans="2:3" x14ac:dyDescent="0.3">
      <c r="B10621" s="1"/>
      <c r="C10621" s="1"/>
    </row>
    <row r="10622" spans="2:3" x14ac:dyDescent="0.3">
      <c r="B10622" s="1"/>
      <c r="C10622" s="1"/>
    </row>
    <row r="10623" spans="2:3" x14ac:dyDescent="0.3">
      <c r="B10623" s="1"/>
      <c r="C10623" s="1"/>
    </row>
    <row r="10624" spans="2:3" x14ac:dyDescent="0.3">
      <c r="B10624" s="1"/>
      <c r="C10624" s="1"/>
    </row>
    <row r="10625" spans="2:3" x14ac:dyDescent="0.3">
      <c r="B10625" s="1"/>
      <c r="C10625" s="1"/>
    </row>
    <row r="10626" spans="2:3" x14ac:dyDescent="0.3">
      <c r="B10626" s="1"/>
      <c r="C10626" s="1"/>
    </row>
    <row r="10627" spans="2:3" x14ac:dyDescent="0.3">
      <c r="B10627" s="1"/>
      <c r="C10627" s="1"/>
    </row>
    <row r="10628" spans="2:3" x14ac:dyDescent="0.3">
      <c r="B10628" s="1"/>
      <c r="C10628" s="1"/>
    </row>
    <row r="10629" spans="2:3" x14ac:dyDescent="0.3">
      <c r="B10629" s="1"/>
      <c r="C10629" s="1"/>
    </row>
    <row r="10630" spans="2:3" x14ac:dyDescent="0.3">
      <c r="B10630" s="1"/>
      <c r="C10630" s="1"/>
    </row>
    <row r="10631" spans="2:3" x14ac:dyDescent="0.3">
      <c r="B10631" s="1"/>
      <c r="C10631" s="1"/>
    </row>
    <row r="10632" spans="2:3" x14ac:dyDescent="0.3">
      <c r="B10632" s="1"/>
      <c r="C10632" s="1"/>
    </row>
    <row r="10633" spans="2:3" x14ac:dyDescent="0.3">
      <c r="B10633" s="1"/>
      <c r="C10633" s="1"/>
    </row>
    <row r="10634" spans="2:3" x14ac:dyDescent="0.3">
      <c r="B10634" s="1"/>
      <c r="C10634" s="1"/>
    </row>
    <row r="10635" spans="2:3" x14ac:dyDescent="0.3">
      <c r="B10635" s="1"/>
      <c r="C10635" s="1"/>
    </row>
    <row r="10636" spans="2:3" x14ac:dyDescent="0.3">
      <c r="B10636" s="1"/>
      <c r="C10636" s="1"/>
    </row>
    <row r="10637" spans="2:3" x14ac:dyDescent="0.3">
      <c r="B10637" s="1"/>
      <c r="C10637" s="1"/>
    </row>
    <row r="10638" spans="2:3" x14ac:dyDescent="0.3">
      <c r="B10638" s="1"/>
      <c r="C10638" s="1"/>
    </row>
    <row r="10639" spans="2:3" x14ac:dyDescent="0.3">
      <c r="B10639" s="1"/>
      <c r="C10639" s="1"/>
    </row>
    <row r="10640" spans="2:3" x14ac:dyDescent="0.3">
      <c r="B10640" s="1"/>
      <c r="C10640" s="1"/>
    </row>
    <row r="10641" spans="2:3" x14ac:dyDescent="0.3">
      <c r="B10641" s="1"/>
      <c r="C10641" s="1"/>
    </row>
    <row r="10642" spans="2:3" x14ac:dyDescent="0.3">
      <c r="B10642" s="1"/>
      <c r="C10642" s="1"/>
    </row>
    <row r="10643" spans="2:3" x14ac:dyDescent="0.3">
      <c r="B10643" s="1"/>
      <c r="C10643" s="1"/>
    </row>
    <row r="10644" spans="2:3" x14ac:dyDescent="0.3">
      <c r="B10644" s="1"/>
      <c r="C10644" s="1"/>
    </row>
    <row r="10645" spans="2:3" x14ac:dyDescent="0.3">
      <c r="B10645" s="1"/>
      <c r="C10645" s="1"/>
    </row>
    <row r="10646" spans="2:3" x14ac:dyDescent="0.3">
      <c r="B10646" s="1"/>
      <c r="C10646" s="1"/>
    </row>
    <row r="10647" spans="2:3" x14ac:dyDescent="0.3">
      <c r="B10647" s="1"/>
      <c r="C10647" s="1"/>
    </row>
    <row r="10648" spans="2:3" x14ac:dyDescent="0.3">
      <c r="B10648" s="1"/>
      <c r="C10648" s="1"/>
    </row>
    <row r="10649" spans="2:3" x14ac:dyDescent="0.3">
      <c r="B10649" s="1"/>
      <c r="C10649" s="1"/>
    </row>
    <row r="10650" spans="2:3" x14ac:dyDescent="0.3">
      <c r="B10650" s="1"/>
      <c r="C10650" s="1"/>
    </row>
    <row r="10651" spans="2:3" x14ac:dyDescent="0.3">
      <c r="B10651" s="1"/>
      <c r="C10651" s="1"/>
    </row>
    <row r="10652" spans="2:3" x14ac:dyDescent="0.3">
      <c r="B10652" s="1"/>
      <c r="C10652" s="1"/>
    </row>
    <row r="10653" spans="2:3" x14ac:dyDescent="0.3">
      <c r="B10653" s="1"/>
      <c r="C10653" s="1"/>
    </row>
    <row r="10654" spans="2:3" x14ac:dyDescent="0.3">
      <c r="B10654" s="1"/>
      <c r="C10654" s="1"/>
    </row>
    <row r="10655" spans="2:3" x14ac:dyDescent="0.3">
      <c r="B10655" s="1"/>
      <c r="C10655" s="1"/>
    </row>
    <row r="10656" spans="2:3" x14ac:dyDescent="0.3">
      <c r="B10656" s="1"/>
      <c r="C10656" s="1"/>
    </row>
    <row r="10657" spans="2:3" x14ac:dyDescent="0.3">
      <c r="B10657" s="1"/>
      <c r="C10657" s="1"/>
    </row>
    <row r="10658" spans="2:3" x14ac:dyDescent="0.3">
      <c r="B10658" s="1"/>
      <c r="C10658" s="1"/>
    </row>
    <row r="10659" spans="2:3" x14ac:dyDescent="0.3">
      <c r="B10659" s="1"/>
      <c r="C10659" s="1"/>
    </row>
    <row r="10660" spans="2:3" x14ac:dyDescent="0.3">
      <c r="B10660" s="1"/>
      <c r="C10660" s="1"/>
    </row>
    <row r="10661" spans="2:3" x14ac:dyDescent="0.3">
      <c r="B10661" s="1"/>
      <c r="C10661" s="1"/>
    </row>
    <row r="10662" spans="2:3" x14ac:dyDescent="0.3">
      <c r="B10662" s="1"/>
      <c r="C10662" s="1"/>
    </row>
    <row r="10663" spans="2:3" x14ac:dyDescent="0.3">
      <c r="B10663" s="1"/>
      <c r="C10663" s="1"/>
    </row>
    <row r="10664" spans="2:3" x14ac:dyDescent="0.3">
      <c r="B10664" s="1"/>
      <c r="C10664" s="1"/>
    </row>
    <row r="10665" spans="2:3" x14ac:dyDescent="0.3">
      <c r="B10665" s="1"/>
      <c r="C10665" s="1"/>
    </row>
    <row r="10666" spans="2:3" x14ac:dyDescent="0.3">
      <c r="B10666" s="1"/>
      <c r="C10666" s="1"/>
    </row>
    <row r="10667" spans="2:3" x14ac:dyDescent="0.3">
      <c r="B10667" s="1"/>
      <c r="C10667" s="1"/>
    </row>
    <row r="10668" spans="2:3" x14ac:dyDescent="0.3">
      <c r="B10668" s="1"/>
      <c r="C10668" s="1"/>
    </row>
    <row r="10669" spans="2:3" x14ac:dyDescent="0.3">
      <c r="B10669" s="1"/>
      <c r="C10669" s="1"/>
    </row>
    <row r="10670" spans="2:3" x14ac:dyDescent="0.3">
      <c r="B10670" s="1"/>
      <c r="C10670" s="1"/>
    </row>
    <row r="10671" spans="2:3" x14ac:dyDescent="0.3">
      <c r="B10671" s="1"/>
      <c r="C10671" s="1"/>
    </row>
    <row r="10672" spans="2:3" x14ac:dyDescent="0.3">
      <c r="B10672" s="1"/>
      <c r="C10672" s="1"/>
    </row>
    <row r="10673" spans="2:3" x14ac:dyDescent="0.3">
      <c r="B10673" s="1"/>
      <c r="C10673" s="1"/>
    </row>
    <row r="10674" spans="2:3" x14ac:dyDescent="0.3">
      <c r="B10674" s="1"/>
      <c r="C10674" s="1"/>
    </row>
    <row r="10675" spans="2:3" x14ac:dyDescent="0.3">
      <c r="B10675" s="1"/>
      <c r="C10675" s="1"/>
    </row>
    <row r="10676" spans="2:3" x14ac:dyDescent="0.3">
      <c r="B10676" s="1"/>
      <c r="C10676" s="1"/>
    </row>
    <row r="10677" spans="2:3" x14ac:dyDescent="0.3">
      <c r="B10677" s="1"/>
      <c r="C10677" s="1"/>
    </row>
    <row r="10678" spans="2:3" x14ac:dyDescent="0.3">
      <c r="B10678" s="1"/>
      <c r="C10678" s="1"/>
    </row>
    <row r="10679" spans="2:3" x14ac:dyDescent="0.3">
      <c r="B10679" s="1"/>
      <c r="C10679" s="1"/>
    </row>
    <row r="10680" spans="2:3" x14ac:dyDescent="0.3">
      <c r="B10680" s="1"/>
      <c r="C10680" s="1"/>
    </row>
    <row r="10681" spans="2:3" x14ac:dyDescent="0.3">
      <c r="B10681" s="1"/>
      <c r="C10681" s="1"/>
    </row>
    <row r="10682" spans="2:3" x14ac:dyDescent="0.3">
      <c r="B10682" s="1"/>
      <c r="C10682" s="1"/>
    </row>
    <row r="10683" spans="2:3" x14ac:dyDescent="0.3">
      <c r="B10683" s="1"/>
      <c r="C10683" s="1"/>
    </row>
    <row r="10684" spans="2:3" x14ac:dyDescent="0.3">
      <c r="B10684" s="1"/>
      <c r="C10684" s="1"/>
    </row>
    <row r="10685" spans="2:3" x14ac:dyDescent="0.3">
      <c r="B10685" s="1"/>
      <c r="C10685" s="1"/>
    </row>
    <row r="10686" spans="2:3" x14ac:dyDescent="0.3">
      <c r="B10686" s="1"/>
      <c r="C10686" s="1"/>
    </row>
    <row r="10687" spans="2:3" x14ac:dyDescent="0.3">
      <c r="B10687" s="1"/>
      <c r="C10687" s="1"/>
    </row>
    <row r="10688" spans="2:3" x14ac:dyDescent="0.3">
      <c r="B10688" s="1"/>
      <c r="C10688" s="1"/>
    </row>
    <row r="10689" spans="2:3" x14ac:dyDescent="0.3">
      <c r="B10689" s="1"/>
      <c r="C10689" s="1"/>
    </row>
    <row r="10690" spans="2:3" x14ac:dyDescent="0.3">
      <c r="B10690" s="1"/>
      <c r="C10690" s="1"/>
    </row>
    <row r="10691" spans="2:3" x14ac:dyDescent="0.3">
      <c r="B10691" s="1"/>
      <c r="C10691" s="1"/>
    </row>
    <row r="10692" spans="2:3" x14ac:dyDescent="0.3">
      <c r="B10692" s="1"/>
      <c r="C10692" s="1"/>
    </row>
    <row r="10693" spans="2:3" x14ac:dyDescent="0.3">
      <c r="B10693" s="1"/>
      <c r="C10693" s="1"/>
    </row>
    <row r="10694" spans="2:3" x14ac:dyDescent="0.3">
      <c r="B10694" s="1"/>
      <c r="C10694" s="1"/>
    </row>
    <row r="10695" spans="2:3" x14ac:dyDescent="0.3">
      <c r="B10695" s="1"/>
      <c r="C10695" s="1"/>
    </row>
    <row r="10696" spans="2:3" x14ac:dyDescent="0.3">
      <c r="B10696" s="1"/>
      <c r="C10696" s="1"/>
    </row>
    <row r="10697" spans="2:3" x14ac:dyDescent="0.3">
      <c r="B10697" s="1"/>
      <c r="C10697" s="1"/>
    </row>
    <row r="10698" spans="2:3" x14ac:dyDescent="0.3">
      <c r="B10698" s="1"/>
      <c r="C10698" s="1"/>
    </row>
    <row r="10699" spans="2:3" x14ac:dyDescent="0.3">
      <c r="B10699" s="1"/>
      <c r="C10699" s="1"/>
    </row>
    <row r="10700" spans="2:3" x14ac:dyDescent="0.3">
      <c r="B10700" s="1"/>
      <c r="C10700" s="1"/>
    </row>
    <row r="10701" spans="2:3" x14ac:dyDescent="0.3">
      <c r="B10701" s="1"/>
      <c r="C10701" s="1"/>
    </row>
    <row r="10702" spans="2:3" x14ac:dyDescent="0.3">
      <c r="B10702" s="1"/>
      <c r="C10702" s="1"/>
    </row>
    <row r="10703" spans="2:3" x14ac:dyDescent="0.3">
      <c r="B10703" s="1"/>
      <c r="C10703" s="1"/>
    </row>
    <row r="10704" spans="2:3" x14ac:dyDescent="0.3">
      <c r="B10704" s="1"/>
      <c r="C10704" s="1"/>
    </row>
    <row r="10705" spans="2:3" x14ac:dyDescent="0.3">
      <c r="B10705" s="1"/>
      <c r="C10705" s="1"/>
    </row>
    <row r="10706" spans="2:3" x14ac:dyDescent="0.3">
      <c r="B10706" s="1"/>
      <c r="C10706" s="1"/>
    </row>
    <row r="10707" spans="2:3" x14ac:dyDescent="0.3">
      <c r="B10707" s="1"/>
      <c r="C10707" s="1"/>
    </row>
    <row r="10708" spans="2:3" x14ac:dyDescent="0.3">
      <c r="B10708" s="1"/>
      <c r="C10708" s="1"/>
    </row>
    <row r="10709" spans="2:3" x14ac:dyDescent="0.3">
      <c r="B10709" s="1"/>
      <c r="C10709" s="1"/>
    </row>
    <row r="10710" spans="2:3" x14ac:dyDescent="0.3">
      <c r="B10710" s="1"/>
      <c r="C10710" s="1"/>
    </row>
    <row r="10711" spans="2:3" x14ac:dyDescent="0.3">
      <c r="B10711" s="1"/>
      <c r="C10711" s="1"/>
    </row>
    <row r="10712" spans="2:3" x14ac:dyDescent="0.3">
      <c r="B10712" s="1"/>
      <c r="C10712" s="1"/>
    </row>
    <row r="10713" spans="2:3" x14ac:dyDescent="0.3">
      <c r="B10713" s="1"/>
      <c r="C10713" s="1"/>
    </row>
    <row r="10714" spans="2:3" x14ac:dyDescent="0.3">
      <c r="B10714" s="1"/>
      <c r="C10714" s="1"/>
    </row>
    <row r="10715" spans="2:3" x14ac:dyDescent="0.3">
      <c r="B10715" s="1"/>
      <c r="C10715" s="1"/>
    </row>
    <row r="10716" spans="2:3" x14ac:dyDescent="0.3">
      <c r="B10716" s="1"/>
      <c r="C10716" s="1"/>
    </row>
    <row r="10717" spans="2:3" x14ac:dyDescent="0.3">
      <c r="B10717" s="1"/>
      <c r="C10717" s="1"/>
    </row>
    <row r="10718" spans="2:3" x14ac:dyDescent="0.3">
      <c r="B10718" s="1"/>
      <c r="C10718" s="1"/>
    </row>
    <row r="10719" spans="2:3" x14ac:dyDescent="0.3">
      <c r="B10719" s="1"/>
      <c r="C10719" s="1"/>
    </row>
    <row r="10720" spans="2:3" x14ac:dyDescent="0.3">
      <c r="B10720" s="1"/>
      <c r="C10720" s="1"/>
    </row>
    <row r="10721" spans="2:3" x14ac:dyDescent="0.3">
      <c r="B10721" s="1"/>
      <c r="C10721" s="1"/>
    </row>
    <row r="10722" spans="2:3" x14ac:dyDescent="0.3">
      <c r="B10722" s="1"/>
      <c r="C10722" s="1"/>
    </row>
    <row r="10723" spans="2:3" x14ac:dyDescent="0.3">
      <c r="B10723" s="1"/>
      <c r="C10723" s="1"/>
    </row>
    <row r="10724" spans="2:3" x14ac:dyDescent="0.3">
      <c r="B10724" s="1"/>
      <c r="C10724" s="1"/>
    </row>
    <row r="10725" spans="2:3" x14ac:dyDescent="0.3">
      <c r="B10725" s="1"/>
      <c r="C10725" s="1"/>
    </row>
    <row r="10726" spans="2:3" x14ac:dyDescent="0.3">
      <c r="B10726" s="1"/>
      <c r="C10726" s="1"/>
    </row>
    <row r="10727" spans="2:3" x14ac:dyDescent="0.3">
      <c r="B10727" s="1"/>
      <c r="C10727" s="1"/>
    </row>
    <row r="10728" spans="2:3" x14ac:dyDescent="0.3">
      <c r="B10728" s="1"/>
      <c r="C10728" s="1"/>
    </row>
    <row r="10729" spans="2:3" x14ac:dyDescent="0.3">
      <c r="B10729" s="1"/>
      <c r="C10729" s="1"/>
    </row>
    <row r="10730" spans="2:3" x14ac:dyDescent="0.3">
      <c r="B10730" s="1"/>
      <c r="C10730" s="1"/>
    </row>
    <row r="10731" spans="2:3" x14ac:dyDescent="0.3">
      <c r="B10731" s="1"/>
      <c r="C10731" s="1"/>
    </row>
    <row r="10732" spans="2:3" x14ac:dyDescent="0.3">
      <c r="B10732" s="1"/>
      <c r="C10732" s="1"/>
    </row>
    <row r="10733" spans="2:3" x14ac:dyDescent="0.3">
      <c r="B10733" s="1"/>
      <c r="C10733" s="1"/>
    </row>
    <row r="10734" spans="2:3" x14ac:dyDescent="0.3">
      <c r="B10734" s="1"/>
      <c r="C10734" s="1"/>
    </row>
    <row r="10735" spans="2:3" x14ac:dyDescent="0.3">
      <c r="B10735" s="1"/>
      <c r="C10735" s="1"/>
    </row>
    <row r="10736" spans="2:3" x14ac:dyDescent="0.3">
      <c r="B10736" s="1"/>
      <c r="C10736" s="1"/>
    </row>
    <row r="10737" spans="2:3" x14ac:dyDescent="0.3">
      <c r="B10737" s="1"/>
      <c r="C10737" s="1"/>
    </row>
    <row r="10738" spans="2:3" x14ac:dyDescent="0.3">
      <c r="B10738" s="1"/>
      <c r="C10738" s="1"/>
    </row>
    <row r="10739" spans="2:3" x14ac:dyDescent="0.3">
      <c r="B10739" s="1"/>
      <c r="C10739" s="1"/>
    </row>
    <row r="10740" spans="2:3" x14ac:dyDescent="0.3">
      <c r="B10740" s="1"/>
      <c r="C10740" s="1"/>
    </row>
    <row r="10741" spans="2:3" x14ac:dyDescent="0.3">
      <c r="B10741" s="1"/>
      <c r="C10741" s="1"/>
    </row>
    <row r="10742" spans="2:3" x14ac:dyDescent="0.3">
      <c r="B10742" s="1"/>
      <c r="C10742" s="1"/>
    </row>
    <row r="10743" spans="2:3" x14ac:dyDescent="0.3">
      <c r="B10743" s="1"/>
      <c r="C10743" s="1"/>
    </row>
    <row r="10744" spans="2:3" x14ac:dyDescent="0.3">
      <c r="B10744" s="1"/>
      <c r="C10744" s="1"/>
    </row>
    <row r="10745" spans="2:3" x14ac:dyDescent="0.3">
      <c r="B10745" s="1"/>
      <c r="C10745" s="1"/>
    </row>
    <row r="10746" spans="2:3" x14ac:dyDescent="0.3">
      <c r="B10746" s="1"/>
      <c r="C10746" s="1"/>
    </row>
    <row r="10747" spans="2:3" x14ac:dyDescent="0.3">
      <c r="B10747" s="1"/>
      <c r="C10747" s="1"/>
    </row>
    <row r="10748" spans="2:3" x14ac:dyDescent="0.3">
      <c r="B10748" s="1"/>
      <c r="C10748" s="1"/>
    </row>
    <row r="10749" spans="2:3" x14ac:dyDescent="0.3">
      <c r="B10749" s="1"/>
      <c r="C10749" s="1"/>
    </row>
    <row r="10750" spans="2:3" x14ac:dyDescent="0.3">
      <c r="B10750" s="1"/>
      <c r="C10750" s="1"/>
    </row>
    <row r="10751" spans="2:3" x14ac:dyDescent="0.3">
      <c r="B10751" s="1"/>
      <c r="C10751" s="1"/>
    </row>
    <row r="10752" spans="2:3" x14ac:dyDescent="0.3">
      <c r="B10752" s="1"/>
      <c r="C10752" s="1"/>
    </row>
    <row r="10753" spans="2:3" x14ac:dyDescent="0.3">
      <c r="B10753" s="1"/>
      <c r="C10753" s="1"/>
    </row>
    <row r="10754" spans="2:3" x14ac:dyDescent="0.3">
      <c r="B10754" s="1"/>
      <c r="C10754" s="1"/>
    </row>
    <row r="10755" spans="2:3" x14ac:dyDescent="0.3">
      <c r="B10755" s="1"/>
      <c r="C10755" s="1"/>
    </row>
    <row r="10756" spans="2:3" x14ac:dyDescent="0.3">
      <c r="B10756" s="1"/>
      <c r="C10756" s="1"/>
    </row>
    <row r="10757" spans="2:3" x14ac:dyDescent="0.3">
      <c r="B10757" s="1"/>
      <c r="C10757" s="1"/>
    </row>
    <row r="10758" spans="2:3" x14ac:dyDescent="0.3">
      <c r="B10758" s="1"/>
      <c r="C10758" s="1"/>
    </row>
    <row r="10759" spans="2:3" x14ac:dyDescent="0.3">
      <c r="B10759" s="1"/>
      <c r="C10759" s="1"/>
    </row>
    <row r="10760" spans="2:3" x14ac:dyDescent="0.3">
      <c r="B10760" s="1"/>
      <c r="C10760" s="1"/>
    </row>
    <row r="10761" spans="2:3" x14ac:dyDescent="0.3">
      <c r="B10761" s="1"/>
      <c r="C10761" s="1"/>
    </row>
    <row r="10762" spans="2:3" x14ac:dyDescent="0.3">
      <c r="B10762" s="1"/>
      <c r="C10762" s="1"/>
    </row>
    <row r="10763" spans="2:3" x14ac:dyDescent="0.3">
      <c r="B10763" s="1"/>
      <c r="C10763" s="1"/>
    </row>
    <row r="10764" spans="2:3" x14ac:dyDescent="0.3">
      <c r="B10764" s="1"/>
      <c r="C10764" s="1"/>
    </row>
    <row r="10765" spans="2:3" x14ac:dyDescent="0.3">
      <c r="B10765" s="1"/>
      <c r="C10765" s="1"/>
    </row>
    <row r="10766" spans="2:3" x14ac:dyDescent="0.3">
      <c r="B10766" s="1"/>
      <c r="C10766" s="1"/>
    </row>
    <row r="10767" spans="2:3" x14ac:dyDescent="0.3">
      <c r="B10767" s="1"/>
      <c r="C10767" s="1"/>
    </row>
    <row r="10768" spans="2:3" x14ac:dyDescent="0.3">
      <c r="B10768" s="1"/>
      <c r="C10768" s="1"/>
    </row>
    <row r="10769" spans="2:3" x14ac:dyDescent="0.3">
      <c r="B10769" s="1"/>
      <c r="C10769" s="1"/>
    </row>
    <row r="10770" spans="2:3" x14ac:dyDescent="0.3">
      <c r="B10770" s="1"/>
      <c r="C10770" s="1"/>
    </row>
    <row r="10771" spans="2:3" x14ac:dyDescent="0.3">
      <c r="B10771" s="1"/>
      <c r="C10771" s="1"/>
    </row>
    <row r="10772" spans="2:3" x14ac:dyDescent="0.3">
      <c r="B10772" s="1"/>
      <c r="C10772" s="1"/>
    </row>
    <row r="10773" spans="2:3" x14ac:dyDescent="0.3">
      <c r="B10773" s="1"/>
      <c r="C10773" s="1"/>
    </row>
    <row r="10774" spans="2:3" x14ac:dyDescent="0.3">
      <c r="B10774" s="1"/>
      <c r="C10774" s="1"/>
    </row>
    <row r="10775" spans="2:3" x14ac:dyDescent="0.3">
      <c r="B10775" s="1"/>
      <c r="C10775" s="1"/>
    </row>
    <row r="10776" spans="2:3" x14ac:dyDescent="0.3">
      <c r="B10776" s="1"/>
      <c r="C10776" s="1"/>
    </row>
    <row r="10777" spans="2:3" x14ac:dyDescent="0.3">
      <c r="B10777" s="1"/>
      <c r="C10777" s="1"/>
    </row>
    <row r="10778" spans="2:3" x14ac:dyDescent="0.3">
      <c r="B10778" s="1"/>
      <c r="C10778" s="1"/>
    </row>
    <row r="10779" spans="2:3" x14ac:dyDescent="0.3">
      <c r="B10779" s="1"/>
      <c r="C10779" s="1"/>
    </row>
    <row r="10780" spans="2:3" x14ac:dyDescent="0.3">
      <c r="B10780" s="1"/>
      <c r="C10780" s="1"/>
    </row>
    <row r="10781" spans="2:3" x14ac:dyDescent="0.3">
      <c r="B10781" s="1"/>
      <c r="C10781" s="1"/>
    </row>
    <row r="10782" spans="2:3" x14ac:dyDescent="0.3">
      <c r="B10782" s="1"/>
      <c r="C10782" s="1"/>
    </row>
    <row r="10783" spans="2:3" x14ac:dyDescent="0.3">
      <c r="B10783" s="1"/>
      <c r="C10783" s="1"/>
    </row>
    <row r="10784" spans="2:3" x14ac:dyDescent="0.3">
      <c r="B10784" s="1"/>
      <c r="C10784" s="1"/>
    </row>
    <row r="10785" spans="2:3" x14ac:dyDescent="0.3">
      <c r="B10785" s="1"/>
      <c r="C10785" s="1"/>
    </row>
    <row r="10786" spans="2:3" x14ac:dyDescent="0.3">
      <c r="B10786" s="1"/>
      <c r="C10786" s="1"/>
    </row>
    <row r="10787" spans="2:3" x14ac:dyDescent="0.3">
      <c r="B10787" s="1"/>
      <c r="C10787" s="1"/>
    </row>
    <row r="10788" spans="2:3" x14ac:dyDescent="0.3">
      <c r="B10788" s="1"/>
      <c r="C10788" s="1"/>
    </row>
    <row r="10789" spans="2:3" x14ac:dyDescent="0.3">
      <c r="B10789" s="1"/>
      <c r="C10789" s="1"/>
    </row>
    <row r="10790" spans="2:3" x14ac:dyDescent="0.3">
      <c r="B10790" s="1"/>
      <c r="C10790" s="1"/>
    </row>
    <row r="10791" spans="2:3" x14ac:dyDescent="0.3">
      <c r="B10791" s="1"/>
      <c r="C10791" s="1"/>
    </row>
    <row r="10792" spans="2:3" x14ac:dyDescent="0.3">
      <c r="B10792" s="1"/>
      <c r="C10792" s="1"/>
    </row>
    <row r="10793" spans="2:3" x14ac:dyDescent="0.3">
      <c r="B10793" s="1"/>
      <c r="C10793" s="1"/>
    </row>
    <row r="10794" spans="2:3" x14ac:dyDescent="0.3">
      <c r="B10794" s="1"/>
      <c r="C10794" s="1"/>
    </row>
    <row r="10795" spans="2:3" x14ac:dyDescent="0.3">
      <c r="B10795" s="1"/>
      <c r="C10795" s="1"/>
    </row>
    <row r="10796" spans="2:3" x14ac:dyDescent="0.3">
      <c r="B10796" s="1"/>
      <c r="C10796" s="1"/>
    </row>
    <row r="10797" spans="2:3" x14ac:dyDescent="0.3">
      <c r="B10797" s="1"/>
      <c r="C10797" s="1"/>
    </row>
    <row r="10798" spans="2:3" x14ac:dyDescent="0.3">
      <c r="B10798" s="1"/>
      <c r="C10798" s="1"/>
    </row>
    <row r="10799" spans="2:3" x14ac:dyDescent="0.3">
      <c r="B10799" s="1"/>
      <c r="C10799" s="1"/>
    </row>
    <row r="10800" spans="2:3" x14ac:dyDescent="0.3">
      <c r="B10800" s="1"/>
      <c r="C10800" s="1"/>
    </row>
    <row r="10801" spans="2:3" x14ac:dyDescent="0.3">
      <c r="B10801" s="1"/>
      <c r="C10801" s="1"/>
    </row>
    <row r="10802" spans="2:3" x14ac:dyDescent="0.3">
      <c r="B10802" s="1"/>
      <c r="C10802" s="1"/>
    </row>
    <row r="10803" spans="2:3" x14ac:dyDescent="0.3">
      <c r="B10803" s="1"/>
      <c r="C10803" s="1"/>
    </row>
    <row r="10804" spans="2:3" x14ac:dyDescent="0.3">
      <c r="B10804" s="1"/>
      <c r="C10804" s="1"/>
    </row>
    <row r="10805" spans="2:3" x14ac:dyDescent="0.3">
      <c r="B10805" s="1"/>
      <c r="C10805" s="1"/>
    </row>
    <row r="10806" spans="2:3" x14ac:dyDescent="0.3">
      <c r="B10806" s="1"/>
      <c r="C10806" s="1"/>
    </row>
    <row r="10807" spans="2:3" x14ac:dyDescent="0.3">
      <c r="B10807" s="1"/>
      <c r="C10807" s="1"/>
    </row>
    <row r="10808" spans="2:3" x14ac:dyDescent="0.3">
      <c r="B10808" s="1"/>
      <c r="C10808" s="1"/>
    </row>
    <row r="10809" spans="2:3" x14ac:dyDescent="0.3">
      <c r="B10809" s="1"/>
      <c r="C10809" s="1"/>
    </row>
    <row r="10810" spans="2:3" x14ac:dyDescent="0.3">
      <c r="B10810" s="1"/>
      <c r="C10810" s="1"/>
    </row>
    <row r="10811" spans="2:3" x14ac:dyDescent="0.3">
      <c r="B10811" s="1"/>
      <c r="C10811" s="1"/>
    </row>
    <row r="10812" spans="2:3" x14ac:dyDescent="0.3">
      <c r="B10812" s="1"/>
      <c r="C10812" s="1"/>
    </row>
    <row r="10813" spans="2:3" x14ac:dyDescent="0.3">
      <c r="B10813" s="1"/>
      <c r="C10813" s="1"/>
    </row>
    <row r="10814" spans="2:3" x14ac:dyDescent="0.3">
      <c r="B10814" s="1"/>
      <c r="C10814" s="1"/>
    </row>
    <row r="10815" spans="2:3" x14ac:dyDescent="0.3">
      <c r="B10815" s="1"/>
      <c r="C10815" s="1"/>
    </row>
    <row r="10816" spans="2:3" x14ac:dyDescent="0.3">
      <c r="B10816" s="1"/>
      <c r="C10816" s="1"/>
    </row>
    <row r="10817" spans="2:3" x14ac:dyDescent="0.3">
      <c r="B10817" s="1"/>
      <c r="C10817" s="1"/>
    </row>
    <row r="10818" spans="2:3" x14ac:dyDescent="0.3">
      <c r="B10818" s="1"/>
      <c r="C10818" s="1"/>
    </row>
    <row r="10819" spans="2:3" x14ac:dyDescent="0.3">
      <c r="B10819" s="1"/>
      <c r="C10819" s="1"/>
    </row>
    <row r="10820" spans="2:3" x14ac:dyDescent="0.3">
      <c r="B10820" s="1"/>
      <c r="C10820" s="1"/>
    </row>
    <row r="10821" spans="2:3" x14ac:dyDescent="0.3">
      <c r="B10821" s="1"/>
      <c r="C10821" s="1"/>
    </row>
    <row r="10822" spans="2:3" x14ac:dyDescent="0.3">
      <c r="B10822" s="1"/>
      <c r="C10822" s="1"/>
    </row>
    <row r="10823" spans="2:3" x14ac:dyDescent="0.3">
      <c r="B10823" s="1"/>
      <c r="C10823" s="1"/>
    </row>
    <row r="10824" spans="2:3" x14ac:dyDescent="0.3">
      <c r="B10824" s="1"/>
      <c r="C10824" s="1"/>
    </row>
    <row r="10825" spans="2:3" x14ac:dyDescent="0.3">
      <c r="B10825" s="1"/>
      <c r="C10825" s="1"/>
    </row>
    <row r="10826" spans="2:3" x14ac:dyDescent="0.3">
      <c r="B10826" s="1"/>
      <c r="C10826" s="1"/>
    </row>
    <row r="10827" spans="2:3" x14ac:dyDescent="0.3">
      <c r="B10827" s="1"/>
      <c r="C10827" s="1"/>
    </row>
    <row r="10828" spans="2:3" x14ac:dyDescent="0.3">
      <c r="B10828" s="1"/>
      <c r="C10828" s="1"/>
    </row>
    <row r="10829" spans="2:3" x14ac:dyDescent="0.3">
      <c r="B10829" s="1"/>
      <c r="C10829" s="1"/>
    </row>
    <row r="10830" spans="2:3" x14ac:dyDescent="0.3">
      <c r="B10830" s="1"/>
      <c r="C10830" s="1"/>
    </row>
    <row r="10831" spans="2:3" x14ac:dyDescent="0.3">
      <c r="B10831" s="1"/>
      <c r="C10831" s="1"/>
    </row>
    <row r="10832" spans="2:3" x14ac:dyDescent="0.3">
      <c r="B10832" s="1"/>
      <c r="C10832" s="1"/>
    </row>
    <row r="10833" spans="2:3" x14ac:dyDescent="0.3">
      <c r="B10833" s="1"/>
      <c r="C10833" s="1"/>
    </row>
    <row r="10834" spans="2:3" x14ac:dyDescent="0.3">
      <c r="B10834" s="1"/>
      <c r="C10834" s="1"/>
    </row>
    <row r="10835" spans="2:3" x14ac:dyDescent="0.3">
      <c r="B10835" s="1"/>
      <c r="C10835" s="1"/>
    </row>
    <row r="10836" spans="2:3" x14ac:dyDescent="0.3">
      <c r="B10836" s="1"/>
      <c r="C10836" s="1"/>
    </row>
    <row r="10837" spans="2:3" x14ac:dyDescent="0.3">
      <c r="B10837" s="1"/>
      <c r="C10837" s="1"/>
    </row>
    <row r="10838" spans="2:3" x14ac:dyDescent="0.3">
      <c r="B10838" s="1"/>
      <c r="C10838" s="1"/>
    </row>
    <row r="10839" spans="2:3" x14ac:dyDescent="0.3">
      <c r="B10839" s="1"/>
      <c r="C10839" s="1"/>
    </row>
    <row r="10840" spans="2:3" x14ac:dyDescent="0.3">
      <c r="B10840" s="1"/>
      <c r="C10840" s="1"/>
    </row>
    <row r="10841" spans="2:3" x14ac:dyDescent="0.3">
      <c r="B10841" s="1"/>
      <c r="C10841" s="1"/>
    </row>
    <row r="10842" spans="2:3" x14ac:dyDescent="0.3">
      <c r="B10842" s="1"/>
      <c r="C10842" s="1"/>
    </row>
    <row r="10843" spans="2:3" x14ac:dyDescent="0.3">
      <c r="B10843" s="1"/>
      <c r="C10843" s="1"/>
    </row>
    <row r="10844" spans="2:3" x14ac:dyDescent="0.3">
      <c r="B10844" s="1"/>
      <c r="C10844" s="1"/>
    </row>
    <row r="10845" spans="2:3" x14ac:dyDescent="0.3">
      <c r="B10845" s="1"/>
      <c r="C10845" s="1"/>
    </row>
    <row r="10846" spans="2:3" x14ac:dyDescent="0.3">
      <c r="B10846" s="1"/>
      <c r="C10846" s="1"/>
    </row>
    <row r="10847" spans="2:3" x14ac:dyDescent="0.3">
      <c r="B10847" s="1"/>
      <c r="C10847" s="1"/>
    </row>
    <row r="10848" spans="2:3" x14ac:dyDescent="0.3">
      <c r="B10848" s="1"/>
      <c r="C10848" s="1"/>
    </row>
    <row r="10849" spans="2:3" x14ac:dyDescent="0.3">
      <c r="B10849" s="1"/>
      <c r="C10849" s="1"/>
    </row>
    <row r="10850" spans="2:3" x14ac:dyDescent="0.3">
      <c r="B10850" s="1"/>
      <c r="C10850" s="1"/>
    </row>
    <row r="10851" spans="2:3" x14ac:dyDescent="0.3">
      <c r="B10851" s="1"/>
      <c r="C10851" s="1"/>
    </row>
    <row r="10852" spans="2:3" x14ac:dyDescent="0.3">
      <c r="B10852" s="1"/>
      <c r="C10852" s="1"/>
    </row>
    <row r="10853" spans="2:3" x14ac:dyDescent="0.3">
      <c r="B10853" s="1"/>
      <c r="C10853" s="1"/>
    </row>
    <row r="10854" spans="2:3" x14ac:dyDescent="0.3">
      <c r="B10854" s="1"/>
      <c r="C10854" s="1"/>
    </row>
    <row r="10855" spans="2:3" x14ac:dyDescent="0.3">
      <c r="B10855" s="1"/>
      <c r="C10855" s="1"/>
    </row>
    <row r="10856" spans="2:3" x14ac:dyDescent="0.3">
      <c r="B10856" s="1"/>
      <c r="C10856" s="1"/>
    </row>
    <row r="10857" spans="2:3" x14ac:dyDescent="0.3">
      <c r="B10857" s="1"/>
      <c r="C10857" s="1"/>
    </row>
    <row r="10858" spans="2:3" x14ac:dyDescent="0.3">
      <c r="B10858" s="1"/>
      <c r="C10858" s="1"/>
    </row>
    <row r="10859" spans="2:3" x14ac:dyDescent="0.3">
      <c r="B10859" s="1"/>
      <c r="C10859" s="1"/>
    </row>
    <row r="10860" spans="2:3" x14ac:dyDescent="0.3">
      <c r="B10860" s="1"/>
      <c r="C10860" s="1"/>
    </row>
    <row r="10861" spans="2:3" x14ac:dyDescent="0.3">
      <c r="B10861" s="1"/>
      <c r="C10861" s="1"/>
    </row>
    <row r="10862" spans="2:3" x14ac:dyDescent="0.3">
      <c r="B10862" s="1"/>
      <c r="C10862" s="1"/>
    </row>
    <row r="10863" spans="2:3" x14ac:dyDescent="0.3">
      <c r="B10863" s="1"/>
      <c r="C10863" s="1"/>
    </row>
    <row r="10864" spans="2:3" x14ac:dyDescent="0.3">
      <c r="B10864" s="1"/>
      <c r="C10864" s="1"/>
    </row>
    <row r="10865" spans="2:3" x14ac:dyDescent="0.3">
      <c r="B10865" s="1"/>
      <c r="C10865" s="1"/>
    </row>
    <row r="10866" spans="2:3" x14ac:dyDescent="0.3">
      <c r="B10866" s="1"/>
      <c r="C10866" s="1"/>
    </row>
    <row r="10867" spans="2:3" x14ac:dyDescent="0.3">
      <c r="B10867" s="1"/>
      <c r="C10867" s="1"/>
    </row>
    <row r="10868" spans="2:3" x14ac:dyDescent="0.3">
      <c r="B10868" s="1"/>
      <c r="C10868" s="1"/>
    </row>
    <row r="10869" spans="2:3" x14ac:dyDescent="0.3">
      <c r="B10869" s="1"/>
      <c r="C10869" s="1"/>
    </row>
    <row r="10870" spans="2:3" x14ac:dyDescent="0.3">
      <c r="B10870" s="1"/>
      <c r="C10870" s="1"/>
    </row>
    <row r="10871" spans="2:3" x14ac:dyDescent="0.3">
      <c r="B10871" s="1"/>
      <c r="C10871" s="1"/>
    </row>
    <row r="10872" spans="2:3" x14ac:dyDescent="0.3">
      <c r="B10872" s="1"/>
      <c r="C10872" s="1"/>
    </row>
    <row r="10873" spans="2:3" x14ac:dyDescent="0.3">
      <c r="B10873" s="1"/>
      <c r="C10873" s="1"/>
    </row>
    <row r="10874" spans="2:3" x14ac:dyDescent="0.3">
      <c r="B10874" s="1"/>
      <c r="C10874" s="1"/>
    </row>
    <row r="10875" spans="2:3" x14ac:dyDescent="0.3">
      <c r="B10875" s="1"/>
      <c r="C10875" s="1"/>
    </row>
    <row r="10876" spans="2:3" x14ac:dyDescent="0.3">
      <c r="B10876" s="1"/>
      <c r="C10876" s="1"/>
    </row>
    <row r="10877" spans="2:3" x14ac:dyDescent="0.3">
      <c r="B10877" s="1"/>
      <c r="C10877" s="1"/>
    </row>
    <row r="10878" spans="2:3" x14ac:dyDescent="0.3">
      <c r="B10878" s="1"/>
      <c r="C10878" s="1"/>
    </row>
    <row r="10879" spans="2:3" x14ac:dyDescent="0.3">
      <c r="B10879" s="1"/>
      <c r="C10879" s="1"/>
    </row>
    <row r="10880" spans="2:3" x14ac:dyDescent="0.3">
      <c r="B10880" s="1"/>
      <c r="C10880" s="1"/>
    </row>
    <row r="10881" spans="2:3" x14ac:dyDescent="0.3">
      <c r="B10881" s="1"/>
      <c r="C10881" s="1"/>
    </row>
    <row r="10882" spans="2:3" x14ac:dyDescent="0.3">
      <c r="B10882" s="1"/>
      <c r="C10882" s="1"/>
    </row>
    <row r="10883" spans="2:3" x14ac:dyDescent="0.3">
      <c r="B10883" s="1"/>
      <c r="C10883" s="1"/>
    </row>
    <row r="10884" spans="2:3" x14ac:dyDescent="0.3">
      <c r="B10884" s="1"/>
      <c r="C10884" s="1"/>
    </row>
    <row r="10885" spans="2:3" x14ac:dyDescent="0.3">
      <c r="B10885" s="1"/>
      <c r="C10885" s="1"/>
    </row>
    <row r="10886" spans="2:3" x14ac:dyDescent="0.3">
      <c r="B10886" s="1"/>
      <c r="C10886" s="1"/>
    </row>
    <row r="10887" spans="2:3" x14ac:dyDescent="0.3">
      <c r="B10887" s="1"/>
      <c r="C10887" s="1"/>
    </row>
    <row r="10888" spans="2:3" x14ac:dyDescent="0.3">
      <c r="B10888" s="1"/>
      <c r="C10888" s="1"/>
    </row>
    <row r="10889" spans="2:3" x14ac:dyDescent="0.3">
      <c r="B10889" s="1"/>
      <c r="C10889" s="1"/>
    </row>
    <row r="10890" spans="2:3" x14ac:dyDescent="0.3">
      <c r="B10890" s="1"/>
      <c r="C10890" s="1"/>
    </row>
    <row r="10891" spans="2:3" x14ac:dyDescent="0.3">
      <c r="B10891" s="1"/>
      <c r="C10891" s="1"/>
    </row>
    <row r="10892" spans="2:3" x14ac:dyDescent="0.3">
      <c r="B10892" s="1"/>
      <c r="C10892" s="1"/>
    </row>
    <row r="10893" spans="2:3" x14ac:dyDescent="0.3">
      <c r="B10893" s="1"/>
      <c r="C10893" s="1"/>
    </row>
    <row r="10894" spans="2:3" x14ac:dyDescent="0.3">
      <c r="B10894" s="1"/>
      <c r="C10894" s="1"/>
    </row>
    <row r="10895" spans="2:3" x14ac:dyDescent="0.3">
      <c r="B10895" s="1"/>
      <c r="C10895" s="1"/>
    </row>
    <row r="10896" spans="2:3" x14ac:dyDescent="0.3">
      <c r="B10896" s="1"/>
      <c r="C10896" s="1"/>
    </row>
    <row r="10897" spans="2:3" x14ac:dyDescent="0.3">
      <c r="B10897" s="1"/>
      <c r="C10897" s="1"/>
    </row>
    <row r="10898" spans="2:3" x14ac:dyDescent="0.3">
      <c r="B10898" s="1"/>
      <c r="C10898" s="1"/>
    </row>
    <row r="10899" spans="2:3" x14ac:dyDescent="0.3">
      <c r="B10899" s="1"/>
      <c r="C10899" s="1"/>
    </row>
    <row r="10900" spans="2:3" x14ac:dyDescent="0.3">
      <c r="B10900" s="1"/>
      <c r="C10900" s="1"/>
    </row>
    <row r="10901" spans="2:3" x14ac:dyDescent="0.3">
      <c r="B10901" s="1"/>
      <c r="C10901" s="1"/>
    </row>
    <row r="10902" spans="2:3" x14ac:dyDescent="0.3">
      <c r="B10902" s="1"/>
      <c r="C10902" s="1"/>
    </row>
    <row r="10903" spans="2:3" x14ac:dyDescent="0.3">
      <c r="B10903" s="1"/>
      <c r="C10903" s="1"/>
    </row>
    <row r="10904" spans="2:3" x14ac:dyDescent="0.3">
      <c r="B10904" s="1"/>
      <c r="C10904" s="1"/>
    </row>
    <row r="10905" spans="2:3" x14ac:dyDescent="0.3">
      <c r="B10905" s="1"/>
      <c r="C10905" s="1"/>
    </row>
    <row r="10906" spans="2:3" x14ac:dyDescent="0.3">
      <c r="B10906" s="1"/>
      <c r="C10906" s="1"/>
    </row>
    <row r="10907" spans="2:3" x14ac:dyDescent="0.3">
      <c r="B10907" s="1"/>
      <c r="C10907" s="1"/>
    </row>
    <row r="10908" spans="2:3" x14ac:dyDescent="0.3">
      <c r="B10908" s="1"/>
      <c r="C10908" s="1"/>
    </row>
    <row r="10909" spans="2:3" x14ac:dyDescent="0.3">
      <c r="B10909" s="1"/>
      <c r="C10909" s="1"/>
    </row>
    <row r="10910" spans="2:3" x14ac:dyDescent="0.3">
      <c r="B10910" s="1"/>
      <c r="C10910" s="1"/>
    </row>
    <row r="10911" spans="2:3" x14ac:dyDescent="0.3">
      <c r="B10911" s="1"/>
      <c r="C10911" s="1"/>
    </row>
    <row r="10912" spans="2:3" x14ac:dyDescent="0.3">
      <c r="B10912" s="1"/>
      <c r="C10912" s="1"/>
    </row>
    <row r="10913" spans="2:3" x14ac:dyDescent="0.3">
      <c r="B10913" s="1"/>
      <c r="C10913" s="1"/>
    </row>
    <row r="10914" spans="2:3" x14ac:dyDescent="0.3">
      <c r="B10914" s="1"/>
      <c r="C10914" s="1"/>
    </row>
    <row r="10915" spans="2:3" x14ac:dyDescent="0.3">
      <c r="B10915" s="1"/>
      <c r="C10915" s="1"/>
    </row>
    <row r="10916" spans="2:3" x14ac:dyDescent="0.3">
      <c r="B10916" s="1"/>
      <c r="C10916" s="1"/>
    </row>
    <row r="10917" spans="2:3" x14ac:dyDescent="0.3">
      <c r="B10917" s="1"/>
      <c r="C10917" s="1"/>
    </row>
    <row r="10918" spans="2:3" x14ac:dyDescent="0.3">
      <c r="B10918" s="1"/>
      <c r="C10918" s="1"/>
    </row>
    <row r="10919" spans="2:3" x14ac:dyDescent="0.3">
      <c r="B10919" s="1"/>
      <c r="C10919" s="1"/>
    </row>
    <row r="10920" spans="2:3" x14ac:dyDescent="0.3">
      <c r="B10920" s="1"/>
      <c r="C10920" s="1"/>
    </row>
    <row r="10921" spans="2:3" x14ac:dyDescent="0.3">
      <c r="B10921" s="1"/>
      <c r="C10921" s="1"/>
    </row>
    <row r="10922" spans="2:3" x14ac:dyDescent="0.3">
      <c r="B10922" s="1"/>
      <c r="C10922" s="1"/>
    </row>
    <row r="10923" spans="2:3" x14ac:dyDescent="0.3">
      <c r="B10923" s="1"/>
      <c r="C10923" s="1"/>
    </row>
    <row r="10924" spans="2:3" x14ac:dyDescent="0.3">
      <c r="B10924" s="1"/>
      <c r="C10924" s="1"/>
    </row>
    <row r="10925" spans="2:3" x14ac:dyDescent="0.3">
      <c r="B10925" s="1"/>
      <c r="C10925" s="1"/>
    </row>
    <row r="10926" spans="2:3" x14ac:dyDescent="0.3">
      <c r="B10926" s="1"/>
      <c r="C10926" s="1"/>
    </row>
    <row r="10927" spans="2:3" x14ac:dyDescent="0.3">
      <c r="B10927" s="1"/>
      <c r="C10927" s="1"/>
    </row>
    <row r="10928" spans="2:3" x14ac:dyDescent="0.3">
      <c r="B10928" s="1"/>
      <c r="C10928" s="1"/>
    </row>
    <row r="10929" spans="2:3" x14ac:dyDescent="0.3">
      <c r="B10929" s="1"/>
      <c r="C10929" s="1"/>
    </row>
    <row r="10930" spans="2:3" x14ac:dyDescent="0.3">
      <c r="B10930" s="1"/>
      <c r="C10930" s="1"/>
    </row>
    <row r="10931" spans="2:3" x14ac:dyDescent="0.3">
      <c r="B10931" s="1"/>
      <c r="C10931" s="1"/>
    </row>
    <row r="10932" spans="2:3" x14ac:dyDescent="0.3">
      <c r="B10932" s="1"/>
      <c r="C10932" s="1"/>
    </row>
    <row r="10933" spans="2:3" x14ac:dyDescent="0.3">
      <c r="B10933" s="1"/>
      <c r="C10933" s="1"/>
    </row>
    <row r="10934" spans="2:3" x14ac:dyDescent="0.3">
      <c r="B10934" s="1"/>
      <c r="C10934" s="1"/>
    </row>
    <row r="10935" spans="2:3" x14ac:dyDescent="0.3">
      <c r="B10935" s="1"/>
      <c r="C10935" s="1"/>
    </row>
    <row r="10936" spans="2:3" x14ac:dyDescent="0.3">
      <c r="B10936" s="1"/>
      <c r="C10936" s="1"/>
    </row>
    <row r="10937" spans="2:3" x14ac:dyDescent="0.3">
      <c r="B10937" s="1"/>
      <c r="C10937" s="1"/>
    </row>
    <row r="10938" spans="2:3" x14ac:dyDescent="0.3">
      <c r="B10938" s="1"/>
      <c r="C10938" s="1"/>
    </row>
    <row r="10939" spans="2:3" x14ac:dyDescent="0.3">
      <c r="B10939" s="1"/>
      <c r="C10939" s="1"/>
    </row>
    <row r="10940" spans="2:3" x14ac:dyDescent="0.3">
      <c r="B10940" s="1"/>
      <c r="C10940" s="1"/>
    </row>
    <row r="10941" spans="2:3" x14ac:dyDescent="0.3">
      <c r="B10941" s="1"/>
      <c r="C10941" s="1"/>
    </row>
    <row r="10942" spans="2:3" x14ac:dyDescent="0.3">
      <c r="B10942" s="1"/>
      <c r="C10942" s="1"/>
    </row>
    <row r="10943" spans="2:3" x14ac:dyDescent="0.3">
      <c r="B10943" s="1"/>
      <c r="C10943" s="1"/>
    </row>
    <row r="10944" spans="2:3" x14ac:dyDescent="0.3">
      <c r="B10944" s="1"/>
      <c r="C10944" s="1"/>
    </row>
    <row r="10945" spans="2:3" x14ac:dyDescent="0.3">
      <c r="B10945" s="1"/>
      <c r="C10945" s="1"/>
    </row>
    <row r="10946" spans="2:3" x14ac:dyDescent="0.3">
      <c r="B10946" s="1"/>
      <c r="C10946" s="1"/>
    </row>
    <row r="10947" spans="2:3" x14ac:dyDescent="0.3">
      <c r="B10947" s="1"/>
      <c r="C10947" s="1"/>
    </row>
    <row r="10948" spans="2:3" x14ac:dyDescent="0.3">
      <c r="B10948" s="1"/>
      <c r="C10948" s="1"/>
    </row>
    <row r="10949" spans="2:3" x14ac:dyDescent="0.3">
      <c r="B10949" s="1"/>
      <c r="C10949" s="1"/>
    </row>
    <row r="10950" spans="2:3" x14ac:dyDescent="0.3">
      <c r="B10950" s="1"/>
      <c r="C10950" s="1"/>
    </row>
    <row r="10951" spans="2:3" x14ac:dyDescent="0.3">
      <c r="B10951" s="1"/>
      <c r="C10951" s="1"/>
    </row>
    <row r="10952" spans="2:3" x14ac:dyDescent="0.3">
      <c r="B10952" s="1"/>
      <c r="C10952" s="1"/>
    </row>
    <row r="10953" spans="2:3" x14ac:dyDescent="0.3">
      <c r="B10953" s="1"/>
      <c r="C10953" s="1"/>
    </row>
    <row r="10954" spans="2:3" x14ac:dyDescent="0.3">
      <c r="B10954" s="1"/>
      <c r="C10954" s="1"/>
    </row>
    <row r="10955" spans="2:3" x14ac:dyDescent="0.3">
      <c r="B10955" s="1"/>
      <c r="C10955" s="1"/>
    </row>
    <row r="10956" spans="2:3" x14ac:dyDescent="0.3">
      <c r="B10956" s="1"/>
      <c r="C10956" s="1"/>
    </row>
    <row r="10957" spans="2:3" x14ac:dyDescent="0.3">
      <c r="B10957" s="1"/>
      <c r="C10957" s="1"/>
    </row>
    <row r="10958" spans="2:3" x14ac:dyDescent="0.3">
      <c r="B10958" s="1"/>
      <c r="C10958" s="1"/>
    </row>
    <row r="10959" spans="2:3" x14ac:dyDescent="0.3">
      <c r="B10959" s="1"/>
      <c r="C10959" s="1"/>
    </row>
    <row r="10960" spans="2:3" x14ac:dyDescent="0.3">
      <c r="B10960" s="1"/>
      <c r="C10960" s="1"/>
    </row>
    <row r="10961" spans="2:3" x14ac:dyDescent="0.3">
      <c r="B10961" s="1"/>
      <c r="C10961" s="1"/>
    </row>
    <row r="10962" spans="2:3" x14ac:dyDescent="0.3">
      <c r="B10962" s="1"/>
      <c r="C10962" s="1"/>
    </row>
    <row r="10963" spans="2:3" x14ac:dyDescent="0.3">
      <c r="B10963" s="1"/>
      <c r="C10963" s="1"/>
    </row>
    <row r="10964" spans="2:3" x14ac:dyDescent="0.3">
      <c r="B10964" s="1"/>
      <c r="C10964" s="1"/>
    </row>
    <row r="10965" spans="2:3" x14ac:dyDescent="0.3">
      <c r="B10965" s="1"/>
      <c r="C10965" s="1"/>
    </row>
    <row r="10966" spans="2:3" x14ac:dyDescent="0.3">
      <c r="B10966" s="1"/>
      <c r="C10966" s="1"/>
    </row>
    <row r="10967" spans="2:3" x14ac:dyDescent="0.3">
      <c r="B10967" s="1"/>
      <c r="C10967" s="1"/>
    </row>
    <row r="10968" spans="2:3" x14ac:dyDescent="0.3">
      <c r="B10968" s="1"/>
      <c r="C10968" s="1"/>
    </row>
    <row r="10969" spans="2:3" x14ac:dyDescent="0.3">
      <c r="B10969" s="1"/>
      <c r="C10969" s="1"/>
    </row>
    <row r="10970" spans="2:3" x14ac:dyDescent="0.3">
      <c r="B10970" s="1"/>
      <c r="C10970" s="1"/>
    </row>
    <row r="10971" spans="2:3" x14ac:dyDescent="0.3">
      <c r="B10971" s="1"/>
      <c r="C10971" s="1"/>
    </row>
    <row r="10972" spans="2:3" x14ac:dyDescent="0.3">
      <c r="B10972" s="1"/>
      <c r="C10972" s="1"/>
    </row>
    <row r="10973" spans="2:3" x14ac:dyDescent="0.3">
      <c r="B10973" s="1"/>
      <c r="C10973" s="1"/>
    </row>
    <row r="10974" spans="2:3" x14ac:dyDescent="0.3">
      <c r="B10974" s="1"/>
      <c r="C10974" s="1"/>
    </row>
    <row r="10975" spans="2:3" x14ac:dyDescent="0.3">
      <c r="B10975" s="1"/>
      <c r="C10975" s="1"/>
    </row>
    <row r="10976" spans="2:3" x14ac:dyDescent="0.3">
      <c r="B10976" s="1"/>
      <c r="C10976" s="1"/>
    </row>
    <row r="10977" spans="2:3" x14ac:dyDescent="0.3">
      <c r="B10977" s="1"/>
      <c r="C10977" s="1"/>
    </row>
    <row r="10978" spans="2:3" x14ac:dyDescent="0.3">
      <c r="B10978" s="1"/>
      <c r="C10978" s="1"/>
    </row>
    <row r="10979" spans="2:3" x14ac:dyDescent="0.3">
      <c r="B10979" s="1"/>
      <c r="C10979" s="1"/>
    </row>
    <row r="10980" spans="2:3" x14ac:dyDescent="0.3">
      <c r="B10980" s="1"/>
      <c r="C10980" s="1"/>
    </row>
    <row r="10981" spans="2:3" x14ac:dyDescent="0.3">
      <c r="B10981" s="1"/>
      <c r="C10981" s="1"/>
    </row>
    <row r="10982" spans="2:3" x14ac:dyDescent="0.3">
      <c r="B10982" s="1"/>
      <c r="C10982" s="1"/>
    </row>
    <row r="10983" spans="2:3" x14ac:dyDescent="0.3">
      <c r="B10983" s="1"/>
      <c r="C10983" s="1"/>
    </row>
    <row r="10984" spans="2:3" x14ac:dyDescent="0.3">
      <c r="B10984" s="1"/>
      <c r="C10984" s="1"/>
    </row>
    <row r="10985" spans="2:3" x14ac:dyDescent="0.3">
      <c r="B10985" s="1"/>
      <c r="C10985" s="1"/>
    </row>
    <row r="10986" spans="2:3" x14ac:dyDescent="0.3">
      <c r="B10986" s="1"/>
      <c r="C10986" s="1"/>
    </row>
    <row r="10987" spans="2:3" x14ac:dyDescent="0.3">
      <c r="B10987" s="1"/>
      <c r="C10987" s="1"/>
    </row>
    <row r="10988" spans="2:3" x14ac:dyDescent="0.3">
      <c r="B10988" s="1"/>
      <c r="C10988" s="1"/>
    </row>
    <row r="10989" spans="2:3" x14ac:dyDescent="0.3">
      <c r="B10989" s="1"/>
      <c r="C10989" s="1"/>
    </row>
    <row r="10990" spans="2:3" x14ac:dyDescent="0.3">
      <c r="B10990" s="1"/>
      <c r="C10990" s="1"/>
    </row>
    <row r="10991" spans="2:3" x14ac:dyDescent="0.3">
      <c r="B10991" s="1"/>
      <c r="C10991" s="1"/>
    </row>
    <row r="10992" spans="2:3" x14ac:dyDescent="0.3">
      <c r="B10992" s="1"/>
      <c r="C10992" s="1"/>
    </row>
    <row r="10993" spans="2:3" x14ac:dyDescent="0.3">
      <c r="B10993" s="1"/>
      <c r="C10993" s="1"/>
    </row>
    <row r="10994" spans="2:3" x14ac:dyDescent="0.3">
      <c r="B10994" s="1"/>
      <c r="C10994" s="1"/>
    </row>
    <row r="10995" spans="2:3" x14ac:dyDescent="0.3">
      <c r="B10995" s="1"/>
      <c r="C10995" s="1"/>
    </row>
    <row r="10996" spans="2:3" x14ac:dyDescent="0.3">
      <c r="B10996" s="1"/>
      <c r="C10996" s="1"/>
    </row>
    <row r="10997" spans="2:3" x14ac:dyDescent="0.3">
      <c r="B10997" s="1"/>
      <c r="C10997" s="1"/>
    </row>
    <row r="10998" spans="2:3" x14ac:dyDescent="0.3">
      <c r="B10998" s="1"/>
      <c r="C10998" s="1"/>
    </row>
    <row r="10999" spans="2:3" x14ac:dyDescent="0.3">
      <c r="B10999" s="1"/>
      <c r="C10999" s="1"/>
    </row>
    <row r="11000" spans="2:3" x14ac:dyDescent="0.3">
      <c r="B11000" s="1"/>
      <c r="C11000" s="1"/>
    </row>
    <row r="11001" spans="2:3" x14ac:dyDescent="0.3">
      <c r="B11001" s="1"/>
      <c r="C11001" s="1"/>
    </row>
    <row r="11002" spans="2:3" x14ac:dyDescent="0.3">
      <c r="B11002" s="1"/>
      <c r="C11002" s="1"/>
    </row>
    <row r="11003" spans="2:3" x14ac:dyDescent="0.3">
      <c r="B11003" s="1"/>
      <c r="C11003" s="1"/>
    </row>
    <row r="11004" spans="2:3" x14ac:dyDescent="0.3">
      <c r="B11004" s="1"/>
      <c r="C11004" s="1"/>
    </row>
    <row r="11005" spans="2:3" x14ac:dyDescent="0.3">
      <c r="B11005" s="1"/>
      <c r="C11005" s="1"/>
    </row>
    <row r="11006" spans="2:3" x14ac:dyDescent="0.3">
      <c r="B11006" s="1"/>
      <c r="C11006" s="1"/>
    </row>
    <row r="11007" spans="2:3" x14ac:dyDescent="0.3">
      <c r="B11007" s="1"/>
      <c r="C11007" s="1"/>
    </row>
    <row r="11008" spans="2:3" x14ac:dyDescent="0.3">
      <c r="B11008" s="1"/>
      <c r="C11008" s="1"/>
    </row>
    <row r="11009" spans="2:3" x14ac:dyDescent="0.3">
      <c r="B11009" s="1"/>
      <c r="C11009" s="1"/>
    </row>
    <row r="11010" spans="2:3" x14ac:dyDescent="0.3">
      <c r="B11010" s="1"/>
      <c r="C11010" s="1"/>
    </row>
    <row r="11011" spans="2:3" x14ac:dyDescent="0.3">
      <c r="B11011" s="1"/>
      <c r="C11011" s="1"/>
    </row>
    <row r="11012" spans="2:3" x14ac:dyDescent="0.3">
      <c r="B11012" s="1"/>
      <c r="C11012" s="1"/>
    </row>
    <row r="11013" spans="2:3" x14ac:dyDescent="0.3">
      <c r="B11013" s="1"/>
      <c r="C11013" s="1"/>
    </row>
    <row r="11014" spans="2:3" x14ac:dyDescent="0.3">
      <c r="B11014" s="1"/>
      <c r="C11014" s="1"/>
    </row>
    <row r="11015" spans="2:3" x14ac:dyDescent="0.3">
      <c r="B11015" s="1"/>
      <c r="C11015" s="1"/>
    </row>
    <row r="11016" spans="2:3" x14ac:dyDescent="0.3">
      <c r="B11016" s="1"/>
      <c r="C11016" s="1"/>
    </row>
    <row r="11017" spans="2:3" x14ac:dyDescent="0.3">
      <c r="B11017" s="1"/>
      <c r="C11017" s="1"/>
    </row>
    <row r="11018" spans="2:3" x14ac:dyDescent="0.3">
      <c r="B11018" s="1"/>
      <c r="C11018" s="1"/>
    </row>
    <row r="11019" spans="2:3" x14ac:dyDescent="0.3">
      <c r="B11019" s="1"/>
      <c r="C11019" s="1"/>
    </row>
    <row r="11020" spans="2:3" x14ac:dyDescent="0.3">
      <c r="B11020" s="1"/>
      <c r="C11020" s="1"/>
    </row>
    <row r="11021" spans="2:3" x14ac:dyDescent="0.3">
      <c r="B11021" s="1"/>
      <c r="C11021" s="1"/>
    </row>
    <row r="11022" spans="2:3" x14ac:dyDescent="0.3">
      <c r="B11022" s="1"/>
      <c r="C11022" s="1"/>
    </row>
    <row r="11023" spans="2:3" x14ac:dyDescent="0.3">
      <c r="B11023" s="1"/>
      <c r="C11023" s="1"/>
    </row>
    <row r="11024" spans="2:3" x14ac:dyDescent="0.3">
      <c r="B11024" s="1"/>
      <c r="C11024" s="1"/>
    </row>
    <row r="11025" spans="2:3" x14ac:dyDescent="0.3">
      <c r="B11025" s="1"/>
      <c r="C11025" s="1"/>
    </row>
    <row r="11026" spans="2:3" x14ac:dyDescent="0.3">
      <c r="B11026" s="1"/>
      <c r="C11026" s="1"/>
    </row>
    <row r="11027" spans="2:3" x14ac:dyDescent="0.3">
      <c r="B11027" s="1"/>
      <c r="C11027" s="1"/>
    </row>
    <row r="11028" spans="2:3" x14ac:dyDescent="0.3">
      <c r="B11028" s="1"/>
      <c r="C11028" s="1"/>
    </row>
    <row r="11029" spans="2:3" x14ac:dyDescent="0.3">
      <c r="B11029" s="1"/>
      <c r="C11029" s="1"/>
    </row>
    <row r="11030" spans="2:3" x14ac:dyDescent="0.3">
      <c r="B11030" s="1"/>
      <c r="C11030" s="1"/>
    </row>
    <row r="11031" spans="2:3" x14ac:dyDescent="0.3">
      <c r="B11031" s="1"/>
      <c r="C11031" s="1"/>
    </row>
    <row r="11032" spans="2:3" x14ac:dyDescent="0.3">
      <c r="B11032" s="1"/>
      <c r="C11032" s="1"/>
    </row>
    <row r="11033" spans="2:3" x14ac:dyDescent="0.3">
      <c r="B11033" s="1"/>
      <c r="C11033" s="1"/>
    </row>
    <row r="11034" spans="2:3" x14ac:dyDescent="0.3">
      <c r="B11034" s="1"/>
      <c r="C11034" s="1"/>
    </row>
    <row r="11035" spans="2:3" x14ac:dyDescent="0.3">
      <c r="B11035" s="1"/>
      <c r="C11035" s="1"/>
    </row>
    <row r="11036" spans="2:3" x14ac:dyDescent="0.3">
      <c r="B11036" s="1"/>
      <c r="C11036" s="1"/>
    </row>
    <row r="11037" spans="2:3" x14ac:dyDescent="0.3">
      <c r="B11037" s="1"/>
      <c r="C11037" s="1"/>
    </row>
    <row r="11038" spans="2:3" x14ac:dyDescent="0.3">
      <c r="B11038" s="1"/>
      <c r="C11038" s="1"/>
    </row>
    <row r="11039" spans="2:3" x14ac:dyDescent="0.3">
      <c r="B11039" s="1"/>
      <c r="C11039" s="1"/>
    </row>
    <row r="11040" spans="2:3" x14ac:dyDescent="0.3">
      <c r="B11040" s="1"/>
      <c r="C11040" s="1"/>
    </row>
    <row r="11041" spans="2:3" x14ac:dyDescent="0.3">
      <c r="B11041" s="1"/>
      <c r="C11041" s="1"/>
    </row>
    <row r="11042" spans="2:3" x14ac:dyDescent="0.3">
      <c r="B11042" s="1"/>
      <c r="C11042" s="1"/>
    </row>
    <row r="11043" spans="2:3" x14ac:dyDescent="0.3">
      <c r="B11043" s="1"/>
      <c r="C11043" s="1"/>
    </row>
    <row r="11044" spans="2:3" x14ac:dyDescent="0.3">
      <c r="B11044" s="1"/>
      <c r="C11044" s="1"/>
    </row>
    <row r="11045" spans="2:3" x14ac:dyDescent="0.3">
      <c r="B11045" s="1"/>
      <c r="C11045" s="1"/>
    </row>
    <row r="11046" spans="2:3" x14ac:dyDescent="0.3">
      <c r="B11046" s="1"/>
      <c r="C11046" s="1"/>
    </row>
    <row r="11047" spans="2:3" x14ac:dyDescent="0.3">
      <c r="B11047" s="1"/>
      <c r="C11047" s="1"/>
    </row>
    <row r="11048" spans="2:3" x14ac:dyDescent="0.3">
      <c r="B11048" s="1"/>
      <c r="C11048" s="1"/>
    </row>
    <row r="11049" spans="2:3" x14ac:dyDescent="0.3">
      <c r="B11049" s="1"/>
      <c r="C11049" s="1"/>
    </row>
    <row r="11050" spans="2:3" x14ac:dyDescent="0.3">
      <c r="B11050" s="1"/>
      <c r="C11050" s="1"/>
    </row>
    <row r="11051" spans="2:3" x14ac:dyDescent="0.3">
      <c r="B11051" s="1"/>
      <c r="C11051" s="1"/>
    </row>
    <row r="11052" spans="2:3" x14ac:dyDescent="0.3">
      <c r="B11052" s="1"/>
      <c r="C11052" s="1"/>
    </row>
    <row r="11053" spans="2:3" x14ac:dyDescent="0.3">
      <c r="B11053" s="1"/>
      <c r="C11053" s="1"/>
    </row>
    <row r="11054" spans="2:3" x14ac:dyDescent="0.3">
      <c r="B11054" s="1"/>
      <c r="C11054" s="1"/>
    </row>
    <row r="11055" spans="2:3" x14ac:dyDescent="0.3">
      <c r="B11055" s="1"/>
      <c r="C11055" s="1"/>
    </row>
    <row r="11056" spans="2:3" x14ac:dyDescent="0.3">
      <c r="B11056" s="1"/>
      <c r="C11056" s="1"/>
    </row>
    <row r="11057" spans="2:3" x14ac:dyDescent="0.3">
      <c r="B11057" s="1"/>
      <c r="C11057" s="1"/>
    </row>
    <row r="11058" spans="2:3" x14ac:dyDescent="0.3">
      <c r="B11058" s="1"/>
      <c r="C11058" s="1"/>
    </row>
    <row r="11059" spans="2:3" x14ac:dyDescent="0.3">
      <c r="B11059" s="1"/>
      <c r="C11059" s="1"/>
    </row>
    <row r="11060" spans="2:3" x14ac:dyDescent="0.3">
      <c r="B11060" s="1"/>
      <c r="C11060" s="1"/>
    </row>
    <row r="11061" spans="2:3" x14ac:dyDescent="0.3">
      <c r="B11061" s="1"/>
      <c r="C11061" s="1"/>
    </row>
    <row r="11062" spans="2:3" x14ac:dyDescent="0.3">
      <c r="B11062" s="1"/>
      <c r="C11062" s="1"/>
    </row>
    <row r="11063" spans="2:3" x14ac:dyDescent="0.3">
      <c r="B11063" s="1"/>
      <c r="C11063" s="1"/>
    </row>
    <row r="11064" spans="2:3" x14ac:dyDescent="0.3">
      <c r="B11064" s="1"/>
      <c r="C11064" s="1"/>
    </row>
    <row r="11065" spans="2:3" x14ac:dyDescent="0.3">
      <c r="B11065" s="1"/>
      <c r="C11065" s="1"/>
    </row>
    <row r="11066" spans="2:3" x14ac:dyDescent="0.3">
      <c r="B11066" s="1"/>
      <c r="C11066" s="1"/>
    </row>
    <row r="11067" spans="2:3" x14ac:dyDescent="0.3">
      <c r="B11067" s="1"/>
      <c r="C11067" s="1"/>
    </row>
    <row r="11068" spans="2:3" x14ac:dyDescent="0.3">
      <c r="B11068" s="1"/>
      <c r="C11068" s="1"/>
    </row>
    <row r="11069" spans="2:3" x14ac:dyDescent="0.3">
      <c r="B11069" s="1"/>
      <c r="C11069" s="1"/>
    </row>
    <row r="11070" spans="2:3" x14ac:dyDescent="0.3">
      <c r="B11070" s="1"/>
      <c r="C11070" s="1"/>
    </row>
    <row r="11071" spans="2:3" x14ac:dyDescent="0.3">
      <c r="B11071" s="1"/>
      <c r="C11071" s="1"/>
    </row>
    <row r="11072" spans="2:3" x14ac:dyDescent="0.3">
      <c r="B11072" s="1"/>
      <c r="C11072" s="1"/>
    </row>
    <row r="11073" spans="2:3" x14ac:dyDescent="0.3">
      <c r="B11073" s="1"/>
      <c r="C11073" s="1"/>
    </row>
    <row r="11074" spans="2:3" x14ac:dyDescent="0.3">
      <c r="B11074" s="1"/>
      <c r="C11074" s="1"/>
    </row>
    <row r="11075" spans="2:3" x14ac:dyDescent="0.3">
      <c r="B11075" s="1"/>
      <c r="C11075" s="1"/>
    </row>
    <row r="11076" spans="2:3" x14ac:dyDescent="0.3">
      <c r="B11076" s="1"/>
      <c r="C11076" s="1"/>
    </row>
    <row r="11077" spans="2:3" x14ac:dyDescent="0.3">
      <c r="B11077" s="1"/>
      <c r="C11077" s="1"/>
    </row>
    <row r="11078" spans="2:3" x14ac:dyDescent="0.3">
      <c r="B11078" s="1"/>
      <c r="C11078" s="1"/>
    </row>
    <row r="11079" spans="2:3" x14ac:dyDescent="0.3">
      <c r="B11079" s="1"/>
      <c r="C11079" s="1"/>
    </row>
    <row r="11080" spans="2:3" x14ac:dyDescent="0.3">
      <c r="B11080" s="1"/>
      <c r="C11080" s="1"/>
    </row>
    <row r="11081" spans="2:3" x14ac:dyDescent="0.3">
      <c r="B11081" s="1"/>
      <c r="C11081" s="1"/>
    </row>
    <row r="11082" spans="2:3" x14ac:dyDescent="0.3">
      <c r="B11082" s="1"/>
      <c r="C11082" s="1"/>
    </row>
    <row r="11083" spans="2:3" x14ac:dyDescent="0.3">
      <c r="B11083" s="1"/>
      <c r="C11083" s="1"/>
    </row>
    <row r="11084" spans="2:3" x14ac:dyDescent="0.3">
      <c r="B11084" s="1"/>
      <c r="C11084" s="1"/>
    </row>
    <row r="11085" spans="2:3" x14ac:dyDescent="0.3">
      <c r="B11085" s="1"/>
      <c r="C11085" s="1"/>
    </row>
    <row r="11086" spans="2:3" x14ac:dyDescent="0.3">
      <c r="B11086" s="1"/>
      <c r="C11086" s="1"/>
    </row>
    <row r="11087" spans="2:3" x14ac:dyDescent="0.3">
      <c r="B11087" s="1"/>
      <c r="C11087" s="1"/>
    </row>
    <row r="11088" spans="2:3" x14ac:dyDescent="0.3">
      <c r="B11088" s="1"/>
      <c r="C11088" s="1"/>
    </row>
    <row r="11089" spans="2:3" x14ac:dyDescent="0.3">
      <c r="B11089" s="1"/>
      <c r="C11089" s="1"/>
    </row>
    <row r="11090" spans="2:3" x14ac:dyDescent="0.3">
      <c r="B11090" s="1"/>
      <c r="C11090" s="1"/>
    </row>
    <row r="11091" spans="2:3" x14ac:dyDescent="0.3">
      <c r="B11091" s="1"/>
      <c r="C11091" s="1"/>
    </row>
    <row r="11092" spans="2:3" x14ac:dyDescent="0.3">
      <c r="B11092" s="1"/>
      <c r="C11092" s="1"/>
    </row>
    <row r="11093" spans="2:3" x14ac:dyDescent="0.3">
      <c r="B11093" s="1"/>
      <c r="C11093" s="1"/>
    </row>
    <row r="11094" spans="2:3" x14ac:dyDescent="0.3">
      <c r="B11094" s="1"/>
      <c r="C11094" s="1"/>
    </row>
    <row r="11095" spans="2:3" x14ac:dyDescent="0.3">
      <c r="B11095" s="1"/>
      <c r="C11095" s="1"/>
    </row>
    <row r="11096" spans="2:3" x14ac:dyDescent="0.3">
      <c r="B11096" s="1"/>
      <c r="C11096" s="1"/>
    </row>
    <row r="11097" spans="2:3" x14ac:dyDescent="0.3">
      <c r="B11097" s="1"/>
      <c r="C11097" s="1"/>
    </row>
    <row r="11098" spans="2:3" x14ac:dyDescent="0.3">
      <c r="B11098" s="1"/>
      <c r="C11098" s="1"/>
    </row>
    <row r="11099" spans="2:3" x14ac:dyDescent="0.3">
      <c r="B11099" s="1"/>
      <c r="C11099" s="1"/>
    </row>
    <row r="11100" spans="2:3" x14ac:dyDescent="0.3">
      <c r="B11100" s="1"/>
      <c r="C11100" s="1"/>
    </row>
    <row r="11101" spans="2:3" x14ac:dyDescent="0.3">
      <c r="B11101" s="1"/>
      <c r="C11101" s="1"/>
    </row>
    <row r="11102" spans="2:3" x14ac:dyDescent="0.3">
      <c r="B11102" s="1"/>
      <c r="C11102" s="1"/>
    </row>
    <row r="11103" spans="2:3" x14ac:dyDescent="0.3">
      <c r="B11103" s="1"/>
      <c r="C11103" s="1"/>
    </row>
    <row r="11104" spans="2:3" x14ac:dyDescent="0.3">
      <c r="B11104" s="1"/>
      <c r="C11104" s="1"/>
    </row>
    <row r="11105" spans="2:3" x14ac:dyDescent="0.3">
      <c r="B11105" s="1"/>
      <c r="C11105" s="1"/>
    </row>
    <row r="11106" spans="2:3" x14ac:dyDescent="0.3">
      <c r="B11106" s="1"/>
      <c r="C11106" s="1"/>
    </row>
    <row r="11107" spans="2:3" x14ac:dyDescent="0.3">
      <c r="B11107" s="1"/>
      <c r="C11107" s="1"/>
    </row>
    <row r="11108" spans="2:3" x14ac:dyDescent="0.3">
      <c r="B11108" s="1"/>
      <c r="C11108" s="1"/>
    </row>
    <row r="11109" spans="2:3" x14ac:dyDescent="0.3">
      <c r="B11109" s="1"/>
      <c r="C11109" s="1"/>
    </row>
    <row r="11110" spans="2:3" x14ac:dyDescent="0.3">
      <c r="B11110" s="1"/>
      <c r="C11110" s="1"/>
    </row>
    <row r="11111" spans="2:3" x14ac:dyDescent="0.3">
      <c r="B11111" s="1"/>
      <c r="C11111" s="1"/>
    </row>
    <row r="11112" spans="2:3" x14ac:dyDescent="0.3">
      <c r="B11112" s="1"/>
      <c r="C11112" s="1"/>
    </row>
    <row r="11113" spans="2:3" x14ac:dyDescent="0.3">
      <c r="B11113" s="1"/>
      <c r="C11113" s="1"/>
    </row>
    <row r="11114" spans="2:3" x14ac:dyDescent="0.3">
      <c r="B11114" s="1"/>
      <c r="C11114" s="1"/>
    </row>
    <row r="11115" spans="2:3" x14ac:dyDescent="0.3">
      <c r="B11115" s="1"/>
      <c r="C11115" s="1"/>
    </row>
    <row r="11116" spans="2:3" x14ac:dyDescent="0.3">
      <c r="B11116" s="1"/>
      <c r="C11116" s="1"/>
    </row>
    <row r="11117" spans="2:3" x14ac:dyDescent="0.3">
      <c r="B11117" s="1"/>
      <c r="C11117" s="1"/>
    </row>
    <row r="11118" spans="2:3" x14ac:dyDescent="0.3">
      <c r="B11118" s="1"/>
      <c r="C11118" s="1"/>
    </row>
    <row r="11119" spans="2:3" x14ac:dyDescent="0.3">
      <c r="B11119" s="1"/>
      <c r="C11119" s="1"/>
    </row>
    <row r="11120" spans="2:3" x14ac:dyDescent="0.3">
      <c r="B11120" s="1"/>
      <c r="C11120" s="1"/>
    </row>
    <row r="11121" spans="2:3" x14ac:dyDescent="0.3">
      <c r="B11121" s="1"/>
      <c r="C11121" s="1"/>
    </row>
    <row r="11122" spans="2:3" x14ac:dyDescent="0.3">
      <c r="B11122" s="1"/>
      <c r="C11122" s="1"/>
    </row>
    <row r="11123" spans="2:3" x14ac:dyDescent="0.3">
      <c r="B11123" s="1"/>
      <c r="C11123" s="1"/>
    </row>
    <row r="11124" spans="2:3" x14ac:dyDescent="0.3">
      <c r="B11124" s="1"/>
      <c r="C11124" s="1"/>
    </row>
    <row r="11125" spans="2:3" x14ac:dyDescent="0.3">
      <c r="B11125" s="1"/>
      <c r="C11125" s="1"/>
    </row>
    <row r="11126" spans="2:3" x14ac:dyDescent="0.3">
      <c r="B11126" s="1"/>
      <c r="C11126" s="1"/>
    </row>
    <row r="11127" spans="2:3" x14ac:dyDescent="0.3">
      <c r="B11127" s="1"/>
      <c r="C11127" s="1"/>
    </row>
    <row r="11128" spans="2:3" x14ac:dyDescent="0.3">
      <c r="B11128" s="1"/>
      <c r="C11128" s="1"/>
    </row>
    <row r="11129" spans="2:3" x14ac:dyDescent="0.3">
      <c r="B11129" s="1"/>
      <c r="C11129" s="1"/>
    </row>
    <row r="11130" spans="2:3" x14ac:dyDescent="0.3">
      <c r="B11130" s="1"/>
      <c r="C11130" s="1"/>
    </row>
    <row r="11131" spans="2:3" x14ac:dyDescent="0.3">
      <c r="B11131" s="1"/>
      <c r="C11131" s="1"/>
    </row>
    <row r="11132" spans="2:3" x14ac:dyDescent="0.3">
      <c r="B11132" s="1"/>
      <c r="C11132" s="1"/>
    </row>
    <row r="11133" spans="2:3" x14ac:dyDescent="0.3">
      <c r="B11133" s="1"/>
      <c r="C11133" s="1"/>
    </row>
    <row r="11134" spans="2:3" x14ac:dyDescent="0.3">
      <c r="B11134" s="1"/>
      <c r="C11134" s="1"/>
    </row>
    <row r="11135" spans="2:3" x14ac:dyDescent="0.3">
      <c r="B11135" s="1"/>
      <c r="C11135" s="1"/>
    </row>
    <row r="11136" spans="2:3" x14ac:dyDescent="0.3">
      <c r="B11136" s="1"/>
      <c r="C11136" s="1"/>
    </row>
    <row r="11137" spans="2:3" x14ac:dyDescent="0.3">
      <c r="B11137" s="1"/>
      <c r="C11137" s="1"/>
    </row>
    <row r="11138" spans="2:3" x14ac:dyDescent="0.3">
      <c r="B11138" s="1"/>
      <c r="C11138" s="1"/>
    </row>
    <row r="11139" spans="2:3" x14ac:dyDescent="0.3">
      <c r="B11139" s="1"/>
      <c r="C11139" s="1"/>
    </row>
    <row r="11140" spans="2:3" x14ac:dyDescent="0.3">
      <c r="B11140" s="1"/>
      <c r="C11140" s="1"/>
    </row>
    <row r="11141" spans="2:3" x14ac:dyDescent="0.3">
      <c r="B11141" s="1"/>
      <c r="C11141" s="1"/>
    </row>
    <row r="11142" spans="2:3" x14ac:dyDescent="0.3">
      <c r="B11142" s="1"/>
      <c r="C11142" s="1"/>
    </row>
    <row r="11143" spans="2:3" x14ac:dyDescent="0.3">
      <c r="B11143" s="1"/>
      <c r="C11143" s="1"/>
    </row>
    <row r="11144" spans="2:3" x14ac:dyDescent="0.3">
      <c r="B11144" s="1"/>
      <c r="C11144" s="1"/>
    </row>
    <row r="11145" spans="2:3" x14ac:dyDescent="0.3">
      <c r="B11145" s="1"/>
      <c r="C11145" s="1"/>
    </row>
    <row r="11146" spans="2:3" x14ac:dyDescent="0.3">
      <c r="B11146" s="1"/>
      <c r="C11146" s="1"/>
    </row>
    <row r="11147" spans="2:3" x14ac:dyDescent="0.3">
      <c r="B11147" s="1"/>
      <c r="C11147" s="1"/>
    </row>
    <row r="11148" spans="2:3" x14ac:dyDescent="0.3">
      <c r="B11148" s="1"/>
      <c r="C11148" s="1"/>
    </row>
    <row r="11149" spans="2:3" x14ac:dyDescent="0.3">
      <c r="B11149" s="1"/>
      <c r="C11149" s="1"/>
    </row>
    <row r="11150" spans="2:3" x14ac:dyDescent="0.3">
      <c r="B11150" s="1"/>
      <c r="C11150" s="1"/>
    </row>
    <row r="11151" spans="2:3" x14ac:dyDescent="0.3">
      <c r="B11151" s="1"/>
      <c r="C11151" s="1"/>
    </row>
    <row r="11152" spans="2:3" x14ac:dyDescent="0.3">
      <c r="B11152" s="1"/>
      <c r="C11152" s="1"/>
    </row>
    <row r="11153" spans="2:3" x14ac:dyDescent="0.3">
      <c r="B11153" s="1"/>
      <c r="C11153" s="1"/>
    </row>
    <row r="11154" spans="2:3" x14ac:dyDescent="0.3">
      <c r="B11154" s="1"/>
      <c r="C11154" s="1"/>
    </row>
    <row r="11155" spans="2:3" x14ac:dyDescent="0.3">
      <c r="B11155" s="1"/>
      <c r="C11155" s="1"/>
    </row>
    <row r="11156" spans="2:3" x14ac:dyDescent="0.3">
      <c r="B11156" s="1"/>
      <c r="C11156" s="1"/>
    </row>
    <row r="11157" spans="2:3" x14ac:dyDescent="0.3">
      <c r="B11157" s="1"/>
      <c r="C11157" s="1"/>
    </row>
    <row r="11158" spans="2:3" x14ac:dyDescent="0.3">
      <c r="B11158" s="1"/>
      <c r="C11158" s="1"/>
    </row>
    <row r="11159" spans="2:3" x14ac:dyDescent="0.3">
      <c r="B11159" s="1"/>
      <c r="C11159" s="1"/>
    </row>
    <row r="11160" spans="2:3" x14ac:dyDescent="0.3">
      <c r="B11160" s="1"/>
      <c r="C11160" s="1"/>
    </row>
    <row r="11161" spans="2:3" x14ac:dyDescent="0.3">
      <c r="B11161" s="1"/>
      <c r="C11161" s="1"/>
    </row>
    <row r="11162" spans="2:3" x14ac:dyDescent="0.3">
      <c r="B11162" s="1"/>
      <c r="C11162" s="1"/>
    </row>
    <row r="11163" spans="2:3" x14ac:dyDescent="0.3">
      <c r="B11163" s="1"/>
      <c r="C11163" s="1"/>
    </row>
    <row r="11164" spans="2:3" x14ac:dyDescent="0.3">
      <c r="B11164" s="1"/>
      <c r="C11164" s="1"/>
    </row>
    <row r="11165" spans="2:3" x14ac:dyDescent="0.3">
      <c r="B11165" s="1"/>
      <c r="C11165" s="1"/>
    </row>
    <row r="11166" spans="2:3" x14ac:dyDescent="0.3">
      <c r="B11166" s="1"/>
      <c r="C11166" s="1"/>
    </row>
    <row r="11167" spans="2:3" x14ac:dyDescent="0.3">
      <c r="B11167" s="1"/>
      <c r="C11167" s="1"/>
    </row>
    <row r="11168" spans="2:3" x14ac:dyDescent="0.3">
      <c r="B11168" s="1"/>
      <c r="C11168" s="1"/>
    </row>
    <row r="11169" spans="2:3" x14ac:dyDescent="0.3">
      <c r="B11169" s="1"/>
      <c r="C11169" s="1"/>
    </row>
    <row r="11170" spans="2:3" x14ac:dyDescent="0.3">
      <c r="B11170" s="1"/>
      <c r="C11170" s="1"/>
    </row>
    <row r="11171" spans="2:3" x14ac:dyDescent="0.3">
      <c r="B11171" s="1"/>
      <c r="C11171" s="1"/>
    </row>
    <row r="11172" spans="2:3" x14ac:dyDescent="0.3">
      <c r="B11172" s="1"/>
      <c r="C11172" s="1"/>
    </row>
    <row r="11173" spans="2:3" x14ac:dyDescent="0.3">
      <c r="B11173" s="1"/>
      <c r="C11173" s="1"/>
    </row>
    <row r="11174" spans="2:3" x14ac:dyDescent="0.3">
      <c r="B11174" s="1"/>
      <c r="C11174" s="1"/>
    </row>
    <row r="11175" spans="2:3" x14ac:dyDescent="0.3">
      <c r="B11175" s="1"/>
      <c r="C11175" s="1"/>
    </row>
    <row r="11176" spans="2:3" x14ac:dyDescent="0.3">
      <c r="B11176" s="1"/>
      <c r="C11176" s="1"/>
    </row>
    <row r="11177" spans="2:3" x14ac:dyDescent="0.3">
      <c r="B11177" s="1"/>
      <c r="C11177" s="1"/>
    </row>
    <row r="11178" spans="2:3" x14ac:dyDescent="0.3">
      <c r="B11178" s="1"/>
      <c r="C11178" s="1"/>
    </row>
    <row r="11179" spans="2:3" x14ac:dyDescent="0.3">
      <c r="B11179" s="1"/>
      <c r="C11179" s="1"/>
    </row>
    <row r="11180" spans="2:3" x14ac:dyDescent="0.3">
      <c r="B11180" s="1"/>
      <c r="C11180" s="1"/>
    </row>
    <row r="11181" spans="2:3" x14ac:dyDescent="0.3">
      <c r="B11181" s="1"/>
      <c r="C11181" s="1"/>
    </row>
    <row r="11182" spans="2:3" x14ac:dyDescent="0.3">
      <c r="B11182" s="1"/>
      <c r="C11182" s="1"/>
    </row>
    <row r="11183" spans="2:3" x14ac:dyDescent="0.3">
      <c r="B11183" s="1"/>
      <c r="C11183" s="1"/>
    </row>
    <row r="11184" spans="2:3" x14ac:dyDescent="0.3">
      <c r="B11184" s="1"/>
      <c r="C11184" s="1"/>
    </row>
    <row r="11185" spans="2:3" x14ac:dyDescent="0.3">
      <c r="B11185" s="1"/>
      <c r="C11185" s="1"/>
    </row>
    <row r="11186" spans="2:3" x14ac:dyDescent="0.3">
      <c r="B11186" s="1"/>
      <c r="C11186" s="1"/>
    </row>
    <row r="11187" spans="2:3" x14ac:dyDescent="0.3">
      <c r="B11187" s="1"/>
      <c r="C11187" s="1"/>
    </row>
    <row r="11188" spans="2:3" x14ac:dyDescent="0.3">
      <c r="B11188" s="1"/>
      <c r="C11188" s="1"/>
    </row>
    <row r="11189" spans="2:3" x14ac:dyDescent="0.3">
      <c r="B11189" s="1"/>
      <c r="C11189" s="1"/>
    </row>
    <row r="11190" spans="2:3" x14ac:dyDescent="0.3">
      <c r="B11190" s="1"/>
      <c r="C11190" s="1"/>
    </row>
    <row r="11191" spans="2:3" x14ac:dyDescent="0.3">
      <c r="B11191" s="1"/>
      <c r="C11191" s="1"/>
    </row>
    <row r="11192" spans="2:3" x14ac:dyDescent="0.3">
      <c r="B11192" s="1"/>
      <c r="C11192" s="1"/>
    </row>
    <row r="11193" spans="2:3" x14ac:dyDescent="0.3">
      <c r="B11193" s="1"/>
      <c r="C11193" s="1"/>
    </row>
    <row r="11194" spans="2:3" x14ac:dyDescent="0.3">
      <c r="B11194" s="1"/>
      <c r="C11194" s="1"/>
    </row>
    <row r="11195" spans="2:3" x14ac:dyDescent="0.3">
      <c r="B11195" s="1"/>
      <c r="C11195" s="1"/>
    </row>
    <row r="11196" spans="2:3" x14ac:dyDescent="0.3">
      <c r="B11196" s="1"/>
      <c r="C11196" s="1"/>
    </row>
    <row r="11197" spans="2:3" x14ac:dyDescent="0.3">
      <c r="B11197" s="1"/>
      <c r="C11197" s="1"/>
    </row>
    <row r="11198" spans="2:3" x14ac:dyDescent="0.3">
      <c r="B11198" s="1"/>
      <c r="C11198" s="1"/>
    </row>
    <row r="11199" spans="2:3" x14ac:dyDescent="0.3">
      <c r="B11199" s="1"/>
      <c r="C11199" s="1"/>
    </row>
    <row r="11200" spans="2:3" x14ac:dyDescent="0.3">
      <c r="B11200" s="1"/>
      <c r="C11200" s="1"/>
    </row>
    <row r="11201" spans="2:3" x14ac:dyDescent="0.3">
      <c r="B11201" s="1"/>
      <c r="C11201" s="1"/>
    </row>
    <row r="11202" spans="2:3" x14ac:dyDescent="0.3">
      <c r="B11202" s="1"/>
      <c r="C11202" s="1"/>
    </row>
    <row r="11203" spans="2:3" x14ac:dyDescent="0.3">
      <c r="B11203" s="1"/>
      <c r="C11203" s="1"/>
    </row>
    <row r="11204" spans="2:3" x14ac:dyDescent="0.3">
      <c r="B11204" s="1"/>
      <c r="C11204" s="1"/>
    </row>
    <row r="11205" spans="2:3" x14ac:dyDescent="0.3">
      <c r="B11205" s="1"/>
      <c r="C11205" s="1"/>
    </row>
    <row r="11206" spans="2:3" x14ac:dyDescent="0.3">
      <c r="B11206" s="1"/>
      <c r="C11206" s="1"/>
    </row>
    <row r="11207" spans="2:3" x14ac:dyDescent="0.3">
      <c r="B11207" s="1"/>
      <c r="C11207" s="1"/>
    </row>
    <row r="11208" spans="2:3" x14ac:dyDescent="0.3">
      <c r="B11208" s="1"/>
      <c r="C11208" s="1"/>
    </row>
    <row r="11209" spans="2:3" x14ac:dyDescent="0.3">
      <c r="B11209" s="1"/>
      <c r="C11209" s="1"/>
    </row>
    <row r="11210" spans="2:3" x14ac:dyDescent="0.3">
      <c r="B11210" s="1"/>
      <c r="C11210" s="1"/>
    </row>
    <row r="11211" spans="2:3" x14ac:dyDescent="0.3">
      <c r="B11211" s="1"/>
      <c r="C11211" s="1"/>
    </row>
    <row r="11212" spans="2:3" x14ac:dyDescent="0.3">
      <c r="B11212" s="1"/>
      <c r="C11212" s="1"/>
    </row>
    <row r="11213" spans="2:3" x14ac:dyDescent="0.3">
      <c r="B11213" s="1"/>
      <c r="C11213" s="1"/>
    </row>
    <row r="11214" spans="2:3" x14ac:dyDescent="0.3">
      <c r="B11214" s="1"/>
      <c r="C11214" s="1"/>
    </row>
    <row r="11215" spans="2:3" x14ac:dyDescent="0.3">
      <c r="B11215" s="1"/>
      <c r="C11215" s="1"/>
    </row>
    <row r="11216" spans="2:3" x14ac:dyDescent="0.3">
      <c r="B11216" s="1"/>
      <c r="C11216" s="1"/>
    </row>
    <row r="11217" spans="2:3" x14ac:dyDescent="0.3">
      <c r="B11217" s="1"/>
      <c r="C11217" s="1"/>
    </row>
    <row r="11218" spans="2:3" x14ac:dyDescent="0.3">
      <c r="B11218" s="1"/>
      <c r="C11218" s="1"/>
    </row>
    <row r="11219" spans="2:3" x14ac:dyDescent="0.3">
      <c r="B11219" s="1"/>
      <c r="C11219" s="1"/>
    </row>
    <row r="11220" spans="2:3" x14ac:dyDescent="0.3">
      <c r="B11220" s="1"/>
      <c r="C11220" s="1"/>
    </row>
    <row r="11221" spans="2:3" x14ac:dyDescent="0.3">
      <c r="B11221" s="1"/>
      <c r="C11221" s="1"/>
    </row>
    <row r="11222" spans="2:3" x14ac:dyDescent="0.3">
      <c r="B11222" s="1"/>
      <c r="C11222" s="1"/>
    </row>
    <row r="11223" spans="2:3" x14ac:dyDescent="0.3">
      <c r="B11223" s="1"/>
      <c r="C11223" s="1"/>
    </row>
    <row r="11224" spans="2:3" x14ac:dyDescent="0.3">
      <c r="B11224" s="1"/>
      <c r="C11224" s="1"/>
    </row>
    <row r="11225" spans="2:3" x14ac:dyDescent="0.3">
      <c r="B11225" s="1"/>
      <c r="C11225" s="1"/>
    </row>
    <row r="11226" spans="2:3" x14ac:dyDescent="0.3">
      <c r="B11226" s="1"/>
      <c r="C11226" s="1"/>
    </row>
    <row r="11227" spans="2:3" x14ac:dyDescent="0.3">
      <c r="B11227" s="1"/>
      <c r="C11227" s="1"/>
    </row>
    <row r="11228" spans="2:3" x14ac:dyDescent="0.3">
      <c r="B11228" s="1"/>
      <c r="C11228" s="1"/>
    </row>
    <row r="11229" spans="2:3" x14ac:dyDescent="0.3">
      <c r="B11229" s="1"/>
      <c r="C11229" s="1"/>
    </row>
    <row r="11230" spans="2:3" x14ac:dyDescent="0.3">
      <c r="B11230" s="1"/>
      <c r="C11230" s="1"/>
    </row>
    <row r="11231" spans="2:3" x14ac:dyDescent="0.3">
      <c r="B11231" s="1"/>
      <c r="C11231" s="1"/>
    </row>
    <row r="11232" spans="2:3" x14ac:dyDescent="0.3">
      <c r="B11232" s="1"/>
      <c r="C11232" s="1"/>
    </row>
    <row r="11233" spans="2:3" x14ac:dyDescent="0.3">
      <c r="B11233" s="1"/>
      <c r="C11233" s="1"/>
    </row>
    <row r="11234" spans="2:3" x14ac:dyDescent="0.3">
      <c r="B11234" s="1"/>
      <c r="C11234" s="1"/>
    </row>
    <row r="11235" spans="2:3" x14ac:dyDescent="0.3">
      <c r="B11235" s="1"/>
      <c r="C11235" s="1"/>
    </row>
    <row r="11236" spans="2:3" x14ac:dyDescent="0.3">
      <c r="B11236" s="1"/>
      <c r="C11236" s="1"/>
    </row>
    <row r="11237" spans="2:3" x14ac:dyDescent="0.3">
      <c r="B11237" s="1"/>
      <c r="C11237" s="1"/>
    </row>
    <row r="11238" spans="2:3" x14ac:dyDescent="0.3">
      <c r="B11238" s="1"/>
      <c r="C11238" s="1"/>
    </row>
    <row r="11239" spans="2:3" x14ac:dyDescent="0.3">
      <c r="B11239" s="1"/>
      <c r="C11239" s="1"/>
    </row>
    <row r="11240" spans="2:3" x14ac:dyDescent="0.3">
      <c r="B11240" s="1"/>
      <c r="C11240" s="1"/>
    </row>
    <row r="11241" spans="2:3" x14ac:dyDescent="0.3">
      <c r="B11241" s="1"/>
      <c r="C11241" s="1"/>
    </row>
    <row r="11242" spans="2:3" x14ac:dyDescent="0.3">
      <c r="B11242" s="1"/>
      <c r="C11242" s="1"/>
    </row>
    <row r="11243" spans="2:3" x14ac:dyDescent="0.3">
      <c r="B11243" s="1"/>
      <c r="C11243" s="1"/>
    </row>
    <row r="11244" spans="2:3" x14ac:dyDescent="0.3">
      <c r="B11244" s="1"/>
      <c r="C11244" s="1"/>
    </row>
    <row r="11245" spans="2:3" x14ac:dyDescent="0.3">
      <c r="B11245" s="1"/>
      <c r="C11245" s="1"/>
    </row>
    <row r="11246" spans="2:3" x14ac:dyDescent="0.3">
      <c r="B11246" s="1"/>
      <c r="C11246" s="1"/>
    </row>
    <row r="11247" spans="2:3" x14ac:dyDescent="0.3">
      <c r="B11247" s="1"/>
      <c r="C11247" s="1"/>
    </row>
    <row r="11248" spans="2:3" x14ac:dyDescent="0.3">
      <c r="B11248" s="1"/>
      <c r="C11248" s="1"/>
    </row>
    <row r="11249" spans="2:3" x14ac:dyDescent="0.3">
      <c r="B11249" s="1"/>
      <c r="C11249" s="1"/>
    </row>
    <row r="11250" spans="2:3" x14ac:dyDescent="0.3">
      <c r="B11250" s="1"/>
      <c r="C11250" s="1"/>
    </row>
    <row r="11251" spans="2:3" x14ac:dyDescent="0.3">
      <c r="B11251" s="1"/>
      <c r="C11251" s="1"/>
    </row>
    <row r="11252" spans="2:3" x14ac:dyDescent="0.3">
      <c r="B11252" s="1"/>
      <c r="C11252" s="1"/>
    </row>
    <row r="11253" spans="2:3" x14ac:dyDescent="0.3">
      <c r="B11253" s="1"/>
      <c r="C11253" s="1"/>
    </row>
    <row r="11254" spans="2:3" x14ac:dyDescent="0.3">
      <c r="B11254" s="1"/>
      <c r="C11254" s="1"/>
    </row>
    <row r="11255" spans="2:3" x14ac:dyDescent="0.3">
      <c r="B11255" s="1"/>
      <c r="C11255" s="1"/>
    </row>
    <row r="11256" spans="2:3" x14ac:dyDescent="0.3">
      <c r="B11256" s="1"/>
      <c r="C11256" s="1"/>
    </row>
    <row r="11257" spans="2:3" x14ac:dyDescent="0.3">
      <c r="B11257" s="1"/>
      <c r="C11257" s="1"/>
    </row>
    <row r="11258" spans="2:3" x14ac:dyDescent="0.3">
      <c r="B11258" s="1"/>
      <c r="C11258" s="1"/>
    </row>
    <row r="11259" spans="2:3" x14ac:dyDescent="0.3">
      <c r="B11259" s="1"/>
      <c r="C11259" s="1"/>
    </row>
    <row r="11260" spans="2:3" x14ac:dyDescent="0.3">
      <c r="B11260" s="1"/>
      <c r="C11260" s="1"/>
    </row>
    <row r="11261" spans="2:3" x14ac:dyDescent="0.3">
      <c r="B11261" s="1"/>
      <c r="C11261" s="1"/>
    </row>
    <row r="11262" spans="2:3" x14ac:dyDescent="0.3">
      <c r="B11262" s="1"/>
      <c r="C11262" s="1"/>
    </row>
    <row r="11263" spans="2:3" x14ac:dyDescent="0.3">
      <c r="B11263" s="1"/>
      <c r="C11263" s="1"/>
    </row>
    <row r="11264" spans="2:3" x14ac:dyDescent="0.3">
      <c r="B11264" s="1"/>
      <c r="C11264" s="1"/>
    </row>
    <row r="11265" spans="2:3" x14ac:dyDescent="0.3">
      <c r="B11265" s="1"/>
      <c r="C11265" s="1"/>
    </row>
    <row r="11266" spans="2:3" x14ac:dyDescent="0.3">
      <c r="B11266" s="1"/>
      <c r="C11266" s="1"/>
    </row>
    <row r="11267" spans="2:3" x14ac:dyDescent="0.3">
      <c r="B11267" s="1"/>
      <c r="C11267" s="1"/>
    </row>
    <row r="11268" spans="2:3" x14ac:dyDescent="0.3">
      <c r="B11268" s="1"/>
      <c r="C11268" s="1"/>
    </row>
    <row r="11269" spans="2:3" x14ac:dyDescent="0.3">
      <c r="B11269" s="1"/>
      <c r="C11269" s="1"/>
    </row>
    <row r="11270" spans="2:3" x14ac:dyDescent="0.3">
      <c r="B11270" s="1"/>
      <c r="C11270" s="1"/>
    </row>
    <row r="11271" spans="2:3" x14ac:dyDescent="0.3">
      <c r="B11271" s="1"/>
      <c r="C11271" s="1"/>
    </row>
    <row r="11272" spans="2:3" x14ac:dyDescent="0.3">
      <c r="B11272" s="1"/>
      <c r="C11272" s="1"/>
    </row>
    <row r="11273" spans="2:3" x14ac:dyDescent="0.3">
      <c r="B11273" s="1"/>
      <c r="C11273" s="1"/>
    </row>
    <row r="11274" spans="2:3" x14ac:dyDescent="0.3">
      <c r="B11274" s="1"/>
      <c r="C11274" s="1"/>
    </row>
    <row r="11275" spans="2:3" x14ac:dyDescent="0.3">
      <c r="B11275" s="1"/>
      <c r="C11275" s="1"/>
    </row>
    <row r="11276" spans="2:3" x14ac:dyDescent="0.3">
      <c r="B11276" s="1"/>
      <c r="C11276" s="1"/>
    </row>
    <row r="11277" spans="2:3" x14ac:dyDescent="0.3">
      <c r="B11277" s="1"/>
      <c r="C11277" s="1"/>
    </row>
    <row r="11278" spans="2:3" x14ac:dyDescent="0.3">
      <c r="B11278" s="1"/>
      <c r="C11278" s="1"/>
    </row>
    <row r="11279" spans="2:3" x14ac:dyDescent="0.3">
      <c r="B11279" s="1"/>
      <c r="C11279" s="1"/>
    </row>
    <row r="11280" spans="2:3" x14ac:dyDescent="0.3">
      <c r="B11280" s="1"/>
      <c r="C11280" s="1"/>
    </row>
    <row r="11281" spans="2:3" x14ac:dyDescent="0.3">
      <c r="B11281" s="1"/>
      <c r="C11281" s="1"/>
    </row>
    <row r="11282" spans="2:3" x14ac:dyDescent="0.3">
      <c r="B11282" s="1"/>
      <c r="C11282" s="1"/>
    </row>
    <row r="11283" spans="2:3" x14ac:dyDescent="0.3">
      <c r="B11283" s="1"/>
      <c r="C11283" s="1"/>
    </row>
    <row r="11284" spans="2:3" x14ac:dyDescent="0.3">
      <c r="B11284" s="1"/>
      <c r="C11284" s="1"/>
    </row>
    <row r="11285" spans="2:3" x14ac:dyDescent="0.3">
      <c r="B11285" s="1"/>
      <c r="C11285" s="1"/>
    </row>
    <row r="11286" spans="2:3" x14ac:dyDescent="0.3">
      <c r="B11286" s="1"/>
      <c r="C11286" s="1"/>
    </row>
    <row r="11287" spans="2:3" x14ac:dyDescent="0.3">
      <c r="B11287" s="1"/>
      <c r="C11287" s="1"/>
    </row>
    <row r="11288" spans="2:3" x14ac:dyDescent="0.3">
      <c r="B11288" s="1"/>
      <c r="C11288" s="1"/>
    </row>
    <row r="11289" spans="2:3" x14ac:dyDescent="0.3">
      <c r="B11289" s="1"/>
      <c r="C11289" s="1"/>
    </row>
    <row r="11290" spans="2:3" x14ac:dyDescent="0.3">
      <c r="B11290" s="1"/>
      <c r="C11290" s="1"/>
    </row>
    <row r="11291" spans="2:3" x14ac:dyDescent="0.3">
      <c r="B11291" s="1"/>
      <c r="C11291" s="1"/>
    </row>
    <row r="11292" spans="2:3" x14ac:dyDescent="0.3">
      <c r="B11292" s="1"/>
      <c r="C11292" s="1"/>
    </row>
    <row r="11293" spans="2:3" x14ac:dyDescent="0.3">
      <c r="B11293" s="1"/>
      <c r="C11293" s="1"/>
    </row>
    <row r="11294" spans="2:3" x14ac:dyDescent="0.3">
      <c r="B11294" s="1"/>
      <c r="C11294" s="1"/>
    </row>
    <row r="11295" spans="2:3" x14ac:dyDescent="0.3">
      <c r="B11295" s="1"/>
      <c r="C11295" s="1"/>
    </row>
    <row r="11296" spans="2:3" x14ac:dyDescent="0.3">
      <c r="B11296" s="1"/>
      <c r="C11296" s="1"/>
    </row>
    <row r="11297" spans="2:3" x14ac:dyDescent="0.3">
      <c r="B11297" s="1"/>
      <c r="C11297" s="1"/>
    </row>
    <row r="11298" spans="2:3" x14ac:dyDescent="0.3">
      <c r="B11298" s="1"/>
      <c r="C11298" s="1"/>
    </row>
    <row r="11299" spans="2:3" x14ac:dyDescent="0.3">
      <c r="B11299" s="1"/>
      <c r="C11299" s="1"/>
    </row>
    <row r="11300" spans="2:3" x14ac:dyDescent="0.3">
      <c r="B11300" s="1"/>
      <c r="C11300" s="1"/>
    </row>
    <row r="11301" spans="2:3" x14ac:dyDescent="0.3">
      <c r="B11301" s="1"/>
      <c r="C11301" s="1"/>
    </row>
    <row r="11302" spans="2:3" x14ac:dyDescent="0.3">
      <c r="B11302" s="1"/>
      <c r="C11302" s="1"/>
    </row>
    <row r="11303" spans="2:3" x14ac:dyDescent="0.3">
      <c r="B11303" s="1"/>
      <c r="C11303" s="1"/>
    </row>
    <row r="11304" spans="2:3" x14ac:dyDescent="0.3">
      <c r="B11304" s="1"/>
      <c r="C11304" s="1"/>
    </row>
    <row r="11305" spans="2:3" x14ac:dyDescent="0.3">
      <c r="B11305" s="1"/>
      <c r="C11305" s="1"/>
    </row>
    <row r="11306" spans="2:3" x14ac:dyDescent="0.3">
      <c r="B11306" s="1"/>
      <c r="C11306" s="1"/>
    </row>
    <row r="11307" spans="2:3" x14ac:dyDescent="0.3">
      <c r="B11307" s="1"/>
      <c r="C11307" s="1"/>
    </row>
    <row r="11308" spans="2:3" x14ac:dyDescent="0.3">
      <c r="B11308" s="1"/>
      <c r="C11308" s="1"/>
    </row>
    <row r="11309" spans="2:3" x14ac:dyDescent="0.3">
      <c r="B11309" s="1"/>
      <c r="C11309" s="1"/>
    </row>
    <row r="11310" spans="2:3" x14ac:dyDescent="0.3">
      <c r="B11310" s="1"/>
      <c r="C11310" s="1"/>
    </row>
    <row r="11311" spans="2:3" x14ac:dyDescent="0.3">
      <c r="B11311" s="1"/>
      <c r="C11311" s="1"/>
    </row>
    <row r="11312" spans="2:3" x14ac:dyDescent="0.3">
      <c r="B11312" s="1"/>
      <c r="C11312" s="1"/>
    </row>
    <row r="11313" spans="2:3" x14ac:dyDescent="0.3">
      <c r="B11313" s="1"/>
      <c r="C11313" s="1"/>
    </row>
    <row r="11314" spans="2:3" x14ac:dyDescent="0.3">
      <c r="B11314" s="1"/>
      <c r="C11314" s="1"/>
    </row>
    <row r="11315" spans="2:3" x14ac:dyDescent="0.3">
      <c r="B11315" s="1"/>
      <c r="C11315" s="1"/>
    </row>
    <row r="11316" spans="2:3" x14ac:dyDescent="0.3">
      <c r="B11316" s="1"/>
      <c r="C11316" s="1"/>
    </row>
    <row r="11317" spans="2:3" x14ac:dyDescent="0.3">
      <c r="B11317" s="1"/>
      <c r="C11317" s="1"/>
    </row>
    <row r="11318" spans="2:3" x14ac:dyDescent="0.3">
      <c r="B11318" s="1"/>
      <c r="C11318" s="1"/>
    </row>
    <row r="11319" spans="2:3" x14ac:dyDescent="0.3">
      <c r="B11319" s="1"/>
      <c r="C11319" s="1"/>
    </row>
    <row r="11320" spans="2:3" x14ac:dyDescent="0.3">
      <c r="B11320" s="1"/>
      <c r="C11320" s="1"/>
    </row>
    <row r="11321" spans="2:3" x14ac:dyDescent="0.3">
      <c r="B11321" s="1"/>
      <c r="C11321" s="1"/>
    </row>
    <row r="11322" spans="2:3" x14ac:dyDescent="0.3">
      <c r="B11322" s="1"/>
      <c r="C11322" s="1"/>
    </row>
    <row r="11323" spans="2:3" x14ac:dyDescent="0.3">
      <c r="B11323" s="1"/>
      <c r="C11323" s="1"/>
    </row>
    <row r="11324" spans="2:3" x14ac:dyDescent="0.3">
      <c r="B11324" s="1"/>
      <c r="C11324" s="1"/>
    </row>
    <row r="11325" spans="2:3" x14ac:dyDescent="0.3">
      <c r="B11325" s="1"/>
      <c r="C11325" s="1"/>
    </row>
    <row r="11326" spans="2:3" x14ac:dyDescent="0.3">
      <c r="B11326" s="1"/>
      <c r="C11326" s="1"/>
    </row>
    <row r="11327" spans="2:3" x14ac:dyDescent="0.3">
      <c r="B11327" s="1"/>
      <c r="C11327" s="1"/>
    </row>
    <row r="11328" spans="2:3" x14ac:dyDescent="0.3">
      <c r="B11328" s="1"/>
      <c r="C11328" s="1"/>
    </row>
    <row r="11329" spans="2:3" x14ac:dyDescent="0.3">
      <c r="B11329" s="1"/>
      <c r="C11329" s="1"/>
    </row>
    <row r="11330" spans="2:3" x14ac:dyDescent="0.3">
      <c r="B11330" s="1"/>
      <c r="C11330" s="1"/>
    </row>
    <row r="11331" spans="2:3" x14ac:dyDescent="0.3">
      <c r="B11331" s="1"/>
      <c r="C11331" s="1"/>
    </row>
    <row r="11332" spans="2:3" x14ac:dyDescent="0.3">
      <c r="B11332" s="1"/>
      <c r="C11332" s="1"/>
    </row>
    <row r="11333" spans="2:3" x14ac:dyDescent="0.3">
      <c r="B11333" s="1"/>
      <c r="C11333" s="1"/>
    </row>
    <row r="11334" spans="2:3" x14ac:dyDescent="0.3">
      <c r="B11334" s="1"/>
      <c r="C11334" s="1"/>
    </row>
    <row r="11335" spans="2:3" x14ac:dyDescent="0.3">
      <c r="B11335" s="1"/>
      <c r="C11335" s="1"/>
    </row>
    <row r="11336" spans="2:3" x14ac:dyDescent="0.3">
      <c r="B11336" s="1"/>
      <c r="C11336" s="1"/>
    </row>
    <row r="11337" spans="2:3" x14ac:dyDescent="0.3">
      <c r="B11337" s="1"/>
      <c r="C11337" s="1"/>
    </row>
    <row r="11338" spans="2:3" x14ac:dyDescent="0.3">
      <c r="B11338" s="1"/>
      <c r="C11338" s="1"/>
    </row>
    <row r="11339" spans="2:3" x14ac:dyDescent="0.3">
      <c r="B11339" s="1"/>
      <c r="C11339" s="1"/>
    </row>
    <row r="11340" spans="2:3" x14ac:dyDescent="0.3">
      <c r="B11340" s="1"/>
      <c r="C11340" s="1"/>
    </row>
    <row r="11341" spans="2:3" x14ac:dyDescent="0.3">
      <c r="B11341" s="1"/>
      <c r="C11341" s="1"/>
    </row>
    <row r="11342" spans="2:3" x14ac:dyDescent="0.3">
      <c r="B11342" s="1"/>
      <c r="C11342" s="1"/>
    </row>
    <row r="11343" spans="2:3" x14ac:dyDescent="0.3">
      <c r="B11343" s="1"/>
      <c r="C11343" s="1"/>
    </row>
    <row r="11344" spans="2:3" x14ac:dyDescent="0.3">
      <c r="B11344" s="1"/>
      <c r="C11344" s="1"/>
    </row>
    <row r="11345" spans="2:3" x14ac:dyDescent="0.3">
      <c r="B11345" s="1"/>
      <c r="C11345" s="1"/>
    </row>
    <row r="11346" spans="2:3" x14ac:dyDescent="0.3">
      <c r="B11346" s="1"/>
      <c r="C11346" s="1"/>
    </row>
    <row r="11347" spans="2:3" x14ac:dyDescent="0.3">
      <c r="B11347" s="1"/>
      <c r="C11347" s="1"/>
    </row>
    <row r="11348" spans="2:3" x14ac:dyDescent="0.3">
      <c r="B11348" s="1"/>
      <c r="C11348" s="1"/>
    </row>
    <row r="11349" spans="2:3" x14ac:dyDescent="0.3">
      <c r="B11349" s="1"/>
      <c r="C11349" s="1"/>
    </row>
    <row r="11350" spans="2:3" x14ac:dyDescent="0.3">
      <c r="B11350" s="1"/>
      <c r="C11350" s="1"/>
    </row>
    <row r="11351" spans="2:3" x14ac:dyDescent="0.3">
      <c r="B11351" s="1"/>
      <c r="C11351" s="1"/>
    </row>
    <row r="11352" spans="2:3" x14ac:dyDescent="0.3">
      <c r="B11352" s="1"/>
      <c r="C11352" s="1"/>
    </row>
    <row r="11353" spans="2:3" x14ac:dyDescent="0.3">
      <c r="B11353" s="1"/>
      <c r="C11353" s="1"/>
    </row>
    <row r="11354" spans="2:3" x14ac:dyDescent="0.3">
      <c r="B11354" s="1"/>
      <c r="C11354" s="1"/>
    </row>
    <row r="11355" spans="2:3" x14ac:dyDescent="0.3">
      <c r="B11355" s="1"/>
      <c r="C11355" s="1"/>
    </row>
    <row r="11356" spans="2:3" x14ac:dyDescent="0.3">
      <c r="B11356" s="1"/>
      <c r="C11356" s="1"/>
    </row>
    <row r="11357" spans="2:3" x14ac:dyDescent="0.3">
      <c r="B11357" s="1"/>
      <c r="C11357" s="1"/>
    </row>
    <row r="11358" spans="2:3" x14ac:dyDescent="0.3">
      <c r="B11358" s="1"/>
      <c r="C11358" s="1"/>
    </row>
    <row r="11359" spans="2:3" x14ac:dyDescent="0.3">
      <c r="B11359" s="1"/>
      <c r="C11359" s="1"/>
    </row>
    <row r="11360" spans="2:3" x14ac:dyDescent="0.3">
      <c r="B11360" s="1"/>
      <c r="C11360" s="1"/>
    </row>
    <row r="11361" spans="2:3" x14ac:dyDescent="0.3">
      <c r="B11361" s="1"/>
      <c r="C11361" s="1"/>
    </row>
    <row r="11362" spans="2:3" x14ac:dyDescent="0.3">
      <c r="B11362" s="1"/>
      <c r="C11362" s="1"/>
    </row>
    <row r="11363" spans="2:3" x14ac:dyDescent="0.3">
      <c r="B11363" s="1"/>
      <c r="C11363" s="1"/>
    </row>
    <row r="11364" spans="2:3" x14ac:dyDescent="0.3">
      <c r="B11364" s="1"/>
      <c r="C11364" s="1"/>
    </row>
    <row r="11365" spans="2:3" x14ac:dyDescent="0.3">
      <c r="B11365" s="1"/>
      <c r="C11365" s="1"/>
    </row>
    <row r="11366" spans="2:3" x14ac:dyDescent="0.3">
      <c r="B11366" s="1"/>
      <c r="C11366" s="1"/>
    </row>
    <row r="11367" spans="2:3" x14ac:dyDescent="0.3">
      <c r="B11367" s="1"/>
      <c r="C11367" s="1"/>
    </row>
    <row r="11368" spans="2:3" x14ac:dyDescent="0.3">
      <c r="B11368" s="1"/>
      <c r="C11368" s="1"/>
    </row>
    <row r="11369" spans="2:3" x14ac:dyDescent="0.3">
      <c r="B11369" s="1"/>
      <c r="C11369" s="1"/>
    </row>
    <row r="11370" spans="2:3" x14ac:dyDescent="0.3">
      <c r="B11370" s="1"/>
      <c r="C11370" s="1"/>
    </row>
    <row r="11371" spans="2:3" x14ac:dyDescent="0.3">
      <c r="B11371" s="1"/>
      <c r="C11371" s="1"/>
    </row>
    <row r="11372" spans="2:3" x14ac:dyDescent="0.3">
      <c r="B11372" s="1"/>
      <c r="C11372" s="1"/>
    </row>
    <row r="11373" spans="2:3" x14ac:dyDescent="0.3">
      <c r="B11373" s="1"/>
      <c r="C11373" s="1"/>
    </row>
    <row r="11374" spans="2:3" x14ac:dyDescent="0.3">
      <c r="B11374" s="1"/>
      <c r="C11374" s="1"/>
    </row>
    <row r="11375" spans="2:3" x14ac:dyDescent="0.3">
      <c r="B11375" s="1"/>
      <c r="C11375" s="1"/>
    </row>
    <row r="11376" spans="2:3" x14ac:dyDescent="0.3">
      <c r="B11376" s="1"/>
      <c r="C11376" s="1"/>
    </row>
    <row r="11377" spans="2:3" x14ac:dyDescent="0.3">
      <c r="B11377" s="1"/>
      <c r="C11377" s="1"/>
    </row>
    <row r="11378" spans="2:3" x14ac:dyDescent="0.3">
      <c r="B11378" s="1"/>
      <c r="C11378" s="1"/>
    </row>
    <row r="11379" spans="2:3" x14ac:dyDescent="0.3">
      <c r="B11379" s="1"/>
      <c r="C11379" s="1"/>
    </row>
    <row r="11380" spans="2:3" x14ac:dyDescent="0.3">
      <c r="B11380" s="1"/>
      <c r="C11380" s="1"/>
    </row>
    <row r="11381" spans="2:3" x14ac:dyDescent="0.3">
      <c r="B11381" s="1"/>
      <c r="C11381" s="1"/>
    </row>
    <row r="11382" spans="2:3" x14ac:dyDescent="0.3">
      <c r="B11382" s="1"/>
      <c r="C11382" s="1"/>
    </row>
    <row r="11383" spans="2:3" x14ac:dyDescent="0.3">
      <c r="B11383" s="1"/>
      <c r="C11383" s="1"/>
    </row>
    <row r="11384" spans="2:3" x14ac:dyDescent="0.3">
      <c r="B11384" s="1"/>
      <c r="C11384" s="1"/>
    </row>
    <row r="11385" spans="2:3" x14ac:dyDescent="0.3">
      <c r="B11385" s="1"/>
      <c r="C11385" s="1"/>
    </row>
    <row r="11386" spans="2:3" x14ac:dyDescent="0.3">
      <c r="B11386" s="1"/>
      <c r="C11386" s="1"/>
    </row>
    <row r="11387" spans="2:3" x14ac:dyDescent="0.3">
      <c r="B11387" s="1"/>
      <c r="C11387" s="1"/>
    </row>
    <row r="11388" spans="2:3" x14ac:dyDescent="0.3">
      <c r="B11388" s="1"/>
      <c r="C11388" s="1"/>
    </row>
    <row r="11389" spans="2:3" x14ac:dyDescent="0.3">
      <c r="B11389" s="1"/>
      <c r="C11389" s="1"/>
    </row>
    <row r="11390" spans="2:3" x14ac:dyDescent="0.3">
      <c r="B11390" s="1"/>
      <c r="C11390" s="1"/>
    </row>
    <row r="11391" spans="2:3" x14ac:dyDescent="0.3">
      <c r="B11391" s="1"/>
      <c r="C11391" s="1"/>
    </row>
    <row r="11392" spans="2:3" x14ac:dyDescent="0.3">
      <c r="B11392" s="1"/>
      <c r="C11392" s="1"/>
    </row>
    <row r="11393" spans="2:3" x14ac:dyDescent="0.3">
      <c r="B11393" s="1"/>
      <c r="C11393" s="1"/>
    </row>
    <row r="11394" spans="2:3" x14ac:dyDescent="0.3">
      <c r="B11394" s="1"/>
      <c r="C11394" s="1"/>
    </row>
    <row r="11395" spans="2:3" x14ac:dyDescent="0.3">
      <c r="B11395" s="1"/>
      <c r="C11395" s="1"/>
    </row>
    <row r="11396" spans="2:3" x14ac:dyDescent="0.3">
      <c r="B11396" s="1"/>
      <c r="C11396" s="1"/>
    </row>
    <row r="11397" spans="2:3" x14ac:dyDescent="0.3">
      <c r="B11397" s="1"/>
      <c r="C11397" s="1"/>
    </row>
    <row r="11398" spans="2:3" x14ac:dyDescent="0.3">
      <c r="B11398" s="1"/>
      <c r="C11398" s="1"/>
    </row>
    <row r="11399" spans="2:3" x14ac:dyDescent="0.3">
      <c r="B11399" s="1"/>
      <c r="C11399" s="1"/>
    </row>
    <row r="11400" spans="2:3" x14ac:dyDescent="0.3">
      <c r="B11400" s="1"/>
      <c r="C11400" s="1"/>
    </row>
    <row r="11401" spans="2:3" x14ac:dyDescent="0.3">
      <c r="B11401" s="1"/>
      <c r="C11401" s="1"/>
    </row>
    <row r="11402" spans="2:3" x14ac:dyDescent="0.3">
      <c r="B11402" s="1"/>
      <c r="C11402" s="1"/>
    </row>
    <row r="11403" spans="2:3" x14ac:dyDescent="0.3">
      <c r="B11403" s="1"/>
      <c r="C11403" s="1"/>
    </row>
    <row r="11404" spans="2:3" x14ac:dyDescent="0.3">
      <c r="B11404" s="1"/>
      <c r="C11404" s="1"/>
    </row>
    <row r="11405" spans="2:3" x14ac:dyDescent="0.3">
      <c r="B11405" s="1"/>
      <c r="C11405" s="1"/>
    </row>
    <row r="11406" spans="2:3" x14ac:dyDescent="0.3">
      <c r="B11406" s="1"/>
      <c r="C11406" s="1"/>
    </row>
    <row r="11407" spans="2:3" x14ac:dyDescent="0.3">
      <c r="B11407" s="1"/>
      <c r="C11407" s="1"/>
    </row>
    <row r="11408" spans="2:3" x14ac:dyDescent="0.3">
      <c r="B11408" s="1"/>
      <c r="C11408" s="1"/>
    </row>
    <row r="11409" spans="2:3" x14ac:dyDescent="0.3">
      <c r="B11409" s="1"/>
      <c r="C11409" s="1"/>
    </row>
    <row r="11410" spans="2:3" x14ac:dyDescent="0.3">
      <c r="B11410" s="1"/>
      <c r="C11410" s="1"/>
    </row>
    <row r="11411" spans="2:3" x14ac:dyDescent="0.3">
      <c r="B11411" s="1"/>
      <c r="C11411" s="1"/>
    </row>
    <row r="11412" spans="2:3" x14ac:dyDescent="0.3">
      <c r="B11412" s="1"/>
      <c r="C11412" s="1"/>
    </row>
    <row r="11413" spans="2:3" x14ac:dyDescent="0.3">
      <c r="B11413" s="1"/>
      <c r="C11413" s="1"/>
    </row>
    <row r="11414" spans="2:3" x14ac:dyDescent="0.3">
      <c r="B11414" s="1"/>
      <c r="C11414" s="1"/>
    </row>
    <row r="11415" spans="2:3" x14ac:dyDescent="0.3">
      <c r="B11415" s="1"/>
      <c r="C11415" s="1"/>
    </row>
    <row r="11416" spans="2:3" x14ac:dyDescent="0.3">
      <c r="B11416" s="1"/>
      <c r="C11416" s="1"/>
    </row>
    <row r="11417" spans="2:3" x14ac:dyDescent="0.3">
      <c r="B11417" s="1"/>
      <c r="C11417" s="1"/>
    </row>
    <row r="11418" spans="2:3" x14ac:dyDescent="0.3">
      <c r="B11418" s="1"/>
      <c r="C11418" s="1"/>
    </row>
    <row r="11419" spans="2:3" x14ac:dyDescent="0.3">
      <c r="B11419" s="1"/>
      <c r="C11419" s="1"/>
    </row>
    <row r="11420" spans="2:3" x14ac:dyDescent="0.3">
      <c r="B11420" s="1"/>
      <c r="C11420" s="1"/>
    </row>
    <row r="11421" spans="2:3" x14ac:dyDescent="0.3">
      <c r="B11421" s="1"/>
      <c r="C11421" s="1"/>
    </row>
    <row r="11422" spans="2:3" x14ac:dyDescent="0.3">
      <c r="B11422" s="1"/>
      <c r="C11422" s="1"/>
    </row>
    <row r="11423" spans="2:3" x14ac:dyDescent="0.3">
      <c r="B11423" s="1"/>
      <c r="C11423" s="1"/>
    </row>
    <row r="11424" spans="2:3" x14ac:dyDescent="0.3">
      <c r="B11424" s="1"/>
      <c r="C11424" s="1"/>
    </row>
    <row r="11425" spans="2:3" x14ac:dyDescent="0.3">
      <c r="B11425" s="1"/>
      <c r="C11425" s="1"/>
    </row>
    <row r="11426" spans="2:3" x14ac:dyDescent="0.3">
      <c r="B11426" s="1"/>
      <c r="C11426" s="1"/>
    </row>
    <row r="11427" spans="2:3" x14ac:dyDescent="0.3">
      <c r="B11427" s="1"/>
      <c r="C11427" s="1"/>
    </row>
    <row r="11428" spans="2:3" x14ac:dyDescent="0.3">
      <c r="B11428" s="1"/>
      <c r="C11428" s="1"/>
    </row>
    <row r="11429" spans="2:3" x14ac:dyDescent="0.3">
      <c r="B11429" s="1"/>
      <c r="C11429" s="1"/>
    </row>
    <row r="11430" spans="2:3" x14ac:dyDescent="0.3">
      <c r="B11430" s="1"/>
      <c r="C11430" s="1"/>
    </row>
    <row r="11431" spans="2:3" x14ac:dyDescent="0.3">
      <c r="B11431" s="1"/>
      <c r="C11431" s="1"/>
    </row>
    <row r="11432" spans="2:3" x14ac:dyDescent="0.3">
      <c r="B11432" s="1"/>
      <c r="C11432" s="1"/>
    </row>
    <row r="11433" spans="2:3" x14ac:dyDescent="0.3">
      <c r="B11433" s="1"/>
      <c r="C11433" s="1"/>
    </row>
    <row r="11434" spans="2:3" x14ac:dyDescent="0.3">
      <c r="B11434" s="1"/>
      <c r="C11434" s="1"/>
    </row>
    <row r="11435" spans="2:3" x14ac:dyDescent="0.3">
      <c r="B11435" s="1"/>
      <c r="C11435" s="1"/>
    </row>
    <row r="11436" spans="2:3" x14ac:dyDescent="0.3">
      <c r="B11436" s="1"/>
      <c r="C11436" s="1"/>
    </row>
    <row r="11437" spans="2:3" x14ac:dyDescent="0.3">
      <c r="B11437" s="1"/>
      <c r="C11437" s="1"/>
    </row>
    <row r="11438" spans="2:3" x14ac:dyDescent="0.3">
      <c r="B11438" s="1"/>
      <c r="C11438" s="1"/>
    </row>
    <row r="11439" spans="2:3" x14ac:dyDescent="0.3">
      <c r="B11439" s="1"/>
      <c r="C11439" s="1"/>
    </row>
    <row r="11440" spans="2:3" x14ac:dyDescent="0.3">
      <c r="B11440" s="1"/>
      <c r="C11440" s="1"/>
    </row>
    <row r="11441" spans="2:3" x14ac:dyDescent="0.3">
      <c r="B11441" s="1"/>
      <c r="C11441" s="1"/>
    </row>
    <row r="11442" spans="2:3" x14ac:dyDescent="0.3">
      <c r="B11442" s="1"/>
      <c r="C11442" s="1"/>
    </row>
    <row r="11443" spans="2:3" x14ac:dyDescent="0.3">
      <c r="B11443" s="1"/>
      <c r="C11443" s="1"/>
    </row>
    <row r="11444" spans="2:3" x14ac:dyDescent="0.3">
      <c r="B11444" s="1"/>
      <c r="C11444" s="1"/>
    </row>
    <row r="11445" spans="2:3" x14ac:dyDescent="0.3">
      <c r="B11445" s="1"/>
      <c r="C11445" s="1"/>
    </row>
    <row r="11446" spans="2:3" x14ac:dyDescent="0.3">
      <c r="B11446" s="1"/>
      <c r="C11446" s="1"/>
    </row>
    <row r="11447" spans="2:3" x14ac:dyDescent="0.3">
      <c r="B11447" s="1"/>
      <c r="C11447" s="1"/>
    </row>
    <row r="11448" spans="2:3" x14ac:dyDescent="0.3">
      <c r="B11448" s="1"/>
      <c r="C11448" s="1"/>
    </row>
    <row r="11449" spans="2:3" x14ac:dyDescent="0.3">
      <c r="B11449" s="1"/>
      <c r="C11449" s="1"/>
    </row>
    <row r="11450" spans="2:3" x14ac:dyDescent="0.3">
      <c r="B11450" s="1"/>
      <c r="C11450" s="1"/>
    </row>
    <row r="11451" spans="2:3" x14ac:dyDescent="0.3">
      <c r="B11451" s="1"/>
      <c r="C11451" s="1"/>
    </row>
    <row r="11452" spans="2:3" x14ac:dyDescent="0.3">
      <c r="B11452" s="1"/>
      <c r="C11452" s="1"/>
    </row>
    <row r="11453" spans="2:3" x14ac:dyDescent="0.3">
      <c r="B11453" s="1"/>
      <c r="C11453" s="1"/>
    </row>
    <row r="11454" spans="2:3" x14ac:dyDescent="0.3">
      <c r="B11454" s="1"/>
      <c r="C11454" s="1"/>
    </row>
    <row r="11455" spans="2:3" x14ac:dyDescent="0.3">
      <c r="B11455" s="1"/>
      <c r="C11455" s="1"/>
    </row>
    <row r="11456" spans="2:3" x14ac:dyDescent="0.3">
      <c r="B11456" s="1"/>
      <c r="C11456" s="1"/>
    </row>
    <row r="11457" spans="2:3" x14ac:dyDescent="0.3">
      <c r="B11457" s="1"/>
      <c r="C11457" s="1"/>
    </row>
    <row r="11458" spans="2:3" x14ac:dyDescent="0.3">
      <c r="B11458" s="1"/>
      <c r="C11458" s="1"/>
    </row>
    <row r="11459" spans="2:3" x14ac:dyDescent="0.3">
      <c r="B11459" s="1"/>
      <c r="C11459" s="1"/>
    </row>
    <row r="11460" spans="2:3" x14ac:dyDescent="0.3">
      <c r="B11460" s="1"/>
      <c r="C11460" s="1"/>
    </row>
    <row r="11461" spans="2:3" x14ac:dyDescent="0.3">
      <c r="B11461" s="1"/>
      <c r="C11461" s="1"/>
    </row>
    <row r="11462" spans="2:3" x14ac:dyDescent="0.3">
      <c r="B11462" s="1"/>
      <c r="C11462" s="1"/>
    </row>
    <row r="11463" spans="2:3" x14ac:dyDescent="0.3">
      <c r="B11463" s="1"/>
      <c r="C11463" s="1"/>
    </row>
    <row r="11464" spans="2:3" x14ac:dyDescent="0.3">
      <c r="B11464" s="1"/>
      <c r="C11464" s="1"/>
    </row>
    <row r="11465" spans="2:3" x14ac:dyDescent="0.3">
      <c r="B11465" s="1"/>
      <c r="C11465" s="1"/>
    </row>
    <row r="11466" spans="2:3" x14ac:dyDescent="0.3">
      <c r="B11466" s="1"/>
      <c r="C11466" s="1"/>
    </row>
    <row r="11467" spans="2:3" x14ac:dyDescent="0.3">
      <c r="B11467" s="1"/>
      <c r="C11467" s="1"/>
    </row>
    <row r="11468" spans="2:3" x14ac:dyDescent="0.3">
      <c r="B11468" s="1"/>
      <c r="C11468" s="1"/>
    </row>
    <row r="11469" spans="2:3" x14ac:dyDescent="0.3">
      <c r="B11469" s="1"/>
      <c r="C11469" s="1"/>
    </row>
    <row r="11470" spans="2:3" x14ac:dyDescent="0.3">
      <c r="B11470" s="1"/>
      <c r="C11470" s="1"/>
    </row>
    <row r="11471" spans="2:3" x14ac:dyDescent="0.3">
      <c r="B11471" s="1"/>
      <c r="C11471" s="1"/>
    </row>
    <row r="11472" spans="2:3" x14ac:dyDescent="0.3">
      <c r="B11472" s="1"/>
      <c r="C11472" s="1"/>
    </row>
    <row r="11473" spans="2:3" x14ac:dyDescent="0.3">
      <c r="B11473" s="1"/>
      <c r="C11473" s="1"/>
    </row>
    <row r="11474" spans="2:3" x14ac:dyDescent="0.3">
      <c r="B11474" s="1"/>
      <c r="C11474" s="1"/>
    </row>
    <row r="11475" spans="2:3" x14ac:dyDescent="0.3">
      <c r="B11475" s="1"/>
      <c r="C11475" s="1"/>
    </row>
    <row r="11476" spans="2:3" x14ac:dyDescent="0.3">
      <c r="B11476" s="1"/>
      <c r="C11476" s="1"/>
    </row>
    <row r="11477" spans="2:3" x14ac:dyDescent="0.3">
      <c r="B11477" s="1"/>
      <c r="C11477" s="1"/>
    </row>
    <row r="11478" spans="2:3" x14ac:dyDescent="0.3">
      <c r="B11478" s="1"/>
      <c r="C11478" s="1"/>
    </row>
    <row r="11479" spans="2:3" x14ac:dyDescent="0.3">
      <c r="B11479" s="1"/>
      <c r="C11479" s="1"/>
    </row>
    <row r="11480" spans="2:3" x14ac:dyDescent="0.3">
      <c r="B11480" s="1"/>
      <c r="C11480" s="1"/>
    </row>
    <row r="11481" spans="2:3" x14ac:dyDescent="0.3">
      <c r="B11481" s="1"/>
      <c r="C11481" s="1"/>
    </row>
    <row r="11482" spans="2:3" x14ac:dyDescent="0.3">
      <c r="B11482" s="1"/>
      <c r="C11482" s="1"/>
    </row>
    <row r="11483" spans="2:3" x14ac:dyDescent="0.3">
      <c r="B11483" s="1"/>
      <c r="C11483" s="1"/>
    </row>
    <row r="11484" spans="2:3" x14ac:dyDescent="0.3">
      <c r="B11484" s="1"/>
      <c r="C11484" s="1"/>
    </row>
    <row r="11485" spans="2:3" x14ac:dyDescent="0.3">
      <c r="B11485" s="1"/>
      <c r="C11485" s="1"/>
    </row>
    <row r="11486" spans="2:3" x14ac:dyDescent="0.3">
      <c r="B11486" s="1"/>
      <c r="C11486" s="1"/>
    </row>
    <row r="11487" spans="2:3" x14ac:dyDescent="0.3">
      <c r="B11487" s="1"/>
      <c r="C11487" s="1"/>
    </row>
    <row r="11488" spans="2:3" x14ac:dyDescent="0.3">
      <c r="B11488" s="1"/>
      <c r="C11488" s="1"/>
    </row>
    <row r="11489" spans="2:3" x14ac:dyDescent="0.3">
      <c r="B11489" s="1"/>
      <c r="C11489" s="1"/>
    </row>
    <row r="11490" spans="2:3" x14ac:dyDescent="0.3">
      <c r="B11490" s="1"/>
      <c r="C11490" s="1"/>
    </row>
    <row r="11491" spans="2:3" x14ac:dyDescent="0.3">
      <c r="B11491" s="1"/>
      <c r="C11491" s="1"/>
    </row>
    <row r="11492" spans="2:3" x14ac:dyDescent="0.3">
      <c r="B11492" s="1"/>
      <c r="C11492" s="1"/>
    </row>
    <row r="11493" spans="2:3" x14ac:dyDescent="0.3">
      <c r="B11493" s="1"/>
      <c r="C11493" s="1"/>
    </row>
    <row r="11494" spans="2:3" x14ac:dyDescent="0.3">
      <c r="B11494" s="1"/>
      <c r="C11494" s="1"/>
    </row>
    <row r="11495" spans="2:3" x14ac:dyDescent="0.3">
      <c r="B11495" s="1"/>
      <c r="C11495" s="1"/>
    </row>
    <row r="11496" spans="2:3" x14ac:dyDescent="0.3">
      <c r="B11496" s="1"/>
      <c r="C11496" s="1"/>
    </row>
    <row r="11497" spans="2:3" x14ac:dyDescent="0.3">
      <c r="B11497" s="1"/>
      <c r="C11497" s="1"/>
    </row>
    <row r="11498" spans="2:3" x14ac:dyDescent="0.3">
      <c r="B11498" s="1"/>
      <c r="C11498" s="1"/>
    </row>
    <row r="11499" spans="2:3" x14ac:dyDescent="0.3">
      <c r="B11499" s="1"/>
      <c r="C11499" s="1"/>
    </row>
    <row r="11500" spans="2:3" x14ac:dyDescent="0.3">
      <c r="B11500" s="1"/>
      <c r="C11500" s="1"/>
    </row>
    <row r="11501" spans="2:3" x14ac:dyDescent="0.3">
      <c r="B11501" s="1"/>
      <c r="C11501" s="1"/>
    </row>
    <row r="11502" spans="2:3" x14ac:dyDescent="0.3">
      <c r="B11502" s="1"/>
      <c r="C11502" s="1"/>
    </row>
    <row r="11503" spans="2:3" x14ac:dyDescent="0.3">
      <c r="B11503" s="1"/>
      <c r="C11503" s="1"/>
    </row>
    <row r="11504" spans="2:3" x14ac:dyDescent="0.3">
      <c r="B11504" s="1"/>
      <c r="C11504" s="1"/>
    </row>
    <row r="11505" spans="2:3" x14ac:dyDescent="0.3">
      <c r="B11505" s="1"/>
      <c r="C11505" s="1"/>
    </row>
    <row r="11506" spans="2:3" x14ac:dyDescent="0.3">
      <c r="B11506" s="1"/>
      <c r="C11506" s="1"/>
    </row>
    <row r="11507" spans="2:3" x14ac:dyDescent="0.3">
      <c r="B11507" s="1"/>
      <c r="C11507" s="1"/>
    </row>
    <row r="11508" spans="2:3" x14ac:dyDescent="0.3">
      <c r="B11508" s="1"/>
      <c r="C11508" s="1"/>
    </row>
    <row r="11509" spans="2:3" x14ac:dyDescent="0.3">
      <c r="B11509" s="1"/>
      <c r="C11509" s="1"/>
    </row>
    <row r="11510" spans="2:3" x14ac:dyDescent="0.3">
      <c r="B11510" s="1"/>
      <c r="C11510" s="1"/>
    </row>
    <row r="11511" spans="2:3" x14ac:dyDescent="0.3">
      <c r="B11511" s="1"/>
      <c r="C11511" s="1"/>
    </row>
    <row r="11512" spans="2:3" x14ac:dyDescent="0.3">
      <c r="B11512" s="1"/>
      <c r="C11512" s="1"/>
    </row>
    <row r="11513" spans="2:3" x14ac:dyDescent="0.3">
      <c r="B11513" s="1"/>
      <c r="C11513" s="1"/>
    </row>
    <row r="11514" spans="2:3" x14ac:dyDescent="0.3">
      <c r="B11514" s="1"/>
      <c r="C11514" s="1"/>
    </row>
    <row r="11515" spans="2:3" x14ac:dyDescent="0.3">
      <c r="B11515" s="1"/>
      <c r="C11515" s="1"/>
    </row>
    <row r="11516" spans="2:3" x14ac:dyDescent="0.3">
      <c r="B11516" s="1"/>
      <c r="C11516" s="1"/>
    </row>
    <row r="11517" spans="2:3" x14ac:dyDescent="0.3">
      <c r="B11517" s="1"/>
      <c r="C11517" s="1"/>
    </row>
    <row r="11518" spans="2:3" x14ac:dyDescent="0.3">
      <c r="B11518" s="1"/>
      <c r="C11518" s="1"/>
    </row>
    <row r="11519" spans="2:3" x14ac:dyDescent="0.3">
      <c r="B11519" s="1"/>
      <c r="C11519" s="1"/>
    </row>
    <row r="11520" spans="2:3" x14ac:dyDescent="0.3">
      <c r="B11520" s="1"/>
      <c r="C11520" s="1"/>
    </row>
    <row r="11521" spans="2:3" x14ac:dyDescent="0.3">
      <c r="B11521" s="1"/>
      <c r="C11521" s="1"/>
    </row>
    <row r="11522" spans="2:3" x14ac:dyDescent="0.3">
      <c r="B11522" s="1"/>
      <c r="C11522" s="1"/>
    </row>
    <row r="11523" spans="2:3" x14ac:dyDescent="0.3">
      <c r="B11523" s="1"/>
      <c r="C11523" s="1"/>
    </row>
    <row r="11524" spans="2:3" x14ac:dyDescent="0.3">
      <c r="B11524" s="1"/>
      <c r="C11524" s="1"/>
    </row>
    <row r="11525" spans="2:3" x14ac:dyDescent="0.3">
      <c r="B11525" s="1"/>
      <c r="C11525" s="1"/>
    </row>
    <row r="11526" spans="2:3" x14ac:dyDescent="0.3">
      <c r="B11526" s="1"/>
      <c r="C11526" s="1"/>
    </row>
    <row r="11527" spans="2:3" x14ac:dyDescent="0.3">
      <c r="B11527" s="1"/>
      <c r="C11527" s="1"/>
    </row>
    <row r="11528" spans="2:3" x14ac:dyDescent="0.3">
      <c r="B11528" s="1"/>
      <c r="C11528" s="1"/>
    </row>
    <row r="11529" spans="2:3" x14ac:dyDescent="0.3">
      <c r="B11529" s="1"/>
      <c r="C11529" s="1"/>
    </row>
    <row r="11530" spans="2:3" x14ac:dyDescent="0.3">
      <c r="B11530" s="1"/>
      <c r="C11530" s="1"/>
    </row>
    <row r="11531" spans="2:3" x14ac:dyDescent="0.3">
      <c r="B11531" s="1"/>
      <c r="C11531" s="1"/>
    </row>
    <row r="11532" spans="2:3" x14ac:dyDescent="0.3">
      <c r="B11532" s="1"/>
      <c r="C11532" s="1"/>
    </row>
    <row r="11533" spans="2:3" x14ac:dyDescent="0.3">
      <c r="B11533" s="1"/>
      <c r="C11533" s="1"/>
    </row>
    <row r="11534" spans="2:3" x14ac:dyDescent="0.3">
      <c r="B11534" s="1"/>
      <c r="C11534" s="1"/>
    </row>
    <row r="11535" spans="2:3" x14ac:dyDescent="0.3">
      <c r="B11535" s="1"/>
      <c r="C11535" s="1"/>
    </row>
    <row r="11536" spans="2:3" x14ac:dyDescent="0.3">
      <c r="B11536" s="1"/>
      <c r="C11536" s="1"/>
    </row>
    <row r="11537" spans="2:3" x14ac:dyDescent="0.3">
      <c r="B11537" s="1"/>
      <c r="C11537" s="1"/>
    </row>
    <row r="11538" spans="2:3" x14ac:dyDescent="0.3">
      <c r="B11538" s="1"/>
      <c r="C11538" s="1"/>
    </row>
    <row r="11539" spans="2:3" x14ac:dyDescent="0.3">
      <c r="B11539" s="1"/>
      <c r="C11539" s="1"/>
    </row>
    <row r="11540" spans="2:3" x14ac:dyDescent="0.3">
      <c r="B11540" s="1"/>
      <c r="C11540" s="1"/>
    </row>
    <row r="11541" spans="2:3" x14ac:dyDescent="0.3">
      <c r="B11541" s="1"/>
      <c r="C11541" s="1"/>
    </row>
    <row r="11542" spans="2:3" x14ac:dyDescent="0.3">
      <c r="B11542" s="1"/>
      <c r="C11542" s="1"/>
    </row>
    <row r="11543" spans="2:3" x14ac:dyDescent="0.3">
      <c r="B11543" s="1"/>
      <c r="C11543" s="1"/>
    </row>
    <row r="11544" spans="2:3" x14ac:dyDescent="0.3">
      <c r="B11544" s="1"/>
      <c r="C11544" s="1"/>
    </row>
    <row r="11545" spans="2:3" x14ac:dyDescent="0.3">
      <c r="B11545" s="1"/>
      <c r="C11545" s="1"/>
    </row>
    <row r="11546" spans="2:3" x14ac:dyDescent="0.3">
      <c r="B11546" s="1"/>
      <c r="C11546" s="1"/>
    </row>
    <row r="11547" spans="2:3" x14ac:dyDescent="0.3">
      <c r="B11547" s="1"/>
      <c r="C11547" s="1"/>
    </row>
    <row r="11548" spans="2:3" x14ac:dyDescent="0.3">
      <c r="B11548" s="1"/>
      <c r="C11548" s="1"/>
    </row>
    <row r="11549" spans="2:3" x14ac:dyDescent="0.3">
      <c r="B11549" s="1"/>
      <c r="C11549" s="1"/>
    </row>
    <row r="11550" spans="2:3" x14ac:dyDescent="0.3">
      <c r="B11550" s="1"/>
      <c r="C11550" s="1"/>
    </row>
    <row r="11551" spans="2:3" x14ac:dyDescent="0.3">
      <c r="B11551" s="1"/>
      <c r="C11551" s="1"/>
    </row>
    <row r="11552" spans="2:3" x14ac:dyDescent="0.3">
      <c r="B11552" s="1"/>
      <c r="C11552" s="1"/>
    </row>
    <row r="11553" spans="2:3" x14ac:dyDescent="0.3">
      <c r="B11553" s="1"/>
      <c r="C11553" s="1"/>
    </row>
    <row r="11554" spans="2:3" x14ac:dyDescent="0.3">
      <c r="B11554" s="1"/>
      <c r="C11554" s="1"/>
    </row>
    <row r="11555" spans="2:3" x14ac:dyDescent="0.3">
      <c r="B11555" s="1"/>
      <c r="C11555" s="1"/>
    </row>
    <row r="11556" spans="2:3" x14ac:dyDescent="0.3">
      <c r="B11556" s="1"/>
      <c r="C11556" s="1"/>
    </row>
    <row r="11557" spans="2:3" x14ac:dyDescent="0.3">
      <c r="B11557" s="1"/>
      <c r="C11557" s="1"/>
    </row>
    <row r="11558" spans="2:3" x14ac:dyDescent="0.3">
      <c r="B11558" s="1"/>
      <c r="C11558" s="1"/>
    </row>
    <row r="11559" spans="2:3" x14ac:dyDescent="0.3">
      <c r="B11559" s="1"/>
      <c r="C11559" s="1"/>
    </row>
    <row r="11560" spans="2:3" x14ac:dyDescent="0.3">
      <c r="B11560" s="1"/>
      <c r="C11560" s="1"/>
    </row>
    <row r="11561" spans="2:3" x14ac:dyDescent="0.3">
      <c r="B11561" s="1"/>
      <c r="C11561" s="1"/>
    </row>
    <row r="11562" spans="2:3" x14ac:dyDescent="0.3">
      <c r="B11562" s="1"/>
      <c r="C11562" s="1"/>
    </row>
    <row r="11563" spans="2:3" x14ac:dyDescent="0.3">
      <c r="B11563" s="1"/>
      <c r="C11563" s="1"/>
    </row>
    <row r="11564" spans="2:3" x14ac:dyDescent="0.3">
      <c r="B11564" s="1"/>
      <c r="C11564" s="1"/>
    </row>
    <row r="11565" spans="2:3" x14ac:dyDescent="0.3">
      <c r="B11565" s="1"/>
      <c r="C11565" s="1"/>
    </row>
    <row r="11566" spans="2:3" x14ac:dyDescent="0.3">
      <c r="B11566" s="1"/>
      <c r="C11566" s="1"/>
    </row>
    <row r="11567" spans="2:3" x14ac:dyDescent="0.3">
      <c r="B11567" s="1"/>
      <c r="C11567" s="1"/>
    </row>
    <row r="11568" spans="2:3" x14ac:dyDescent="0.3">
      <c r="B11568" s="1"/>
      <c r="C11568" s="1"/>
    </row>
    <row r="11569" spans="2:3" x14ac:dyDescent="0.3">
      <c r="B11569" s="1"/>
      <c r="C11569" s="1"/>
    </row>
    <row r="11570" spans="2:3" x14ac:dyDescent="0.3">
      <c r="B11570" s="1"/>
      <c r="C11570" s="1"/>
    </row>
    <row r="11571" spans="2:3" x14ac:dyDescent="0.3">
      <c r="B11571" s="1"/>
      <c r="C11571" s="1"/>
    </row>
    <row r="11572" spans="2:3" x14ac:dyDescent="0.3">
      <c r="B11572" s="1"/>
      <c r="C11572" s="1"/>
    </row>
    <row r="11573" spans="2:3" x14ac:dyDescent="0.3">
      <c r="B11573" s="1"/>
      <c r="C11573" s="1"/>
    </row>
    <row r="11574" spans="2:3" x14ac:dyDescent="0.3">
      <c r="B11574" s="1"/>
      <c r="C11574" s="1"/>
    </row>
    <row r="11575" spans="2:3" x14ac:dyDescent="0.3">
      <c r="B11575" s="1"/>
      <c r="C11575" s="1"/>
    </row>
    <row r="11576" spans="2:3" x14ac:dyDescent="0.3">
      <c r="B11576" s="1"/>
      <c r="C11576" s="1"/>
    </row>
    <row r="11577" spans="2:3" x14ac:dyDescent="0.3">
      <c r="B11577" s="1"/>
      <c r="C11577" s="1"/>
    </row>
    <row r="11578" spans="2:3" x14ac:dyDescent="0.3">
      <c r="B11578" s="1"/>
      <c r="C11578" s="1"/>
    </row>
    <row r="11579" spans="2:3" x14ac:dyDescent="0.3">
      <c r="B11579" s="1"/>
      <c r="C11579" s="1"/>
    </row>
    <row r="11580" spans="2:3" x14ac:dyDescent="0.3">
      <c r="B11580" s="1"/>
      <c r="C11580" s="1"/>
    </row>
    <row r="11581" spans="2:3" x14ac:dyDescent="0.3">
      <c r="B11581" s="1"/>
      <c r="C11581" s="1"/>
    </row>
    <row r="11582" spans="2:3" x14ac:dyDescent="0.3">
      <c r="B11582" s="1"/>
      <c r="C11582" s="1"/>
    </row>
    <row r="11583" spans="2:3" x14ac:dyDescent="0.3">
      <c r="B11583" s="1"/>
      <c r="C11583" s="1"/>
    </row>
    <row r="11584" spans="2:3" x14ac:dyDescent="0.3">
      <c r="B11584" s="1"/>
      <c r="C11584" s="1"/>
    </row>
    <row r="11585" spans="2:3" x14ac:dyDescent="0.3">
      <c r="B11585" s="1"/>
      <c r="C11585" s="1"/>
    </row>
    <row r="11586" spans="2:3" x14ac:dyDescent="0.3">
      <c r="B11586" s="1"/>
      <c r="C11586" s="1"/>
    </row>
    <row r="11587" spans="2:3" x14ac:dyDescent="0.3">
      <c r="B11587" s="1"/>
      <c r="C11587" s="1"/>
    </row>
    <row r="11588" spans="2:3" x14ac:dyDescent="0.3">
      <c r="B11588" s="1"/>
      <c r="C11588" s="1"/>
    </row>
    <row r="11589" spans="2:3" x14ac:dyDescent="0.3">
      <c r="B11589" s="1"/>
      <c r="C11589" s="1"/>
    </row>
    <row r="11590" spans="2:3" x14ac:dyDescent="0.3">
      <c r="B11590" s="1"/>
      <c r="C11590" s="1"/>
    </row>
    <row r="11591" spans="2:3" x14ac:dyDescent="0.3">
      <c r="B11591" s="1"/>
      <c r="C11591" s="1"/>
    </row>
    <row r="11592" spans="2:3" x14ac:dyDescent="0.3">
      <c r="B11592" s="1"/>
      <c r="C11592" s="1"/>
    </row>
    <row r="11593" spans="2:3" x14ac:dyDescent="0.3">
      <c r="B11593" s="1"/>
      <c r="C11593" s="1"/>
    </row>
    <row r="11594" spans="2:3" x14ac:dyDescent="0.3">
      <c r="B11594" s="1"/>
      <c r="C11594" s="1"/>
    </row>
    <row r="11595" spans="2:3" x14ac:dyDescent="0.3">
      <c r="B11595" s="1"/>
      <c r="C11595" s="1"/>
    </row>
    <row r="11596" spans="2:3" x14ac:dyDescent="0.3">
      <c r="B11596" s="1"/>
      <c r="C11596" s="1"/>
    </row>
    <row r="11597" spans="2:3" x14ac:dyDescent="0.3">
      <c r="B11597" s="1"/>
      <c r="C11597" s="1"/>
    </row>
    <row r="11598" spans="2:3" x14ac:dyDescent="0.3">
      <c r="B11598" s="1"/>
      <c r="C11598" s="1"/>
    </row>
    <row r="11599" spans="2:3" x14ac:dyDescent="0.3">
      <c r="B11599" s="1"/>
      <c r="C11599" s="1"/>
    </row>
    <row r="11600" spans="2:3" x14ac:dyDescent="0.3">
      <c r="B11600" s="1"/>
      <c r="C11600" s="1"/>
    </row>
    <row r="11601" spans="2:3" x14ac:dyDescent="0.3">
      <c r="B11601" s="1"/>
      <c r="C11601" s="1"/>
    </row>
    <row r="11602" spans="2:3" x14ac:dyDescent="0.3">
      <c r="B11602" s="1"/>
      <c r="C11602" s="1"/>
    </row>
    <row r="11603" spans="2:3" x14ac:dyDescent="0.3">
      <c r="B11603" s="1"/>
      <c r="C11603" s="1"/>
    </row>
    <row r="11604" spans="2:3" x14ac:dyDescent="0.3">
      <c r="B11604" s="1"/>
      <c r="C11604" s="1"/>
    </row>
    <row r="11605" spans="2:3" x14ac:dyDescent="0.3">
      <c r="B11605" s="1"/>
      <c r="C11605" s="1"/>
    </row>
    <row r="11606" spans="2:3" x14ac:dyDescent="0.3">
      <c r="B11606" s="1"/>
      <c r="C11606" s="1"/>
    </row>
    <row r="11607" spans="2:3" x14ac:dyDescent="0.3">
      <c r="B11607" s="1"/>
      <c r="C11607" s="1"/>
    </row>
    <row r="11608" spans="2:3" x14ac:dyDescent="0.3">
      <c r="B11608" s="1"/>
      <c r="C11608" s="1"/>
    </row>
    <row r="11609" spans="2:3" x14ac:dyDescent="0.3">
      <c r="B11609" s="1"/>
      <c r="C11609" s="1"/>
    </row>
    <row r="11610" spans="2:3" x14ac:dyDescent="0.3">
      <c r="B11610" s="1"/>
      <c r="C11610" s="1"/>
    </row>
    <row r="11611" spans="2:3" x14ac:dyDescent="0.3">
      <c r="B11611" s="1"/>
      <c r="C11611" s="1"/>
    </row>
    <row r="11612" spans="2:3" x14ac:dyDescent="0.3">
      <c r="B11612" s="1"/>
      <c r="C11612" s="1"/>
    </row>
    <row r="11613" spans="2:3" x14ac:dyDescent="0.3">
      <c r="B11613" s="1"/>
      <c r="C11613" s="1"/>
    </row>
    <row r="11614" spans="2:3" x14ac:dyDescent="0.3">
      <c r="B11614" s="1"/>
      <c r="C11614" s="1"/>
    </row>
    <row r="11615" spans="2:3" x14ac:dyDescent="0.3">
      <c r="B11615" s="1"/>
      <c r="C11615" s="1"/>
    </row>
    <row r="11616" spans="2:3" x14ac:dyDescent="0.3">
      <c r="B11616" s="1"/>
      <c r="C11616" s="1"/>
    </row>
    <row r="11617" spans="2:3" x14ac:dyDescent="0.3">
      <c r="B11617" s="1"/>
      <c r="C11617" s="1"/>
    </row>
    <row r="11618" spans="2:3" x14ac:dyDescent="0.3">
      <c r="B11618" s="1"/>
      <c r="C11618" s="1"/>
    </row>
    <row r="11619" spans="2:3" x14ac:dyDescent="0.3">
      <c r="B11619" s="1"/>
      <c r="C11619" s="1"/>
    </row>
    <row r="11620" spans="2:3" x14ac:dyDescent="0.3">
      <c r="B11620" s="1"/>
      <c r="C11620" s="1"/>
    </row>
    <row r="11621" spans="2:3" x14ac:dyDescent="0.3">
      <c r="B11621" s="1"/>
      <c r="C11621" s="1"/>
    </row>
    <row r="11622" spans="2:3" x14ac:dyDescent="0.3">
      <c r="B11622" s="1"/>
      <c r="C11622" s="1"/>
    </row>
    <row r="11623" spans="2:3" x14ac:dyDescent="0.3">
      <c r="B11623" s="1"/>
      <c r="C11623" s="1"/>
    </row>
    <row r="11624" spans="2:3" x14ac:dyDescent="0.3">
      <c r="B11624" s="1"/>
      <c r="C11624" s="1"/>
    </row>
    <row r="11625" spans="2:3" x14ac:dyDescent="0.3">
      <c r="B11625" s="1"/>
      <c r="C11625" s="1"/>
    </row>
    <row r="11626" spans="2:3" x14ac:dyDescent="0.3">
      <c r="B11626" s="1"/>
      <c r="C11626" s="1"/>
    </row>
    <row r="11627" spans="2:3" x14ac:dyDescent="0.3">
      <c r="B11627" s="1"/>
      <c r="C11627" s="1"/>
    </row>
    <row r="11628" spans="2:3" x14ac:dyDescent="0.3">
      <c r="B11628" s="1"/>
      <c r="C11628" s="1"/>
    </row>
    <row r="11629" spans="2:3" x14ac:dyDescent="0.3">
      <c r="B11629" s="1"/>
      <c r="C11629" s="1"/>
    </row>
    <row r="11630" spans="2:3" x14ac:dyDescent="0.3">
      <c r="B11630" s="1"/>
      <c r="C11630" s="1"/>
    </row>
    <row r="11631" spans="2:3" x14ac:dyDescent="0.3">
      <c r="B11631" s="1"/>
      <c r="C11631" s="1"/>
    </row>
    <row r="11632" spans="2:3" x14ac:dyDescent="0.3">
      <c r="B11632" s="1"/>
      <c r="C11632" s="1"/>
    </row>
    <row r="11633" spans="2:3" x14ac:dyDescent="0.3">
      <c r="B11633" s="1"/>
      <c r="C11633" s="1"/>
    </row>
    <row r="11634" spans="2:3" x14ac:dyDescent="0.3">
      <c r="B11634" s="1"/>
      <c r="C11634" s="1"/>
    </row>
    <row r="11635" spans="2:3" x14ac:dyDescent="0.3">
      <c r="B11635" s="1"/>
      <c r="C11635" s="1"/>
    </row>
    <row r="11636" spans="2:3" x14ac:dyDescent="0.3">
      <c r="B11636" s="1"/>
      <c r="C11636" s="1"/>
    </row>
    <row r="11637" spans="2:3" x14ac:dyDescent="0.3">
      <c r="B11637" s="1"/>
      <c r="C11637" s="1"/>
    </row>
    <row r="11638" spans="2:3" x14ac:dyDescent="0.3">
      <c r="B11638" s="1"/>
      <c r="C11638" s="1"/>
    </row>
    <row r="11639" spans="2:3" x14ac:dyDescent="0.3">
      <c r="B11639" s="1"/>
      <c r="C11639" s="1"/>
    </row>
    <row r="11640" spans="2:3" x14ac:dyDescent="0.3">
      <c r="B11640" s="1"/>
      <c r="C11640" s="1"/>
    </row>
    <row r="11641" spans="2:3" x14ac:dyDescent="0.3">
      <c r="B11641" s="1"/>
      <c r="C11641" s="1"/>
    </row>
    <row r="11642" spans="2:3" x14ac:dyDescent="0.3">
      <c r="B11642" s="1"/>
      <c r="C11642" s="1"/>
    </row>
    <row r="11643" spans="2:3" x14ac:dyDescent="0.3">
      <c r="B11643" s="1"/>
      <c r="C11643" s="1"/>
    </row>
    <row r="11644" spans="2:3" x14ac:dyDescent="0.3">
      <c r="B11644" s="1"/>
      <c r="C11644" s="1"/>
    </row>
    <row r="11645" spans="2:3" x14ac:dyDescent="0.3">
      <c r="B11645" s="1"/>
      <c r="C11645" s="1"/>
    </row>
    <row r="11646" spans="2:3" x14ac:dyDescent="0.3">
      <c r="B11646" s="1"/>
      <c r="C11646" s="1"/>
    </row>
    <row r="11647" spans="2:3" x14ac:dyDescent="0.3">
      <c r="B11647" s="1"/>
      <c r="C11647" s="1"/>
    </row>
    <row r="11648" spans="2:3" x14ac:dyDescent="0.3">
      <c r="B11648" s="1"/>
      <c r="C11648" s="1"/>
    </row>
    <row r="11649" spans="2:3" x14ac:dyDescent="0.3">
      <c r="B11649" s="1"/>
      <c r="C11649" s="1"/>
    </row>
    <row r="11650" spans="2:3" x14ac:dyDescent="0.3">
      <c r="B11650" s="1"/>
      <c r="C11650" s="1"/>
    </row>
    <row r="11651" spans="2:3" x14ac:dyDescent="0.3">
      <c r="B11651" s="1"/>
      <c r="C11651" s="1"/>
    </row>
    <row r="11652" spans="2:3" x14ac:dyDescent="0.3">
      <c r="B11652" s="1"/>
      <c r="C11652" s="1"/>
    </row>
    <row r="11653" spans="2:3" x14ac:dyDescent="0.3">
      <c r="B11653" s="1"/>
      <c r="C11653" s="1"/>
    </row>
    <row r="11654" spans="2:3" x14ac:dyDescent="0.3">
      <c r="B11654" s="1"/>
      <c r="C11654" s="1"/>
    </row>
    <row r="11655" spans="2:3" x14ac:dyDescent="0.3">
      <c r="B11655" s="1"/>
      <c r="C11655" s="1"/>
    </row>
    <row r="11656" spans="2:3" x14ac:dyDescent="0.3">
      <c r="B11656" s="1"/>
      <c r="C11656" s="1"/>
    </row>
    <row r="11657" spans="2:3" x14ac:dyDescent="0.3">
      <c r="B11657" s="1"/>
      <c r="C11657" s="1"/>
    </row>
    <row r="11658" spans="2:3" x14ac:dyDescent="0.3">
      <c r="B11658" s="1"/>
      <c r="C11658" s="1"/>
    </row>
    <row r="11659" spans="2:3" x14ac:dyDescent="0.3">
      <c r="B11659" s="1"/>
      <c r="C11659" s="1"/>
    </row>
    <row r="11660" spans="2:3" x14ac:dyDescent="0.3">
      <c r="B11660" s="1"/>
      <c r="C11660" s="1"/>
    </row>
    <row r="11661" spans="2:3" x14ac:dyDescent="0.3">
      <c r="B11661" s="1"/>
      <c r="C11661" s="1"/>
    </row>
    <row r="11662" spans="2:3" x14ac:dyDescent="0.3">
      <c r="B11662" s="1"/>
      <c r="C11662" s="1"/>
    </row>
    <row r="11663" spans="2:3" x14ac:dyDescent="0.3">
      <c r="B11663" s="1"/>
      <c r="C11663" s="1"/>
    </row>
    <row r="11664" spans="2:3" x14ac:dyDescent="0.3">
      <c r="B11664" s="1"/>
      <c r="C11664" s="1"/>
    </row>
    <row r="11665" spans="2:3" x14ac:dyDescent="0.3">
      <c r="B11665" s="1"/>
      <c r="C11665" s="1"/>
    </row>
    <row r="11666" spans="2:3" x14ac:dyDescent="0.3">
      <c r="B11666" s="1"/>
      <c r="C11666" s="1"/>
    </row>
    <row r="11667" spans="2:3" x14ac:dyDescent="0.3">
      <c r="B11667" s="1"/>
      <c r="C11667" s="1"/>
    </row>
    <row r="11668" spans="2:3" x14ac:dyDescent="0.3">
      <c r="B11668" s="1"/>
      <c r="C11668" s="1"/>
    </row>
    <row r="11669" spans="2:3" x14ac:dyDescent="0.3">
      <c r="B11669" s="1"/>
      <c r="C11669" s="1"/>
    </row>
    <row r="11670" spans="2:3" x14ac:dyDescent="0.3">
      <c r="B11670" s="1"/>
      <c r="C11670" s="1"/>
    </row>
    <row r="11671" spans="2:3" x14ac:dyDescent="0.3">
      <c r="B11671" s="1"/>
      <c r="C11671" s="1"/>
    </row>
    <row r="11672" spans="2:3" x14ac:dyDescent="0.3">
      <c r="B11672" s="1"/>
      <c r="C11672" s="1"/>
    </row>
    <row r="11673" spans="2:3" x14ac:dyDescent="0.3">
      <c r="B11673" s="1"/>
      <c r="C11673" s="1"/>
    </row>
    <row r="11674" spans="2:3" x14ac:dyDescent="0.3">
      <c r="B11674" s="1"/>
      <c r="C11674" s="1"/>
    </row>
    <row r="11675" spans="2:3" x14ac:dyDescent="0.3">
      <c r="B11675" s="1"/>
      <c r="C11675" s="1"/>
    </row>
    <row r="11676" spans="2:3" x14ac:dyDescent="0.3">
      <c r="B11676" s="1"/>
      <c r="C11676" s="1"/>
    </row>
    <row r="11677" spans="2:3" x14ac:dyDescent="0.3">
      <c r="B11677" s="1"/>
      <c r="C11677" s="1"/>
    </row>
    <row r="11678" spans="2:3" x14ac:dyDescent="0.3">
      <c r="B11678" s="1"/>
      <c r="C11678" s="1"/>
    </row>
    <row r="11679" spans="2:3" x14ac:dyDescent="0.3">
      <c r="B11679" s="1"/>
      <c r="C11679" s="1"/>
    </row>
    <row r="11680" spans="2:3" x14ac:dyDescent="0.3">
      <c r="B11680" s="1"/>
      <c r="C11680" s="1"/>
    </row>
    <row r="11681" spans="2:3" x14ac:dyDescent="0.3">
      <c r="B11681" s="1"/>
      <c r="C11681" s="1"/>
    </row>
    <row r="11682" spans="2:3" x14ac:dyDescent="0.3">
      <c r="B11682" s="1"/>
      <c r="C11682" s="1"/>
    </row>
    <row r="11683" spans="2:3" x14ac:dyDescent="0.3">
      <c r="B11683" s="1"/>
      <c r="C11683" s="1"/>
    </row>
    <row r="11684" spans="2:3" x14ac:dyDescent="0.3">
      <c r="B11684" s="1"/>
      <c r="C11684" s="1"/>
    </row>
    <row r="11685" spans="2:3" x14ac:dyDescent="0.3">
      <c r="B11685" s="1"/>
      <c r="C11685" s="1"/>
    </row>
    <row r="11686" spans="2:3" x14ac:dyDescent="0.3">
      <c r="B11686" s="1"/>
      <c r="C11686" s="1"/>
    </row>
    <row r="11687" spans="2:3" x14ac:dyDescent="0.3">
      <c r="B11687" s="1"/>
      <c r="C11687" s="1"/>
    </row>
    <row r="11688" spans="2:3" x14ac:dyDescent="0.3">
      <c r="B11688" s="1"/>
      <c r="C11688" s="1"/>
    </row>
    <row r="11689" spans="2:3" x14ac:dyDescent="0.3">
      <c r="B11689" s="1"/>
      <c r="C11689" s="1"/>
    </row>
    <row r="11690" spans="2:3" x14ac:dyDescent="0.3">
      <c r="B11690" s="1"/>
      <c r="C11690" s="1"/>
    </row>
    <row r="11691" spans="2:3" x14ac:dyDescent="0.3">
      <c r="B11691" s="1"/>
      <c r="C11691" s="1"/>
    </row>
    <row r="11692" spans="2:3" x14ac:dyDescent="0.3">
      <c r="B11692" s="1"/>
      <c r="C11692" s="1"/>
    </row>
    <row r="11693" spans="2:3" x14ac:dyDescent="0.3">
      <c r="B11693" s="1"/>
      <c r="C11693" s="1"/>
    </row>
    <row r="11694" spans="2:3" x14ac:dyDescent="0.3">
      <c r="B11694" s="1"/>
      <c r="C11694" s="1"/>
    </row>
    <row r="11695" spans="2:3" x14ac:dyDescent="0.3">
      <c r="B11695" s="1"/>
      <c r="C11695" s="1"/>
    </row>
    <row r="11696" spans="2:3" x14ac:dyDescent="0.3">
      <c r="B11696" s="1"/>
      <c r="C11696" s="1"/>
    </row>
    <row r="11697" spans="2:3" x14ac:dyDescent="0.3">
      <c r="B11697" s="1"/>
      <c r="C11697" s="1"/>
    </row>
    <row r="11698" spans="2:3" x14ac:dyDescent="0.3">
      <c r="B11698" s="1"/>
      <c r="C11698" s="1"/>
    </row>
    <row r="11699" spans="2:3" x14ac:dyDescent="0.3">
      <c r="B11699" s="1"/>
      <c r="C11699" s="1"/>
    </row>
    <row r="11700" spans="2:3" x14ac:dyDescent="0.3">
      <c r="B11700" s="1"/>
      <c r="C11700" s="1"/>
    </row>
    <row r="11701" spans="2:3" x14ac:dyDescent="0.3">
      <c r="B11701" s="1"/>
      <c r="C11701" s="1"/>
    </row>
    <row r="11702" spans="2:3" x14ac:dyDescent="0.3">
      <c r="B11702" s="1"/>
      <c r="C11702" s="1"/>
    </row>
    <row r="11703" spans="2:3" x14ac:dyDescent="0.3">
      <c r="B11703" s="1"/>
      <c r="C11703" s="1"/>
    </row>
    <row r="11704" spans="2:3" x14ac:dyDescent="0.3">
      <c r="B11704" s="1"/>
      <c r="C11704" s="1"/>
    </row>
    <row r="11705" spans="2:3" x14ac:dyDescent="0.3">
      <c r="B11705" s="1"/>
      <c r="C11705" s="1"/>
    </row>
    <row r="11706" spans="2:3" x14ac:dyDescent="0.3">
      <c r="B11706" s="1"/>
      <c r="C11706" s="1"/>
    </row>
    <row r="11707" spans="2:3" x14ac:dyDescent="0.3">
      <c r="B11707" s="1"/>
      <c r="C11707" s="1"/>
    </row>
    <row r="11708" spans="2:3" x14ac:dyDescent="0.3">
      <c r="B11708" s="1"/>
      <c r="C11708" s="1"/>
    </row>
    <row r="11709" spans="2:3" x14ac:dyDescent="0.3">
      <c r="B11709" s="1"/>
      <c r="C11709" s="1"/>
    </row>
    <row r="11710" spans="2:3" x14ac:dyDescent="0.3">
      <c r="B11710" s="1"/>
      <c r="C11710" s="1"/>
    </row>
    <row r="11711" spans="2:3" x14ac:dyDescent="0.3">
      <c r="B11711" s="1"/>
      <c r="C11711" s="1"/>
    </row>
    <row r="11712" spans="2:3" x14ac:dyDescent="0.3">
      <c r="B11712" s="1"/>
      <c r="C11712" s="1"/>
    </row>
    <row r="11713" spans="2:3" x14ac:dyDescent="0.3">
      <c r="B11713" s="1"/>
      <c r="C11713" s="1"/>
    </row>
    <row r="11714" spans="2:3" x14ac:dyDescent="0.3">
      <c r="B11714" s="1"/>
      <c r="C11714" s="1"/>
    </row>
    <row r="11715" spans="2:3" x14ac:dyDescent="0.3">
      <c r="B11715" s="1"/>
      <c r="C11715" s="1"/>
    </row>
    <row r="11716" spans="2:3" x14ac:dyDescent="0.3">
      <c r="B11716" s="1"/>
      <c r="C11716" s="1"/>
    </row>
    <row r="11717" spans="2:3" x14ac:dyDescent="0.3">
      <c r="B11717" s="1"/>
      <c r="C11717" s="1"/>
    </row>
    <row r="11718" spans="2:3" x14ac:dyDescent="0.3">
      <c r="B11718" s="1"/>
      <c r="C11718" s="1"/>
    </row>
    <row r="11719" spans="2:3" x14ac:dyDescent="0.3">
      <c r="B11719" s="1"/>
      <c r="C11719" s="1"/>
    </row>
    <row r="11720" spans="2:3" x14ac:dyDescent="0.3">
      <c r="B11720" s="1"/>
      <c r="C11720" s="1"/>
    </row>
    <row r="11721" spans="2:3" x14ac:dyDescent="0.3">
      <c r="B11721" s="1"/>
      <c r="C11721" s="1"/>
    </row>
    <row r="11722" spans="2:3" x14ac:dyDescent="0.3">
      <c r="B11722" s="1"/>
      <c r="C11722" s="1"/>
    </row>
    <row r="11723" spans="2:3" x14ac:dyDescent="0.3">
      <c r="B11723" s="1"/>
      <c r="C11723" s="1"/>
    </row>
    <row r="11724" spans="2:3" x14ac:dyDescent="0.3">
      <c r="B11724" s="1"/>
      <c r="C11724" s="1"/>
    </row>
    <row r="11725" spans="2:3" x14ac:dyDescent="0.3">
      <c r="B11725" s="1"/>
      <c r="C11725" s="1"/>
    </row>
    <row r="11726" spans="2:3" x14ac:dyDescent="0.3">
      <c r="B11726" s="1"/>
      <c r="C11726" s="1"/>
    </row>
    <row r="11727" spans="2:3" x14ac:dyDescent="0.3">
      <c r="B11727" s="1"/>
      <c r="C11727" s="1"/>
    </row>
    <row r="11728" spans="2:3" x14ac:dyDescent="0.3">
      <c r="B11728" s="1"/>
      <c r="C11728" s="1"/>
    </row>
    <row r="11729" spans="2:3" x14ac:dyDescent="0.3">
      <c r="B11729" s="1"/>
      <c r="C11729" s="1"/>
    </row>
    <row r="11730" spans="2:3" x14ac:dyDescent="0.3">
      <c r="B11730" s="1"/>
      <c r="C11730" s="1"/>
    </row>
    <row r="11731" spans="2:3" x14ac:dyDescent="0.3">
      <c r="B11731" s="1"/>
      <c r="C11731" s="1"/>
    </row>
    <row r="11732" spans="2:3" x14ac:dyDescent="0.3">
      <c r="B11732" s="1"/>
      <c r="C11732" s="1"/>
    </row>
    <row r="11733" spans="2:3" x14ac:dyDescent="0.3">
      <c r="B11733" s="1"/>
      <c r="C11733" s="1"/>
    </row>
    <row r="11734" spans="2:3" x14ac:dyDescent="0.3">
      <c r="B11734" s="1"/>
      <c r="C11734" s="1"/>
    </row>
    <row r="11735" spans="2:3" x14ac:dyDescent="0.3">
      <c r="B11735" s="1"/>
      <c r="C11735" s="1"/>
    </row>
    <row r="11736" spans="2:3" x14ac:dyDescent="0.3">
      <c r="B11736" s="1"/>
      <c r="C11736" s="1"/>
    </row>
    <row r="11737" spans="2:3" x14ac:dyDescent="0.3">
      <c r="B11737" s="1"/>
      <c r="C11737" s="1"/>
    </row>
    <row r="11738" spans="2:3" x14ac:dyDescent="0.3">
      <c r="B11738" s="1"/>
      <c r="C11738" s="1"/>
    </row>
    <row r="11739" spans="2:3" x14ac:dyDescent="0.3">
      <c r="B11739" s="1"/>
      <c r="C11739" s="1"/>
    </row>
    <row r="11740" spans="2:3" x14ac:dyDescent="0.3">
      <c r="B11740" s="1"/>
      <c r="C11740" s="1"/>
    </row>
    <row r="11741" spans="2:3" x14ac:dyDescent="0.3">
      <c r="B11741" s="1"/>
      <c r="C11741" s="1"/>
    </row>
    <row r="11742" spans="2:3" x14ac:dyDescent="0.3">
      <c r="B11742" s="1"/>
      <c r="C11742" s="1"/>
    </row>
    <row r="11743" spans="2:3" x14ac:dyDescent="0.3">
      <c r="B11743" s="1"/>
      <c r="C11743" s="1"/>
    </row>
    <row r="11744" spans="2:3" x14ac:dyDescent="0.3">
      <c r="B11744" s="1"/>
      <c r="C11744" s="1"/>
    </row>
    <row r="11745" spans="2:3" x14ac:dyDescent="0.3">
      <c r="B11745" s="1"/>
      <c r="C11745" s="1"/>
    </row>
    <row r="11746" spans="2:3" x14ac:dyDescent="0.3">
      <c r="B11746" s="1"/>
      <c r="C11746" s="1"/>
    </row>
    <row r="11747" spans="2:3" x14ac:dyDescent="0.3">
      <c r="B11747" s="1"/>
      <c r="C11747" s="1"/>
    </row>
    <row r="11748" spans="2:3" x14ac:dyDescent="0.3">
      <c r="B11748" s="1"/>
      <c r="C11748" s="1"/>
    </row>
    <row r="11749" spans="2:3" x14ac:dyDescent="0.3">
      <c r="B11749" s="1"/>
      <c r="C11749" s="1"/>
    </row>
    <row r="11750" spans="2:3" x14ac:dyDescent="0.3">
      <c r="B11750" s="1"/>
      <c r="C11750" s="1"/>
    </row>
    <row r="11751" spans="2:3" x14ac:dyDescent="0.3">
      <c r="B11751" s="1"/>
      <c r="C11751" s="1"/>
    </row>
    <row r="11752" spans="2:3" x14ac:dyDescent="0.3">
      <c r="B11752" s="1"/>
      <c r="C11752" s="1"/>
    </row>
    <row r="11753" spans="2:3" x14ac:dyDescent="0.3">
      <c r="B11753" s="1"/>
      <c r="C11753" s="1"/>
    </row>
    <row r="11754" spans="2:3" x14ac:dyDescent="0.3">
      <c r="B11754" s="1"/>
      <c r="C11754" s="1"/>
    </row>
    <row r="11755" spans="2:3" x14ac:dyDescent="0.3">
      <c r="B11755" s="1"/>
      <c r="C11755" s="1"/>
    </row>
    <row r="11756" spans="2:3" x14ac:dyDescent="0.3">
      <c r="B11756" s="1"/>
      <c r="C11756" s="1"/>
    </row>
    <row r="11757" spans="2:3" x14ac:dyDescent="0.3">
      <c r="B11757" s="1"/>
      <c r="C11757" s="1"/>
    </row>
    <row r="11758" spans="2:3" x14ac:dyDescent="0.3">
      <c r="B11758" s="1"/>
      <c r="C11758" s="1"/>
    </row>
    <row r="11759" spans="2:3" x14ac:dyDescent="0.3">
      <c r="B11759" s="1"/>
      <c r="C11759" s="1"/>
    </row>
    <row r="11760" spans="2:3" x14ac:dyDescent="0.3">
      <c r="B11760" s="1"/>
      <c r="C11760" s="1"/>
    </row>
    <row r="11761" spans="2:3" x14ac:dyDescent="0.3">
      <c r="B11761" s="1"/>
      <c r="C11761" s="1"/>
    </row>
    <row r="11762" spans="2:3" x14ac:dyDescent="0.3">
      <c r="B11762" s="1"/>
      <c r="C11762" s="1"/>
    </row>
    <row r="11763" spans="2:3" x14ac:dyDescent="0.3">
      <c r="B11763" s="1"/>
      <c r="C11763" s="1"/>
    </row>
    <row r="11764" spans="2:3" x14ac:dyDescent="0.3">
      <c r="B11764" s="1"/>
      <c r="C11764" s="1"/>
    </row>
    <row r="11765" spans="2:3" x14ac:dyDescent="0.3">
      <c r="B11765" s="1"/>
      <c r="C11765" s="1"/>
    </row>
    <row r="11766" spans="2:3" x14ac:dyDescent="0.3">
      <c r="B11766" s="1"/>
      <c r="C11766" s="1"/>
    </row>
    <row r="11767" spans="2:3" x14ac:dyDescent="0.3">
      <c r="B11767" s="1"/>
      <c r="C11767" s="1"/>
    </row>
    <row r="11768" spans="2:3" x14ac:dyDescent="0.3">
      <c r="B11768" s="1"/>
      <c r="C11768" s="1"/>
    </row>
    <row r="11769" spans="2:3" x14ac:dyDescent="0.3">
      <c r="B11769" s="1"/>
      <c r="C11769" s="1"/>
    </row>
    <row r="11770" spans="2:3" x14ac:dyDescent="0.3">
      <c r="B11770" s="1"/>
      <c r="C11770" s="1"/>
    </row>
    <row r="11771" spans="2:3" x14ac:dyDescent="0.3">
      <c r="B11771" s="1"/>
      <c r="C11771" s="1"/>
    </row>
    <row r="11772" spans="2:3" x14ac:dyDescent="0.3">
      <c r="B11772" s="1"/>
      <c r="C11772" s="1"/>
    </row>
    <row r="11773" spans="2:3" x14ac:dyDescent="0.3">
      <c r="B11773" s="1"/>
      <c r="C11773" s="1"/>
    </row>
    <row r="11774" spans="2:3" x14ac:dyDescent="0.3">
      <c r="B11774" s="1"/>
      <c r="C11774" s="1"/>
    </row>
    <row r="11775" spans="2:3" x14ac:dyDescent="0.3">
      <c r="B11775" s="1"/>
      <c r="C11775" s="1"/>
    </row>
    <row r="11776" spans="2:3" x14ac:dyDescent="0.3">
      <c r="B11776" s="1"/>
      <c r="C11776" s="1"/>
    </row>
    <row r="11777" spans="2:3" x14ac:dyDescent="0.3">
      <c r="B11777" s="1"/>
      <c r="C11777" s="1"/>
    </row>
    <row r="11778" spans="2:3" x14ac:dyDescent="0.3">
      <c r="B11778" s="1"/>
      <c r="C11778" s="1"/>
    </row>
    <row r="11779" spans="2:3" x14ac:dyDescent="0.3">
      <c r="B11779" s="1"/>
      <c r="C11779" s="1"/>
    </row>
    <row r="11780" spans="2:3" x14ac:dyDescent="0.3">
      <c r="B11780" s="1"/>
      <c r="C11780" s="1"/>
    </row>
    <row r="11781" spans="2:3" x14ac:dyDescent="0.3">
      <c r="B11781" s="1"/>
      <c r="C11781" s="1"/>
    </row>
    <row r="11782" spans="2:3" x14ac:dyDescent="0.3">
      <c r="B11782" s="1"/>
      <c r="C11782" s="1"/>
    </row>
    <row r="11783" spans="2:3" x14ac:dyDescent="0.3">
      <c r="B11783" s="1"/>
      <c r="C11783" s="1"/>
    </row>
    <row r="11784" spans="2:3" x14ac:dyDescent="0.3">
      <c r="B11784" s="1"/>
      <c r="C11784" s="1"/>
    </row>
    <row r="11785" spans="2:3" x14ac:dyDescent="0.3">
      <c r="B11785" s="1"/>
      <c r="C11785" s="1"/>
    </row>
    <row r="11786" spans="2:3" x14ac:dyDescent="0.3">
      <c r="B11786" s="1"/>
      <c r="C11786" s="1"/>
    </row>
    <row r="11787" spans="2:3" x14ac:dyDescent="0.3">
      <c r="B11787" s="1"/>
      <c r="C11787" s="1"/>
    </row>
    <row r="11788" spans="2:3" x14ac:dyDescent="0.3">
      <c r="B11788" s="1"/>
      <c r="C11788" s="1"/>
    </row>
    <row r="11789" spans="2:3" x14ac:dyDescent="0.3">
      <c r="B11789" s="1"/>
      <c r="C11789" s="1"/>
    </row>
    <row r="11790" spans="2:3" x14ac:dyDescent="0.3">
      <c r="B11790" s="1"/>
      <c r="C11790" s="1"/>
    </row>
    <row r="11791" spans="2:3" x14ac:dyDescent="0.3">
      <c r="B11791" s="1"/>
      <c r="C11791" s="1"/>
    </row>
    <row r="11792" spans="2:3" x14ac:dyDescent="0.3">
      <c r="B11792" s="1"/>
      <c r="C11792" s="1"/>
    </row>
    <row r="11793" spans="2:3" x14ac:dyDescent="0.3">
      <c r="B11793" s="1"/>
      <c r="C11793" s="1"/>
    </row>
    <row r="11794" spans="2:3" x14ac:dyDescent="0.3">
      <c r="B11794" s="1"/>
      <c r="C11794" s="1"/>
    </row>
    <row r="11795" spans="2:3" x14ac:dyDescent="0.3">
      <c r="B11795" s="1"/>
      <c r="C11795" s="1"/>
    </row>
    <row r="11796" spans="2:3" x14ac:dyDescent="0.3">
      <c r="B11796" s="1"/>
      <c r="C11796" s="1"/>
    </row>
    <row r="11797" spans="2:3" x14ac:dyDescent="0.3">
      <c r="B11797" s="1"/>
      <c r="C11797" s="1"/>
    </row>
    <row r="11798" spans="2:3" x14ac:dyDescent="0.3">
      <c r="B11798" s="1"/>
      <c r="C11798" s="1"/>
    </row>
    <row r="11799" spans="2:3" x14ac:dyDescent="0.3">
      <c r="B11799" s="1"/>
      <c r="C11799" s="1"/>
    </row>
    <row r="11800" spans="2:3" x14ac:dyDescent="0.3">
      <c r="B11800" s="1"/>
      <c r="C11800" s="1"/>
    </row>
    <row r="11801" spans="2:3" x14ac:dyDescent="0.3">
      <c r="B11801" s="1"/>
      <c r="C11801" s="1"/>
    </row>
    <row r="11802" spans="2:3" x14ac:dyDescent="0.3">
      <c r="B11802" s="1"/>
      <c r="C11802" s="1"/>
    </row>
    <row r="11803" spans="2:3" x14ac:dyDescent="0.3">
      <c r="B11803" s="1"/>
      <c r="C11803" s="1"/>
    </row>
    <row r="11804" spans="2:3" x14ac:dyDescent="0.3">
      <c r="B11804" s="1"/>
      <c r="C11804" s="1"/>
    </row>
    <row r="11805" spans="2:3" x14ac:dyDescent="0.3">
      <c r="B11805" s="1"/>
      <c r="C11805" s="1"/>
    </row>
    <row r="11806" spans="2:3" x14ac:dyDescent="0.3">
      <c r="B11806" s="1"/>
      <c r="C11806" s="1"/>
    </row>
    <row r="11807" spans="2:3" x14ac:dyDescent="0.3">
      <c r="B11807" s="1"/>
      <c r="C11807" s="1"/>
    </row>
    <row r="11808" spans="2:3" x14ac:dyDescent="0.3">
      <c r="B11808" s="1"/>
      <c r="C11808" s="1"/>
    </row>
    <row r="11809" spans="2:3" x14ac:dyDescent="0.3">
      <c r="B11809" s="1"/>
      <c r="C11809" s="1"/>
    </row>
    <row r="11810" spans="2:3" x14ac:dyDescent="0.3">
      <c r="B11810" s="1"/>
      <c r="C11810" s="1"/>
    </row>
    <row r="11811" spans="2:3" x14ac:dyDescent="0.3">
      <c r="B11811" s="1"/>
      <c r="C11811" s="1"/>
    </row>
    <row r="11812" spans="2:3" x14ac:dyDescent="0.3">
      <c r="B11812" s="1"/>
      <c r="C11812" s="1"/>
    </row>
    <row r="11813" spans="2:3" x14ac:dyDescent="0.3">
      <c r="B11813" s="1"/>
      <c r="C11813" s="1"/>
    </row>
    <row r="11814" spans="2:3" x14ac:dyDescent="0.3">
      <c r="B11814" s="1"/>
      <c r="C11814" s="1"/>
    </row>
    <row r="11815" spans="2:3" x14ac:dyDescent="0.3">
      <c r="B11815" s="1"/>
      <c r="C11815" s="1"/>
    </row>
    <row r="11816" spans="2:3" x14ac:dyDescent="0.3">
      <c r="B11816" s="1"/>
      <c r="C11816" s="1"/>
    </row>
    <row r="11817" spans="2:3" x14ac:dyDescent="0.3">
      <c r="B11817" s="1"/>
      <c r="C11817" s="1"/>
    </row>
    <row r="11818" spans="2:3" x14ac:dyDescent="0.3">
      <c r="B11818" s="1"/>
      <c r="C11818" s="1"/>
    </row>
    <row r="11819" spans="2:3" x14ac:dyDescent="0.3">
      <c r="B11819" s="1"/>
      <c r="C11819" s="1"/>
    </row>
    <row r="11820" spans="2:3" x14ac:dyDescent="0.3">
      <c r="B11820" s="1"/>
      <c r="C11820" s="1"/>
    </row>
    <row r="11821" spans="2:3" x14ac:dyDescent="0.3">
      <c r="B11821" s="1"/>
      <c r="C11821" s="1"/>
    </row>
    <row r="11822" spans="2:3" x14ac:dyDescent="0.3">
      <c r="B11822" s="1"/>
      <c r="C11822" s="1"/>
    </row>
    <row r="11823" spans="2:3" x14ac:dyDescent="0.3">
      <c r="B11823" s="1"/>
      <c r="C11823" s="1"/>
    </row>
    <row r="11824" spans="2:3" x14ac:dyDescent="0.3">
      <c r="B11824" s="1"/>
      <c r="C11824" s="1"/>
    </row>
    <row r="11825" spans="2:3" x14ac:dyDescent="0.3">
      <c r="B11825" s="1"/>
      <c r="C11825" s="1"/>
    </row>
    <row r="11826" spans="2:3" x14ac:dyDescent="0.3">
      <c r="B11826" s="1"/>
      <c r="C11826" s="1"/>
    </row>
    <row r="11827" spans="2:3" x14ac:dyDescent="0.3">
      <c r="B11827" s="1"/>
      <c r="C11827" s="1"/>
    </row>
    <row r="11828" spans="2:3" x14ac:dyDescent="0.3">
      <c r="B11828" s="1"/>
      <c r="C11828" s="1"/>
    </row>
    <row r="11829" spans="2:3" x14ac:dyDescent="0.3">
      <c r="B11829" s="1"/>
      <c r="C11829" s="1"/>
    </row>
    <row r="11830" spans="2:3" x14ac:dyDescent="0.3">
      <c r="B11830" s="1"/>
      <c r="C11830" s="1"/>
    </row>
    <row r="11831" spans="2:3" x14ac:dyDescent="0.3">
      <c r="B11831" s="1"/>
      <c r="C11831" s="1"/>
    </row>
    <row r="11832" spans="2:3" x14ac:dyDescent="0.3">
      <c r="B11832" s="1"/>
      <c r="C11832" s="1"/>
    </row>
    <row r="11833" spans="2:3" x14ac:dyDescent="0.3">
      <c r="B11833" s="1"/>
      <c r="C11833" s="1"/>
    </row>
    <row r="11834" spans="2:3" x14ac:dyDescent="0.3">
      <c r="B11834" s="1"/>
      <c r="C11834" s="1"/>
    </row>
    <row r="11835" spans="2:3" x14ac:dyDescent="0.3">
      <c r="B11835" s="1"/>
      <c r="C11835" s="1"/>
    </row>
    <row r="11836" spans="2:3" x14ac:dyDescent="0.3">
      <c r="B11836" s="1"/>
      <c r="C11836" s="1"/>
    </row>
    <row r="11837" spans="2:3" x14ac:dyDescent="0.3">
      <c r="B11837" s="1"/>
      <c r="C11837" s="1"/>
    </row>
    <row r="11838" spans="2:3" x14ac:dyDescent="0.3">
      <c r="B11838" s="1"/>
      <c r="C11838" s="1"/>
    </row>
    <row r="11839" spans="2:3" x14ac:dyDescent="0.3">
      <c r="B11839" s="1"/>
      <c r="C11839" s="1"/>
    </row>
    <row r="11840" spans="2:3" x14ac:dyDescent="0.3">
      <c r="B11840" s="1"/>
      <c r="C11840" s="1"/>
    </row>
    <row r="11841" spans="2:3" x14ac:dyDescent="0.3">
      <c r="B11841" s="1"/>
      <c r="C11841" s="1"/>
    </row>
    <row r="11842" spans="2:3" x14ac:dyDescent="0.3">
      <c r="B11842" s="1"/>
      <c r="C11842" s="1"/>
    </row>
    <row r="11843" spans="2:3" x14ac:dyDescent="0.3">
      <c r="B11843" s="1"/>
      <c r="C11843" s="1"/>
    </row>
    <row r="11844" spans="2:3" x14ac:dyDescent="0.3">
      <c r="B11844" s="1"/>
      <c r="C11844" s="1"/>
    </row>
    <row r="11845" spans="2:3" x14ac:dyDescent="0.3">
      <c r="B11845" s="1"/>
      <c r="C11845" s="1"/>
    </row>
    <row r="11846" spans="2:3" x14ac:dyDescent="0.3">
      <c r="B11846" s="1"/>
      <c r="C11846" s="1"/>
    </row>
    <row r="11847" spans="2:3" x14ac:dyDescent="0.3">
      <c r="B11847" s="1"/>
      <c r="C11847" s="1"/>
    </row>
    <row r="11848" spans="2:3" x14ac:dyDescent="0.3">
      <c r="B11848" s="1"/>
      <c r="C11848" s="1"/>
    </row>
    <row r="11849" spans="2:3" x14ac:dyDescent="0.3">
      <c r="B11849" s="1"/>
      <c r="C11849" s="1"/>
    </row>
    <row r="11850" spans="2:3" x14ac:dyDescent="0.3">
      <c r="B11850" s="1"/>
      <c r="C11850" s="1"/>
    </row>
    <row r="11851" spans="2:3" x14ac:dyDescent="0.3">
      <c r="B11851" s="1"/>
      <c r="C11851" s="1"/>
    </row>
    <row r="11852" spans="2:3" x14ac:dyDescent="0.3">
      <c r="B11852" s="1"/>
      <c r="C11852" s="1"/>
    </row>
    <row r="11853" spans="2:3" x14ac:dyDescent="0.3">
      <c r="B11853" s="1"/>
      <c r="C11853" s="1"/>
    </row>
    <row r="11854" spans="2:3" x14ac:dyDescent="0.3">
      <c r="B11854" s="1"/>
      <c r="C11854" s="1"/>
    </row>
    <row r="11855" spans="2:3" x14ac:dyDescent="0.3">
      <c r="B11855" s="1"/>
      <c r="C11855" s="1"/>
    </row>
    <row r="11856" spans="2:3" x14ac:dyDescent="0.3">
      <c r="B11856" s="1"/>
      <c r="C11856" s="1"/>
    </row>
    <row r="11857" spans="2:3" x14ac:dyDescent="0.3">
      <c r="B11857" s="1"/>
      <c r="C11857" s="1"/>
    </row>
    <row r="11858" spans="2:3" x14ac:dyDescent="0.3">
      <c r="B11858" s="1"/>
      <c r="C11858" s="1"/>
    </row>
    <row r="11859" spans="2:3" x14ac:dyDescent="0.3">
      <c r="B11859" s="1"/>
      <c r="C11859" s="1"/>
    </row>
    <row r="11860" spans="2:3" x14ac:dyDescent="0.3">
      <c r="B11860" s="1"/>
      <c r="C11860" s="1"/>
    </row>
    <row r="11861" spans="2:3" x14ac:dyDescent="0.3">
      <c r="B11861" s="1"/>
      <c r="C11861" s="1"/>
    </row>
    <row r="11862" spans="2:3" x14ac:dyDescent="0.3">
      <c r="B11862" s="1"/>
      <c r="C11862" s="1"/>
    </row>
    <row r="11863" spans="2:3" x14ac:dyDescent="0.3">
      <c r="B11863" s="1"/>
      <c r="C11863" s="1"/>
    </row>
    <row r="11864" spans="2:3" x14ac:dyDescent="0.3">
      <c r="B11864" s="1"/>
      <c r="C11864" s="1"/>
    </row>
    <row r="11865" spans="2:3" x14ac:dyDescent="0.3">
      <c r="B11865" s="1"/>
      <c r="C11865" s="1"/>
    </row>
    <row r="11866" spans="2:3" x14ac:dyDescent="0.3">
      <c r="B11866" s="1"/>
      <c r="C11866" s="1"/>
    </row>
    <row r="11867" spans="2:3" x14ac:dyDescent="0.3">
      <c r="B11867" s="1"/>
      <c r="C11867" s="1"/>
    </row>
    <row r="11868" spans="2:3" x14ac:dyDescent="0.3">
      <c r="B11868" s="1"/>
      <c r="C11868" s="1"/>
    </row>
    <row r="11869" spans="2:3" x14ac:dyDescent="0.3">
      <c r="B11869" s="1"/>
      <c r="C11869" s="1"/>
    </row>
    <row r="11870" spans="2:3" x14ac:dyDescent="0.3">
      <c r="B11870" s="1"/>
      <c r="C11870" s="1"/>
    </row>
    <row r="11871" spans="2:3" x14ac:dyDescent="0.3">
      <c r="B11871" s="1"/>
      <c r="C11871" s="1"/>
    </row>
    <row r="11872" spans="2:3" x14ac:dyDescent="0.3">
      <c r="B11872" s="1"/>
      <c r="C11872" s="1"/>
    </row>
    <row r="11873" spans="2:3" x14ac:dyDescent="0.3">
      <c r="B11873" s="1"/>
      <c r="C11873" s="1"/>
    </row>
    <row r="11874" spans="2:3" x14ac:dyDescent="0.3">
      <c r="B11874" s="1"/>
      <c r="C11874" s="1"/>
    </row>
    <row r="11875" spans="2:3" x14ac:dyDescent="0.3">
      <c r="B11875" s="1"/>
      <c r="C11875" s="1"/>
    </row>
    <row r="11876" spans="2:3" x14ac:dyDescent="0.3">
      <c r="B11876" s="1"/>
      <c r="C11876" s="1"/>
    </row>
    <row r="11877" spans="2:3" x14ac:dyDescent="0.3">
      <c r="B11877" s="1"/>
      <c r="C11877" s="1"/>
    </row>
    <row r="11878" spans="2:3" x14ac:dyDescent="0.3">
      <c r="B11878" s="1"/>
      <c r="C11878" s="1"/>
    </row>
    <row r="11879" spans="2:3" x14ac:dyDescent="0.3">
      <c r="B11879" s="1"/>
      <c r="C11879" s="1"/>
    </row>
    <row r="11880" spans="2:3" x14ac:dyDescent="0.3">
      <c r="B11880" s="1"/>
      <c r="C11880" s="1"/>
    </row>
    <row r="11881" spans="2:3" x14ac:dyDescent="0.3">
      <c r="B11881" s="1"/>
      <c r="C11881" s="1"/>
    </row>
    <row r="11882" spans="2:3" x14ac:dyDescent="0.3">
      <c r="B11882" s="1"/>
      <c r="C11882" s="1"/>
    </row>
    <row r="11883" spans="2:3" x14ac:dyDescent="0.3">
      <c r="B11883" s="1"/>
      <c r="C11883" s="1"/>
    </row>
    <row r="11884" spans="2:3" x14ac:dyDescent="0.3">
      <c r="B11884" s="1"/>
      <c r="C11884" s="1"/>
    </row>
    <row r="11885" spans="2:3" x14ac:dyDescent="0.3">
      <c r="B11885" s="1"/>
      <c r="C11885" s="1"/>
    </row>
    <row r="11886" spans="2:3" x14ac:dyDescent="0.3">
      <c r="B11886" s="1"/>
      <c r="C11886" s="1"/>
    </row>
    <row r="11887" spans="2:3" x14ac:dyDescent="0.3">
      <c r="B11887" s="1"/>
      <c r="C11887" s="1"/>
    </row>
    <row r="11888" spans="2:3" x14ac:dyDescent="0.3">
      <c r="B11888" s="1"/>
      <c r="C11888" s="1"/>
    </row>
    <row r="11889" spans="2:3" x14ac:dyDescent="0.3">
      <c r="B11889" s="1"/>
      <c r="C11889" s="1"/>
    </row>
    <row r="11890" spans="2:3" x14ac:dyDescent="0.3">
      <c r="B11890" s="1"/>
      <c r="C11890" s="1"/>
    </row>
    <row r="11891" spans="2:3" x14ac:dyDescent="0.3">
      <c r="B11891" s="1"/>
      <c r="C11891" s="1"/>
    </row>
    <row r="11892" spans="2:3" x14ac:dyDescent="0.3">
      <c r="B11892" s="1"/>
      <c r="C11892" s="1"/>
    </row>
    <row r="11893" spans="2:3" x14ac:dyDescent="0.3">
      <c r="B11893" s="1"/>
      <c r="C11893" s="1"/>
    </row>
    <row r="11894" spans="2:3" x14ac:dyDescent="0.3">
      <c r="B11894" s="1"/>
      <c r="C11894" s="1"/>
    </row>
    <row r="11895" spans="2:3" x14ac:dyDescent="0.3">
      <c r="B11895" s="1"/>
      <c r="C11895" s="1"/>
    </row>
    <row r="11896" spans="2:3" x14ac:dyDescent="0.3">
      <c r="B11896" s="1"/>
      <c r="C11896" s="1"/>
    </row>
    <row r="11897" spans="2:3" x14ac:dyDescent="0.3">
      <c r="B11897" s="1"/>
      <c r="C11897" s="1"/>
    </row>
    <row r="11898" spans="2:3" x14ac:dyDescent="0.3">
      <c r="B11898" s="1"/>
      <c r="C11898" s="1"/>
    </row>
    <row r="11899" spans="2:3" x14ac:dyDescent="0.3">
      <c r="B11899" s="1"/>
      <c r="C11899" s="1"/>
    </row>
    <row r="11900" spans="2:3" x14ac:dyDescent="0.3">
      <c r="B11900" s="1"/>
      <c r="C11900" s="1"/>
    </row>
    <row r="11901" spans="2:3" x14ac:dyDescent="0.3">
      <c r="B11901" s="1"/>
      <c r="C11901" s="1"/>
    </row>
    <row r="11902" spans="2:3" x14ac:dyDescent="0.3">
      <c r="B11902" s="1"/>
      <c r="C11902" s="1"/>
    </row>
    <row r="11903" spans="2:3" x14ac:dyDescent="0.3">
      <c r="B11903" s="1"/>
      <c r="C11903" s="1"/>
    </row>
    <row r="11904" spans="2:3" x14ac:dyDescent="0.3">
      <c r="B11904" s="1"/>
      <c r="C11904" s="1"/>
    </row>
    <row r="11905" spans="2:3" x14ac:dyDescent="0.3">
      <c r="B11905" s="1"/>
      <c r="C11905" s="1"/>
    </row>
    <row r="11906" spans="2:3" x14ac:dyDescent="0.3">
      <c r="B11906" s="1"/>
      <c r="C11906" s="1"/>
    </row>
    <row r="11907" spans="2:3" x14ac:dyDescent="0.3">
      <c r="B11907" s="1"/>
      <c r="C11907" s="1"/>
    </row>
    <row r="11908" spans="2:3" x14ac:dyDescent="0.3">
      <c r="B11908" s="1"/>
      <c r="C11908" s="1"/>
    </row>
    <row r="11909" spans="2:3" x14ac:dyDescent="0.3">
      <c r="B11909" s="1"/>
      <c r="C11909" s="1"/>
    </row>
    <row r="11910" spans="2:3" x14ac:dyDescent="0.3">
      <c r="B11910" s="1"/>
      <c r="C11910" s="1"/>
    </row>
    <row r="11911" spans="2:3" x14ac:dyDescent="0.3">
      <c r="B11911" s="1"/>
      <c r="C11911" s="1"/>
    </row>
    <row r="11912" spans="2:3" x14ac:dyDescent="0.3">
      <c r="B11912" s="1"/>
      <c r="C11912" s="1"/>
    </row>
    <row r="11913" spans="2:3" x14ac:dyDescent="0.3">
      <c r="B11913" s="1"/>
      <c r="C11913" s="1"/>
    </row>
    <row r="11914" spans="2:3" x14ac:dyDescent="0.3">
      <c r="B11914" s="1"/>
      <c r="C11914" s="1"/>
    </row>
    <row r="11915" spans="2:3" x14ac:dyDescent="0.3">
      <c r="B11915" s="1"/>
      <c r="C11915" s="1"/>
    </row>
    <row r="11916" spans="2:3" x14ac:dyDescent="0.3">
      <c r="B11916" s="1"/>
      <c r="C11916" s="1"/>
    </row>
    <row r="11917" spans="2:3" x14ac:dyDescent="0.3">
      <c r="B11917" s="1"/>
      <c r="C11917" s="1"/>
    </row>
    <row r="11918" spans="2:3" x14ac:dyDescent="0.3">
      <c r="B11918" s="1"/>
      <c r="C11918" s="1"/>
    </row>
    <row r="11919" spans="2:3" x14ac:dyDescent="0.3">
      <c r="B11919" s="1"/>
      <c r="C11919" s="1"/>
    </row>
    <row r="11920" spans="2:3" x14ac:dyDescent="0.3">
      <c r="B11920" s="1"/>
      <c r="C11920" s="1"/>
    </row>
    <row r="11921" spans="2:3" x14ac:dyDescent="0.3">
      <c r="B11921" s="1"/>
      <c r="C11921" s="1"/>
    </row>
    <row r="11922" spans="2:3" x14ac:dyDescent="0.3">
      <c r="B11922" s="1"/>
      <c r="C11922" s="1"/>
    </row>
    <row r="11923" spans="2:3" x14ac:dyDescent="0.3">
      <c r="B11923" s="1"/>
      <c r="C11923" s="1"/>
    </row>
    <row r="11924" spans="2:3" x14ac:dyDescent="0.3">
      <c r="B11924" s="1"/>
      <c r="C11924" s="1"/>
    </row>
    <row r="11925" spans="2:3" x14ac:dyDescent="0.3">
      <c r="B11925" s="1"/>
      <c r="C11925" s="1"/>
    </row>
    <row r="11926" spans="2:3" x14ac:dyDescent="0.3">
      <c r="B11926" s="1"/>
      <c r="C11926" s="1"/>
    </row>
    <row r="11927" spans="2:3" x14ac:dyDescent="0.3">
      <c r="B11927" s="1"/>
      <c r="C11927" s="1"/>
    </row>
    <row r="11928" spans="2:3" x14ac:dyDescent="0.3">
      <c r="B11928" s="1"/>
      <c r="C11928" s="1"/>
    </row>
    <row r="11929" spans="2:3" x14ac:dyDescent="0.3">
      <c r="B11929" s="1"/>
      <c r="C11929" s="1"/>
    </row>
    <row r="11930" spans="2:3" x14ac:dyDescent="0.3">
      <c r="B11930" s="1"/>
      <c r="C11930" s="1"/>
    </row>
    <row r="11931" spans="2:3" x14ac:dyDescent="0.3">
      <c r="B11931" s="1"/>
      <c r="C11931" s="1"/>
    </row>
    <row r="11932" spans="2:3" x14ac:dyDescent="0.3">
      <c r="B11932" s="1"/>
      <c r="C11932" s="1"/>
    </row>
    <row r="11933" spans="2:3" x14ac:dyDescent="0.3">
      <c r="B11933" s="1"/>
      <c r="C11933" s="1"/>
    </row>
    <row r="11934" spans="2:3" x14ac:dyDescent="0.3">
      <c r="B11934" s="1"/>
      <c r="C11934" s="1"/>
    </row>
    <row r="11935" spans="2:3" x14ac:dyDescent="0.3">
      <c r="B11935" s="1"/>
      <c r="C11935" s="1"/>
    </row>
    <row r="11936" spans="2:3" x14ac:dyDescent="0.3">
      <c r="B11936" s="1"/>
      <c r="C11936" s="1"/>
    </row>
    <row r="11937" spans="2:3" x14ac:dyDescent="0.3">
      <c r="B11937" s="1"/>
      <c r="C11937" s="1"/>
    </row>
    <row r="11938" spans="2:3" x14ac:dyDescent="0.3">
      <c r="B11938" s="1"/>
      <c r="C11938" s="1"/>
    </row>
    <row r="11939" spans="2:3" x14ac:dyDescent="0.3">
      <c r="B11939" s="1"/>
      <c r="C11939" s="1"/>
    </row>
    <row r="11940" spans="2:3" x14ac:dyDescent="0.3">
      <c r="B11940" s="1"/>
      <c r="C11940" s="1"/>
    </row>
    <row r="11941" spans="2:3" x14ac:dyDescent="0.3">
      <c r="B11941" s="1"/>
      <c r="C11941" s="1"/>
    </row>
    <row r="11942" spans="2:3" x14ac:dyDescent="0.3">
      <c r="B11942" s="1"/>
      <c r="C11942" s="1"/>
    </row>
    <row r="11943" spans="2:3" x14ac:dyDescent="0.3">
      <c r="B11943" s="1"/>
      <c r="C11943" s="1"/>
    </row>
    <row r="11944" spans="2:3" x14ac:dyDescent="0.3">
      <c r="B11944" s="1"/>
      <c r="C11944" s="1"/>
    </row>
    <row r="11945" spans="2:3" x14ac:dyDescent="0.3">
      <c r="B11945" s="1"/>
      <c r="C11945" s="1"/>
    </row>
    <row r="11946" spans="2:3" x14ac:dyDescent="0.3">
      <c r="B11946" s="1"/>
      <c r="C11946" s="1"/>
    </row>
    <row r="11947" spans="2:3" x14ac:dyDescent="0.3">
      <c r="B11947" s="1"/>
      <c r="C11947" s="1"/>
    </row>
    <row r="11948" spans="2:3" x14ac:dyDescent="0.3">
      <c r="B11948" s="1"/>
      <c r="C11948" s="1"/>
    </row>
    <row r="11949" spans="2:3" x14ac:dyDescent="0.3">
      <c r="B11949" s="1"/>
      <c r="C11949" s="1"/>
    </row>
    <row r="11950" spans="2:3" x14ac:dyDescent="0.3">
      <c r="B11950" s="1"/>
      <c r="C11950" s="1"/>
    </row>
    <row r="11951" spans="2:3" x14ac:dyDescent="0.3">
      <c r="B11951" s="1"/>
      <c r="C11951" s="1"/>
    </row>
    <row r="11952" spans="2:3" x14ac:dyDescent="0.3">
      <c r="B11952" s="1"/>
      <c r="C11952" s="1"/>
    </row>
    <row r="11953" spans="2:3" x14ac:dyDescent="0.3">
      <c r="B11953" s="1"/>
      <c r="C11953" s="1"/>
    </row>
    <row r="11954" spans="2:3" x14ac:dyDescent="0.3">
      <c r="B11954" s="1"/>
      <c r="C11954" s="1"/>
    </row>
    <row r="11955" spans="2:3" x14ac:dyDescent="0.3">
      <c r="B11955" s="1"/>
      <c r="C11955" s="1"/>
    </row>
    <row r="11956" spans="2:3" x14ac:dyDescent="0.3">
      <c r="B11956" s="1"/>
      <c r="C11956" s="1"/>
    </row>
    <row r="11957" spans="2:3" x14ac:dyDescent="0.3">
      <c r="B11957" s="1"/>
      <c r="C11957" s="1"/>
    </row>
    <row r="11958" spans="2:3" x14ac:dyDescent="0.3">
      <c r="B11958" s="1"/>
      <c r="C11958" s="1"/>
    </row>
    <row r="11959" spans="2:3" x14ac:dyDescent="0.3">
      <c r="B11959" s="1"/>
      <c r="C11959" s="1"/>
    </row>
    <row r="11960" spans="2:3" x14ac:dyDescent="0.3">
      <c r="B11960" s="1"/>
      <c r="C11960" s="1"/>
    </row>
    <row r="11961" spans="2:3" x14ac:dyDescent="0.3">
      <c r="B11961" s="1"/>
      <c r="C11961" s="1"/>
    </row>
    <row r="11962" spans="2:3" x14ac:dyDescent="0.3">
      <c r="B11962" s="1"/>
      <c r="C11962" s="1"/>
    </row>
    <row r="11963" spans="2:3" x14ac:dyDescent="0.3">
      <c r="B11963" s="1"/>
      <c r="C11963" s="1"/>
    </row>
    <row r="11964" spans="2:3" x14ac:dyDescent="0.3">
      <c r="B11964" s="1"/>
      <c r="C11964" s="1"/>
    </row>
    <row r="11965" spans="2:3" x14ac:dyDescent="0.3">
      <c r="B11965" s="1"/>
      <c r="C11965" s="1"/>
    </row>
    <row r="11966" spans="2:3" x14ac:dyDescent="0.3">
      <c r="B11966" s="1"/>
      <c r="C11966" s="1"/>
    </row>
    <row r="11967" spans="2:3" x14ac:dyDescent="0.3">
      <c r="B11967" s="1"/>
      <c r="C11967" s="1"/>
    </row>
    <row r="11968" spans="2:3" x14ac:dyDescent="0.3">
      <c r="B11968" s="1"/>
      <c r="C11968" s="1"/>
    </row>
    <row r="11969" spans="2:3" x14ac:dyDescent="0.3">
      <c r="B11969" s="1"/>
      <c r="C11969" s="1"/>
    </row>
    <row r="11970" spans="2:3" x14ac:dyDescent="0.3">
      <c r="B11970" s="1"/>
      <c r="C11970" s="1"/>
    </row>
    <row r="11971" spans="2:3" x14ac:dyDescent="0.3">
      <c r="B11971" s="1"/>
      <c r="C11971" s="1"/>
    </row>
    <row r="11972" spans="2:3" x14ac:dyDescent="0.3">
      <c r="B11972" s="1"/>
      <c r="C11972" s="1"/>
    </row>
    <row r="11973" spans="2:3" x14ac:dyDescent="0.3">
      <c r="B11973" s="1"/>
      <c r="C11973" s="1"/>
    </row>
    <row r="11974" spans="2:3" x14ac:dyDescent="0.3">
      <c r="B11974" s="1"/>
      <c r="C11974" s="1"/>
    </row>
    <row r="11975" spans="2:3" x14ac:dyDescent="0.3">
      <c r="B11975" s="1"/>
      <c r="C11975" s="1"/>
    </row>
    <row r="11976" spans="2:3" x14ac:dyDescent="0.3">
      <c r="B11976" s="1"/>
      <c r="C11976" s="1"/>
    </row>
    <row r="11977" spans="2:3" x14ac:dyDescent="0.3">
      <c r="B11977" s="1"/>
      <c r="C11977" s="1"/>
    </row>
    <row r="11978" spans="2:3" x14ac:dyDescent="0.3">
      <c r="B11978" s="1"/>
      <c r="C11978" s="1"/>
    </row>
    <row r="11979" spans="2:3" x14ac:dyDescent="0.3">
      <c r="B11979" s="1"/>
      <c r="C11979" s="1"/>
    </row>
    <row r="11980" spans="2:3" x14ac:dyDescent="0.3">
      <c r="B11980" s="1"/>
      <c r="C11980" s="1"/>
    </row>
    <row r="11981" spans="2:3" x14ac:dyDescent="0.3">
      <c r="B11981" s="1"/>
      <c r="C11981" s="1"/>
    </row>
    <row r="11982" spans="2:3" x14ac:dyDescent="0.3">
      <c r="B11982" s="1"/>
      <c r="C11982" s="1"/>
    </row>
    <row r="11983" spans="2:3" x14ac:dyDescent="0.3">
      <c r="B11983" s="1"/>
      <c r="C11983" s="1"/>
    </row>
    <row r="11984" spans="2:3" x14ac:dyDescent="0.3">
      <c r="B11984" s="1"/>
      <c r="C11984" s="1"/>
    </row>
    <row r="11985" spans="2:3" x14ac:dyDescent="0.3">
      <c r="B11985" s="1"/>
      <c r="C11985" s="1"/>
    </row>
    <row r="11986" spans="2:3" x14ac:dyDescent="0.3">
      <c r="B11986" s="1"/>
      <c r="C11986" s="1"/>
    </row>
    <row r="11987" spans="2:3" x14ac:dyDescent="0.3">
      <c r="B11987" s="1"/>
      <c r="C11987" s="1"/>
    </row>
    <row r="11988" spans="2:3" x14ac:dyDescent="0.3">
      <c r="B11988" s="1"/>
      <c r="C11988" s="1"/>
    </row>
    <row r="11989" spans="2:3" x14ac:dyDescent="0.3">
      <c r="B11989" s="1"/>
      <c r="C11989" s="1"/>
    </row>
    <row r="11990" spans="2:3" x14ac:dyDescent="0.3">
      <c r="B11990" s="1"/>
      <c r="C11990" s="1"/>
    </row>
    <row r="11991" spans="2:3" x14ac:dyDescent="0.3">
      <c r="B11991" s="1"/>
      <c r="C11991" s="1"/>
    </row>
    <row r="11992" spans="2:3" x14ac:dyDescent="0.3">
      <c r="B11992" s="1"/>
      <c r="C11992" s="1"/>
    </row>
    <row r="11993" spans="2:3" x14ac:dyDescent="0.3">
      <c r="B11993" s="1"/>
      <c r="C11993" s="1"/>
    </row>
    <row r="11994" spans="2:3" x14ac:dyDescent="0.3">
      <c r="B11994" s="1"/>
      <c r="C11994" s="1"/>
    </row>
    <row r="11995" spans="2:3" x14ac:dyDescent="0.3">
      <c r="B11995" s="1"/>
      <c r="C11995" s="1"/>
    </row>
    <row r="11996" spans="2:3" x14ac:dyDescent="0.3">
      <c r="B11996" s="1"/>
      <c r="C11996" s="1"/>
    </row>
    <row r="11997" spans="2:3" x14ac:dyDescent="0.3">
      <c r="B11997" s="1"/>
      <c r="C11997" s="1"/>
    </row>
    <row r="11998" spans="2:3" x14ac:dyDescent="0.3">
      <c r="B11998" s="1"/>
      <c r="C11998" s="1"/>
    </row>
    <row r="11999" spans="2:3" x14ac:dyDescent="0.3">
      <c r="B11999" s="1"/>
      <c r="C11999" s="1"/>
    </row>
    <row r="12000" spans="2:3" x14ac:dyDescent="0.3">
      <c r="B12000" s="1"/>
      <c r="C12000" s="1"/>
    </row>
    <row r="12001" spans="2:3" x14ac:dyDescent="0.3">
      <c r="B12001" s="1"/>
      <c r="C12001" s="1"/>
    </row>
    <row r="12002" spans="2:3" x14ac:dyDescent="0.3">
      <c r="B12002" s="1"/>
      <c r="C12002" s="1"/>
    </row>
    <row r="12003" spans="2:3" x14ac:dyDescent="0.3">
      <c r="B12003" s="1"/>
      <c r="C12003" s="1"/>
    </row>
    <row r="12004" spans="2:3" x14ac:dyDescent="0.3">
      <c r="B12004" s="1"/>
      <c r="C12004" s="1"/>
    </row>
    <row r="12005" spans="2:3" x14ac:dyDescent="0.3">
      <c r="B12005" s="1"/>
      <c r="C12005" s="1"/>
    </row>
    <row r="12006" spans="2:3" x14ac:dyDescent="0.3">
      <c r="B12006" s="1"/>
      <c r="C12006" s="1"/>
    </row>
    <row r="12007" spans="2:3" x14ac:dyDescent="0.3">
      <c r="B12007" s="1"/>
      <c r="C12007" s="1"/>
    </row>
    <row r="12008" spans="2:3" x14ac:dyDescent="0.3">
      <c r="B12008" s="1"/>
      <c r="C12008" s="1"/>
    </row>
    <row r="12009" spans="2:3" x14ac:dyDescent="0.3">
      <c r="B12009" s="1"/>
      <c r="C12009" s="1"/>
    </row>
    <row r="12010" spans="2:3" x14ac:dyDescent="0.3">
      <c r="B12010" s="1"/>
      <c r="C12010" s="1"/>
    </row>
    <row r="12011" spans="2:3" x14ac:dyDescent="0.3">
      <c r="B12011" s="1"/>
      <c r="C12011" s="1"/>
    </row>
    <row r="12012" spans="2:3" x14ac:dyDescent="0.3">
      <c r="B12012" s="1"/>
      <c r="C12012" s="1"/>
    </row>
    <row r="12013" spans="2:3" x14ac:dyDescent="0.3">
      <c r="B12013" s="1"/>
      <c r="C12013" s="1"/>
    </row>
    <row r="12014" spans="2:3" x14ac:dyDescent="0.3">
      <c r="B12014" s="1"/>
      <c r="C12014" s="1"/>
    </row>
    <row r="12015" spans="2:3" x14ac:dyDescent="0.3">
      <c r="B12015" s="1"/>
      <c r="C12015" s="1"/>
    </row>
    <row r="12016" spans="2:3" x14ac:dyDescent="0.3">
      <c r="B12016" s="1"/>
      <c r="C12016" s="1"/>
    </row>
    <row r="12017" spans="2:3" x14ac:dyDescent="0.3">
      <c r="B12017" s="1"/>
      <c r="C12017" s="1"/>
    </row>
    <row r="12018" spans="2:3" x14ac:dyDescent="0.3">
      <c r="B12018" s="1"/>
      <c r="C12018" s="1"/>
    </row>
    <row r="12019" spans="2:3" x14ac:dyDescent="0.3">
      <c r="B12019" s="1"/>
      <c r="C12019" s="1"/>
    </row>
    <row r="12020" spans="2:3" x14ac:dyDescent="0.3">
      <c r="B12020" s="1"/>
      <c r="C12020" s="1"/>
    </row>
    <row r="12021" spans="2:3" x14ac:dyDescent="0.3">
      <c r="B12021" s="1"/>
      <c r="C12021" s="1"/>
    </row>
    <row r="12022" spans="2:3" x14ac:dyDescent="0.3">
      <c r="B12022" s="1"/>
      <c r="C12022" s="1"/>
    </row>
    <row r="12023" spans="2:3" x14ac:dyDescent="0.3">
      <c r="B12023" s="1"/>
      <c r="C12023" s="1"/>
    </row>
    <row r="12024" spans="2:3" x14ac:dyDescent="0.3">
      <c r="B12024" s="1"/>
      <c r="C12024" s="1"/>
    </row>
    <row r="12025" spans="2:3" x14ac:dyDescent="0.3">
      <c r="B12025" s="1"/>
      <c r="C12025" s="1"/>
    </row>
    <row r="12026" spans="2:3" x14ac:dyDescent="0.3">
      <c r="B12026" s="1"/>
      <c r="C12026" s="1"/>
    </row>
    <row r="12027" spans="2:3" x14ac:dyDescent="0.3">
      <c r="B12027" s="1"/>
      <c r="C12027" s="1"/>
    </row>
    <row r="12028" spans="2:3" x14ac:dyDescent="0.3">
      <c r="B12028" s="1"/>
      <c r="C12028" s="1"/>
    </row>
    <row r="12029" spans="2:3" x14ac:dyDescent="0.3">
      <c r="B12029" s="1"/>
      <c r="C12029" s="1"/>
    </row>
    <row r="12030" spans="2:3" x14ac:dyDescent="0.3">
      <c r="B12030" s="1"/>
      <c r="C12030" s="1"/>
    </row>
    <row r="12031" spans="2:3" x14ac:dyDescent="0.3">
      <c r="B12031" s="1"/>
      <c r="C12031" s="1"/>
    </row>
    <row r="12032" spans="2:3" x14ac:dyDescent="0.3">
      <c r="B12032" s="1"/>
      <c r="C12032" s="1"/>
    </row>
    <row r="12033" spans="2:3" x14ac:dyDescent="0.3">
      <c r="B12033" s="1"/>
      <c r="C12033" s="1"/>
    </row>
    <row r="12034" spans="2:3" x14ac:dyDescent="0.3">
      <c r="B12034" s="1"/>
      <c r="C12034" s="1"/>
    </row>
    <row r="12035" spans="2:3" x14ac:dyDescent="0.3">
      <c r="B12035" s="1"/>
      <c r="C12035" s="1"/>
    </row>
    <row r="12036" spans="2:3" x14ac:dyDescent="0.3">
      <c r="B12036" s="1"/>
      <c r="C12036" s="1"/>
    </row>
    <row r="12037" spans="2:3" x14ac:dyDescent="0.3">
      <c r="B12037" s="1"/>
      <c r="C12037" s="1"/>
    </row>
    <row r="12038" spans="2:3" x14ac:dyDescent="0.3">
      <c r="B12038" s="1"/>
      <c r="C12038" s="1"/>
    </row>
    <row r="12039" spans="2:3" x14ac:dyDescent="0.3">
      <c r="B12039" s="1"/>
      <c r="C12039" s="1"/>
    </row>
    <row r="12040" spans="2:3" x14ac:dyDescent="0.3">
      <c r="B12040" s="1"/>
      <c r="C12040" s="1"/>
    </row>
    <row r="12041" spans="2:3" x14ac:dyDescent="0.3">
      <c r="B12041" s="1"/>
      <c r="C12041" s="1"/>
    </row>
    <row r="12042" spans="2:3" x14ac:dyDescent="0.3">
      <c r="B12042" s="1"/>
      <c r="C12042" s="1"/>
    </row>
    <row r="12043" spans="2:3" x14ac:dyDescent="0.3">
      <c r="B12043" s="1"/>
      <c r="C12043" s="1"/>
    </row>
    <row r="12044" spans="2:3" x14ac:dyDescent="0.3">
      <c r="B12044" s="1"/>
      <c r="C12044" s="1"/>
    </row>
    <row r="12045" spans="2:3" x14ac:dyDescent="0.3">
      <c r="B12045" s="1"/>
      <c r="C12045" s="1"/>
    </row>
    <row r="12046" spans="2:3" x14ac:dyDescent="0.3">
      <c r="B12046" s="1"/>
      <c r="C12046" s="1"/>
    </row>
    <row r="12047" spans="2:3" x14ac:dyDescent="0.3">
      <c r="B12047" s="1"/>
      <c r="C12047" s="1"/>
    </row>
    <row r="12048" spans="2:3" x14ac:dyDescent="0.3">
      <c r="B12048" s="1"/>
      <c r="C12048" s="1"/>
    </row>
    <row r="12049" spans="2:3" x14ac:dyDescent="0.3">
      <c r="B12049" s="1"/>
      <c r="C12049" s="1"/>
    </row>
    <row r="12050" spans="2:3" x14ac:dyDescent="0.3">
      <c r="B12050" s="1"/>
      <c r="C12050" s="1"/>
    </row>
    <row r="12051" spans="2:3" x14ac:dyDescent="0.3">
      <c r="B12051" s="1"/>
      <c r="C12051" s="1"/>
    </row>
    <row r="12052" spans="2:3" x14ac:dyDescent="0.3">
      <c r="B12052" s="1"/>
      <c r="C12052" s="1"/>
    </row>
    <row r="12053" spans="2:3" x14ac:dyDescent="0.3">
      <c r="B12053" s="1"/>
      <c r="C12053" s="1"/>
    </row>
    <row r="12054" spans="2:3" x14ac:dyDescent="0.3">
      <c r="B12054" s="1"/>
      <c r="C12054" s="1"/>
    </row>
    <row r="12055" spans="2:3" x14ac:dyDescent="0.3">
      <c r="B12055" s="1"/>
      <c r="C12055" s="1"/>
    </row>
    <row r="12056" spans="2:3" x14ac:dyDescent="0.3">
      <c r="B12056" s="1"/>
      <c r="C12056" s="1"/>
    </row>
    <row r="12057" spans="2:3" x14ac:dyDescent="0.3">
      <c r="B12057" s="1"/>
      <c r="C12057" s="1"/>
    </row>
    <row r="12058" spans="2:3" x14ac:dyDescent="0.3">
      <c r="B12058" s="1"/>
      <c r="C12058" s="1"/>
    </row>
    <row r="12059" spans="2:3" x14ac:dyDescent="0.3">
      <c r="B12059" s="1"/>
      <c r="C12059" s="1"/>
    </row>
    <row r="12060" spans="2:3" x14ac:dyDescent="0.3">
      <c r="B12060" s="1"/>
      <c r="C12060" s="1"/>
    </row>
    <row r="12061" spans="2:3" x14ac:dyDescent="0.3">
      <c r="B12061" s="1"/>
      <c r="C12061" s="1"/>
    </row>
    <row r="12062" spans="2:3" x14ac:dyDescent="0.3">
      <c r="B12062" s="1"/>
      <c r="C12062" s="1"/>
    </row>
    <row r="12063" spans="2:3" x14ac:dyDescent="0.3">
      <c r="B12063" s="1"/>
      <c r="C12063" s="1"/>
    </row>
    <row r="12064" spans="2:3" x14ac:dyDescent="0.3">
      <c r="B12064" s="1"/>
      <c r="C12064" s="1"/>
    </row>
    <row r="12065" spans="2:3" x14ac:dyDescent="0.3">
      <c r="B12065" s="1"/>
      <c r="C12065" s="1"/>
    </row>
    <row r="12066" spans="2:3" x14ac:dyDescent="0.3">
      <c r="B12066" s="1"/>
      <c r="C12066" s="1"/>
    </row>
    <row r="12067" spans="2:3" x14ac:dyDescent="0.3">
      <c r="B12067" s="1"/>
      <c r="C12067" s="1"/>
    </row>
    <row r="12068" spans="2:3" x14ac:dyDescent="0.3">
      <c r="B12068" s="1"/>
      <c r="C12068" s="1"/>
    </row>
    <row r="12069" spans="2:3" x14ac:dyDescent="0.3">
      <c r="B12069" s="1"/>
      <c r="C12069" s="1"/>
    </row>
    <row r="12070" spans="2:3" x14ac:dyDescent="0.3">
      <c r="B12070" s="1"/>
      <c r="C12070" s="1"/>
    </row>
    <row r="12071" spans="2:3" x14ac:dyDescent="0.3">
      <c r="B12071" s="1"/>
      <c r="C12071" s="1"/>
    </row>
    <row r="12072" spans="2:3" x14ac:dyDescent="0.3">
      <c r="B12072" s="1"/>
      <c r="C12072" s="1"/>
    </row>
    <row r="12073" spans="2:3" x14ac:dyDescent="0.3">
      <c r="B12073" s="1"/>
      <c r="C12073" s="1"/>
    </row>
    <row r="12074" spans="2:3" x14ac:dyDescent="0.3">
      <c r="B12074" s="1"/>
      <c r="C12074" s="1"/>
    </row>
    <row r="12075" spans="2:3" x14ac:dyDescent="0.3">
      <c r="B12075" s="1"/>
      <c r="C12075" s="1"/>
    </row>
    <row r="12076" spans="2:3" x14ac:dyDescent="0.3">
      <c r="B12076" s="1"/>
      <c r="C12076" s="1"/>
    </row>
    <row r="12077" spans="2:3" x14ac:dyDescent="0.3">
      <c r="B12077" s="1"/>
      <c r="C12077" s="1"/>
    </row>
    <row r="12078" spans="2:3" x14ac:dyDescent="0.3">
      <c r="B12078" s="1"/>
      <c r="C12078" s="1"/>
    </row>
    <row r="12079" spans="2:3" x14ac:dyDescent="0.3">
      <c r="B12079" s="1"/>
      <c r="C12079" s="1"/>
    </row>
    <row r="12080" spans="2:3" x14ac:dyDescent="0.3">
      <c r="B12080" s="1"/>
      <c r="C12080" s="1"/>
    </row>
    <row r="12081" spans="2:3" x14ac:dyDescent="0.3">
      <c r="B12081" s="1"/>
      <c r="C12081" s="1"/>
    </row>
    <row r="12082" spans="2:3" x14ac:dyDescent="0.3">
      <c r="B12082" s="1"/>
      <c r="C12082" s="1"/>
    </row>
    <row r="12083" spans="2:3" x14ac:dyDescent="0.3">
      <c r="B12083" s="1"/>
      <c r="C12083" s="1"/>
    </row>
    <row r="12084" spans="2:3" x14ac:dyDescent="0.3">
      <c r="B12084" s="1"/>
      <c r="C12084" s="1"/>
    </row>
    <row r="12085" spans="2:3" x14ac:dyDescent="0.3">
      <c r="B12085" s="1"/>
      <c r="C12085" s="1"/>
    </row>
    <row r="12086" spans="2:3" x14ac:dyDescent="0.3">
      <c r="B12086" s="1"/>
      <c r="C12086" s="1"/>
    </row>
    <row r="12087" spans="2:3" x14ac:dyDescent="0.3">
      <c r="B12087" s="1"/>
      <c r="C12087" s="1"/>
    </row>
    <row r="12088" spans="2:3" x14ac:dyDescent="0.3">
      <c r="B12088" s="1"/>
      <c r="C12088" s="1"/>
    </row>
    <row r="12089" spans="2:3" x14ac:dyDescent="0.3">
      <c r="B12089" s="1"/>
      <c r="C12089" s="1"/>
    </row>
    <row r="12090" spans="2:3" x14ac:dyDescent="0.3">
      <c r="B12090" s="1"/>
      <c r="C12090" s="1"/>
    </row>
    <row r="12091" spans="2:3" x14ac:dyDescent="0.3">
      <c r="B12091" s="1"/>
      <c r="C12091" s="1"/>
    </row>
    <row r="12092" spans="2:3" x14ac:dyDescent="0.3">
      <c r="B12092" s="1"/>
      <c r="C12092" s="1"/>
    </row>
    <row r="12093" spans="2:3" x14ac:dyDescent="0.3">
      <c r="B12093" s="1"/>
      <c r="C12093" s="1"/>
    </row>
    <row r="12094" spans="2:3" x14ac:dyDescent="0.3">
      <c r="B12094" s="1"/>
      <c r="C12094" s="1"/>
    </row>
    <row r="12095" spans="2:3" x14ac:dyDescent="0.3">
      <c r="B12095" s="1"/>
      <c r="C12095" s="1"/>
    </row>
    <row r="12096" spans="2:3" x14ac:dyDescent="0.3">
      <c r="B12096" s="1"/>
      <c r="C12096" s="1"/>
    </row>
    <row r="12097" spans="2:3" x14ac:dyDescent="0.3">
      <c r="B12097" s="1"/>
      <c r="C12097" s="1"/>
    </row>
    <row r="12098" spans="2:3" x14ac:dyDescent="0.3">
      <c r="B12098" s="1"/>
      <c r="C12098" s="1"/>
    </row>
    <row r="12099" spans="2:3" x14ac:dyDescent="0.3">
      <c r="B12099" s="1"/>
      <c r="C12099" s="1"/>
    </row>
    <row r="12100" spans="2:3" x14ac:dyDescent="0.3">
      <c r="B12100" s="1"/>
      <c r="C12100" s="1"/>
    </row>
    <row r="12101" spans="2:3" x14ac:dyDescent="0.3">
      <c r="B12101" s="1"/>
      <c r="C12101" s="1"/>
    </row>
    <row r="12102" spans="2:3" x14ac:dyDescent="0.3">
      <c r="B12102" s="1"/>
      <c r="C12102" s="1"/>
    </row>
    <row r="12103" spans="2:3" x14ac:dyDescent="0.3">
      <c r="B12103" s="1"/>
      <c r="C12103" s="1"/>
    </row>
    <row r="12104" spans="2:3" x14ac:dyDescent="0.3">
      <c r="B12104" s="1"/>
      <c r="C12104" s="1"/>
    </row>
    <row r="12105" spans="2:3" x14ac:dyDescent="0.3">
      <c r="B12105" s="1"/>
      <c r="C12105" s="1"/>
    </row>
    <row r="12106" spans="2:3" x14ac:dyDescent="0.3">
      <c r="B12106" s="1"/>
      <c r="C12106" s="1"/>
    </row>
    <row r="12107" spans="2:3" x14ac:dyDescent="0.3">
      <c r="B12107" s="1"/>
      <c r="C12107" s="1"/>
    </row>
    <row r="12108" spans="2:3" x14ac:dyDescent="0.3">
      <c r="B12108" s="1"/>
      <c r="C12108" s="1"/>
    </row>
    <row r="12109" spans="2:3" x14ac:dyDescent="0.3">
      <c r="B12109" s="1"/>
      <c r="C12109" s="1"/>
    </row>
    <row r="12110" spans="2:3" x14ac:dyDescent="0.3">
      <c r="B12110" s="1"/>
      <c r="C12110" s="1"/>
    </row>
    <row r="12111" spans="2:3" x14ac:dyDescent="0.3">
      <c r="B12111" s="1"/>
      <c r="C12111" s="1"/>
    </row>
    <row r="12112" spans="2:3" x14ac:dyDescent="0.3">
      <c r="B12112" s="1"/>
      <c r="C12112" s="1"/>
    </row>
    <row r="12113" spans="2:3" x14ac:dyDescent="0.3">
      <c r="B12113" s="1"/>
      <c r="C12113" s="1"/>
    </row>
    <row r="12114" spans="2:3" x14ac:dyDescent="0.3">
      <c r="B12114" s="1"/>
      <c r="C12114" s="1"/>
    </row>
    <row r="12115" spans="2:3" x14ac:dyDescent="0.3">
      <c r="B12115" s="1"/>
      <c r="C12115" s="1"/>
    </row>
    <row r="12116" spans="2:3" x14ac:dyDescent="0.3">
      <c r="B12116" s="1"/>
      <c r="C12116" s="1"/>
    </row>
    <row r="12117" spans="2:3" x14ac:dyDescent="0.3">
      <c r="B12117" s="1"/>
      <c r="C12117" s="1"/>
    </row>
    <row r="12118" spans="2:3" x14ac:dyDescent="0.3">
      <c r="B12118" s="1"/>
      <c r="C12118" s="1"/>
    </row>
    <row r="12119" spans="2:3" x14ac:dyDescent="0.3">
      <c r="B12119" s="1"/>
      <c r="C12119" s="1"/>
    </row>
    <row r="12120" spans="2:3" x14ac:dyDescent="0.3">
      <c r="B12120" s="1"/>
      <c r="C12120" s="1"/>
    </row>
    <row r="12121" spans="2:3" x14ac:dyDescent="0.3">
      <c r="B12121" s="1"/>
      <c r="C12121" s="1"/>
    </row>
    <row r="12122" spans="2:3" x14ac:dyDescent="0.3">
      <c r="B12122" s="1"/>
      <c r="C12122" s="1"/>
    </row>
    <row r="12123" spans="2:3" x14ac:dyDescent="0.3">
      <c r="B12123" s="1"/>
      <c r="C12123" s="1"/>
    </row>
    <row r="12124" spans="2:3" x14ac:dyDescent="0.3">
      <c r="B12124" s="1"/>
      <c r="C12124" s="1"/>
    </row>
    <row r="12125" spans="2:3" x14ac:dyDescent="0.3">
      <c r="B12125" s="1"/>
      <c r="C12125" s="1"/>
    </row>
    <row r="12126" spans="2:3" x14ac:dyDescent="0.3">
      <c r="B12126" s="1"/>
      <c r="C12126" s="1"/>
    </row>
    <row r="12127" spans="2:3" x14ac:dyDescent="0.3">
      <c r="B12127" s="1"/>
      <c r="C12127" s="1"/>
    </row>
    <row r="12128" spans="2:3" x14ac:dyDescent="0.3">
      <c r="B12128" s="1"/>
      <c r="C12128" s="1"/>
    </row>
    <row r="12129" spans="2:3" x14ac:dyDescent="0.3">
      <c r="B12129" s="1"/>
      <c r="C12129" s="1"/>
    </row>
    <row r="12130" spans="2:3" x14ac:dyDescent="0.3">
      <c r="B12130" s="1"/>
      <c r="C12130" s="1"/>
    </row>
    <row r="12131" spans="2:3" x14ac:dyDescent="0.3">
      <c r="B12131" s="1"/>
      <c r="C12131" s="1"/>
    </row>
    <row r="12132" spans="2:3" x14ac:dyDescent="0.3">
      <c r="B12132" s="1"/>
      <c r="C12132" s="1"/>
    </row>
    <row r="12133" spans="2:3" x14ac:dyDescent="0.3">
      <c r="B12133" s="1"/>
      <c r="C12133" s="1"/>
    </row>
    <row r="12134" spans="2:3" x14ac:dyDescent="0.3">
      <c r="B12134" s="1"/>
      <c r="C12134" s="1"/>
    </row>
    <row r="12135" spans="2:3" x14ac:dyDescent="0.3">
      <c r="B12135" s="1"/>
      <c r="C12135" s="1"/>
    </row>
    <row r="12136" spans="2:3" x14ac:dyDescent="0.3">
      <c r="B12136" s="1"/>
      <c r="C12136" s="1"/>
    </row>
    <row r="12137" spans="2:3" x14ac:dyDescent="0.3">
      <c r="B12137" s="1"/>
      <c r="C12137" s="1"/>
    </row>
    <row r="12138" spans="2:3" x14ac:dyDescent="0.3">
      <c r="B12138" s="1"/>
      <c r="C12138" s="1"/>
    </row>
    <row r="12139" spans="2:3" x14ac:dyDescent="0.3">
      <c r="B12139" s="1"/>
      <c r="C12139" s="1"/>
    </row>
    <row r="12140" spans="2:3" x14ac:dyDescent="0.3">
      <c r="B12140" s="1"/>
      <c r="C12140" s="1"/>
    </row>
    <row r="12141" spans="2:3" x14ac:dyDescent="0.3">
      <c r="B12141" s="1"/>
      <c r="C12141" s="1"/>
    </row>
    <row r="12142" spans="2:3" x14ac:dyDescent="0.3">
      <c r="B12142" s="1"/>
      <c r="C12142" s="1"/>
    </row>
    <row r="12143" spans="2:3" x14ac:dyDescent="0.3">
      <c r="B12143" s="1"/>
      <c r="C12143" s="1"/>
    </row>
    <row r="12144" spans="2:3" x14ac:dyDescent="0.3">
      <c r="B12144" s="1"/>
      <c r="C12144" s="1"/>
    </row>
    <row r="12145" spans="2:3" x14ac:dyDescent="0.3">
      <c r="B12145" s="1"/>
      <c r="C12145" s="1"/>
    </row>
    <row r="12146" spans="2:3" x14ac:dyDescent="0.3">
      <c r="B12146" s="1"/>
      <c r="C12146" s="1"/>
    </row>
    <row r="12147" spans="2:3" x14ac:dyDescent="0.3">
      <c r="B12147" s="1"/>
      <c r="C12147" s="1"/>
    </row>
    <row r="12148" spans="2:3" x14ac:dyDescent="0.3">
      <c r="B12148" s="1"/>
      <c r="C12148" s="1"/>
    </row>
    <row r="12149" spans="2:3" x14ac:dyDescent="0.3">
      <c r="B12149" s="1"/>
      <c r="C12149" s="1"/>
    </row>
    <row r="12150" spans="2:3" x14ac:dyDescent="0.3">
      <c r="B12150" s="1"/>
      <c r="C12150" s="1"/>
    </row>
    <row r="12151" spans="2:3" x14ac:dyDescent="0.3">
      <c r="B12151" s="1"/>
      <c r="C12151" s="1"/>
    </row>
    <row r="12152" spans="2:3" x14ac:dyDescent="0.3">
      <c r="B12152" s="1"/>
      <c r="C12152" s="1"/>
    </row>
    <row r="12153" spans="2:3" x14ac:dyDescent="0.3">
      <c r="B12153" s="1"/>
      <c r="C12153" s="1"/>
    </row>
    <row r="12154" spans="2:3" x14ac:dyDescent="0.3">
      <c r="B12154" s="1"/>
      <c r="C12154" s="1"/>
    </row>
    <row r="12155" spans="2:3" x14ac:dyDescent="0.3">
      <c r="B12155" s="1"/>
      <c r="C12155" s="1"/>
    </row>
    <row r="12156" spans="2:3" x14ac:dyDescent="0.3">
      <c r="B12156" s="1"/>
      <c r="C12156" s="1"/>
    </row>
    <row r="12157" spans="2:3" x14ac:dyDescent="0.3">
      <c r="B12157" s="1"/>
      <c r="C12157" s="1"/>
    </row>
    <row r="12158" spans="2:3" x14ac:dyDescent="0.3">
      <c r="B12158" s="1"/>
      <c r="C12158" s="1"/>
    </row>
    <row r="12159" spans="2:3" x14ac:dyDescent="0.3">
      <c r="B12159" s="1"/>
      <c r="C12159" s="1"/>
    </row>
    <row r="12160" spans="2:3" x14ac:dyDescent="0.3">
      <c r="B12160" s="1"/>
      <c r="C12160" s="1"/>
    </row>
    <row r="12161" spans="2:3" x14ac:dyDescent="0.3">
      <c r="B12161" s="1"/>
      <c r="C12161" s="1"/>
    </row>
    <row r="12162" spans="2:3" x14ac:dyDescent="0.3">
      <c r="B12162" s="1"/>
      <c r="C12162" s="1"/>
    </row>
    <row r="12163" spans="2:3" x14ac:dyDescent="0.3">
      <c r="B12163" s="1"/>
      <c r="C12163" s="1"/>
    </row>
    <row r="12164" spans="2:3" x14ac:dyDescent="0.3">
      <c r="B12164" s="1"/>
      <c r="C12164" s="1"/>
    </row>
    <row r="12165" spans="2:3" x14ac:dyDescent="0.3">
      <c r="B12165" s="1"/>
      <c r="C12165" s="1"/>
    </row>
    <row r="12166" spans="2:3" x14ac:dyDescent="0.3">
      <c r="B12166" s="1"/>
      <c r="C12166" s="1"/>
    </row>
    <row r="12167" spans="2:3" x14ac:dyDescent="0.3">
      <c r="B12167" s="1"/>
      <c r="C12167" s="1"/>
    </row>
    <row r="12168" spans="2:3" x14ac:dyDescent="0.3">
      <c r="B12168" s="1"/>
      <c r="C12168" s="1"/>
    </row>
    <row r="12169" spans="2:3" x14ac:dyDescent="0.3">
      <c r="B12169" s="1"/>
      <c r="C12169" s="1"/>
    </row>
    <row r="12170" spans="2:3" x14ac:dyDescent="0.3">
      <c r="B12170" s="1"/>
      <c r="C12170" s="1"/>
    </row>
    <row r="12171" spans="2:3" x14ac:dyDescent="0.3">
      <c r="B12171" s="1"/>
      <c r="C12171" s="1"/>
    </row>
    <row r="12172" spans="2:3" x14ac:dyDescent="0.3">
      <c r="B12172" s="1"/>
      <c r="C12172" s="1"/>
    </row>
    <row r="12173" spans="2:3" x14ac:dyDescent="0.3">
      <c r="B12173" s="1"/>
      <c r="C12173" s="1"/>
    </row>
    <row r="12174" spans="2:3" x14ac:dyDescent="0.3">
      <c r="B12174" s="1"/>
      <c r="C12174" s="1"/>
    </row>
    <row r="12175" spans="2:3" x14ac:dyDescent="0.3">
      <c r="B12175" s="1"/>
      <c r="C12175" s="1"/>
    </row>
    <row r="12176" spans="2:3" x14ac:dyDescent="0.3">
      <c r="B12176" s="1"/>
      <c r="C12176" s="1"/>
    </row>
    <row r="12177" spans="2:3" x14ac:dyDescent="0.3">
      <c r="B12177" s="1"/>
      <c r="C12177" s="1"/>
    </row>
    <row r="12178" spans="2:3" x14ac:dyDescent="0.3">
      <c r="B12178" s="1"/>
      <c r="C12178" s="1"/>
    </row>
    <row r="12179" spans="2:3" x14ac:dyDescent="0.3">
      <c r="B12179" s="1"/>
      <c r="C12179" s="1"/>
    </row>
    <row r="12180" spans="2:3" x14ac:dyDescent="0.3">
      <c r="B12180" s="1"/>
      <c r="C12180" s="1"/>
    </row>
    <row r="12181" spans="2:3" x14ac:dyDescent="0.3">
      <c r="B12181" s="1"/>
      <c r="C12181" s="1"/>
    </row>
    <row r="12182" spans="2:3" x14ac:dyDescent="0.3">
      <c r="B12182" s="1"/>
      <c r="C12182" s="1"/>
    </row>
    <row r="12183" spans="2:3" x14ac:dyDescent="0.3">
      <c r="B12183" s="1"/>
      <c r="C12183" s="1"/>
    </row>
    <row r="12184" spans="2:3" x14ac:dyDescent="0.3">
      <c r="B12184" s="1"/>
      <c r="C12184" s="1"/>
    </row>
    <row r="12185" spans="2:3" x14ac:dyDescent="0.3">
      <c r="B12185" s="1"/>
      <c r="C12185" s="1"/>
    </row>
    <row r="12186" spans="2:3" x14ac:dyDescent="0.3">
      <c r="B12186" s="1"/>
      <c r="C12186" s="1"/>
    </row>
    <row r="12187" spans="2:3" x14ac:dyDescent="0.3">
      <c r="B12187" s="1"/>
      <c r="C12187" s="1"/>
    </row>
    <row r="12188" spans="2:3" x14ac:dyDescent="0.3">
      <c r="B12188" s="1"/>
      <c r="C12188" s="1"/>
    </row>
    <row r="12189" spans="2:3" x14ac:dyDescent="0.3">
      <c r="B12189" s="1"/>
      <c r="C12189" s="1"/>
    </row>
    <row r="12190" spans="2:3" x14ac:dyDescent="0.3">
      <c r="B12190" s="1"/>
      <c r="C12190" s="1"/>
    </row>
    <row r="12191" spans="2:3" x14ac:dyDescent="0.3">
      <c r="B12191" s="1"/>
      <c r="C12191" s="1"/>
    </row>
    <row r="12192" spans="2:3" x14ac:dyDescent="0.3">
      <c r="B12192" s="1"/>
      <c r="C12192" s="1"/>
    </row>
    <row r="12193" spans="2:3" x14ac:dyDescent="0.3">
      <c r="B12193" s="1"/>
      <c r="C12193" s="1"/>
    </row>
    <row r="12194" spans="2:3" x14ac:dyDescent="0.3">
      <c r="B12194" s="1"/>
      <c r="C12194" s="1"/>
    </row>
    <row r="12195" spans="2:3" x14ac:dyDescent="0.3">
      <c r="B12195" s="1"/>
      <c r="C12195" s="1"/>
    </row>
    <row r="12196" spans="2:3" x14ac:dyDescent="0.3">
      <c r="B12196" s="1"/>
      <c r="C12196" s="1"/>
    </row>
    <row r="12197" spans="2:3" x14ac:dyDescent="0.3">
      <c r="B12197" s="1"/>
      <c r="C12197" s="1"/>
    </row>
    <row r="12198" spans="2:3" x14ac:dyDescent="0.3">
      <c r="B12198" s="1"/>
      <c r="C12198" s="1"/>
    </row>
    <row r="12199" spans="2:3" x14ac:dyDescent="0.3">
      <c r="B12199" s="1"/>
      <c r="C12199" s="1"/>
    </row>
    <row r="12200" spans="2:3" x14ac:dyDescent="0.3">
      <c r="B12200" s="1"/>
      <c r="C12200" s="1"/>
    </row>
    <row r="12201" spans="2:3" x14ac:dyDescent="0.3">
      <c r="B12201" s="1"/>
      <c r="C12201" s="1"/>
    </row>
    <row r="12202" spans="2:3" x14ac:dyDescent="0.3">
      <c r="B12202" s="1"/>
      <c r="C12202" s="1"/>
    </row>
    <row r="12203" spans="2:3" x14ac:dyDescent="0.3">
      <c r="B12203" s="1"/>
      <c r="C12203" s="1"/>
    </row>
    <row r="12204" spans="2:3" x14ac:dyDescent="0.3">
      <c r="B12204" s="1"/>
      <c r="C12204" s="1"/>
    </row>
    <row r="12205" spans="2:3" x14ac:dyDescent="0.3">
      <c r="B12205" s="1"/>
      <c r="C12205" s="1"/>
    </row>
    <row r="12206" spans="2:3" x14ac:dyDescent="0.3">
      <c r="B12206" s="1"/>
      <c r="C12206" s="1"/>
    </row>
    <row r="12207" spans="2:3" x14ac:dyDescent="0.3">
      <c r="B12207" s="1"/>
      <c r="C12207" s="1"/>
    </row>
    <row r="12208" spans="2:3" x14ac:dyDescent="0.3">
      <c r="B12208" s="1"/>
      <c r="C12208" s="1"/>
    </row>
    <row r="12209" spans="2:3" x14ac:dyDescent="0.3">
      <c r="B12209" s="1"/>
      <c r="C12209" s="1"/>
    </row>
    <row r="12210" spans="2:3" x14ac:dyDescent="0.3">
      <c r="B12210" s="1"/>
      <c r="C12210" s="1"/>
    </row>
    <row r="12211" spans="2:3" x14ac:dyDescent="0.3">
      <c r="B12211" s="1"/>
      <c r="C12211" s="1"/>
    </row>
    <row r="12212" spans="2:3" x14ac:dyDescent="0.3">
      <c r="B12212" s="1"/>
      <c r="C12212" s="1"/>
    </row>
    <row r="12213" spans="2:3" x14ac:dyDescent="0.3">
      <c r="B12213" s="1"/>
      <c r="C12213" s="1"/>
    </row>
    <row r="12214" spans="2:3" x14ac:dyDescent="0.3">
      <c r="B12214" s="1"/>
      <c r="C12214" s="1"/>
    </row>
    <row r="12215" spans="2:3" x14ac:dyDescent="0.3">
      <c r="B12215" s="1"/>
      <c r="C12215" s="1"/>
    </row>
    <row r="12216" spans="2:3" x14ac:dyDescent="0.3">
      <c r="B12216" s="1"/>
      <c r="C12216" s="1"/>
    </row>
    <row r="12217" spans="2:3" x14ac:dyDescent="0.3">
      <c r="B12217" s="1"/>
      <c r="C12217" s="1"/>
    </row>
    <row r="12218" spans="2:3" x14ac:dyDescent="0.3">
      <c r="B12218" s="1"/>
      <c r="C12218" s="1"/>
    </row>
    <row r="12219" spans="2:3" x14ac:dyDescent="0.3">
      <c r="B12219" s="1"/>
      <c r="C12219" s="1"/>
    </row>
    <row r="12220" spans="2:3" x14ac:dyDescent="0.3">
      <c r="B12220" s="1"/>
      <c r="C12220" s="1"/>
    </row>
    <row r="12221" spans="2:3" x14ac:dyDescent="0.3">
      <c r="B12221" s="1"/>
      <c r="C12221" s="1"/>
    </row>
    <row r="12222" spans="2:3" x14ac:dyDescent="0.3">
      <c r="B12222" s="1"/>
      <c r="C12222" s="1"/>
    </row>
    <row r="12223" spans="2:3" x14ac:dyDescent="0.3">
      <c r="B12223" s="1"/>
      <c r="C12223" s="1"/>
    </row>
    <row r="12224" spans="2:3" x14ac:dyDescent="0.3">
      <c r="B12224" s="1"/>
      <c r="C12224" s="1"/>
    </row>
    <row r="12225" spans="2:3" x14ac:dyDescent="0.3">
      <c r="B12225" s="1"/>
      <c r="C12225" s="1"/>
    </row>
    <row r="12226" spans="2:3" x14ac:dyDescent="0.3">
      <c r="B12226" s="1"/>
      <c r="C12226" s="1"/>
    </row>
    <row r="12227" spans="2:3" x14ac:dyDescent="0.3">
      <c r="B12227" s="1"/>
      <c r="C12227" s="1"/>
    </row>
    <row r="12228" spans="2:3" x14ac:dyDescent="0.3">
      <c r="B12228" s="1"/>
      <c r="C12228" s="1"/>
    </row>
    <row r="12229" spans="2:3" x14ac:dyDescent="0.3">
      <c r="B12229" s="1"/>
      <c r="C12229" s="1"/>
    </row>
    <row r="12230" spans="2:3" x14ac:dyDescent="0.3">
      <c r="B12230" s="1"/>
      <c r="C12230" s="1"/>
    </row>
    <row r="12231" spans="2:3" x14ac:dyDescent="0.3">
      <c r="B12231" s="1"/>
      <c r="C12231" s="1"/>
    </row>
    <row r="12232" spans="2:3" x14ac:dyDescent="0.3">
      <c r="B12232" s="1"/>
      <c r="C12232" s="1"/>
    </row>
    <row r="12233" spans="2:3" x14ac:dyDescent="0.3">
      <c r="B12233" s="1"/>
      <c r="C12233" s="1"/>
    </row>
    <row r="12234" spans="2:3" x14ac:dyDescent="0.3">
      <c r="B12234" s="1"/>
      <c r="C12234" s="1"/>
    </row>
    <row r="12235" spans="2:3" x14ac:dyDescent="0.3">
      <c r="B12235" s="1"/>
      <c r="C12235" s="1"/>
    </row>
    <row r="12236" spans="2:3" x14ac:dyDescent="0.3">
      <c r="B12236" s="1"/>
      <c r="C12236" s="1"/>
    </row>
    <row r="12237" spans="2:3" x14ac:dyDescent="0.3">
      <c r="B12237" s="1"/>
      <c r="C12237" s="1"/>
    </row>
    <row r="12238" spans="2:3" x14ac:dyDescent="0.3">
      <c r="B12238" s="1"/>
      <c r="C12238" s="1"/>
    </row>
    <row r="12239" spans="2:3" x14ac:dyDescent="0.3">
      <c r="B12239" s="1"/>
      <c r="C12239" s="1"/>
    </row>
    <row r="12240" spans="2:3" x14ac:dyDescent="0.3">
      <c r="B12240" s="1"/>
      <c r="C12240" s="1"/>
    </row>
    <row r="12241" spans="2:3" x14ac:dyDescent="0.3">
      <c r="B12241" s="1"/>
      <c r="C12241" s="1"/>
    </row>
    <row r="12242" spans="2:3" x14ac:dyDescent="0.3">
      <c r="B12242" s="1"/>
      <c r="C12242" s="1"/>
    </row>
    <row r="12243" spans="2:3" x14ac:dyDescent="0.3">
      <c r="B12243" s="1"/>
      <c r="C12243" s="1"/>
    </row>
    <row r="12244" spans="2:3" x14ac:dyDescent="0.3">
      <c r="B12244" s="1"/>
      <c r="C12244" s="1"/>
    </row>
    <row r="12245" spans="2:3" x14ac:dyDescent="0.3">
      <c r="B12245" s="1"/>
      <c r="C12245" s="1"/>
    </row>
    <row r="12246" spans="2:3" x14ac:dyDescent="0.3">
      <c r="B12246" s="1"/>
      <c r="C12246" s="1"/>
    </row>
    <row r="12247" spans="2:3" x14ac:dyDescent="0.3">
      <c r="B12247" s="1"/>
      <c r="C12247" s="1"/>
    </row>
    <row r="12248" spans="2:3" x14ac:dyDescent="0.3">
      <c r="B12248" s="1"/>
      <c r="C12248" s="1"/>
    </row>
    <row r="12249" spans="2:3" x14ac:dyDescent="0.3">
      <c r="B12249" s="1"/>
      <c r="C12249" s="1"/>
    </row>
    <row r="12250" spans="2:3" x14ac:dyDescent="0.3">
      <c r="B12250" s="1"/>
      <c r="C12250" s="1"/>
    </row>
    <row r="12251" spans="2:3" x14ac:dyDescent="0.3">
      <c r="B12251" s="1"/>
      <c r="C12251" s="1"/>
    </row>
    <row r="12252" spans="2:3" x14ac:dyDescent="0.3">
      <c r="B12252" s="1"/>
      <c r="C12252" s="1"/>
    </row>
    <row r="12253" spans="2:3" x14ac:dyDescent="0.3">
      <c r="B12253" s="1"/>
      <c r="C12253" s="1"/>
    </row>
    <row r="12254" spans="2:3" x14ac:dyDescent="0.3">
      <c r="B12254" s="1"/>
      <c r="C12254" s="1"/>
    </row>
    <row r="12255" spans="2:3" x14ac:dyDescent="0.3">
      <c r="B12255" s="1"/>
      <c r="C12255" s="1"/>
    </row>
    <row r="12256" spans="2:3" x14ac:dyDescent="0.3">
      <c r="B12256" s="1"/>
      <c r="C12256" s="1"/>
    </row>
    <row r="12257" spans="2:3" x14ac:dyDescent="0.3">
      <c r="B12257" s="1"/>
      <c r="C12257" s="1"/>
    </row>
    <row r="12258" spans="2:3" x14ac:dyDescent="0.3">
      <c r="B12258" s="1"/>
      <c r="C12258" s="1"/>
    </row>
    <row r="12259" spans="2:3" x14ac:dyDescent="0.3">
      <c r="B12259" s="1"/>
      <c r="C12259" s="1"/>
    </row>
    <row r="12260" spans="2:3" x14ac:dyDescent="0.3">
      <c r="B12260" s="1"/>
      <c r="C12260" s="1"/>
    </row>
    <row r="12261" spans="2:3" x14ac:dyDescent="0.3">
      <c r="B12261" s="1"/>
      <c r="C12261" s="1"/>
    </row>
    <row r="12262" spans="2:3" x14ac:dyDescent="0.3">
      <c r="B12262" s="1"/>
      <c r="C12262" s="1"/>
    </row>
    <row r="12263" spans="2:3" x14ac:dyDescent="0.3">
      <c r="B12263" s="1"/>
      <c r="C12263" s="1"/>
    </row>
    <row r="12264" spans="2:3" x14ac:dyDescent="0.3">
      <c r="B12264" s="1"/>
      <c r="C12264" s="1"/>
    </row>
    <row r="12265" spans="2:3" x14ac:dyDescent="0.3">
      <c r="B12265" s="1"/>
      <c r="C12265" s="1"/>
    </row>
    <row r="12266" spans="2:3" x14ac:dyDescent="0.3">
      <c r="B12266" s="1"/>
      <c r="C12266" s="1"/>
    </row>
    <row r="12267" spans="2:3" x14ac:dyDescent="0.3">
      <c r="B12267" s="1"/>
      <c r="C12267" s="1"/>
    </row>
    <row r="12268" spans="2:3" x14ac:dyDescent="0.3">
      <c r="B12268" s="1"/>
      <c r="C12268" s="1"/>
    </row>
    <row r="12269" spans="2:3" x14ac:dyDescent="0.3">
      <c r="B12269" s="1"/>
      <c r="C12269" s="1"/>
    </row>
    <row r="12270" spans="2:3" x14ac:dyDescent="0.3">
      <c r="B12270" s="1"/>
      <c r="C12270" s="1"/>
    </row>
    <row r="12271" spans="2:3" x14ac:dyDescent="0.3">
      <c r="B12271" s="1"/>
      <c r="C12271" s="1"/>
    </row>
    <row r="12272" spans="2:3" x14ac:dyDescent="0.3">
      <c r="B12272" s="1"/>
      <c r="C12272" s="1"/>
    </row>
    <row r="12273" spans="2:3" x14ac:dyDescent="0.3">
      <c r="B12273" s="1"/>
      <c r="C12273" s="1"/>
    </row>
    <row r="12274" spans="2:3" x14ac:dyDescent="0.3">
      <c r="B12274" s="1"/>
      <c r="C12274" s="1"/>
    </row>
    <row r="12275" spans="2:3" x14ac:dyDescent="0.3">
      <c r="B12275" s="1"/>
      <c r="C12275" s="1"/>
    </row>
    <row r="12276" spans="2:3" x14ac:dyDescent="0.3">
      <c r="B12276" s="1"/>
      <c r="C12276" s="1"/>
    </row>
    <row r="12277" spans="2:3" x14ac:dyDescent="0.3">
      <c r="B12277" s="1"/>
      <c r="C12277" s="1"/>
    </row>
    <row r="12278" spans="2:3" x14ac:dyDescent="0.3">
      <c r="B12278" s="1"/>
      <c r="C12278" s="1"/>
    </row>
    <row r="12279" spans="2:3" x14ac:dyDescent="0.3">
      <c r="B12279" s="1"/>
      <c r="C12279" s="1"/>
    </row>
    <row r="12280" spans="2:3" x14ac:dyDescent="0.3">
      <c r="B12280" s="1"/>
      <c r="C12280" s="1"/>
    </row>
    <row r="12281" spans="2:3" x14ac:dyDescent="0.3">
      <c r="B12281" s="1"/>
      <c r="C12281" s="1"/>
    </row>
    <row r="12282" spans="2:3" x14ac:dyDescent="0.3">
      <c r="B12282" s="1"/>
      <c r="C12282" s="1"/>
    </row>
    <row r="12283" spans="2:3" x14ac:dyDescent="0.3">
      <c r="B12283" s="1"/>
      <c r="C12283" s="1"/>
    </row>
    <row r="12284" spans="2:3" x14ac:dyDescent="0.3">
      <c r="B12284" s="1"/>
      <c r="C12284" s="1"/>
    </row>
    <row r="12285" spans="2:3" x14ac:dyDescent="0.3">
      <c r="B12285" s="1"/>
      <c r="C12285" s="1"/>
    </row>
    <row r="12286" spans="2:3" x14ac:dyDescent="0.3">
      <c r="B12286" s="1"/>
      <c r="C12286" s="1"/>
    </row>
    <row r="12287" spans="2:3" x14ac:dyDescent="0.3">
      <c r="B12287" s="1"/>
      <c r="C12287" s="1"/>
    </row>
    <row r="12288" spans="2:3" x14ac:dyDescent="0.3">
      <c r="B12288" s="1"/>
      <c r="C12288" s="1"/>
    </row>
    <row r="12289" spans="2:3" x14ac:dyDescent="0.3">
      <c r="B12289" s="1"/>
      <c r="C12289" s="1"/>
    </row>
    <row r="12290" spans="2:3" x14ac:dyDescent="0.3">
      <c r="B12290" s="1"/>
      <c r="C12290" s="1"/>
    </row>
    <row r="12291" spans="2:3" x14ac:dyDescent="0.3">
      <c r="B12291" s="1"/>
      <c r="C12291" s="1"/>
    </row>
    <row r="12292" spans="2:3" x14ac:dyDescent="0.3">
      <c r="B12292" s="1"/>
      <c r="C12292" s="1"/>
    </row>
    <row r="12293" spans="2:3" x14ac:dyDescent="0.3">
      <c r="B12293" s="1"/>
      <c r="C12293" s="1"/>
    </row>
    <row r="12294" spans="2:3" x14ac:dyDescent="0.3">
      <c r="B12294" s="1"/>
      <c r="C12294" s="1"/>
    </row>
    <row r="12295" spans="2:3" x14ac:dyDescent="0.3">
      <c r="B12295" s="1"/>
      <c r="C12295" s="1"/>
    </row>
    <row r="12296" spans="2:3" x14ac:dyDescent="0.3">
      <c r="B12296" s="1"/>
      <c r="C12296" s="1"/>
    </row>
    <row r="12297" spans="2:3" x14ac:dyDescent="0.3">
      <c r="B12297" s="1"/>
      <c r="C12297" s="1"/>
    </row>
    <row r="12298" spans="2:3" x14ac:dyDescent="0.3">
      <c r="B12298" s="1"/>
      <c r="C12298" s="1"/>
    </row>
    <row r="12299" spans="2:3" x14ac:dyDescent="0.3">
      <c r="B12299" s="1"/>
      <c r="C12299" s="1"/>
    </row>
    <row r="12300" spans="2:3" x14ac:dyDescent="0.3">
      <c r="B12300" s="1"/>
      <c r="C12300" s="1"/>
    </row>
    <row r="12301" spans="2:3" x14ac:dyDescent="0.3">
      <c r="B12301" s="1"/>
      <c r="C12301" s="1"/>
    </row>
    <row r="12302" spans="2:3" x14ac:dyDescent="0.3">
      <c r="B12302" s="1"/>
      <c r="C12302" s="1"/>
    </row>
    <row r="12303" spans="2:3" x14ac:dyDescent="0.3">
      <c r="B12303" s="1"/>
      <c r="C12303" s="1"/>
    </row>
    <row r="12304" spans="2:3" x14ac:dyDescent="0.3">
      <c r="B12304" s="1"/>
      <c r="C12304" s="1"/>
    </row>
    <row r="12305" spans="2:3" x14ac:dyDescent="0.3">
      <c r="B12305" s="1"/>
      <c r="C12305" s="1"/>
    </row>
    <row r="12306" spans="2:3" x14ac:dyDescent="0.3">
      <c r="B12306" s="1"/>
      <c r="C12306" s="1"/>
    </row>
    <row r="12307" spans="2:3" x14ac:dyDescent="0.3">
      <c r="B12307" s="1"/>
      <c r="C12307" s="1"/>
    </row>
    <row r="12308" spans="2:3" x14ac:dyDescent="0.3">
      <c r="B12308" s="1"/>
      <c r="C12308" s="1"/>
    </row>
    <row r="12309" spans="2:3" x14ac:dyDescent="0.3">
      <c r="B12309" s="1"/>
      <c r="C12309" s="1"/>
    </row>
    <row r="12310" spans="2:3" x14ac:dyDescent="0.3">
      <c r="B12310" s="1"/>
      <c r="C12310" s="1"/>
    </row>
    <row r="12311" spans="2:3" x14ac:dyDescent="0.3">
      <c r="B12311" s="1"/>
      <c r="C12311" s="1"/>
    </row>
    <row r="12312" spans="2:3" x14ac:dyDescent="0.3">
      <c r="B12312" s="1"/>
      <c r="C12312" s="1"/>
    </row>
    <row r="12313" spans="2:3" x14ac:dyDescent="0.3">
      <c r="B12313" s="1"/>
      <c r="C12313" s="1"/>
    </row>
    <row r="12314" spans="2:3" x14ac:dyDescent="0.3">
      <c r="B12314" s="1"/>
      <c r="C12314" s="1"/>
    </row>
    <row r="12315" spans="2:3" x14ac:dyDescent="0.3">
      <c r="B12315" s="1"/>
      <c r="C12315" s="1"/>
    </row>
    <row r="12316" spans="2:3" x14ac:dyDescent="0.3">
      <c r="B12316" s="1"/>
      <c r="C12316" s="1"/>
    </row>
    <row r="12317" spans="2:3" x14ac:dyDescent="0.3">
      <c r="B12317" s="1"/>
      <c r="C12317" s="1"/>
    </row>
    <row r="12318" spans="2:3" x14ac:dyDescent="0.3">
      <c r="B12318" s="1"/>
      <c r="C12318" s="1"/>
    </row>
    <row r="12319" spans="2:3" x14ac:dyDescent="0.3">
      <c r="B12319" s="1"/>
      <c r="C12319" s="1"/>
    </row>
    <row r="12320" spans="2:3" x14ac:dyDescent="0.3">
      <c r="B12320" s="1"/>
      <c r="C12320" s="1"/>
    </row>
    <row r="12321" spans="2:3" x14ac:dyDescent="0.3">
      <c r="B12321" s="1"/>
      <c r="C12321" s="1"/>
    </row>
    <row r="12322" spans="2:3" x14ac:dyDescent="0.3">
      <c r="B12322" s="1"/>
      <c r="C12322" s="1"/>
    </row>
    <row r="12323" spans="2:3" x14ac:dyDescent="0.3">
      <c r="B12323" s="1"/>
      <c r="C12323" s="1"/>
    </row>
    <row r="12324" spans="2:3" x14ac:dyDescent="0.3">
      <c r="B12324" s="1"/>
      <c r="C12324" s="1"/>
    </row>
    <row r="12325" spans="2:3" x14ac:dyDescent="0.3">
      <c r="B12325" s="1"/>
      <c r="C12325" s="1"/>
    </row>
    <row r="12326" spans="2:3" x14ac:dyDescent="0.3">
      <c r="B12326" s="1"/>
      <c r="C12326" s="1"/>
    </row>
    <row r="12327" spans="2:3" x14ac:dyDescent="0.3">
      <c r="B12327" s="1"/>
      <c r="C12327" s="1"/>
    </row>
    <row r="12328" spans="2:3" x14ac:dyDescent="0.3">
      <c r="B12328" s="1"/>
      <c r="C12328" s="1"/>
    </row>
    <row r="12329" spans="2:3" x14ac:dyDescent="0.3">
      <c r="B12329" s="1"/>
      <c r="C12329" s="1"/>
    </row>
    <row r="12330" spans="2:3" x14ac:dyDescent="0.3">
      <c r="B12330" s="1"/>
      <c r="C12330" s="1"/>
    </row>
    <row r="12331" spans="2:3" x14ac:dyDescent="0.3">
      <c r="B12331" s="1"/>
      <c r="C12331" s="1"/>
    </row>
    <row r="12332" spans="2:3" x14ac:dyDescent="0.3">
      <c r="B12332" s="1"/>
      <c r="C12332" s="1"/>
    </row>
    <row r="12333" spans="2:3" x14ac:dyDescent="0.3">
      <c r="B12333" s="1"/>
      <c r="C12333" s="1"/>
    </row>
    <row r="12334" spans="2:3" x14ac:dyDescent="0.3">
      <c r="B12334" s="1"/>
      <c r="C12334" s="1"/>
    </row>
    <row r="12335" spans="2:3" x14ac:dyDescent="0.3">
      <c r="B12335" s="1"/>
      <c r="C12335" s="1"/>
    </row>
    <row r="12336" spans="2:3" x14ac:dyDescent="0.3">
      <c r="B12336" s="1"/>
      <c r="C12336" s="1"/>
    </row>
    <row r="12337" spans="2:3" x14ac:dyDescent="0.3">
      <c r="B12337" s="1"/>
      <c r="C12337" s="1"/>
    </row>
    <row r="12338" spans="2:3" x14ac:dyDescent="0.3">
      <c r="B12338" s="1"/>
      <c r="C12338" s="1"/>
    </row>
    <row r="12339" spans="2:3" x14ac:dyDescent="0.3">
      <c r="B12339" s="1"/>
      <c r="C12339" s="1"/>
    </row>
    <row r="12340" spans="2:3" x14ac:dyDescent="0.3">
      <c r="B12340" s="1"/>
      <c r="C12340" s="1"/>
    </row>
    <row r="12341" spans="2:3" x14ac:dyDescent="0.3">
      <c r="B12341" s="1"/>
      <c r="C12341" s="1"/>
    </row>
    <row r="12342" spans="2:3" x14ac:dyDescent="0.3">
      <c r="B12342" s="1"/>
      <c r="C12342" s="1"/>
    </row>
    <row r="12343" spans="2:3" x14ac:dyDescent="0.3">
      <c r="B12343" s="1"/>
      <c r="C12343" s="1"/>
    </row>
    <row r="12344" spans="2:3" x14ac:dyDescent="0.3">
      <c r="B12344" s="1"/>
      <c r="C12344" s="1"/>
    </row>
    <row r="12345" spans="2:3" x14ac:dyDescent="0.3">
      <c r="B12345" s="1"/>
      <c r="C12345" s="1"/>
    </row>
    <row r="12346" spans="2:3" x14ac:dyDescent="0.3">
      <c r="B12346" s="1"/>
      <c r="C12346" s="1"/>
    </row>
    <row r="12347" spans="2:3" x14ac:dyDescent="0.3">
      <c r="B12347" s="1"/>
      <c r="C12347" s="1"/>
    </row>
    <row r="12348" spans="2:3" x14ac:dyDescent="0.3">
      <c r="B12348" s="1"/>
      <c r="C12348" s="1"/>
    </row>
    <row r="12349" spans="2:3" x14ac:dyDescent="0.3">
      <c r="B12349" s="1"/>
      <c r="C12349" s="1"/>
    </row>
    <row r="12350" spans="2:3" x14ac:dyDescent="0.3">
      <c r="B12350" s="1"/>
      <c r="C12350" s="1"/>
    </row>
    <row r="12351" spans="2:3" x14ac:dyDescent="0.3">
      <c r="B12351" s="1"/>
      <c r="C12351" s="1"/>
    </row>
    <row r="12352" spans="2:3" x14ac:dyDescent="0.3">
      <c r="B12352" s="1"/>
      <c r="C12352" s="1"/>
    </row>
    <row r="12353" spans="2:3" x14ac:dyDescent="0.3">
      <c r="B12353" s="1"/>
      <c r="C12353" s="1"/>
    </row>
    <row r="12354" spans="2:3" x14ac:dyDescent="0.3">
      <c r="B12354" s="1"/>
      <c r="C12354" s="1"/>
    </row>
    <row r="12355" spans="2:3" x14ac:dyDescent="0.3">
      <c r="B12355" s="1"/>
      <c r="C12355" s="1"/>
    </row>
    <row r="12356" spans="2:3" x14ac:dyDescent="0.3">
      <c r="B12356" s="1"/>
      <c r="C12356" s="1"/>
    </row>
    <row r="12357" spans="2:3" x14ac:dyDescent="0.3">
      <c r="B12357" s="1"/>
      <c r="C12357" s="1"/>
    </row>
    <row r="12358" spans="2:3" x14ac:dyDescent="0.3">
      <c r="B12358" s="1"/>
      <c r="C12358" s="1"/>
    </row>
    <row r="12359" spans="2:3" x14ac:dyDescent="0.3">
      <c r="B12359" s="1"/>
      <c r="C12359" s="1"/>
    </row>
    <row r="12360" spans="2:3" x14ac:dyDescent="0.3">
      <c r="B12360" s="1"/>
      <c r="C12360" s="1"/>
    </row>
    <row r="12361" spans="2:3" x14ac:dyDescent="0.3">
      <c r="B12361" s="1"/>
      <c r="C12361" s="1"/>
    </row>
    <row r="12362" spans="2:3" x14ac:dyDescent="0.3">
      <c r="B12362" s="1"/>
      <c r="C12362" s="1"/>
    </row>
    <row r="12363" spans="2:3" x14ac:dyDescent="0.3">
      <c r="B12363" s="1"/>
      <c r="C12363" s="1"/>
    </row>
    <row r="12364" spans="2:3" x14ac:dyDescent="0.3">
      <c r="B12364" s="1"/>
      <c r="C12364" s="1"/>
    </row>
    <row r="12365" spans="2:3" x14ac:dyDescent="0.3">
      <c r="B12365" s="1"/>
      <c r="C12365" s="1"/>
    </row>
    <row r="12366" spans="2:3" x14ac:dyDescent="0.3">
      <c r="B12366" s="1"/>
      <c r="C12366" s="1"/>
    </row>
    <row r="12367" spans="2:3" x14ac:dyDescent="0.3">
      <c r="B12367" s="1"/>
      <c r="C12367" s="1"/>
    </row>
    <row r="12368" spans="2:3" x14ac:dyDescent="0.3">
      <c r="B12368" s="1"/>
      <c r="C12368" s="1"/>
    </row>
    <row r="12369" spans="2:3" x14ac:dyDescent="0.3">
      <c r="B12369" s="1"/>
      <c r="C12369" s="1"/>
    </row>
    <row r="12370" spans="2:3" x14ac:dyDescent="0.3">
      <c r="B12370" s="1"/>
      <c r="C12370" s="1"/>
    </row>
    <row r="12371" spans="2:3" x14ac:dyDescent="0.3">
      <c r="B12371" s="1"/>
      <c r="C12371" s="1"/>
    </row>
    <row r="12372" spans="2:3" x14ac:dyDescent="0.3">
      <c r="B12372" s="1"/>
      <c r="C12372" s="1"/>
    </row>
    <row r="12373" spans="2:3" x14ac:dyDescent="0.3">
      <c r="B12373" s="1"/>
      <c r="C12373" s="1"/>
    </row>
    <row r="12374" spans="2:3" x14ac:dyDescent="0.3">
      <c r="B12374" s="1"/>
      <c r="C12374" s="1"/>
    </row>
    <row r="12375" spans="2:3" x14ac:dyDescent="0.3">
      <c r="B12375" s="1"/>
      <c r="C12375" s="1"/>
    </row>
    <row r="12376" spans="2:3" x14ac:dyDescent="0.3">
      <c r="B12376" s="1"/>
      <c r="C12376" s="1"/>
    </row>
    <row r="12377" spans="2:3" x14ac:dyDescent="0.3">
      <c r="B12377" s="1"/>
      <c r="C12377" s="1"/>
    </row>
    <row r="12378" spans="2:3" x14ac:dyDescent="0.3">
      <c r="B12378" s="1"/>
      <c r="C12378" s="1"/>
    </row>
    <row r="12379" spans="2:3" x14ac:dyDescent="0.3">
      <c r="B12379" s="1"/>
      <c r="C12379" s="1"/>
    </row>
    <row r="12380" spans="2:3" x14ac:dyDescent="0.3">
      <c r="B12380" s="1"/>
      <c r="C12380" s="1"/>
    </row>
    <row r="12381" spans="2:3" x14ac:dyDescent="0.3">
      <c r="B12381" s="1"/>
      <c r="C12381" s="1"/>
    </row>
    <row r="12382" spans="2:3" x14ac:dyDescent="0.3">
      <c r="B12382" s="1"/>
      <c r="C12382" s="1"/>
    </row>
    <row r="12383" spans="2:3" x14ac:dyDescent="0.3">
      <c r="B12383" s="1"/>
      <c r="C12383" s="1"/>
    </row>
    <row r="12384" spans="2:3" x14ac:dyDescent="0.3">
      <c r="B12384" s="1"/>
      <c r="C12384" s="1"/>
    </row>
    <row r="12385" spans="2:3" x14ac:dyDescent="0.3">
      <c r="B12385" s="1"/>
      <c r="C12385" s="1"/>
    </row>
    <row r="12386" spans="2:3" x14ac:dyDescent="0.3">
      <c r="B12386" s="1"/>
      <c r="C12386" s="1"/>
    </row>
    <row r="12387" spans="2:3" x14ac:dyDescent="0.3">
      <c r="B12387" s="1"/>
      <c r="C12387" s="1"/>
    </row>
    <row r="12388" spans="2:3" x14ac:dyDescent="0.3">
      <c r="B12388" s="1"/>
      <c r="C12388" s="1"/>
    </row>
    <row r="12389" spans="2:3" x14ac:dyDescent="0.3">
      <c r="B12389" s="1"/>
      <c r="C12389" s="1"/>
    </row>
    <row r="12390" spans="2:3" x14ac:dyDescent="0.3">
      <c r="B12390" s="1"/>
      <c r="C12390" s="1"/>
    </row>
    <row r="12391" spans="2:3" x14ac:dyDescent="0.3">
      <c r="B12391" s="1"/>
      <c r="C12391" s="1"/>
    </row>
    <row r="12392" spans="2:3" x14ac:dyDescent="0.3">
      <c r="B12392" s="1"/>
      <c r="C12392" s="1"/>
    </row>
    <row r="12393" spans="2:3" x14ac:dyDescent="0.3">
      <c r="B12393" s="1"/>
      <c r="C12393" s="1"/>
    </row>
    <row r="12394" spans="2:3" x14ac:dyDescent="0.3">
      <c r="B12394" s="1"/>
      <c r="C12394" s="1"/>
    </row>
    <row r="12395" spans="2:3" x14ac:dyDescent="0.3">
      <c r="B12395" s="1"/>
      <c r="C12395" s="1"/>
    </row>
    <row r="12396" spans="2:3" x14ac:dyDescent="0.3">
      <c r="B12396" s="1"/>
      <c r="C12396" s="1"/>
    </row>
    <row r="12397" spans="2:3" x14ac:dyDescent="0.3">
      <c r="B12397" s="1"/>
      <c r="C12397" s="1"/>
    </row>
    <row r="12398" spans="2:3" x14ac:dyDescent="0.3">
      <c r="B12398" s="1"/>
      <c r="C12398" s="1"/>
    </row>
    <row r="12399" spans="2:3" x14ac:dyDescent="0.3">
      <c r="B12399" s="1"/>
      <c r="C12399" s="1"/>
    </row>
    <row r="12400" spans="2:3" x14ac:dyDescent="0.3">
      <c r="B12400" s="1"/>
      <c r="C12400" s="1"/>
    </row>
    <row r="12401" spans="2:3" x14ac:dyDescent="0.3">
      <c r="B12401" s="1"/>
      <c r="C12401" s="1"/>
    </row>
    <row r="12402" spans="2:3" x14ac:dyDescent="0.3">
      <c r="B12402" s="1"/>
      <c r="C12402" s="1"/>
    </row>
    <row r="12403" spans="2:3" x14ac:dyDescent="0.3">
      <c r="B12403" s="1"/>
      <c r="C12403" s="1"/>
    </row>
    <row r="12404" spans="2:3" x14ac:dyDescent="0.3">
      <c r="B12404" s="1"/>
      <c r="C12404" s="1"/>
    </row>
    <row r="12405" spans="2:3" x14ac:dyDescent="0.3">
      <c r="B12405" s="1"/>
      <c r="C12405" s="1"/>
    </row>
    <row r="12406" spans="2:3" x14ac:dyDescent="0.3">
      <c r="B12406" s="1"/>
      <c r="C12406" s="1"/>
    </row>
    <row r="12407" spans="2:3" x14ac:dyDescent="0.3">
      <c r="B12407" s="1"/>
      <c r="C12407" s="1"/>
    </row>
    <row r="12408" spans="2:3" x14ac:dyDescent="0.3">
      <c r="B12408" s="1"/>
      <c r="C12408" s="1"/>
    </row>
    <row r="12409" spans="2:3" x14ac:dyDescent="0.3">
      <c r="B12409" s="1"/>
      <c r="C12409" s="1"/>
    </row>
    <row r="12410" spans="2:3" x14ac:dyDescent="0.3">
      <c r="B12410" s="1"/>
      <c r="C12410" s="1"/>
    </row>
    <row r="12411" spans="2:3" x14ac:dyDescent="0.3">
      <c r="B12411" s="1"/>
      <c r="C12411" s="1"/>
    </row>
    <row r="12412" spans="2:3" x14ac:dyDescent="0.3">
      <c r="B12412" s="1"/>
      <c r="C12412" s="1"/>
    </row>
    <row r="12413" spans="2:3" x14ac:dyDescent="0.3">
      <c r="B12413" s="1"/>
      <c r="C12413" s="1"/>
    </row>
    <row r="12414" spans="2:3" x14ac:dyDescent="0.3">
      <c r="B12414" s="1"/>
      <c r="C12414" s="1"/>
    </row>
    <row r="12415" spans="2:3" x14ac:dyDescent="0.3">
      <c r="B12415" s="1"/>
      <c r="C12415" s="1"/>
    </row>
    <row r="12416" spans="2:3" x14ac:dyDescent="0.3">
      <c r="B12416" s="1"/>
      <c r="C12416" s="1"/>
    </row>
    <row r="12417" spans="2:3" x14ac:dyDescent="0.3">
      <c r="B12417" s="1"/>
      <c r="C12417" s="1"/>
    </row>
    <row r="12418" spans="2:3" x14ac:dyDescent="0.3">
      <c r="B12418" s="1"/>
      <c r="C12418" s="1"/>
    </row>
    <row r="12419" spans="2:3" x14ac:dyDescent="0.3">
      <c r="B12419" s="1"/>
      <c r="C12419" s="1"/>
    </row>
    <row r="12420" spans="2:3" x14ac:dyDescent="0.3">
      <c r="B12420" s="1"/>
      <c r="C12420" s="1"/>
    </row>
    <row r="12421" spans="2:3" x14ac:dyDescent="0.3">
      <c r="B12421" s="1"/>
      <c r="C12421" s="1"/>
    </row>
    <row r="12422" spans="2:3" x14ac:dyDescent="0.3">
      <c r="B12422" s="1"/>
      <c r="C12422" s="1"/>
    </row>
    <row r="12423" spans="2:3" x14ac:dyDescent="0.3">
      <c r="B12423" s="1"/>
      <c r="C12423" s="1"/>
    </row>
    <row r="12424" spans="2:3" x14ac:dyDescent="0.3">
      <c r="B12424" s="1"/>
      <c r="C12424" s="1"/>
    </row>
    <row r="12425" spans="2:3" x14ac:dyDescent="0.3">
      <c r="B12425" s="1"/>
      <c r="C12425" s="1"/>
    </row>
    <row r="12426" spans="2:3" x14ac:dyDescent="0.3">
      <c r="B12426" s="1"/>
      <c r="C12426" s="1"/>
    </row>
    <row r="12427" spans="2:3" x14ac:dyDescent="0.3">
      <c r="B12427" s="1"/>
      <c r="C12427" s="1"/>
    </row>
    <row r="12428" spans="2:3" x14ac:dyDescent="0.3">
      <c r="B12428" s="1"/>
      <c r="C12428" s="1"/>
    </row>
    <row r="12429" spans="2:3" x14ac:dyDescent="0.3">
      <c r="B12429" s="1"/>
      <c r="C12429" s="1"/>
    </row>
    <row r="12430" spans="2:3" x14ac:dyDescent="0.3">
      <c r="B12430" s="1"/>
      <c r="C12430" s="1"/>
    </row>
    <row r="12431" spans="2:3" x14ac:dyDescent="0.3">
      <c r="B12431" s="1"/>
      <c r="C12431" s="1"/>
    </row>
    <row r="12432" spans="2:3" x14ac:dyDescent="0.3">
      <c r="B12432" s="1"/>
      <c r="C12432" s="1"/>
    </row>
    <row r="12433" spans="2:3" x14ac:dyDescent="0.3">
      <c r="B12433" s="1"/>
      <c r="C12433" s="1"/>
    </row>
    <row r="12434" spans="2:3" x14ac:dyDescent="0.3">
      <c r="B12434" s="1"/>
      <c r="C12434" s="1"/>
    </row>
    <row r="12435" spans="2:3" x14ac:dyDescent="0.3">
      <c r="B12435" s="1"/>
      <c r="C12435" s="1"/>
    </row>
    <row r="12436" spans="2:3" x14ac:dyDescent="0.3">
      <c r="B12436" s="1"/>
      <c r="C12436" s="1"/>
    </row>
    <row r="12437" spans="2:3" x14ac:dyDescent="0.3">
      <c r="B12437" s="1"/>
      <c r="C12437" s="1"/>
    </row>
    <row r="12438" spans="2:3" x14ac:dyDescent="0.3">
      <c r="B12438" s="1"/>
      <c r="C12438" s="1"/>
    </row>
    <row r="12439" spans="2:3" x14ac:dyDescent="0.3">
      <c r="B12439" s="1"/>
      <c r="C12439" s="1"/>
    </row>
    <row r="12440" spans="2:3" x14ac:dyDescent="0.3">
      <c r="B12440" s="1"/>
      <c r="C12440" s="1"/>
    </row>
    <row r="12441" spans="2:3" x14ac:dyDescent="0.3">
      <c r="B12441" s="1"/>
      <c r="C12441" s="1"/>
    </row>
    <row r="12442" spans="2:3" x14ac:dyDescent="0.3">
      <c r="B12442" s="1"/>
      <c r="C12442" s="1"/>
    </row>
    <row r="12443" spans="2:3" x14ac:dyDescent="0.3">
      <c r="B12443" s="1"/>
      <c r="C12443" s="1"/>
    </row>
    <row r="12444" spans="2:3" x14ac:dyDescent="0.3">
      <c r="B12444" s="1"/>
      <c r="C12444" s="1"/>
    </row>
    <row r="12445" spans="2:3" x14ac:dyDescent="0.3">
      <c r="B12445" s="1"/>
      <c r="C12445" s="1"/>
    </row>
    <row r="12446" spans="2:3" x14ac:dyDescent="0.3">
      <c r="B12446" s="1"/>
      <c r="C12446" s="1"/>
    </row>
    <row r="12447" spans="2:3" x14ac:dyDescent="0.3">
      <c r="B12447" s="1"/>
      <c r="C12447" s="1"/>
    </row>
    <row r="12448" spans="2:3" x14ac:dyDescent="0.3">
      <c r="B12448" s="1"/>
      <c r="C12448" s="1"/>
    </row>
    <row r="12449" spans="2:3" x14ac:dyDescent="0.3">
      <c r="B12449" s="1"/>
      <c r="C12449" s="1"/>
    </row>
    <row r="12450" spans="2:3" x14ac:dyDescent="0.3">
      <c r="B12450" s="1"/>
      <c r="C12450" s="1"/>
    </row>
    <row r="12451" spans="2:3" x14ac:dyDescent="0.3">
      <c r="B12451" s="1"/>
      <c r="C12451" s="1"/>
    </row>
    <row r="12452" spans="2:3" x14ac:dyDescent="0.3">
      <c r="B12452" s="1"/>
      <c r="C12452" s="1"/>
    </row>
    <row r="12453" spans="2:3" x14ac:dyDescent="0.3">
      <c r="B12453" s="1"/>
      <c r="C12453" s="1"/>
    </row>
    <row r="12454" spans="2:3" x14ac:dyDescent="0.3">
      <c r="B12454" s="1"/>
      <c r="C12454" s="1"/>
    </row>
    <row r="12455" spans="2:3" x14ac:dyDescent="0.3">
      <c r="B12455" s="1"/>
      <c r="C12455" s="1"/>
    </row>
    <row r="12456" spans="2:3" x14ac:dyDescent="0.3">
      <c r="B12456" s="1"/>
      <c r="C12456" s="1"/>
    </row>
    <row r="12457" spans="2:3" x14ac:dyDescent="0.3">
      <c r="B12457" s="1"/>
      <c r="C12457" s="1"/>
    </row>
    <row r="12458" spans="2:3" x14ac:dyDescent="0.3">
      <c r="B12458" s="1"/>
      <c r="C12458" s="1"/>
    </row>
    <row r="12459" spans="2:3" x14ac:dyDescent="0.3">
      <c r="B12459" s="1"/>
      <c r="C12459" s="1"/>
    </row>
    <row r="12460" spans="2:3" x14ac:dyDescent="0.3">
      <c r="B12460" s="1"/>
      <c r="C12460" s="1"/>
    </row>
    <row r="12461" spans="2:3" x14ac:dyDescent="0.3">
      <c r="B12461" s="1"/>
      <c r="C12461" s="1"/>
    </row>
    <row r="12462" spans="2:3" x14ac:dyDescent="0.3">
      <c r="B12462" s="1"/>
      <c r="C12462" s="1"/>
    </row>
    <row r="12463" spans="2:3" x14ac:dyDescent="0.3">
      <c r="B12463" s="1"/>
      <c r="C12463" s="1"/>
    </row>
    <row r="12464" spans="2:3" x14ac:dyDescent="0.3">
      <c r="B12464" s="1"/>
      <c r="C12464" s="1"/>
    </row>
    <row r="12465" spans="2:3" x14ac:dyDescent="0.3">
      <c r="B12465" s="1"/>
      <c r="C12465" s="1"/>
    </row>
    <row r="12466" spans="2:3" x14ac:dyDescent="0.3">
      <c r="B12466" s="1"/>
      <c r="C12466" s="1"/>
    </row>
    <row r="12467" spans="2:3" x14ac:dyDescent="0.3">
      <c r="B12467" s="1"/>
      <c r="C12467" s="1"/>
    </row>
    <row r="12468" spans="2:3" x14ac:dyDescent="0.3">
      <c r="B12468" s="1"/>
      <c r="C12468" s="1"/>
    </row>
    <row r="12469" spans="2:3" x14ac:dyDescent="0.3">
      <c r="B12469" s="1"/>
      <c r="C12469" s="1"/>
    </row>
    <row r="12470" spans="2:3" x14ac:dyDescent="0.3">
      <c r="B12470" s="1"/>
      <c r="C12470" s="1"/>
    </row>
    <row r="12471" spans="2:3" x14ac:dyDescent="0.3">
      <c r="B12471" s="1"/>
      <c r="C12471" s="1"/>
    </row>
    <row r="12472" spans="2:3" x14ac:dyDescent="0.3">
      <c r="B12472" s="1"/>
      <c r="C12472" s="1"/>
    </row>
    <row r="12473" spans="2:3" x14ac:dyDescent="0.3">
      <c r="B12473" s="1"/>
      <c r="C12473" s="1"/>
    </row>
    <row r="12474" spans="2:3" x14ac:dyDescent="0.3">
      <c r="B12474" s="1"/>
      <c r="C12474" s="1"/>
    </row>
    <row r="12475" spans="2:3" x14ac:dyDescent="0.3">
      <c r="B12475" s="1"/>
      <c r="C12475" s="1"/>
    </row>
    <row r="12476" spans="2:3" x14ac:dyDescent="0.3">
      <c r="B12476" s="1"/>
      <c r="C12476" s="1"/>
    </row>
    <row r="12477" spans="2:3" x14ac:dyDescent="0.3">
      <c r="B12477" s="1"/>
      <c r="C12477" s="1"/>
    </row>
    <row r="12478" spans="2:3" x14ac:dyDescent="0.3">
      <c r="B12478" s="1"/>
      <c r="C12478" s="1"/>
    </row>
    <row r="12479" spans="2:3" x14ac:dyDescent="0.3">
      <c r="B12479" s="1"/>
      <c r="C12479" s="1"/>
    </row>
    <row r="12480" spans="2:3" x14ac:dyDescent="0.3">
      <c r="B12480" s="1"/>
      <c r="C12480" s="1"/>
    </row>
    <row r="12481" spans="2:3" x14ac:dyDescent="0.3">
      <c r="B12481" s="1"/>
      <c r="C12481" s="1"/>
    </row>
    <row r="12482" spans="2:3" x14ac:dyDescent="0.3">
      <c r="B12482" s="1"/>
      <c r="C12482" s="1"/>
    </row>
    <row r="12483" spans="2:3" x14ac:dyDescent="0.3">
      <c r="B12483" s="1"/>
      <c r="C12483" s="1"/>
    </row>
    <row r="12484" spans="2:3" x14ac:dyDescent="0.3">
      <c r="B12484" s="1"/>
      <c r="C12484" s="1"/>
    </row>
    <row r="12485" spans="2:3" x14ac:dyDescent="0.3">
      <c r="B12485" s="1"/>
      <c r="C12485" s="1"/>
    </row>
    <row r="12486" spans="2:3" x14ac:dyDescent="0.3">
      <c r="B12486" s="1"/>
      <c r="C12486" s="1"/>
    </row>
    <row r="12487" spans="2:3" x14ac:dyDescent="0.3">
      <c r="B12487" s="1"/>
      <c r="C12487" s="1"/>
    </row>
    <row r="12488" spans="2:3" x14ac:dyDescent="0.3">
      <c r="B12488" s="1"/>
      <c r="C12488" s="1"/>
    </row>
    <row r="12489" spans="2:3" x14ac:dyDescent="0.3">
      <c r="B12489" s="1"/>
      <c r="C12489" s="1"/>
    </row>
    <row r="12490" spans="2:3" x14ac:dyDescent="0.3">
      <c r="B12490" s="1"/>
      <c r="C12490" s="1"/>
    </row>
    <row r="12491" spans="2:3" x14ac:dyDescent="0.3">
      <c r="B12491" s="1"/>
      <c r="C12491" s="1"/>
    </row>
    <row r="12492" spans="2:3" x14ac:dyDescent="0.3">
      <c r="B12492" s="1"/>
      <c r="C12492" s="1"/>
    </row>
    <row r="12493" spans="2:3" x14ac:dyDescent="0.3">
      <c r="B12493" s="1"/>
      <c r="C12493" s="1"/>
    </row>
    <row r="12494" spans="2:3" x14ac:dyDescent="0.3">
      <c r="B12494" s="1"/>
      <c r="C12494" s="1"/>
    </row>
    <row r="12495" spans="2:3" x14ac:dyDescent="0.3">
      <c r="B12495" s="1"/>
      <c r="C12495" s="1"/>
    </row>
    <row r="12496" spans="2:3" x14ac:dyDescent="0.3">
      <c r="B12496" s="1"/>
      <c r="C12496" s="1"/>
    </row>
    <row r="12497" spans="2:3" x14ac:dyDescent="0.3">
      <c r="B12497" s="1"/>
      <c r="C12497" s="1"/>
    </row>
    <row r="12498" spans="2:3" x14ac:dyDescent="0.3">
      <c r="B12498" s="1"/>
      <c r="C12498" s="1"/>
    </row>
    <row r="12499" spans="2:3" x14ac:dyDescent="0.3">
      <c r="B12499" s="1"/>
      <c r="C12499" s="1"/>
    </row>
    <row r="12500" spans="2:3" x14ac:dyDescent="0.3">
      <c r="B12500" s="1"/>
      <c r="C12500" s="1"/>
    </row>
    <row r="12501" spans="2:3" x14ac:dyDescent="0.3">
      <c r="B12501" s="1"/>
      <c r="C12501" s="1"/>
    </row>
    <row r="12502" spans="2:3" x14ac:dyDescent="0.3">
      <c r="B12502" s="1"/>
      <c r="C12502" s="1"/>
    </row>
    <row r="12503" spans="2:3" x14ac:dyDescent="0.3">
      <c r="B12503" s="1"/>
      <c r="C12503" s="1"/>
    </row>
    <row r="12504" spans="2:3" x14ac:dyDescent="0.3">
      <c r="B12504" s="1"/>
      <c r="C12504" s="1"/>
    </row>
    <row r="12505" spans="2:3" x14ac:dyDescent="0.3">
      <c r="B12505" s="1"/>
      <c r="C12505" s="1"/>
    </row>
    <row r="12506" spans="2:3" x14ac:dyDescent="0.3">
      <c r="B12506" s="1"/>
      <c r="C12506" s="1"/>
    </row>
    <row r="12507" spans="2:3" x14ac:dyDescent="0.3">
      <c r="B12507" s="1"/>
      <c r="C12507" s="1"/>
    </row>
    <row r="12508" spans="2:3" x14ac:dyDescent="0.3">
      <c r="B12508" s="1"/>
      <c r="C12508" s="1"/>
    </row>
    <row r="12509" spans="2:3" x14ac:dyDescent="0.3">
      <c r="B12509" s="1"/>
      <c r="C12509" s="1"/>
    </row>
    <row r="12510" spans="2:3" x14ac:dyDescent="0.3">
      <c r="B12510" s="1"/>
      <c r="C12510" s="1"/>
    </row>
    <row r="12511" spans="2:3" x14ac:dyDescent="0.3">
      <c r="B12511" s="1"/>
      <c r="C12511" s="1"/>
    </row>
    <row r="12512" spans="2:3" x14ac:dyDescent="0.3">
      <c r="B12512" s="1"/>
      <c r="C12512" s="1"/>
    </row>
    <row r="12513" spans="2:3" x14ac:dyDescent="0.3">
      <c r="B12513" s="1"/>
      <c r="C12513" s="1"/>
    </row>
    <row r="12514" spans="2:3" x14ac:dyDescent="0.3">
      <c r="B12514" s="1"/>
      <c r="C12514" s="1"/>
    </row>
    <row r="12515" spans="2:3" x14ac:dyDescent="0.3">
      <c r="B12515" s="1"/>
      <c r="C12515" s="1"/>
    </row>
    <row r="12516" spans="2:3" x14ac:dyDescent="0.3">
      <c r="B12516" s="1"/>
      <c r="C12516" s="1"/>
    </row>
    <row r="12517" spans="2:3" x14ac:dyDescent="0.3">
      <c r="B12517" s="1"/>
      <c r="C12517" s="1"/>
    </row>
    <row r="12518" spans="2:3" x14ac:dyDescent="0.3">
      <c r="B12518" s="1"/>
      <c r="C12518" s="1"/>
    </row>
    <row r="12519" spans="2:3" x14ac:dyDescent="0.3">
      <c r="B12519" s="1"/>
      <c r="C12519" s="1"/>
    </row>
    <row r="12520" spans="2:3" x14ac:dyDescent="0.3">
      <c r="B12520" s="1"/>
      <c r="C12520" s="1"/>
    </row>
    <row r="12521" spans="2:3" x14ac:dyDescent="0.3">
      <c r="B12521" s="1"/>
      <c r="C12521" s="1"/>
    </row>
    <row r="12522" spans="2:3" x14ac:dyDescent="0.3">
      <c r="B12522" s="1"/>
      <c r="C12522" s="1"/>
    </row>
    <row r="12523" spans="2:3" x14ac:dyDescent="0.3">
      <c r="B12523" s="1"/>
      <c r="C12523" s="1"/>
    </row>
    <row r="12524" spans="2:3" x14ac:dyDescent="0.3">
      <c r="B12524" s="1"/>
      <c r="C12524" s="1"/>
    </row>
    <row r="12525" spans="2:3" x14ac:dyDescent="0.3">
      <c r="B12525" s="1"/>
      <c r="C12525" s="1"/>
    </row>
    <row r="12526" spans="2:3" x14ac:dyDescent="0.3">
      <c r="B12526" s="1"/>
      <c r="C12526" s="1"/>
    </row>
    <row r="12527" spans="2:3" x14ac:dyDescent="0.3">
      <c r="B12527" s="1"/>
      <c r="C12527" s="1"/>
    </row>
    <row r="12528" spans="2:3" x14ac:dyDescent="0.3">
      <c r="B12528" s="1"/>
      <c r="C12528" s="1"/>
    </row>
    <row r="12529" spans="2:3" x14ac:dyDescent="0.3">
      <c r="B12529" s="1"/>
      <c r="C12529" s="1"/>
    </row>
    <row r="12530" spans="2:3" x14ac:dyDescent="0.3">
      <c r="B12530" s="1"/>
      <c r="C12530" s="1"/>
    </row>
    <row r="12531" spans="2:3" x14ac:dyDescent="0.3">
      <c r="B12531" s="1"/>
      <c r="C12531" s="1"/>
    </row>
    <row r="12532" spans="2:3" x14ac:dyDescent="0.3">
      <c r="B12532" s="1"/>
      <c r="C12532" s="1"/>
    </row>
    <row r="12533" spans="2:3" x14ac:dyDescent="0.3">
      <c r="B12533" s="1"/>
      <c r="C12533" s="1"/>
    </row>
    <row r="12534" spans="2:3" x14ac:dyDescent="0.3">
      <c r="B12534" s="1"/>
      <c r="C12534" s="1"/>
    </row>
    <row r="12535" spans="2:3" x14ac:dyDescent="0.3">
      <c r="B12535" s="1"/>
      <c r="C12535" s="1"/>
    </row>
    <row r="12536" spans="2:3" x14ac:dyDescent="0.3">
      <c r="B12536" s="1"/>
      <c r="C12536" s="1"/>
    </row>
    <row r="12537" spans="2:3" x14ac:dyDescent="0.3">
      <c r="B12537" s="1"/>
      <c r="C12537" s="1"/>
    </row>
    <row r="12538" spans="2:3" x14ac:dyDescent="0.3">
      <c r="B12538" s="1"/>
      <c r="C12538" s="1"/>
    </row>
    <row r="12539" spans="2:3" x14ac:dyDescent="0.3">
      <c r="B12539" s="1"/>
      <c r="C12539" s="1"/>
    </row>
    <row r="12540" spans="2:3" x14ac:dyDescent="0.3">
      <c r="B12540" s="1"/>
      <c r="C12540" s="1"/>
    </row>
    <row r="12541" spans="2:3" x14ac:dyDescent="0.3">
      <c r="B12541" s="1"/>
      <c r="C12541" s="1"/>
    </row>
    <row r="12542" spans="2:3" x14ac:dyDescent="0.3">
      <c r="B12542" s="1"/>
      <c r="C12542" s="1"/>
    </row>
    <row r="12543" spans="2:3" x14ac:dyDescent="0.3">
      <c r="B12543" s="1"/>
      <c r="C12543" s="1"/>
    </row>
    <row r="12544" spans="2:3" x14ac:dyDescent="0.3">
      <c r="B12544" s="1"/>
      <c r="C12544" s="1"/>
    </row>
    <row r="12545" spans="2:3" x14ac:dyDescent="0.3">
      <c r="B12545" s="1"/>
      <c r="C12545" s="1"/>
    </row>
    <row r="12546" spans="2:3" x14ac:dyDescent="0.3">
      <c r="B12546" s="1"/>
      <c r="C12546" s="1"/>
    </row>
    <row r="12547" spans="2:3" x14ac:dyDescent="0.3">
      <c r="B12547" s="1"/>
      <c r="C12547" s="1"/>
    </row>
    <row r="12548" spans="2:3" x14ac:dyDescent="0.3">
      <c r="B12548" s="1"/>
      <c r="C12548" s="1"/>
    </row>
    <row r="12549" spans="2:3" x14ac:dyDescent="0.3">
      <c r="B12549" s="1"/>
      <c r="C12549" s="1"/>
    </row>
    <row r="12550" spans="2:3" x14ac:dyDescent="0.3">
      <c r="B12550" s="1"/>
      <c r="C12550" s="1"/>
    </row>
    <row r="12551" spans="2:3" x14ac:dyDescent="0.3">
      <c r="B12551" s="1"/>
      <c r="C12551" s="1"/>
    </row>
    <row r="12552" spans="2:3" x14ac:dyDescent="0.3">
      <c r="B12552" s="1"/>
      <c r="C12552" s="1"/>
    </row>
    <row r="12553" spans="2:3" x14ac:dyDescent="0.3">
      <c r="B12553" s="1"/>
      <c r="C12553" s="1"/>
    </row>
    <row r="12554" spans="2:3" x14ac:dyDescent="0.3">
      <c r="B12554" s="1"/>
      <c r="C12554" s="1"/>
    </row>
    <row r="12555" spans="2:3" x14ac:dyDescent="0.3">
      <c r="B12555" s="1"/>
      <c r="C12555" s="1"/>
    </row>
    <row r="12556" spans="2:3" x14ac:dyDescent="0.3">
      <c r="B12556" s="1"/>
      <c r="C12556" s="1"/>
    </row>
    <row r="12557" spans="2:3" x14ac:dyDescent="0.3">
      <c r="B12557" s="1"/>
      <c r="C12557" s="1"/>
    </row>
    <row r="12558" spans="2:3" x14ac:dyDescent="0.3">
      <c r="B12558" s="1"/>
      <c r="C12558" s="1"/>
    </row>
    <row r="12559" spans="2:3" x14ac:dyDescent="0.3">
      <c r="B12559" s="1"/>
      <c r="C12559" s="1"/>
    </row>
    <row r="12560" spans="2:3" x14ac:dyDescent="0.3">
      <c r="B12560" s="1"/>
      <c r="C12560" s="1"/>
    </row>
    <row r="12561" spans="2:3" x14ac:dyDescent="0.3">
      <c r="B12561" s="1"/>
      <c r="C12561" s="1"/>
    </row>
    <row r="12562" spans="2:3" x14ac:dyDescent="0.3">
      <c r="B12562" s="1"/>
      <c r="C12562" s="1"/>
    </row>
    <row r="12563" spans="2:3" x14ac:dyDescent="0.3">
      <c r="B12563" s="1"/>
      <c r="C12563" s="1"/>
    </row>
    <row r="12564" spans="2:3" x14ac:dyDescent="0.3">
      <c r="B12564" s="1"/>
      <c r="C12564" s="1"/>
    </row>
    <row r="12565" spans="2:3" x14ac:dyDescent="0.3">
      <c r="B12565" s="1"/>
      <c r="C12565" s="1"/>
    </row>
    <row r="12566" spans="2:3" x14ac:dyDescent="0.3">
      <c r="B12566" s="1"/>
      <c r="C12566" s="1"/>
    </row>
    <row r="12567" spans="2:3" x14ac:dyDescent="0.3">
      <c r="B12567" s="1"/>
      <c r="C12567" s="1"/>
    </row>
    <row r="12568" spans="2:3" x14ac:dyDescent="0.3">
      <c r="B12568" s="1"/>
      <c r="C12568" s="1"/>
    </row>
    <row r="12569" spans="2:3" x14ac:dyDescent="0.3">
      <c r="B12569" s="1"/>
      <c r="C12569" s="1"/>
    </row>
    <row r="12570" spans="2:3" x14ac:dyDescent="0.3">
      <c r="B12570" s="1"/>
      <c r="C12570" s="1"/>
    </row>
    <row r="12571" spans="2:3" x14ac:dyDescent="0.3">
      <c r="B12571" s="1"/>
      <c r="C12571" s="1"/>
    </row>
    <row r="12572" spans="2:3" x14ac:dyDescent="0.3">
      <c r="B12572" s="1"/>
      <c r="C12572" s="1"/>
    </row>
    <row r="12573" spans="2:3" x14ac:dyDescent="0.3">
      <c r="B12573" s="1"/>
      <c r="C12573" s="1"/>
    </row>
    <row r="12574" spans="2:3" x14ac:dyDescent="0.3">
      <c r="B12574" s="1"/>
      <c r="C12574" s="1"/>
    </row>
    <row r="12575" spans="2:3" x14ac:dyDescent="0.3">
      <c r="B12575" s="1"/>
      <c r="C12575" s="1"/>
    </row>
    <row r="12576" spans="2:3" x14ac:dyDescent="0.3">
      <c r="B12576" s="1"/>
      <c r="C12576" s="1"/>
    </row>
    <row r="12577" spans="2:3" x14ac:dyDescent="0.3">
      <c r="B12577" s="1"/>
      <c r="C12577" s="1"/>
    </row>
    <row r="12578" spans="2:3" x14ac:dyDescent="0.3">
      <c r="B12578" s="1"/>
      <c r="C12578" s="1"/>
    </row>
    <row r="12579" spans="2:3" x14ac:dyDescent="0.3">
      <c r="B12579" s="1"/>
      <c r="C12579" s="1"/>
    </row>
    <row r="12580" spans="2:3" x14ac:dyDescent="0.3">
      <c r="B12580" s="1"/>
      <c r="C12580" s="1"/>
    </row>
    <row r="12581" spans="2:3" x14ac:dyDescent="0.3">
      <c r="B12581" s="1"/>
      <c r="C12581" s="1"/>
    </row>
    <row r="12582" spans="2:3" x14ac:dyDescent="0.3">
      <c r="B12582" s="1"/>
      <c r="C12582" s="1"/>
    </row>
    <row r="12583" spans="2:3" x14ac:dyDescent="0.3">
      <c r="B12583" s="1"/>
      <c r="C12583" s="1"/>
    </row>
    <row r="12584" spans="2:3" x14ac:dyDescent="0.3">
      <c r="B12584" s="1"/>
      <c r="C12584" s="1"/>
    </row>
    <row r="12585" spans="2:3" x14ac:dyDescent="0.3">
      <c r="B12585" s="1"/>
      <c r="C12585" s="1"/>
    </row>
    <row r="12586" spans="2:3" x14ac:dyDescent="0.3">
      <c r="B12586" s="1"/>
      <c r="C12586" s="1"/>
    </row>
    <row r="12587" spans="2:3" x14ac:dyDescent="0.3">
      <c r="B12587" s="1"/>
      <c r="C12587" s="1"/>
    </row>
    <row r="12588" spans="2:3" x14ac:dyDescent="0.3">
      <c r="B12588" s="1"/>
      <c r="C12588" s="1"/>
    </row>
    <row r="12589" spans="2:3" x14ac:dyDescent="0.3">
      <c r="B12589" s="1"/>
      <c r="C12589" s="1"/>
    </row>
    <row r="12590" spans="2:3" x14ac:dyDescent="0.3">
      <c r="B12590" s="1"/>
      <c r="C12590" s="1"/>
    </row>
    <row r="12591" spans="2:3" x14ac:dyDescent="0.3">
      <c r="B12591" s="1"/>
      <c r="C12591" s="1"/>
    </row>
    <row r="12592" spans="2:3" x14ac:dyDescent="0.3">
      <c r="B12592" s="1"/>
      <c r="C12592" s="1"/>
    </row>
    <row r="12593" spans="2:3" x14ac:dyDescent="0.3">
      <c r="B12593" s="1"/>
      <c r="C12593" s="1"/>
    </row>
    <row r="12594" spans="2:3" x14ac:dyDescent="0.3">
      <c r="B12594" s="1"/>
      <c r="C12594" s="1"/>
    </row>
    <row r="12595" spans="2:3" x14ac:dyDescent="0.3">
      <c r="B12595" s="1"/>
      <c r="C12595" s="1"/>
    </row>
    <row r="12596" spans="2:3" x14ac:dyDescent="0.3">
      <c r="B12596" s="1"/>
      <c r="C12596" s="1"/>
    </row>
    <row r="12597" spans="2:3" x14ac:dyDescent="0.3">
      <c r="B12597" s="1"/>
      <c r="C12597" s="1"/>
    </row>
    <row r="12598" spans="2:3" x14ac:dyDescent="0.3">
      <c r="B12598" s="1"/>
      <c r="C12598" s="1"/>
    </row>
    <row r="12599" spans="2:3" x14ac:dyDescent="0.3">
      <c r="B12599" s="1"/>
      <c r="C12599" s="1"/>
    </row>
    <row r="12600" spans="2:3" x14ac:dyDescent="0.3">
      <c r="B12600" s="1"/>
      <c r="C12600" s="1"/>
    </row>
    <row r="12601" spans="2:3" x14ac:dyDescent="0.3">
      <c r="B12601" s="1"/>
      <c r="C12601" s="1"/>
    </row>
    <row r="12602" spans="2:3" x14ac:dyDescent="0.3">
      <c r="B12602" s="1"/>
      <c r="C12602" s="1"/>
    </row>
    <row r="12603" spans="2:3" x14ac:dyDescent="0.3">
      <c r="B12603" s="1"/>
      <c r="C12603" s="1"/>
    </row>
    <row r="12604" spans="2:3" x14ac:dyDescent="0.3">
      <c r="B12604" s="1"/>
      <c r="C12604" s="1"/>
    </row>
    <row r="12605" spans="2:3" x14ac:dyDescent="0.3">
      <c r="B12605" s="1"/>
      <c r="C12605" s="1"/>
    </row>
    <row r="12606" spans="2:3" x14ac:dyDescent="0.3">
      <c r="B12606" s="1"/>
      <c r="C12606" s="1"/>
    </row>
    <row r="12607" spans="2:3" x14ac:dyDescent="0.3">
      <c r="B12607" s="1"/>
      <c r="C12607" s="1"/>
    </row>
    <row r="12608" spans="2:3" x14ac:dyDescent="0.3">
      <c r="B12608" s="1"/>
      <c r="C12608" s="1"/>
    </row>
    <row r="12609" spans="2:3" x14ac:dyDescent="0.3">
      <c r="B12609" s="1"/>
      <c r="C12609" s="1"/>
    </row>
    <row r="12610" spans="2:3" x14ac:dyDescent="0.3">
      <c r="B12610" s="1"/>
      <c r="C12610" s="1"/>
    </row>
    <row r="12611" spans="2:3" x14ac:dyDescent="0.3">
      <c r="B12611" s="1"/>
      <c r="C12611" s="1"/>
    </row>
    <row r="12612" spans="2:3" x14ac:dyDescent="0.3">
      <c r="B12612" s="1"/>
      <c r="C12612" s="1"/>
    </row>
    <row r="12613" spans="2:3" x14ac:dyDescent="0.3">
      <c r="B12613" s="1"/>
      <c r="C12613" s="1"/>
    </row>
    <row r="12614" spans="2:3" x14ac:dyDescent="0.3">
      <c r="B12614" s="1"/>
      <c r="C12614" s="1"/>
    </row>
    <row r="12615" spans="2:3" x14ac:dyDescent="0.3">
      <c r="B12615" s="1"/>
      <c r="C12615" s="1"/>
    </row>
    <row r="12616" spans="2:3" x14ac:dyDescent="0.3">
      <c r="B12616" s="1"/>
      <c r="C12616" s="1"/>
    </row>
    <row r="12617" spans="2:3" x14ac:dyDescent="0.3">
      <c r="B12617" s="1"/>
      <c r="C12617" s="1"/>
    </row>
    <row r="12618" spans="2:3" x14ac:dyDescent="0.3">
      <c r="B12618" s="1"/>
      <c r="C12618" s="1"/>
    </row>
    <row r="12619" spans="2:3" x14ac:dyDescent="0.3">
      <c r="B12619" s="1"/>
      <c r="C12619" s="1"/>
    </row>
    <row r="12620" spans="2:3" x14ac:dyDescent="0.3">
      <c r="B12620" s="1"/>
      <c r="C12620" s="1"/>
    </row>
    <row r="12621" spans="2:3" x14ac:dyDescent="0.3">
      <c r="B12621" s="1"/>
      <c r="C12621" s="1"/>
    </row>
    <row r="12622" spans="2:3" x14ac:dyDescent="0.3">
      <c r="B12622" s="1"/>
      <c r="C12622" s="1"/>
    </row>
    <row r="12623" spans="2:3" x14ac:dyDescent="0.3">
      <c r="B12623" s="1"/>
      <c r="C12623" s="1"/>
    </row>
    <row r="12624" spans="2:3" x14ac:dyDescent="0.3">
      <c r="B12624" s="1"/>
      <c r="C12624" s="1"/>
    </row>
    <row r="12625" spans="2:3" x14ac:dyDescent="0.3">
      <c r="B12625" s="1"/>
      <c r="C12625" s="1"/>
    </row>
    <row r="12626" spans="2:3" x14ac:dyDescent="0.3">
      <c r="B12626" s="1"/>
      <c r="C12626" s="1"/>
    </row>
    <row r="12627" spans="2:3" x14ac:dyDescent="0.3">
      <c r="B12627" s="1"/>
      <c r="C12627" s="1"/>
    </row>
    <row r="12628" spans="2:3" x14ac:dyDescent="0.3">
      <c r="B12628" s="1"/>
      <c r="C12628" s="1"/>
    </row>
    <row r="12629" spans="2:3" x14ac:dyDescent="0.3">
      <c r="B12629" s="1"/>
      <c r="C12629" s="1"/>
    </row>
    <row r="12630" spans="2:3" x14ac:dyDescent="0.3">
      <c r="B12630" s="1"/>
      <c r="C12630" s="1"/>
    </row>
    <row r="12631" spans="2:3" x14ac:dyDescent="0.3">
      <c r="B12631" s="1"/>
      <c r="C12631" s="1"/>
    </row>
    <row r="12632" spans="2:3" x14ac:dyDescent="0.3">
      <c r="B12632" s="1"/>
      <c r="C12632" s="1"/>
    </row>
    <row r="12633" spans="2:3" x14ac:dyDescent="0.3">
      <c r="B12633" s="1"/>
      <c r="C12633" s="1"/>
    </row>
    <row r="12634" spans="2:3" x14ac:dyDescent="0.3">
      <c r="B12634" s="1"/>
      <c r="C12634" s="1"/>
    </row>
    <row r="12635" spans="2:3" x14ac:dyDescent="0.3">
      <c r="B12635" s="1"/>
      <c r="C12635" s="1"/>
    </row>
    <row r="12636" spans="2:3" x14ac:dyDescent="0.3">
      <c r="B12636" s="1"/>
      <c r="C12636" s="1"/>
    </row>
    <row r="12637" spans="2:3" x14ac:dyDescent="0.3">
      <c r="B12637" s="1"/>
      <c r="C12637" s="1"/>
    </row>
    <row r="12638" spans="2:3" x14ac:dyDescent="0.3">
      <c r="B12638" s="1"/>
      <c r="C12638" s="1"/>
    </row>
    <row r="12639" spans="2:3" x14ac:dyDescent="0.3">
      <c r="B12639" s="1"/>
      <c r="C12639" s="1"/>
    </row>
    <row r="12640" spans="2:3" x14ac:dyDescent="0.3">
      <c r="B12640" s="1"/>
      <c r="C12640" s="1"/>
    </row>
    <row r="12641" spans="2:3" x14ac:dyDescent="0.3">
      <c r="B12641" s="1"/>
      <c r="C12641" s="1"/>
    </row>
    <row r="12642" spans="2:3" x14ac:dyDescent="0.3">
      <c r="B12642" s="1"/>
      <c r="C12642" s="1"/>
    </row>
    <row r="12643" spans="2:3" x14ac:dyDescent="0.3">
      <c r="B12643" s="1"/>
      <c r="C12643" s="1"/>
    </row>
    <row r="12644" spans="2:3" x14ac:dyDescent="0.3">
      <c r="B12644" s="1"/>
      <c r="C12644" s="1"/>
    </row>
    <row r="12645" spans="2:3" x14ac:dyDescent="0.3">
      <c r="B12645" s="1"/>
      <c r="C12645" s="1"/>
    </row>
    <row r="12646" spans="2:3" x14ac:dyDescent="0.3">
      <c r="B12646" s="1"/>
      <c r="C12646" s="1"/>
    </row>
    <row r="12647" spans="2:3" x14ac:dyDescent="0.3">
      <c r="B12647" s="1"/>
      <c r="C12647" s="1"/>
    </row>
    <row r="12648" spans="2:3" x14ac:dyDescent="0.3">
      <c r="B12648" s="1"/>
      <c r="C12648" s="1"/>
    </row>
    <row r="12649" spans="2:3" x14ac:dyDescent="0.3">
      <c r="B12649" s="1"/>
      <c r="C12649" s="1"/>
    </row>
    <row r="12650" spans="2:3" x14ac:dyDescent="0.3">
      <c r="B12650" s="1"/>
      <c r="C12650" s="1"/>
    </row>
    <row r="12651" spans="2:3" x14ac:dyDescent="0.3">
      <c r="B12651" s="1"/>
      <c r="C12651" s="1"/>
    </row>
    <row r="12652" spans="2:3" x14ac:dyDescent="0.3">
      <c r="B12652" s="1"/>
      <c r="C12652" s="1"/>
    </row>
    <row r="12653" spans="2:3" x14ac:dyDescent="0.3">
      <c r="B12653" s="1"/>
      <c r="C12653" s="1"/>
    </row>
    <row r="12654" spans="2:3" x14ac:dyDescent="0.3">
      <c r="B12654" s="1"/>
      <c r="C12654" s="1"/>
    </row>
    <row r="12655" spans="2:3" x14ac:dyDescent="0.3">
      <c r="B12655" s="1"/>
      <c r="C12655" s="1"/>
    </row>
    <row r="12656" spans="2:3" x14ac:dyDescent="0.3">
      <c r="B12656" s="1"/>
      <c r="C12656" s="1"/>
    </row>
    <row r="12657" spans="2:3" x14ac:dyDescent="0.3">
      <c r="B12657" s="1"/>
      <c r="C12657" s="1"/>
    </row>
    <row r="12658" spans="2:3" x14ac:dyDescent="0.3">
      <c r="B12658" s="1"/>
      <c r="C12658" s="1"/>
    </row>
    <row r="12659" spans="2:3" x14ac:dyDescent="0.3">
      <c r="B12659" s="1"/>
      <c r="C12659" s="1"/>
    </row>
    <row r="12660" spans="2:3" x14ac:dyDescent="0.3">
      <c r="B12660" s="1"/>
      <c r="C12660" s="1"/>
    </row>
    <row r="12661" spans="2:3" x14ac:dyDescent="0.3">
      <c r="B12661" s="1"/>
      <c r="C12661" s="1"/>
    </row>
    <row r="12662" spans="2:3" x14ac:dyDescent="0.3">
      <c r="B12662" s="1"/>
      <c r="C12662" s="1"/>
    </row>
    <row r="12663" spans="2:3" x14ac:dyDescent="0.3">
      <c r="B12663" s="1"/>
      <c r="C12663" s="1"/>
    </row>
    <row r="12664" spans="2:3" x14ac:dyDescent="0.3">
      <c r="B12664" s="1"/>
      <c r="C12664" s="1"/>
    </row>
    <row r="12665" spans="2:3" x14ac:dyDescent="0.3">
      <c r="B12665" s="1"/>
      <c r="C12665" s="1"/>
    </row>
    <row r="12666" spans="2:3" x14ac:dyDescent="0.3">
      <c r="B12666" s="1"/>
      <c r="C12666" s="1"/>
    </row>
    <row r="12667" spans="2:3" x14ac:dyDescent="0.3">
      <c r="B12667" s="1"/>
      <c r="C12667" s="1"/>
    </row>
    <row r="12668" spans="2:3" x14ac:dyDescent="0.3">
      <c r="B12668" s="1"/>
      <c r="C12668" s="1"/>
    </row>
    <row r="12669" spans="2:3" x14ac:dyDescent="0.3">
      <c r="B12669" s="1"/>
      <c r="C12669" s="1"/>
    </row>
    <row r="12670" spans="2:3" x14ac:dyDescent="0.3">
      <c r="B12670" s="1"/>
      <c r="C12670" s="1"/>
    </row>
    <row r="12671" spans="2:3" x14ac:dyDescent="0.3">
      <c r="B12671" s="1"/>
      <c r="C12671" s="1"/>
    </row>
    <row r="12672" spans="2:3" x14ac:dyDescent="0.3">
      <c r="B12672" s="1"/>
      <c r="C12672" s="1"/>
    </row>
    <row r="12673" spans="2:3" x14ac:dyDescent="0.3">
      <c r="B12673" s="1"/>
      <c r="C12673" s="1"/>
    </row>
    <row r="12674" spans="2:3" x14ac:dyDescent="0.3">
      <c r="B12674" s="1"/>
      <c r="C12674" s="1"/>
    </row>
    <row r="12675" spans="2:3" x14ac:dyDescent="0.3">
      <c r="B12675" s="1"/>
      <c r="C12675" s="1"/>
    </row>
    <row r="12676" spans="2:3" x14ac:dyDescent="0.3">
      <c r="B12676" s="1"/>
      <c r="C12676" s="1"/>
    </row>
    <row r="12677" spans="2:3" x14ac:dyDescent="0.3">
      <c r="B12677" s="1"/>
      <c r="C12677" s="1"/>
    </row>
    <row r="12678" spans="2:3" x14ac:dyDescent="0.3">
      <c r="B12678" s="1"/>
      <c r="C12678" s="1"/>
    </row>
    <row r="12679" spans="2:3" x14ac:dyDescent="0.3">
      <c r="B12679" s="1"/>
      <c r="C12679" s="1"/>
    </row>
    <row r="12680" spans="2:3" x14ac:dyDescent="0.3">
      <c r="B12680" s="1"/>
      <c r="C12680" s="1"/>
    </row>
    <row r="12681" spans="2:3" x14ac:dyDescent="0.3">
      <c r="B12681" s="1"/>
      <c r="C12681" s="1"/>
    </row>
    <row r="12682" spans="2:3" x14ac:dyDescent="0.3">
      <c r="B12682" s="1"/>
      <c r="C12682" s="1"/>
    </row>
    <row r="12683" spans="2:3" x14ac:dyDescent="0.3">
      <c r="B12683" s="1"/>
      <c r="C12683" s="1"/>
    </row>
    <row r="12684" spans="2:3" x14ac:dyDescent="0.3">
      <c r="B12684" s="1"/>
      <c r="C12684" s="1"/>
    </row>
    <row r="12685" spans="2:3" x14ac:dyDescent="0.3">
      <c r="B12685" s="1"/>
      <c r="C12685" s="1"/>
    </row>
    <row r="12686" spans="2:3" x14ac:dyDescent="0.3">
      <c r="B12686" s="1"/>
      <c r="C12686" s="1"/>
    </row>
    <row r="12687" spans="2:3" x14ac:dyDescent="0.3">
      <c r="B12687" s="1"/>
      <c r="C12687" s="1"/>
    </row>
    <row r="12688" spans="2:3" x14ac:dyDescent="0.3">
      <c r="B12688" s="1"/>
      <c r="C12688" s="1"/>
    </row>
    <row r="12689" spans="2:3" x14ac:dyDescent="0.3">
      <c r="B12689" s="1"/>
      <c r="C12689" s="1"/>
    </row>
    <row r="12690" spans="2:3" x14ac:dyDescent="0.3">
      <c r="B12690" s="1"/>
      <c r="C12690" s="1"/>
    </row>
    <row r="12691" spans="2:3" x14ac:dyDescent="0.3">
      <c r="B12691" s="1"/>
      <c r="C12691" s="1"/>
    </row>
    <row r="12692" spans="2:3" x14ac:dyDescent="0.3">
      <c r="B12692" s="1"/>
      <c r="C12692" s="1"/>
    </row>
    <row r="12693" spans="2:3" x14ac:dyDescent="0.3">
      <c r="B12693" s="1"/>
      <c r="C12693" s="1"/>
    </row>
    <row r="12694" spans="2:3" x14ac:dyDescent="0.3">
      <c r="B12694" s="1"/>
      <c r="C12694" s="1"/>
    </row>
    <row r="12695" spans="2:3" x14ac:dyDescent="0.3">
      <c r="B12695" s="1"/>
      <c r="C12695" s="1"/>
    </row>
    <row r="12696" spans="2:3" x14ac:dyDescent="0.3">
      <c r="B12696" s="1"/>
      <c r="C12696" s="1"/>
    </row>
    <row r="12697" spans="2:3" x14ac:dyDescent="0.3">
      <c r="B12697" s="1"/>
      <c r="C12697" s="1"/>
    </row>
    <row r="12698" spans="2:3" x14ac:dyDescent="0.3">
      <c r="B12698" s="1"/>
      <c r="C12698" s="1"/>
    </row>
    <row r="12699" spans="2:3" x14ac:dyDescent="0.3">
      <c r="B12699" s="1"/>
      <c r="C12699" s="1"/>
    </row>
    <row r="12700" spans="2:3" x14ac:dyDescent="0.3">
      <c r="B12700" s="1"/>
      <c r="C12700" s="1"/>
    </row>
    <row r="12701" spans="2:3" x14ac:dyDescent="0.3">
      <c r="B12701" s="1"/>
      <c r="C12701" s="1"/>
    </row>
    <row r="12702" spans="2:3" x14ac:dyDescent="0.3">
      <c r="B12702" s="1"/>
      <c r="C12702" s="1"/>
    </row>
    <row r="12703" spans="2:3" x14ac:dyDescent="0.3">
      <c r="B12703" s="1"/>
      <c r="C12703" s="1"/>
    </row>
    <row r="12704" spans="2:3" x14ac:dyDescent="0.3">
      <c r="B12704" s="1"/>
      <c r="C12704" s="1"/>
    </row>
    <row r="12705" spans="2:3" x14ac:dyDescent="0.3">
      <c r="B12705" s="1"/>
      <c r="C12705" s="1"/>
    </row>
    <row r="12706" spans="2:3" x14ac:dyDescent="0.3">
      <c r="B12706" s="1"/>
      <c r="C12706" s="1"/>
    </row>
    <row r="12707" spans="2:3" x14ac:dyDescent="0.3">
      <c r="B12707" s="1"/>
      <c r="C12707" s="1"/>
    </row>
    <row r="12708" spans="2:3" x14ac:dyDescent="0.3">
      <c r="B12708" s="1"/>
      <c r="C12708" s="1"/>
    </row>
    <row r="12709" spans="2:3" x14ac:dyDescent="0.3">
      <c r="B12709" s="1"/>
      <c r="C12709" s="1"/>
    </row>
    <row r="12710" spans="2:3" x14ac:dyDescent="0.3">
      <c r="B12710" s="1"/>
      <c r="C12710" s="1"/>
    </row>
    <row r="12711" spans="2:3" x14ac:dyDescent="0.3">
      <c r="B12711" s="1"/>
      <c r="C12711" s="1"/>
    </row>
    <row r="12712" spans="2:3" x14ac:dyDescent="0.3">
      <c r="B12712" s="1"/>
      <c r="C12712" s="1"/>
    </row>
    <row r="12713" spans="2:3" x14ac:dyDescent="0.3">
      <c r="B12713" s="1"/>
      <c r="C12713" s="1"/>
    </row>
    <row r="12714" spans="2:3" x14ac:dyDescent="0.3">
      <c r="B12714" s="1"/>
      <c r="C12714" s="1"/>
    </row>
    <row r="12715" spans="2:3" x14ac:dyDescent="0.3">
      <c r="B12715" s="1"/>
      <c r="C12715" s="1"/>
    </row>
    <row r="12716" spans="2:3" x14ac:dyDescent="0.3">
      <c r="B12716" s="1"/>
      <c r="C12716" s="1"/>
    </row>
    <row r="12717" spans="2:3" x14ac:dyDescent="0.3">
      <c r="B12717" s="1"/>
      <c r="C12717" s="1"/>
    </row>
    <row r="12718" spans="2:3" x14ac:dyDescent="0.3">
      <c r="B12718" s="1"/>
      <c r="C12718" s="1"/>
    </row>
    <row r="12719" spans="2:3" x14ac:dyDescent="0.3">
      <c r="B12719" s="1"/>
      <c r="C12719" s="1"/>
    </row>
    <row r="12720" spans="2:3" x14ac:dyDescent="0.3">
      <c r="B12720" s="1"/>
      <c r="C12720" s="1"/>
    </row>
    <row r="12721" spans="2:3" x14ac:dyDescent="0.3">
      <c r="B12721" s="1"/>
      <c r="C12721" s="1"/>
    </row>
    <row r="12722" spans="2:3" x14ac:dyDescent="0.3">
      <c r="B12722" s="1"/>
      <c r="C12722" s="1"/>
    </row>
    <row r="12723" spans="2:3" x14ac:dyDescent="0.3">
      <c r="B12723" s="1"/>
      <c r="C12723" s="1"/>
    </row>
    <row r="12724" spans="2:3" x14ac:dyDescent="0.3">
      <c r="B12724" s="1"/>
      <c r="C12724" s="1"/>
    </row>
    <row r="12725" spans="2:3" x14ac:dyDescent="0.3">
      <c r="B12725" s="1"/>
      <c r="C12725" s="1"/>
    </row>
    <row r="12726" spans="2:3" x14ac:dyDescent="0.3">
      <c r="B12726" s="1"/>
      <c r="C12726" s="1"/>
    </row>
    <row r="12727" spans="2:3" x14ac:dyDescent="0.3">
      <c r="B12727" s="1"/>
      <c r="C12727" s="1"/>
    </row>
    <row r="12728" spans="2:3" x14ac:dyDescent="0.3">
      <c r="B12728" s="1"/>
      <c r="C12728" s="1"/>
    </row>
    <row r="12729" spans="2:3" x14ac:dyDescent="0.3">
      <c r="B12729" s="1"/>
      <c r="C12729" s="1"/>
    </row>
    <row r="12730" spans="2:3" x14ac:dyDescent="0.3">
      <c r="B12730" s="1"/>
      <c r="C12730" s="1"/>
    </row>
    <row r="12731" spans="2:3" x14ac:dyDescent="0.3">
      <c r="B12731" s="1"/>
      <c r="C12731" s="1"/>
    </row>
    <row r="12732" spans="2:3" x14ac:dyDescent="0.3">
      <c r="B12732" s="1"/>
      <c r="C12732" s="1"/>
    </row>
    <row r="12733" spans="2:3" x14ac:dyDescent="0.3">
      <c r="B12733" s="1"/>
      <c r="C12733" s="1"/>
    </row>
    <row r="12734" spans="2:3" x14ac:dyDescent="0.3">
      <c r="B12734" s="1"/>
      <c r="C12734" s="1"/>
    </row>
    <row r="12735" spans="2:3" x14ac:dyDescent="0.3">
      <c r="B12735" s="1"/>
      <c r="C12735" s="1"/>
    </row>
    <row r="12736" spans="2:3" x14ac:dyDescent="0.3">
      <c r="B12736" s="1"/>
      <c r="C12736" s="1"/>
    </row>
    <row r="12737" spans="2:3" x14ac:dyDescent="0.3">
      <c r="B12737" s="1"/>
      <c r="C12737" s="1"/>
    </row>
    <row r="12738" spans="2:3" x14ac:dyDescent="0.3">
      <c r="B12738" s="1"/>
      <c r="C12738" s="1"/>
    </row>
    <row r="12739" spans="2:3" x14ac:dyDescent="0.3">
      <c r="B12739" s="1"/>
      <c r="C12739" s="1"/>
    </row>
    <row r="12740" spans="2:3" x14ac:dyDescent="0.3">
      <c r="B12740" s="1"/>
      <c r="C12740" s="1"/>
    </row>
    <row r="12741" spans="2:3" x14ac:dyDescent="0.3">
      <c r="B12741" s="1"/>
      <c r="C12741" s="1"/>
    </row>
    <row r="12742" spans="2:3" x14ac:dyDescent="0.3">
      <c r="B12742" s="1"/>
      <c r="C12742" s="1"/>
    </row>
    <row r="12743" spans="2:3" x14ac:dyDescent="0.3">
      <c r="B12743" s="1"/>
      <c r="C12743" s="1"/>
    </row>
    <row r="12744" spans="2:3" x14ac:dyDescent="0.3">
      <c r="B12744" s="1"/>
      <c r="C12744" s="1"/>
    </row>
    <row r="12745" spans="2:3" x14ac:dyDescent="0.3">
      <c r="B12745" s="1"/>
      <c r="C12745" s="1"/>
    </row>
    <row r="12746" spans="2:3" x14ac:dyDescent="0.3">
      <c r="B12746" s="1"/>
      <c r="C12746" s="1"/>
    </row>
    <row r="12747" spans="2:3" x14ac:dyDescent="0.3">
      <c r="B12747" s="1"/>
      <c r="C12747" s="1"/>
    </row>
    <row r="12748" spans="2:3" x14ac:dyDescent="0.3">
      <c r="B12748" s="1"/>
      <c r="C12748" s="1"/>
    </row>
    <row r="12749" spans="2:3" x14ac:dyDescent="0.3">
      <c r="B12749" s="1"/>
      <c r="C12749" s="1"/>
    </row>
    <row r="12750" spans="2:3" x14ac:dyDescent="0.3">
      <c r="B12750" s="1"/>
      <c r="C12750" s="1"/>
    </row>
    <row r="12751" spans="2:3" x14ac:dyDescent="0.3">
      <c r="B12751" s="1"/>
      <c r="C12751" s="1"/>
    </row>
    <row r="12752" spans="2:3" x14ac:dyDescent="0.3">
      <c r="B12752" s="1"/>
      <c r="C12752" s="1"/>
    </row>
    <row r="12753" spans="2:3" x14ac:dyDescent="0.3">
      <c r="B12753" s="1"/>
      <c r="C12753" s="1"/>
    </row>
    <row r="12754" spans="2:3" x14ac:dyDescent="0.3">
      <c r="B12754" s="1"/>
      <c r="C12754" s="1"/>
    </row>
    <row r="12755" spans="2:3" x14ac:dyDescent="0.3">
      <c r="B12755" s="1"/>
      <c r="C12755" s="1"/>
    </row>
    <row r="12756" spans="2:3" x14ac:dyDescent="0.3">
      <c r="B12756" s="1"/>
      <c r="C12756" s="1"/>
    </row>
    <row r="12757" spans="2:3" x14ac:dyDescent="0.3">
      <c r="B12757" s="1"/>
      <c r="C12757" s="1"/>
    </row>
    <row r="12758" spans="2:3" x14ac:dyDescent="0.3">
      <c r="B12758" s="1"/>
      <c r="C12758" s="1"/>
    </row>
    <row r="12759" spans="2:3" x14ac:dyDescent="0.3">
      <c r="B12759" s="1"/>
      <c r="C12759" s="1"/>
    </row>
    <row r="12760" spans="2:3" x14ac:dyDescent="0.3">
      <c r="B12760" s="1"/>
      <c r="C12760" s="1"/>
    </row>
    <row r="12761" spans="2:3" x14ac:dyDescent="0.3">
      <c r="B12761" s="1"/>
      <c r="C12761" s="1"/>
    </row>
    <row r="12762" spans="2:3" x14ac:dyDescent="0.3">
      <c r="B12762" s="1"/>
      <c r="C12762" s="1"/>
    </row>
    <row r="12763" spans="2:3" x14ac:dyDescent="0.3">
      <c r="B12763" s="1"/>
      <c r="C12763" s="1"/>
    </row>
    <row r="12764" spans="2:3" x14ac:dyDescent="0.3">
      <c r="B12764" s="1"/>
      <c r="C12764" s="1"/>
    </row>
    <row r="12765" spans="2:3" x14ac:dyDescent="0.3">
      <c r="B12765" s="1"/>
      <c r="C12765" s="1"/>
    </row>
    <row r="12766" spans="2:3" x14ac:dyDescent="0.3">
      <c r="B12766" s="1"/>
      <c r="C12766" s="1"/>
    </row>
    <row r="12767" spans="2:3" x14ac:dyDescent="0.3">
      <c r="B12767" s="1"/>
      <c r="C12767" s="1"/>
    </row>
    <row r="12768" spans="2:3" x14ac:dyDescent="0.3">
      <c r="B12768" s="1"/>
      <c r="C12768" s="1"/>
    </row>
    <row r="12769" spans="2:3" x14ac:dyDescent="0.3">
      <c r="B12769" s="1"/>
      <c r="C12769" s="1"/>
    </row>
    <row r="12770" spans="2:3" x14ac:dyDescent="0.3">
      <c r="B12770" s="1"/>
      <c r="C12770" s="1"/>
    </row>
    <row r="12771" spans="2:3" x14ac:dyDescent="0.3">
      <c r="B12771" s="1"/>
      <c r="C12771" s="1"/>
    </row>
    <row r="12772" spans="2:3" x14ac:dyDescent="0.3">
      <c r="B12772" s="1"/>
      <c r="C12772" s="1"/>
    </row>
    <row r="12773" spans="2:3" x14ac:dyDescent="0.3">
      <c r="B12773" s="1"/>
      <c r="C12773" s="1"/>
    </row>
    <row r="12774" spans="2:3" x14ac:dyDescent="0.3">
      <c r="B12774" s="1"/>
      <c r="C12774" s="1"/>
    </row>
    <row r="12775" spans="2:3" x14ac:dyDescent="0.3">
      <c r="B12775" s="1"/>
      <c r="C12775" s="1"/>
    </row>
    <row r="12776" spans="2:3" x14ac:dyDescent="0.3">
      <c r="B12776" s="1"/>
      <c r="C12776" s="1"/>
    </row>
    <row r="12777" spans="2:3" x14ac:dyDescent="0.3">
      <c r="B12777" s="1"/>
      <c r="C12777" s="1"/>
    </row>
    <row r="12778" spans="2:3" x14ac:dyDescent="0.3">
      <c r="B12778" s="1"/>
      <c r="C12778" s="1"/>
    </row>
    <row r="12779" spans="2:3" x14ac:dyDescent="0.3">
      <c r="B12779" s="1"/>
      <c r="C12779" s="1"/>
    </row>
    <row r="12780" spans="2:3" x14ac:dyDescent="0.3">
      <c r="B12780" s="1"/>
      <c r="C12780" s="1"/>
    </row>
    <row r="12781" spans="2:3" x14ac:dyDescent="0.3">
      <c r="B12781" s="1"/>
      <c r="C12781" s="1"/>
    </row>
    <row r="12782" spans="2:3" x14ac:dyDescent="0.3">
      <c r="B12782" s="1"/>
      <c r="C12782" s="1"/>
    </row>
    <row r="12783" spans="2:3" x14ac:dyDescent="0.3">
      <c r="B12783" s="1"/>
      <c r="C12783" s="1"/>
    </row>
    <row r="12784" spans="2:3" x14ac:dyDescent="0.3">
      <c r="B12784" s="1"/>
      <c r="C12784" s="1"/>
    </row>
    <row r="12785" spans="2:3" x14ac:dyDescent="0.3">
      <c r="B12785" s="1"/>
      <c r="C12785" s="1"/>
    </row>
    <row r="12786" spans="2:3" x14ac:dyDescent="0.3">
      <c r="B12786" s="1"/>
      <c r="C12786" s="1"/>
    </row>
    <row r="12787" spans="2:3" x14ac:dyDescent="0.3">
      <c r="B12787" s="1"/>
      <c r="C12787" s="1"/>
    </row>
    <row r="12788" spans="2:3" x14ac:dyDescent="0.3">
      <c r="B12788" s="1"/>
      <c r="C12788" s="1"/>
    </row>
    <row r="12789" spans="2:3" x14ac:dyDescent="0.3">
      <c r="B12789" s="1"/>
      <c r="C12789" s="1"/>
    </row>
    <row r="12790" spans="2:3" x14ac:dyDescent="0.3">
      <c r="B12790" s="1"/>
      <c r="C12790" s="1"/>
    </row>
    <row r="12791" spans="2:3" x14ac:dyDescent="0.3">
      <c r="B12791" s="1"/>
      <c r="C12791" s="1"/>
    </row>
    <row r="12792" spans="2:3" x14ac:dyDescent="0.3">
      <c r="B12792" s="1"/>
      <c r="C12792" s="1"/>
    </row>
    <row r="12793" spans="2:3" x14ac:dyDescent="0.3">
      <c r="B12793" s="1"/>
      <c r="C12793" s="1"/>
    </row>
    <row r="12794" spans="2:3" x14ac:dyDescent="0.3">
      <c r="B12794" s="1"/>
      <c r="C12794" s="1"/>
    </row>
    <row r="12795" spans="2:3" x14ac:dyDescent="0.3">
      <c r="B12795" s="1"/>
      <c r="C12795" s="1"/>
    </row>
    <row r="12796" spans="2:3" x14ac:dyDescent="0.3">
      <c r="B12796" s="1"/>
      <c r="C12796" s="1"/>
    </row>
    <row r="12797" spans="2:3" x14ac:dyDescent="0.3">
      <c r="B12797" s="1"/>
      <c r="C12797" s="1"/>
    </row>
    <row r="12798" spans="2:3" x14ac:dyDescent="0.3">
      <c r="B12798" s="1"/>
      <c r="C12798" s="1"/>
    </row>
    <row r="12799" spans="2:3" x14ac:dyDescent="0.3">
      <c r="B12799" s="1"/>
      <c r="C12799" s="1"/>
    </row>
    <row r="12800" spans="2:3" x14ac:dyDescent="0.3">
      <c r="B12800" s="1"/>
      <c r="C12800" s="1"/>
    </row>
    <row r="12801" spans="2:3" x14ac:dyDescent="0.3">
      <c r="B12801" s="1"/>
      <c r="C12801" s="1"/>
    </row>
    <row r="12802" spans="2:3" x14ac:dyDescent="0.3">
      <c r="B12802" s="1"/>
      <c r="C12802" s="1"/>
    </row>
    <row r="12803" spans="2:3" x14ac:dyDescent="0.3">
      <c r="B12803" s="1"/>
      <c r="C12803" s="1"/>
    </row>
    <row r="12804" spans="2:3" x14ac:dyDescent="0.3">
      <c r="B12804" s="1"/>
      <c r="C12804" s="1"/>
    </row>
    <row r="12805" spans="2:3" x14ac:dyDescent="0.3">
      <c r="B12805" s="1"/>
      <c r="C12805" s="1"/>
    </row>
    <row r="12806" spans="2:3" x14ac:dyDescent="0.3">
      <c r="B12806" s="1"/>
      <c r="C12806" s="1"/>
    </row>
    <row r="12807" spans="2:3" x14ac:dyDescent="0.3">
      <c r="B12807" s="1"/>
      <c r="C12807" s="1"/>
    </row>
    <row r="12808" spans="2:3" x14ac:dyDescent="0.3">
      <c r="B12808" s="1"/>
      <c r="C12808" s="1"/>
    </row>
    <row r="12809" spans="2:3" x14ac:dyDescent="0.3">
      <c r="B12809" s="1"/>
      <c r="C12809" s="1"/>
    </row>
    <row r="12810" spans="2:3" x14ac:dyDescent="0.3">
      <c r="B12810" s="1"/>
      <c r="C12810" s="1"/>
    </row>
    <row r="12811" spans="2:3" x14ac:dyDescent="0.3">
      <c r="B12811" s="1"/>
      <c r="C12811" s="1"/>
    </row>
    <row r="12812" spans="2:3" x14ac:dyDescent="0.3">
      <c r="B12812" s="1"/>
      <c r="C12812" s="1"/>
    </row>
    <row r="12813" spans="2:3" x14ac:dyDescent="0.3">
      <c r="B12813" s="1"/>
      <c r="C12813" s="1"/>
    </row>
    <row r="12814" spans="2:3" x14ac:dyDescent="0.3">
      <c r="B12814" s="1"/>
      <c r="C12814" s="1"/>
    </row>
    <row r="12815" spans="2:3" x14ac:dyDescent="0.3">
      <c r="B12815" s="1"/>
      <c r="C12815" s="1"/>
    </row>
    <row r="12816" spans="2:3" x14ac:dyDescent="0.3">
      <c r="B12816" s="1"/>
      <c r="C12816" s="1"/>
    </row>
    <row r="12817" spans="2:3" x14ac:dyDescent="0.3">
      <c r="B12817" s="1"/>
      <c r="C12817" s="1"/>
    </row>
    <row r="12818" spans="2:3" x14ac:dyDescent="0.3">
      <c r="B12818" s="1"/>
      <c r="C12818" s="1"/>
    </row>
    <row r="12819" spans="2:3" x14ac:dyDescent="0.3">
      <c r="B12819" s="1"/>
      <c r="C12819" s="1"/>
    </row>
    <row r="12820" spans="2:3" x14ac:dyDescent="0.3">
      <c r="B12820" s="1"/>
      <c r="C12820" s="1"/>
    </row>
    <row r="12821" spans="2:3" x14ac:dyDescent="0.3">
      <c r="B12821" s="1"/>
      <c r="C12821" s="1"/>
    </row>
    <row r="12822" spans="2:3" x14ac:dyDescent="0.3">
      <c r="B12822" s="1"/>
      <c r="C12822" s="1"/>
    </row>
    <row r="12823" spans="2:3" x14ac:dyDescent="0.3">
      <c r="B12823" s="1"/>
      <c r="C12823" s="1"/>
    </row>
    <row r="12824" spans="2:3" x14ac:dyDescent="0.3">
      <c r="B12824" s="1"/>
      <c r="C12824" s="1"/>
    </row>
    <row r="12825" spans="2:3" x14ac:dyDescent="0.3">
      <c r="B12825" s="1"/>
      <c r="C12825" s="1"/>
    </row>
    <row r="12826" spans="2:3" x14ac:dyDescent="0.3">
      <c r="B12826" s="1"/>
      <c r="C12826" s="1"/>
    </row>
    <row r="12827" spans="2:3" x14ac:dyDescent="0.3">
      <c r="B12827" s="1"/>
      <c r="C12827" s="1"/>
    </row>
    <row r="12828" spans="2:3" x14ac:dyDescent="0.3">
      <c r="B12828" s="1"/>
      <c r="C12828" s="1"/>
    </row>
    <row r="12829" spans="2:3" x14ac:dyDescent="0.3">
      <c r="B12829" s="1"/>
      <c r="C12829" s="1"/>
    </row>
    <row r="12830" spans="2:3" x14ac:dyDescent="0.3">
      <c r="B12830" s="1"/>
      <c r="C12830" s="1"/>
    </row>
    <row r="12831" spans="2:3" x14ac:dyDescent="0.3">
      <c r="B12831" s="1"/>
      <c r="C12831" s="1"/>
    </row>
    <row r="12832" spans="2:3" x14ac:dyDescent="0.3">
      <c r="B12832" s="1"/>
      <c r="C12832" s="1"/>
    </row>
    <row r="12833" spans="2:3" x14ac:dyDescent="0.3">
      <c r="B12833" s="1"/>
      <c r="C12833" s="1"/>
    </row>
    <row r="12834" spans="2:3" x14ac:dyDescent="0.3">
      <c r="B12834" s="1"/>
      <c r="C12834" s="1"/>
    </row>
    <row r="12835" spans="2:3" x14ac:dyDescent="0.3">
      <c r="B12835" s="1"/>
      <c r="C12835" s="1"/>
    </row>
    <row r="12836" spans="2:3" x14ac:dyDescent="0.3">
      <c r="B12836" s="1"/>
      <c r="C12836" s="1"/>
    </row>
    <row r="12837" spans="2:3" x14ac:dyDescent="0.3">
      <c r="B12837" s="1"/>
      <c r="C12837" s="1"/>
    </row>
    <row r="12838" spans="2:3" x14ac:dyDescent="0.3">
      <c r="B12838" s="1"/>
      <c r="C12838" s="1"/>
    </row>
    <row r="12839" spans="2:3" x14ac:dyDescent="0.3">
      <c r="B12839" s="1"/>
      <c r="C12839" s="1"/>
    </row>
    <row r="12840" spans="2:3" x14ac:dyDescent="0.3">
      <c r="B12840" s="1"/>
      <c r="C12840" s="1"/>
    </row>
    <row r="12841" spans="2:3" x14ac:dyDescent="0.3">
      <c r="B12841" s="1"/>
      <c r="C12841" s="1"/>
    </row>
    <row r="12842" spans="2:3" x14ac:dyDescent="0.3">
      <c r="B12842" s="1"/>
      <c r="C12842" s="1"/>
    </row>
    <row r="12843" spans="2:3" x14ac:dyDescent="0.3">
      <c r="B12843" s="1"/>
      <c r="C12843" s="1"/>
    </row>
    <row r="12844" spans="2:3" x14ac:dyDescent="0.3">
      <c r="B12844" s="1"/>
      <c r="C12844" s="1"/>
    </row>
    <row r="12845" spans="2:3" x14ac:dyDescent="0.3">
      <c r="B12845" s="1"/>
      <c r="C12845" s="1"/>
    </row>
    <row r="12846" spans="2:3" x14ac:dyDescent="0.3">
      <c r="B12846" s="1"/>
      <c r="C12846" s="1"/>
    </row>
    <row r="12847" spans="2:3" x14ac:dyDescent="0.3">
      <c r="B12847" s="1"/>
      <c r="C12847" s="1"/>
    </row>
    <row r="12848" spans="2:3" x14ac:dyDescent="0.3">
      <c r="B12848" s="1"/>
      <c r="C12848" s="1"/>
    </row>
    <row r="12849" spans="2:3" x14ac:dyDescent="0.3">
      <c r="B12849" s="1"/>
      <c r="C12849" s="1"/>
    </row>
    <row r="12850" spans="2:3" x14ac:dyDescent="0.3">
      <c r="B12850" s="1"/>
      <c r="C12850" s="1"/>
    </row>
    <row r="12851" spans="2:3" x14ac:dyDescent="0.3">
      <c r="B12851" s="1"/>
      <c r="C12851" s="1"/>
    </row>
    <row r="12852" spans="2:3" x14ac:dyDescent="0.3">
      <c r="B12852" s="1"/>
      <c r="C12852" s="1"/>
    </row>
    <row r="12853" spans="2:3" x14ac:dyDescent="0.3">
      <c r="B12853" s="1"/>
      <c r="C12853" s="1"/>
    </row>
    <row r="12854" spans="2:3" x14ac:dyDescent="0.3">
      <c r="B12854" s="1"/>
      <c r="C12854" s="1"/>
    </row>
    <row r="12855" spans="2:3" x14ac:dyDescent="0.3">
      <c r="B12855" s="1"/>
      <c r="C12855" s="1"/>
    </row>
    <row r="12856" spans="2:3" x14ac:dyDescent="0.3">
      <c r="B12856" s="1"/>
      <c r="C12856" s="1"/>
    </row>
    <row r="12857" spans="2:3" x14ac:dyDescent="0.3">
      <c r="B12857" s="1"/>
      <c r="C12857" s="1"/>
    </row>
    <row r="12858" spans="2:3" x14ac:dyDescent="0.3">
      <c r="B12858" s="1"/>
      <c r="C12858" s="1"/>
    </row>
    <row r="12859" spans="2:3" x14ac:dyDescent="0.3">
      <c r="B12859" s="1"/>
      <c r="C12859" s="1"/>
    </row>
    <row r="12860" spans="2:3" x14ac:dyDescent="0.3">
      <c r="B12860" s="1"/>
      <c r="C12860" s="1"/>
    </row>
    <row r="12861" spans="2:3" x14ac:dyDescent="0.3">
      <c r="B12861" s="1"/>
      <c r="C12861" s="1"/>
    </row>
    <row r="12862" spans="2:3" x14ac:dyDescent="0.3">
      <c r="B12862" s="1"/>
      <c r="C12862" s="1"/>
    </row>
    <row r="12863" spans="2:3" x14ac:dyDescent="0.3">
      <c r="B12863" s="1"/>
      <c r="C12863" s="1"/>
    </row>
    <row r="12864" spans="2:3" x14ac:dyDescent="0.3">
      <c r="B12864" s="1"/>
      <c r="C12864" s="1"/>
    </row>
    <row r="12865" spans="2:3" x14ac:dyDescent="0.3">
      <c r="B12865" s="1"/>
      <c r="C12865" s="1"/>
    </row>
    <row r="12866" spans="2:3" x14ac:dyDescent="0.3">
      <c r="B12866" s="1"/>
      <c r="C12866" s="1"/>
    </row>
    <row r="12867" spans="2:3" x14ac:dyDescent="0.3">
      <c r="B12867" s="1"/>
      <c r="C12867" s="1"/>
    </row>
    <row r="12868" spans="2:3" x14ac:dyDescent="0.3">
      <c r="B12868" s="1"/>
      <c r="C12868" s="1"/>
    </row>
    <row r="12869" spans="2:3" x14ac:dyDescent="0.3">
      <c r="B12869" s="1"/>
      <c r="C12869" s="1"/>
    </row>
    <row r="12870" spans="2:3" x14ac:dyDescent="0.3">
      <c r="B12870" s="1"/>
      <c r="C12870" s="1"/>
    </row>
    <row r="12871" spans="2:3" x14ac:dyDescent="0.3">
      <c r="B12871" s="1"/>
      <c r="C12871" s="1"/>
    </row>
    <row r="12872" spans="2:3" x14ac:dyDescent="0.3">
      <c r="B12872" s="1"/>
      <c r="C12872" s="1"/>
    </row>
    <row r="12873" spans="2:3" x14ac:dyDescent="0.3">
      <c r="B12873" s="1"/>
      <c r="C12873" s="1"/>
    </row>
    <row r="12874" spans="2:3" x14ac:dyDescent="0.3">
      <c r="B12874" s="1"/>
      <c r="C12874" s="1"/>
    </row>
    <row r="12875" spans="2:3" x14ac:dyDescent="0.3">
      <c r="B12875" s="1"/>
      <c r="C12875" s="1"/>
    </row>
    <row r="12876" spans="2:3" x14ac:dyDescent="0.3">
      <c r="B12876" s="1"/>
      <c r="C12876" s="1"/>
    </row>
    <row r="12877" spans="2:3" x14ac:dyDescent="0.3">
      <c r="B12877" s="1"/>
      <c r="C12877" s="1"/>
    </row>
    <row r="12878" spans="2:3" x14ac:dyDescent="0.3">
      <c r="B12878" s="1"/>
      <c r="C12878" s="1"/>
    </row>
    <row r="12879" spans="2:3" x14ac:dyDescent="0.3">
      <c r="B12879" s="1"/>
      <c r="C12879" s="1"/>
    </row>
    <row r="12880" spans="2:3" x14ac:dyDescent="0.3">
      <c r="B12880" s="1"/>
      <c r="C12880" s="1"/>
    </row>
    <row r="12881" spans="2:3" x14ac:dyDescent="0.3">
      <c r="B12881" s="1"/>
      <c r="C12881" s="1"/>
    </row>
    <row r="12882" spans="2:3" x14ac:dyDescent="0.3">
      <c r="B12882" s="1"/>
      <c r="C12882" s="1"/>
    </row>
    <row r="12883" spans="2:3" x14ac:dyDescent="0.3">
      <c r="B12883" s="1"/>
      <c r="C12883" s="1"/>
    </row>
    <row r="12884" spans="2:3" x14ac:dyDescent="0.3">
      <c r="B12884" s="1"/>
      <c r="C12884" s="1"/>
    </row>
    <row r="12885" spans="2:3" x14ac:dyDescent="0.3">
      <c r="B12885" s="1"/>
      <c r="C12885" s="1"/>
    </row>
    <row r="12886" spans="2:3" x14ac:dyDescent="0.3">
      <c r="B12886" s="1"/>
      <c r="C12886" s="1"/>
    </row>
    <row r="12887" spans="2:3" x14ac:dyDescent="0.3">
      <c r="B12887" s="1"/>
      <c r="C12887" s="1"/>
    </row>
    <row r="12888" spans="2:3" x14ac:dyDescent="0.3">
      <c r="B12888" s="1"/>
      <c r="C12888" s="1"/>
    </row>
    <row r="12889" spans="2:3" x14ac:dyDescent="0.3">
      <c r="B12889" s="1"/>
      <c r="C12889" s="1"/>
    </row>
    <row r="12890" spans="2:3" x14ac:dyDescent="0.3">
      <c r="B12890" s="1"/>
      <c r="C12890" s="1"/>
    </row>
    <row r="12891" spans="2:3" x14ac:dyDescent="0.3">
      <c r="B12891" s="1"/>
      <c r="C12891" s="1"/>
    </row>
    <row r="12892" spans="2:3" x14ac:dyDescent="0.3">
      <c r="B12892" s="1"/>
      <c r="C12892" s="1"/>
    </row>
    <row r="12893" spans="2:3" x14ac:dyDescent="0.3">
      <c r="B12893" s="1"/>
      <c r="C12893" s="1"/>
    </row>
    <row r="12894" spans="2:3" x14ac:dyDescent="0.3">
      <c r="B12894" s="1"/>
      <c r="C12894" s="1"/>
    </row>
    <row r="12895" spans="2:3" x14ac:dyDescent="0.3">
      <c r="B12895" s="1"/>
      <c r="C12895" s="1"/>
    </row>
    <row r="12896" spans="2:3" x14ac:dyDescent="0.3">
      <c r="B12896" s="1"/>
      <c r="C12896" s="1"/>
    </row>
    <row r="12897" spans="2:3" x14ac:dyDescent="0.3">
      <c r="B12897" s="1"/>
      <c r="C12897" s="1"/>
    </row>
    <row r="12898" spans="2:3" x14ac:dyDescent="0.3">
      <c r="B12898" s="1"/>
      <c r="C12898" s="1"/>
    </row>
    <row r="12899" spans="2:3" x14ac:dyDescent="0.3">
      <c r="B12899" s="1"/>
      <c r="C12899" s="1"/>
    </row>
    <row r="12900" spans="2:3" x14ac:dyDescent="0.3">
      <c r="B12900" s="1"/>
      <c r="C12900" s="1"/>
    </row>
    <row r="12901" spans="2:3" x14ac:dyDescent="0.3">
      <c r="B12901" s="1"/>
      <c r="C12901" s="1"/>
    </row>
    <row r="12902" spans="2:3" x14ac:dyDescent="0.3">
      <c r="B12902" s="1"/>
      <c r="C12902" s="1"/>
    </row>
    <row r="12903" spans="2:3" x14ac:dyDescent="0.3">
      <c r="B12903" s="1"/>
      <c r="C12903" s="1"/>
    </row>
    <row r="12904" spans="2:3" x14ac:dyDescent="0.3">
      <c r="B12904" s="1"/>
      <c r="C12904" s="1"/>
    </row>
    <row r="12905" spans="2:3" x14ac:dyDescent="0.3">
      <c r="B12905" s="1"/>
      <c r="C12905" s="1"/>
    </row>
    <row r="12906" spans="2:3" x14ac:dyDescent="0.3">
      <c r="B12906" s="1"/>
      <c r="C12906" s="1"/>
    </row>
    <row r="12907" spans="2:3" x14ac:dyDescent="0.3">
      <c r="B12907" s="1"/>
      <c r="C12907" s="1"/>
    </row>
    <row r="12908" spans="2:3" x14ac:dyDescent="0.3">
      <c r="B12908" s="1"/>
      <c r="C12908" s="1"/>
    </row>
    <row r="12909" spans="2:3" x14ac:dyDescent="0.3">
      <c r="B12909" s="1"/>
      <c r="C12909" s="1"/>
    </row>
    <row r="12910" spans="2:3" x14ac:dyDescent="0.3">
      <c r="B12910" s="1"/>
      <c r="C12910" s="1"/>
    </row>
    <row r="12911" spans="2:3" x14ac:dyDescent="0.3">
      <c r="B12911" s="1"/>
      <c r="C12911" s="1"/>
    </row>
    <row r="12912" spans="2:3" x14ac:dyDescent="0.3">
      <c r="B12912" s="1"/>
      <c r="C12912" s="1"/>
    </row>
    <row r="12913" spans="2:3" x14ac:dyDescent="0.3">
      <c r="B12913" s="1"/>
      <c r="C12913" s="1"/>
    </row>
    <row r="12914" spans="2:3" x14ac:dyDescent="0.3">
      <c r="B12914" s="1"/>
      <c r="C12914" s="1"/>
    </row>
    <row r="12915" spans="2:3" x14ac:dyDescent="0.3">
      <c r="B12915" s="1"/>
      <c r="C12915" s="1"/>
    </row>
    <row r="12916" spans="2:3" x14ac:dyDescent="0.3">
      <c r="B12916" s="1"/>
      <c r="C12916" s="1"/>
    </row>
    <row r="12917" spans="2:3" x14ac:dyDescent="0.3">
      <c r="B12917" s="1"/>
      <c r="C12917" s="1"/>
    </row>
    <row r="12918" spans="2:3" x14ac:dyDescent="0.3">
      <c r="B12918" s="1"/>
      <c r="C12918" s="1"/>
    </row>
    <row r="12919" spans="2:3" x14ac:dyDescent="0.3">
      <c r="B12919" s="1"/>
      <c r="C12919" s="1"/>
    </row>
    <row r="12920" spans="2:3" x14ac:dyDescent="0.3">
      <c r="B12920" s="1"/>
      <c r="C12920" s="1"/>
    </row>
    <row r="12921" spans="2:3" x14ac:dyDescent="0.3">
      <c r="B12921" s="1"/>
      <c r="C12921" s="1"/>
    </row>
    <row r="12922" spans="2:3" x14ac:dyDescent="0.3">
      <c r="B12922" s="1"/>
      <c r="C12922" s="1"/>
    </row>
    <row r="12923" spans="2:3" x14ac:dyDescent="0.3">
      <c r="B12923" s="1"/>
      <c r="C12923" s="1"/>
    </row>
    <row r="12924" spans="2:3" x14ac:dyDescent="0.3">
      <c r="B12924" s="1"/>
      <c r="C12924" s="1"/>
    </row>
    <row r="12925" spans="2:3" x14ac:dyDescent="0.3">
      <c r="B12925" s="1"/>
      <c r="C12925" s="1"/>
    </row>
    <row r="12926" spans="2:3" x14ac:dyDescent="0.3">
      <c r="B12926" s="1"/>
      <c r="C12926" s="1"/>
    </row>
    <row r="12927" spans="2:3" x14ac:dyDescent="0.3">
      <c r="B12927" s="1"/>
      <c r="C12927" s="1"/>
    </row>
    <row r="12928" spans="2:3" x14ac:dyDescent="0.3">
      <c r="B12928" s="1"/>
      <c r="C12928" s="1"/>
    </row>
    <row r="12929" spans="2:3" x14ac:dyDescent="0.3">
      <c r="B12929" s="1"/>
      <c r="C12929" s="1"/>
    </row>
    <row r="12930" spans="2:3" x14ac:dyDescent="0.3">
      <c r="B12930" s="1"/>
      <c r="C12930" s="1"/>
    </row>
    <row r="12931" spans="2:3" x14ac:dyDescent="0.3">
      <c r="B12931" s="1"/>
      <c r="C12931" s="1"/>
    </row>
    <row r="12932" spans="2:3" x14ac:dyDescent="0.3">
      <c r="B12932" s="1"/>
      <c r="C12932" s="1"/>
    </row>
    <row r="12933" spans="2:3" x14ac:dyDescent="0.3">
      <c r="B12933" s="1"/>
      <c r="C12933" s="1"/>
    </row>
    <row r="12934" spans="2:3" x14ac:dyDescent="0.3">
      <c r="B12934" s="1"/>
      <c r="C12934" s="1"/>
    </row>
    <row r="12935" spans="2:3" x14ac:dyDescent="0.3">
      <c r="B12935" s="1"/>
      <c r="C12935" s="1"/>
    </row>
    <row r="12936" spans="2:3" x14ac:dyDescent="0.3">
      <c r="B12936" s="1"/>
      <c r="C12936" s="1"/>
    </row>
    <row r="12937" spans="2:3" x14ac:dyDescent="0.3">
      <c r="B12937" s="1"/>
      <c r="C12937" s="1"/>
    </row>
    <row r="12938" spans="2:3" x14ac:dyDescent="0.3">
      <c r="B12938" s="1"/>
      <c r="C12938" s="1"/>
    </row>
    <row r="12939" spans="2:3" x14ac:dyDescent="0.3">
      <c r="B12939" s="1"/>
      <c r="C12939" s="1"/>
    </row>
    <row r="12940" spans="2:3" x14ac:dyDescent="0.3">
      <c r="B12940" s="1"/>
      <c r="C12940" s="1"/>
    </row>
    <row r="12941" spans="2:3" x14ac:dyDescent="0.3">
      <c r="B12941" s="1"/>
      <c r="C12941" s="1"/>
    </row>
    <row r="12942" spans="2:3" x14ac:dyDescent="0.3">
      <c r="B12942" s="1"/>
      <c r="C12942" s="1"/>
    </row>
    <row r="12943" spans="2:3" x14ac:dyDescent="0.3">
      <c r="B12943" s="1"/>
      <c r="C12943" s="1"/>
    </row>
    <row r="12944" spans="2:3" x14ac:dyDescent="0.3">
      <c r="B12944" s="1"/>
      <c r="C12944" s="1"/>
    </row>
    <row r="12945" spans="2:3" x14ac:dyDescent="0.3">
      <c r="B12945" s="1"/>
      <c r="C12945" s="1"/>
    </row>
    <row r="12946" spans="2:3" x14ac:dyDescent="0.3">
      <c r="B12946" s="1"/>
      <c r="C12946" s="1"/>
    </row>
    <row r="12947" spans="2:3" x14ac:dyDescent="0.3">
      <c r="B12947" s="1"/>
      <c r="C12947" s="1"/>
    </row>
    <row r="12948" spans="2:3" x14ac:dyDescent="0.3">
      <c r="B12948" s="1"/>
      <c r="C12948" s="1"/>
    </row>
    <row r="12949" spans="2:3" x14ac:dyDescent="0.3">
      <c r="B12949" s="1"/>
      <c r="C12949" s="1"/>
    </row>
    <row r="12950" spans="2:3" x14ac:dyDescent="0.3">
      <c r="B12950" s="1"/>
      <c r="C12950" s="1"/>
    </row>
    <row r="12951" spans="2:3" x14ac:dyDescent="0.3">
      <c r="B12951" s="1"/>
      <c r="C12951" s="1"/>
    </row>
    <row r="12952" spans="2:3" x14ac:dyDescent="0.3">
      <c r="B12952" s="1"/>
      <c r="C12952" s="1"/>
    </row>
    <row r="12953" spans="2:3" x14ac:dyDescent="0.3">
      <c r="B12953" s="1"/>
      <c r="C12953" s="1"/>
    </row>
    <row r="12954" spans="2:3" x14ac:dyDescent="0.3">
      <c r="B12954" s="1"/>
      <c r="C12954" s="1"/>
    </row>
    <row r="12955" spans="2:3" x14ac:dyDescent="0.3">
      <c r="B12955" s="1"/>
      <c r="C12955" s="1"/>
    </row>
    <row r="12956" spans="2:3" x14ac:dyDescent="0.3">
      <c r="B12956" s="1"/>
      <c r="C12956" s="1"/>
    </row>
    <row r="12957" spans="2:3" x14ac:dyDescent="0.3">
      <c r="B12957" s="1"/>
      <c r="C12957" s="1"/>
    </row>
    <row r="12958" spans="2:3" x14ac:dyDescent="0.3">
      <c r="B12958" s="1"/>
      <c r="C12958" s="1"/>
    </row>
    <row r="12959" spans="2:3" x14ac:dyDescent="0.3">
      <c r="B12959" s="1"/>
      <c r="C12959" s="1"/>
    </row>
    <row r="12960" spans="2:3" x14ac:dyDescent="0.3">
      <c r="B12960" s="1"/>
      <c r="C12960" s="1"/>
    </row>
    <row r="12961" spans="2:3" x14ac:dyDescent="0.3">
      <c r="B12961" s="1"/>
      <c r="C12961" s="1"/>
    </row>
    <row r="12962" spans="2:3" x14ac:dyDescent="0.3">
      <c r="B12962" s="1"/>
      <c r="C12962" s="1"/>
    </row>
    <row r="12963" spans="2:3" x14ac:dyDescent="0.3">
      <c r="B12963" s="1"/>
      <c r="C12963" s="1"/>
    </row>
    <row r="12964" spans="2:3" x14ac:dyDescent="0.3">
      <c r="B12964" s="1"/>
      <c r="C12964" s="1"/>
    </row>
    <row r="12965" spans="2:3" x14ac:dyDescent="0.3">
      <c r="B12965" s="1"/>
      <c r="C12965" s="1"/>
    </row>
    <row r="12966" spans="2:3" x14ac:dyDescent="0.3">
      <c r="B12966" s="1"/>
      <c r="C12966" s="1"/>
    </row>
    <row r="12967" spans="2:3" x14ac:dyDescent="0.3">
      <c r="B12967" s="1"/>
      <c r="C12967" s="1"/>
    </row>
    <row r="12968" spans="2:3" x14ac:dyDescent="0.3">
      <c r="B12968" s="1"/>
      <c r="C12968" s="1"/>
    </row>
    <row r="12969" spans="2:3" x14ac:dyDescent="0.3">
      <c r="B12969" s="1"/>
      <c r="C12969" s="1"/>
    </row>
    <row r="12970" spans="2:3" x14ac:dyDescent="0.3">
      <c r="B12970" s="1"/>
      <c r="C12970" s="1"/>
    </row>
    <row r="12971" spans="2:3" x14ac:dyDescent="0.3">
      <c r="B12971" s="1"/>
      <c r="C12971" s="1"/>
    </row>
    <row r="12972" spans="2:3" x14ac:dyDescent="0.3">
      <c r="B12972" s="1"/>
      <c r="C12972" s="1"/>
    </row>
    <row r="12973" spans="2:3" x14ac:dyDescent="0.3">
      <c r="B12973" s="1"/>
      <c r="C12973" s="1"/>
    </row>
    <row r="12974" spans="2:3" x14ac:dyDescent="0.3">
      <c r="B12974" s="1"/>
      <c r="C12974" s="1"/>
    </row>
    <row r="12975" spans="2:3" x14ac:dyDescent="0.3">
      <c r="B12975" s="1"/>
      <c r="C12975" s="1"/>
    </row>
    <row r="12976" spans="2:3" x14ac:dyDescent="0.3">
      <c r="B12976" s="1"/>
      <c r="C12976" s="1"/>
    </row>
    <row r="12977" spans="2:3" x14ac:dyDescent="0.3">
      <c r="B12977" s="1"/>
      <c r="C12977" s="1"/>
    </row>
    <row r="12978" spans="2:3" x14ac:dyDescent="0.3">
      <c r="B12978" s="1"/>
      <c r="C12978" s="1"/>
    </row>
    <row r="12979" spans="2:3" x14ac:dyDescent="0.3">
      <c r="B12979" s="1"/>
      <c r="C12979" s="1"/>
    </row>
    <row r="12980" spans="2:3" x14ac:dyDescent="0.3">
      <c r="B12980" s="1"/>
      <c r="C12980" s="1"/>
    </row>
    <row r="12981" spans="2:3" x14ac:dyDescent="0.3">
      <c r="B12981" s="1"/>
      <c r="C12981" s="1"/>
    </row>
    <row r="12982" spans="2:3" x14ac:dyDescent="0.3">
      <c r="B12982" s="1"/>
      <c r="C12982" s="1"/>
    </row>
    <row r="12983" spans="2:3" x14ac:dyDescent="0.3">
      <c r="B12983" s="1"/>
      <c r="C12983" s="1"/>
    </row>
    <row r="12984" spans="2:3" x14ac:dyDescent="0.3">
      <c r="B12984" s="1"/>
      <c r="C12984" s="1"/>
    </row>
    <row r="12985" spans="2:3" x14ac:dyDescent="0.3">
      <c r="B12985" s="1"/>
      <c r="C12985" s="1"/>
    </row>
    <row r="12986" spans="2:3" x14ac:dyDescent="0.3">
      <c r="B12986" s="1"/>
      <c r="C12986" s="1"/>
    </row>
    <row r="12987" spans="2:3" x14ac:dyDescent="0.3">
      <c r="B12987" s="1"/>
      <c r="C12987" s="1"/>
    </row>
    <row r="12988" spans="2:3" x14ac:dyDescent="0.3">
      <c r="B12988" s="1"/>
      <c r="C12988" s="1"/>
    </row>
    <row r="12989" spans="2:3" x14ac:dyDescent="0.3">
      <c r="B12989" s="1"/>
      <c r="C12989" s="1"/>
    </row>
    <row r="12990" spans="2:3" x14ac:dyDescent="0.3">
      <c r="B12990" s="1"/>
      <c r="C12990" s="1"/>
    </row>
    <row r="12991" spans="2:3" x14ac:dyDescent="0.3">
      <c r="B12991" s="1"/>
      <c r="C12991" s="1"/>
    </row>
    <row r="12992" spans="2:3" x14ac:dyDescent="0.3">
      <c r="B12992" s="1"/>
      <c r="C12992" s="1"/>
    </row>
    <row r="12993" spans="2:3" x14ac:dyDescent="0.3">
      <c r="B12993" s="1"/>
      <c r="C12993" s="1"/>
    </row>
    <row r="12994" spans="2:3" x14ac:dyDescent="0.3">
      <c r="B12994" s="1"/>
      <c r="C12994" s="1"/>
    </row>
    <row r="12995" spans="2:3" x14ac:dyDescent="0.3">
      <c r="B12995" s="1"/>
      <c r="C12995" s="1"/>
    </row>
    <row r="12996" spans="2:3" x14ac:dyDescent="0.3">
      <c r="B12996" s="1"/>
      <c r="C12996" s="1"/>
    </row>
    <row r="12997" spans="2:3" x14ac:dyDescent="0.3">
      <c r="B12997" s="1"/>
      <c r="C12997" s="1"/>
    </row>
    <row r="12998" spans="2:3" x14ac:dyDescent="0.3">
      <c r="B12998" s="1"/>
      <c r="C12998" s="1"/>
    </row>
    <row r="12999" spans="2:3" x14ac:dyDescent="0.3">
      <c r="B12999" s="1"/>
      <c r="C12999" s="1"/>
    </row>
    <row r="13000" spans="2:3" x14ac:dyDescent="0.3">
      <c r="B13000" s="1"/>
      <c r="C13000" s="1"/>
    </row>
    <row r="13001" spans="2:3" x14ac:dyDescent="0.3">
      <c r="B13001" s="1"/>
      <c r="C13001" s="1"/>
    </row>
    <row r="13002" spans="2:3" x14ac:dyDescent="0.3">
      <c r="B13002" s="1"/>
      <c r="C13002" s="1"/>
    </row>
    <row r="13003" spans="2:3" x14ac:dyDescent="0.3">
      <c r="B13003" s="1"/>
      <c r="C13003" s="1"/>
    </row>
    <row r="13004" spans="2:3" x14ac:dyDescent="0.3">
      <c r="B13004" s="1"/>
      <c r="C13004" s="1"/>
    </row>
    <row r="13005" spans="2:3" x14ac:dyDescent="0.3">
      <c r="B13005" s="1"/>
      <c r="C13005" s="1"/>
    </row>
    <row r="13006" spans="2:3" x14ac:dyDescent="0.3">
      <c r="B13006" s="1"/>
      <c r="C13006" s="1"/>
    </row>
    <row r="13007" spans="2:3" x14ac:dyDescent="0.3">
      <c r="B13007" s="1"/>
      <c r="C13007" s="1"/>
    </row>
    <row r="13008" spans="2:3" x14ac:dyDescent="0.3">
      <c r="B13008" s="1"/>
      <c r="C13008" s="1"/>
    </row>
    <row r="13009" spans="2:3" x14ac:dyDescent="0.3">
      <c r="B13009" s="1"/>
      <c r="C13009" s="1"/>
    </row>
    <row r="13010" spans="2:3" x14ac:dyDescent="0.3">
      <c r="B13010" s="1"/>
      <c r="C13010" s="1"/>
    </row>
    <row r="13011" spans="2:3" x14ac:dyDescent="0.3">
      <c r="B13011" s="1"/>
      <c r="C13011" s="1"/>
    </row>
    <row r="13012" spans="2:3" x14ac:dyDescent="0.3">
      <c r="B13012" s="1"/>
      <c r="C13012" s="1"/>
    </row>
    <row r="13013" spans="2:3" x14ac:dyDescent="0.3">
      <c r="B13013" s="1"/>
      <c r="C13013" s="1"/>
    </row>
    <row r="13014" spans="2:3" x14ac:dyDescent="0.3">
      <c r="B13014" s="1"/>
      <c r="C13014" s="1"/>
    </row>
    <row r="13015" spans="2:3" x14ac:dyDescent="0.3">
      <c r="B13015" s="1"/>
      <c r="C13015" s="1"/>
    </row>
    <row r="13016" spans="2:3" x14ac:dyDescent="0.3">
      <c r="B13016" s="1"/>
      <c r="C13016" s="1"/>
    </row>
    <row r="13017" spans="2:3" x14ac:dyDescent="0.3">
      <c r="B13017" s="1"/>
      <c r="C13017" s="1"/>
    </row>
    <row r="13018" spans="2:3" x14ac:dyDescent="0.3">
      <c r="B13018" s="1"/>
      <c r="C13018" s="1"/>
    </row>
    <row r="13019" spans="2:3" x14ac:dyDescent="0.3">
      <c r="B13019" s="1"/>
      <c r="C13019" s="1"/>
    </row>
    <row r="13020" spans="2:3" x14ac:dyDescent="0.3">
      <c r="B13020" s="1"/>
      <c r="C13020" s="1"/>
    </row>
    <row r="13021" spans="2:3" x14ac:dyDescent="0.3">
      <c r="B13021" s="1"/>
      <c r="C13021" s="1"/>
    </row>
    <row r="13022" spans="2:3" x14ac:dyDescent="0.3">
      <c r="B13022" s="1"/>
      <c r="C13022" s="1"/>
    </row>
    <row r="13023" spans="2:3" x14ac:dyDescent="0.3">
      <c r="B13023" s="1"/>
      <c r="C13023" s="1"/>
    </row>
    <row r="13024" spans="2:3" x14ac:dyDescent="0.3">
      <c r="B13024" s="1"/>
      <c r="C13024" s="1"/>
    </row>
    <row r="13025" spans="2:3" x14ac:dyDescent="0.3">
      <c r="B13025" s="1"/>
      <c r="C13025" s="1"/>
    </row>
    <row r="13026" spans="2:3" x14ac:dyDescent="0.3">
      <c r="B13026" s="1"/>
      <c r="C13026" s="1"/>
    </row>
    <row r="13027" spans="2:3" x14ac:dyDescent="0.3">
      <c r="B13027" s="1"/>
      <c r="C13027" s="1"/>
    </row>
    <row r="13028" spans="2:3" x14ac:dyDescent="0.3">
      <c r="B13028" s="1"/>
      <c r="C13028" s="1"/>
    </row>
    <row r="13029" spans="2:3" x14ac:dyDescent="0.3">
      <c r="B13029" s="1"/>
      <c r="C13029" s="1"/>
    </row>
    <row r="13030" spans="2:3" x14ac:dyDescent="0.3">
      <c r="B13030" s="1"/>
      <c r="C13030" s="1"/>
    </row>
    <row r="13031" spans="2:3" x14ac:dyDescent="0.3">
      <c r="B13031" s="1"/>
      <c r="C13031" s="1"/>
    </row>
    <row r="13032" spans="2:3" x14ac:dyDescent="0.3">
      <c r="B13032" s="1"/>
      <c r="C13032" s="1"/>
    </row>
    <row r="13033" spans="2:3" x14ac:dyDescent="0.3">
      <c r="B13033" s="1"/>
      <c r="C13033" s="1"/>
    </row>
    <row r="13034" spans="2:3" x14ac:dyDescent="0.3">
      <c r="B13034" s="1"/>
      <c r="C13034" s="1"/>
    </row>
    <row r="13035" spans="2:3" x14ac:dyDescent="0.3">
      <c r="B13035" s="1"/>
      <c r="C13035" s="1"/>
    </row>
    <row r="13036" spans="2:3" x14ac:dyDescent="0.3">
      <c r="B13036" s="1"/>
      <c r="C13036" s="1"/>
    </row>
    <row r="13037" spans="2:3" x14ac:dyDescent="0.3">
      <c r="B13037" s="1"/>
      <c r="C13037" s="1"/>
    </row>
    <row r="13038" spans="2:3" x14ac:dyDescent="0.3">
      <c r="B13038" s="1"/>
      <c r="C13038" s="1"/>
    </row>
    <row r="13039" spans="2:3" x14ac:dyDescent="0.3">
      <c r="B13039" s="1"/>
      <c r="C13039" s="1"/>
    </row>
    <row r="13040" spans="2:3" x14ac:dyDescent="0.3">
      <c r="B13040" s="1"/>
      <c r="C13040" s="1"/>
    </row>
    <row r="13041" spans="2:3" x14ac:dyDescent="0.3">
      <c r="B13041" s="1"/>
      <c r="C13041" s="1"/>
    </row>
    <row r="13042" spans="2:3" x14ac:dyDescent="0.3">
      <c r="B13042" s="1"/>
      <c r="C13042" s="1"/>
    </row>
    <row r="13043" spans="2:3" x14ac:dyDescent="0.3">
      <c r="B13043" s="1"/>
      <c r="C13043" s="1"/>
    </row>
    <row r="13044" spans="2:3" x14ac:dyDescent="0.3">
      <c r="B13044" s="1"/>
      <c r="C13044" s="1"/>
    </row>
    <row r="13045" spans="2:3" x14ac:dyDescent="0.3">
      <c r="B13045" s="1"/>
      <c r="C13045" s="1"/>
    </row>
    <row r="13046" spans="2:3" x14ac:dyDescent="0.3">
      <c r="B13046" s="1"/>
      <c r="C13046" s="1"/>
    </row>
    <row r="13047" spans="2:3" x14ac:dyDescent="0.3">
      <c r="B13047" s="1"/>
      <c r="C13047" s="1"/>
    </row>
    <row r="13048" spans="2:3" x14ac:dyDescent="0.3">
      <c r="B13048" s="1"/>
      <c r="C13048" s="1"/>
    </row>
    <row r="13049" spans="2:3" x14ac:dyDescent="0.3">
      <c r="B13049" s="1"/>
      <c r="C13049" s="1"/>
    </row>
    <row r="13050" spans="2:3" x14ac:dyDescent="0.3">
      <c r="B13050" s="1"/>
      <c r="C13050" s="1"/>
    </row>
    <row r="13051" spans="2:3" x14ac:dyDescent="0.3">
      <c r="B13051" s="1"/>
      <c r="C13051" s="1"/>
    </row>
    <row r="13052" spans="2:3" x14ac:dyDescent="0.3">
      <c r="B13052" s="1"/>
      <c r="C13052" s="1"/>
    </row>
    <row r="13053" spans="2:3" x14ac:dyDescent="0.3">
      <c r="B13053" s="1"/>
      <c r="C13053" s="1"/>
    </row>
    <row r="13054" spans="2:3" x14ac:dyDescent="0.3">
      <c r="B13054" s="1"/>
      <c r="C13054" s="1"/>
    </row>
    <row r="13055" spans="2:3" x14ac:dyDescent="0.3">
      <c r="B13055" s="1"/>
      <c r="C13055" s="1"/>
    </row>
    <row r="13056" spans="2:3" x14ac:dyDescent="0.3">
      <c r="B13056" s="1"/>
      <c r="C13056" s="1"/>
    </row>
    <row r="13057" spans="2:3" x14ac:dyDescent="0.3">
      <c r="B13057" s="1"/>
      <c r="C13057" s="1"/>
    </row>
    <row r="13058" spans="2:3" x14ac:dyDescent="0.3">
      <c r="B13058" s="1"/>
      <c r="C13058" s="1"/>
    </row>
    <row r="13059" spans="2:3" x14ac:dyDescent="0.3">
      <c r="B13059" s="1"/>
      <c r="C13059" s="1"/>
    </row>
    <row r="13060" spans="2:3" x14ac:dyDescent="0.3">
      <c r="B13060" s="1"/>
      <c r="C13060" s="1"/>
    </row>
    <row r="13061" spans="2:3" x14ac:dyDescent="0.3">
      <c r="B13061" s="1"/>
      <c r="C13061" s="1"/>
    </row>
    <row r="13062" spans="2:3" x14ac:dyDescent="0.3">
      <c r="B13062" s="1"/>
      <c r="C13062" s="1"/>
    </row>
    <row r="13063" spans="2:3" x14ac:dyDescent="0.3">
      <c r="B13063" s="1"/>
      <c r="C13063" s="1"/>
    </row>
    <row r="13064" spans="2:3" x14ac:dyDescent="0.3">
      <c r="B13064" s="1"/>
      <c r="C13064" s="1"/>
    </row>
    <row r="13065" spans="2:3" x14ac:dyDescent="0.3">
      <c r="B13065" s="1"/>
      <c r="C13065" s="1"/>
    </row>
    <row r="13066" spans="2:3" x14ac:dyDescent="0.3">
      <c r="B13066" s="1"/>
      <c r="C13066" s="1"/>
    </row>
    <row r="13067" spans="2:3" x14ac:dyDescent="0.3">
      <c r="B13067" s="1"/>
      <c r="C13067" s="1"/>
    </row>
    <row r="13068" spans="2:3" x14ac:dyDescent="0.3">
      <c r="B13068" s="1"/>
      <c r="C13068" s="1"/>
    </row>
    <row r="13069" spans="2:3" x14ac:dyDescent="0.3">
      <c r="B13069" s="1"/>
      <c r="C13069" s="1"/>
    </row>
    <row r="13070" spans="2:3" x14ac:dyDescent="0.3">
      <c r="B13070" s="1"/>
      <c r="C13070" s="1"/>
    </row>
    <row r="13071" spans="2:3" x14ac:dyDescent="0.3">
      <c r="B13071" s="1"/>
      <c r="C13071" s="1"/>
    </row>
    <row r="13072" spans="2:3" x14ac:dyDescent="0.3">
      <c r="B13072" s="1"/>
      <c r="C13072" s="1"/>
    </row>
    <row r="13073" spans="2:3" x14ac:dyDescent="0.3">
      <c r="B13073" s="1"/>
      <c r="C13073" s="1"/>
    </row>
    <row r="13074" spans="2:3" x14ac:dyDescent="0.3">
      <c r="B13074" s="1"/>
      <c r="C13074" s="1"/>
    </row>
    <row r="13075" spans="2:3" x14ac:dyDescent="0.3">
      <c r="B13075" s="1"/>
      <c r="C13075" s="1"/>
    </row>
    <row r="13076" spans="2:3" x14ac:dyDescent="0.3">
      <c r="B13076" s="1"/>
      <c r="C13076" s="1"/>
    </row>
    <row r="13077" spans="2:3" x14ac:dyDescent="0.3">
      <c r="B13077" s="1"/>
      <c r="C13077" s="1"/>
    </row>
    <row r="13078" spans="2:3" x14ac:dyDescent="0.3">
      <c r="B13078" s="1"/>
      <c r="C13078" s="1"/>
    </row>
    <row r="13079" spans="2:3" x14ac:dyDescent="0.3">
      <c r="B13079" s="1"/>
      <c r="C13079" s="1"/>
    </row>
    <row r="13080" spans="2:3" x14ac:dyDescent="0.3">
      <c r="B13080" s="1"/>
      <c r="C13080" s="1"/>
    </row>
    <row r="13081" spans="2:3" x14ac:dyDescent="0.3">
      <c r="B13081" s="1"/>
      <c r="C13081" s="1"/>
    </row>
    <row r="13082" spans="2:3" x14ac:dyDescent="0.3">
      <c r="B13082" s="1"/>
      <c r="C13082" s="1"/>
    </row>
    <row r="13083" spans="2:3" x14ac:dyDescent="0.3">
      <c r="B13083" s="1"/>
      <c r="C13083" s="1"/>
    </row>
    <row r="13084" spans="2:3" x14ac:dyDescent="0.3">
      <c r="B13084" s="1"/>
      <c r="C13084" s="1"/>
    </row>
    <row r="13085" spans="2:3" x14ac:dyDescent="0.3">
      <c r="B13085" s="1"/>
      <c r="C13085" s="1"/>
    </row>
    <row r="13086" spans="2:3" x14ac:dyDescent="0.3">
      <c r="B13086" s="1"/>
      <c r="C13086" s="1"/>
    </row>
    <row r="13087" spans="2:3" x14ac:dyDescent="0.3">
      <c r="B13087" s="1"/>
      <c r="C13087" s="1"/>
    </row>
    <row r="13088" spans="2:3" x14ac:dyDescent="0.3">
      <c r="B13088" s="1"/>
      <c r="C13088" s="1"/>
    </row>
    <row r="13089" spans="2:3" x14ac:dyDescent="0.3">
      <c r="B13089" s="1"/>
      <c r="C13089" s="1"/>
    </row>
    <row r="13090" spans="2:3" x14ac:dyDescent="0.3">
      <c r="B13090" s="1"/>
      <c r="C13090" s="1"/>
    </row>
    <row r="13091" spans="2:3" x14ac:dyDescent="0.3">
      <c r="B13091" s="1"/>
      <c r="C13091" s="1"/>
    </row>
    <row r="13092" spans="2:3" x14ac:dyDescent="0.3">
      <c r="B13092" s="1"/>
      <c r="C13092" s="1"/>
    </row>
    <row r="13093" spans="2:3" x14ac:dyDescent="0.3">
      <c r="B13093" s="1"/>
      <c r="C13093" s="1"/>
    </row>
    <row r="13094" spans="2:3" x14ac:dyDescent="0.3">
      <c r="B13094" s="1"/>
      <c r="C13094" s="1"/>
    </row>
    <row r="13095" spans="2:3" x14ac:dyDescent="0.3">
      <c r="B13095" s="1"/>
      <c r="C13095" s="1"/>
    </row>
    <row r="13096" spans="2:3" x14ac:dyDescent="0.3">
      <c r="B13096" s="1"/>
      <c r="C13096" s="1"/>
    </row>
    <row r="13097" spans="2:3" x14ac:dyDescent="0.3">
      <c r="B13097" s="1"/>
      <c r="C13097" s="1"/>
    </row>
    <row r="13098" spans="2:3" x14ac:dyDescent="0.3">
      <c r="B13098" s="1"/>
      <c r="C13098" s="1"/>
    </row>
    <row r="13099" spans="2:3" x14ac:dyDescent="0.3">
      <c r="B13099" s="1"/>
      <c r="C13099" s="1"/>
    </row>
    <row r="13100" spans="2:3" x14ac:dyDescent="0.3">
      <c r="B13100" s="1"/>
      <c r="C13100" s="1"/>
    </row>
    <row r="13101" spans="2:3" x14ac:dyDescent="0.3">
      <c r="B13101" s="1"/>
      <c r="C13101" s="1"/>
    </row>
    <row r="13102" spans="2:3" x14ac:dyDescent="0.3">
      <c r="B13102" s="1"/>
      <c r="C13102" s="1"/>
    </row>
    <row r="13103" spans="2:3" x14ac:dyDescent="0.3">
      <c r="B13103" s="1"/>
      <c r="C13103" s="1"/>
    </row>
    <row r="13104" spans="2:3" x14ac:dyDescent="0.3">
      <c r="B13104" s="1"/>
      <c r="C13104" s="1"/>
    </row>
    <row r="13105" spans="2:3" x14ac:dyDescent="0.3">
      <c r="B13105" s="1"/>
      <c r="C13105" s="1"/>
    </row>
    <row r="13106" spans="2:3" x14ac:dyDescent="0.3">
      <c r="B13106" s="1"/>
      <c r="C13106" s="1"/>
    </row>
    <row r="13107" spans="2:3" x14ac:dyDescent="0.3">
      <c r="B13107" s="1"/>
      <c r="C13107" s="1"/>
    </row>
    <row r="13108" spans="2:3" x14ac:dyDescent="0.3">
      <c r="B13108" s="1"/>
      <c r="C13108" s="1"/>
    </row>
    <row r="13109" spans="2:3" x14ac:dyDescent="0.3">
      <c r="B13109" s="1"/>
      <c r="C13109" s="1"/>
    </row>
    <row r="13110" spans="2:3" x14ac:dyDescent="0.3">
      <c r="B13110" s="1"/>
      <c r="C13110" s="1"/>
    </row>
    <row r="13111" spans="2:3" x14ac:dyDescent="0.3">
      <c r="B13111" s="1"/>
      <c r="C13111" s="1"/>
    </row>
    <row r="13112" spans="2:3" x14ac:dyDescent="0.3">
      <c r="B13112" s="1"/>
      <c r="C13112" s="1"/>
    </row>
    <row r="13113" spans="2:3" x14ac:dyDescent="0.3">
      <c r="B13113" s="1"/>
      <c r="C13113" s="1"/>
    </row>
    <row r="13114" spans="2:3" x14ac:dyDescent="0.3">
      <c r="B13114" s="1"/>
      <c r="C13114" s="1"/>
    </row>
    <row r="13115" spans="2:3" x14ac:dyDescent="0.3">
      <c r="B13115" s="1"/>
      <c r="C13115" s="1"/>
    </row>
    <row r="13116" spans="2:3" x14ac:dyDescent="0.3">
      <c r="B13116" s="1"/>
      <c r="C13116" s="1"/>
    </row>
    <row r="13117" spans="2:3" x14ac:dyDescent="0.3">
      <c r="B13117" s="1"/>
      <c r="C13117" s="1"/>
    </row>
    <row r="13118" spans="2:3" x14ac:dyDescent="0.3">
      <c r="B13118" s="1"/>
      <c r="C13118" s="1"/>
    </row>
    <row r="13119" spans="2:3" x14ac:dyDescent="0.3">
      <c r="B13119" s="1"/>
      <c r="C13119" s="1"/>
    </row>
    <row r="13120" spans="2:3" x14ac:dyDescent="0.3">
      <c r="B13120" s="1"/>
      <c r="C13120" s="1"/>
    </row>
    <row r="13121" spans="2:3" x14ac:dyDescent="0.3">
      <c r="B13121" s="1"/>
      <c r="C13121" s="1"/>
    </row>
    <row r="13122" spans="2:3" x14ac:dyDescent="0.3">
      <c r="B13122" s="1"/>
      <c r="C13122" s="1"/>
    </row>
    <row r="13123" spans="2:3" x14ac:dyDescent="0.3">
      <c r="B13123" s="1"/>
      <c r="C13123" s="1"/>
    </row>
    <row r="13124" spans="2:3" x14ac:dyDescent="0.3">
      <c r="B13124" s="1"/>
      <c r="C13124" s="1"/>
    </row>
    <row r="13125" spans="2:3" x14ac:dyDescent="0.3">
      <c r="B13125" s="1"/>
      <c r="C13125" s="1"/>
    </row>
    <row r="13126" spans="2:3" x14ac:dyDescent="0.3">
      <c r="B13126" s="1"/>
      <c r="C13126" s="1"/>
    </row>
    <row r="13127" spans="2:3" x14ac:dyDescent="0.3">
      <c r="B13127" s="1"/>
      <c r="C13127" s="1"/>
    </row>
    <row r="13128" spans="2:3" x14ac:dyDescent="0.3">
      <c r="B13128" s="1"/>
      <c r="C13128" s="1"/>
    </row>
    <row r="13129" spans="2:3" x14ac:dyDescent="0.3">
      <c r="B13129" s="1"/>
      <c r="C13129" s="1"/>
    </row>
    <row r="13130" spans="2:3" x14ac:dyDescent="0.3">
      <c r="B13130" s="1"/>
      <c r="C13130" s="1"/>
    </row>
    <row r="13131" spans="2:3" x14ac:dyDescent="0.3">
      <c r="B13131" s="1"/>
      <c r="C13131" s="1"/>
    </row>
    <row r="13132" spans="2:3" x14ac:dyDescent="0.3">
      <c r="B13132" s="1"/>
      <c r="C13132" s="1"/>
    </row>
    <row r="13133" spans="2:3" x14ac:dyDescent="0.3">
      <c r="B13133" s="1"/>
      <c r="C13133" s="1"/>
    </row>
    <row r="13134" spans="2:3" x14ac:dyDescent="0.3">
      <c r="B13134" s="1"/>
      <c r="C13134" s="1"/>
    </row>
    <row r="13135" spans="2:3" x14ac:dyDescent="0.3">
      <c r="B13135" s="1"/>
      <c r="C13135" s="1"/>
    </row>
    <row r="13136" spans="2:3" x14ac:dyDescent="0.3">
      <c r="B13136" s="1"/>
      <c r="C13136" s="1"/>
    </row>
    <row r="13137" spans="2:3" x14ac:dyDescent="0.3">
      <c r="B13137" s="1"/>
      <c r="C13137" s="1"/>
    </row>
    <row r="13138" spans="2:3" x14ac:dyDescent="0.3">
      <c r="B13138" s="1"/>
      <c r="C13138" s="1"/>
    </row>
    <row r="13139" spans="2:3" x14ac:dyDescent="0.3">
      <c r="B13139" s="1"/>
      <c r="C13139" s="1"/>
    </row>
    <row r="13140" spans="2:3" x14ac:dyDescent="0.3">
      <c r="B13140" s="1"/>
      <c r="C13140" s="1"/>
    </row>
    <row r="13141" spans="2:3" x14ac:dyDescent="0.3">
      <c r="B13141" s="1"/>
      <c r="C13141" s="1"/>
    </row>
    <row r="13142" spans="2:3" x14ac:dyDescent="0.3">
      <c r="B13142" s="1"/>
      <c r="C13142" s="1"/>
    </row>
    <row r="13143" spans="2:3" x14ac:dyDescent="0.3">
      <c r="B13143" s="1"/>
      <c r="C13143" s="1"/>
    </row>
    <row r="13144" spans="2:3" x14ac:dyDescent="0.3">
      <c r="B13144" s="1"/>
      <c r="C13144" s="1"/>
    </row>
    <row r="13145" spans="2:3" x14ac:dyDescent="0.3">
      <c r="B13145" s="1"/>
      <c r="C13145" s="1"/>
    </row>
    <row r="13146" spans="2:3" x14ac:dyDescent="0.3">
      <c r="B13146" s="1"/>
      <c r="C13146" s="1"/>
    </row>
    <row r="13147" spans="2:3" x14ac:dyDescent="0.3">
      <c r="B13147" s="1"/>
      <c r="C13147" s="1"/>
    </row>
    <row r="13148" spans="2:3" x14ac:dyDescent="0.3">
      <c r="B13148" s="1"/>
      <c r="C13148" s="1"/>
    </row>
    <row r="13149" spans="2:3" x14ac:dyDescent="0.3">
      <c r="B13149" s="1"/>
      <c r="C13149" s="1"/>
    </row>
    <row r="13150" spans="2:3" x14ac:dyDescent="0.3">
      <c r="B13150" s="1"/>
      <c r="C13150" s="1"/>
    </row>
    <row r="13151" spans="2:3" x14ac:dyDescent="0.3">
      <c r="B13151" s="1"/>
      <c r="C13151" s="1"/>
    </row>
    <row r="13152" spans="2:3" x14ac:dyDescent="0.3">
      <c r="B13152" s="1"/>
      <c r="C13152" s="1"/>
    </row>
    <row r="13153" spans="2:3" x14ac:dyDescent="0.3">
      <c r="B13153" s="1"/>
      <c r="C13153" s="1"/>
    </row>
    <row r="13154" spans="2:3" x14ac:dyDescent="0.3">
      <c r="B13154" s="1"/>
      <c r="C13154" s="1"/>
    </row>
    <row r="13155" spans="2:3" x14ac:dyDescent="0.3">
      <c r="B13155" s="1"/>
      <c r="C13155" s="1"/>
    </row>
    <row r="13156" spans="2:3" x14ac:dyDescent="0.3">
      <c r="B13156" s="1"/>
      <c r="C13156" s="1"/>
    </row>
    <row r="13157" spans="2:3" x14ac:dyDescent="0.3">
      <c r="B13157" s="1"/>
      <c r="C13157" s="1"/>
    </row>
    <row r="13158" spans="2:3" x14ac:dyDescent="0.3">
      <c r="B13158" s="1"/>
      <c r="C13158" s="1"/>
    </row>
    <row r="13159" spans="2:3" x14ac:dyDescent="0.3">
      <c r="B13159" s="1"/>
      <c r="C13159" s="1"/>
    </row>
    <row r="13160" spans="2:3" x14ac:dyDescent="0.3">
      <c r="B13160" s="1"/>
      <c r="C13160" s="1"/>
    </row>
    <row r="13161" spans="2:3" x14ac:dyDescent="0.3">
      <c r="B13161" s="1"/>
      <c r="C13161" s="1"/>
    </row>
    <row r="13162" spans="2:3" x14ac:dyDescent="0.3">
      <c r="B13162" s="1"/>
      <c r="C13162" s="1"/>
    </row>
    <row r="13163" spans="2:3" x14ac:dyDescent="0.3">
      <c r="B13163" s="1"/>
      <c r="C13163" s="1"/>
    </row>
    <row r="13164" spans="2:3" x14ac:dyDescent="0.3">
      <c r="B13164" s="1"/>
      <c r="C13164" s="1"/>
    </row>
    <row r="13165" spans="2:3" x14ac:dyDescent="0.3">
      <c r="B13165" s="1"/>
      <c r="C13165" s="1"/>
    </row>
    <row r="13166" spans="2:3" x14ac:dyDescent="0.3">
      <c r="B13166" s="1"/>
      <c r="C13166" s="1"/>
    </row>
    <row r="13167" spans="2:3" x14ac:dyDescent="0.3">
      <c r="B13167" s="1"/>
      <c r="C13167" s="1"/>
    </row>
    <row r="13168" spans="2:3" x14ac:dyDescent="0.3">
      <c r="B13168" s="1"/>
      <c r="C13168" s="1"/>
    </row>
    <row r="13169" spans="2:3" x14ac:dyDescent="0.3">
      <c r="B13169" s="1"/>
      <c r="C13169" s="1"/>
    </row>
    <row r="13170" spans="2:3" x14ac:dyDescent="0.3">
      <c r="B13170" s="1"/>
      <c r="C13170" s="1"/>
    </row>
    <row r="13171" spans="2:3" x14ac:dyDescent="0.3">
      <c r="B13171" s="1"/>
      <c r="C13171" s="1"/>
    </row>
    <row r="13172" spans="2:3" x14ac:dyDescent="0.3">
      <c r="B13172" s="1"/>
      <c r="C13172" s="1"/>
    </row>
    <row r="13173" spans="2:3" x14ac:dyDescent="0.3">
      <c r="B13173" s="1"/>
      <c r="C13173" s="1"/>
    </row>
    <row r="13174" spans="2:3" x14ac:dyDescent="0.3">
      <c r="B13174" s="1"/>
      <c r="C13174" s="1"/>
    </row>
    <row r="13175" spans="2:3" x14ac:dyDescent="0.3">
      <c r="B13175" s="1"/>
      <c r="C13175" s="1"/>
    </row>
    <row r="13176" spans="2:3" x14ac:dyDescent="0.3">
      <c r="B13176" s="1"/>
      <c r="C13176" s="1"/>
    </row>
    <row r="13177" spans="2:3" x14ac:dyDescent="0.3">
      <c r="B13177" s="1"/>
      <c r="C13177" s="1"/>
    </row>
    <row r="13178" spans="2:3" x14ac:dyDescent="0.3">
      <c r="B13178" s="1"/>
      <c r="C13178" s="1"/>
    </row>
    <row r="13179" spans="2:3" x14ac:dyDescent="0.3">
      <c r="B13179" s="1"/>
      <c r="C13179" s="1"/>
    </row>
    <row r="13180" spans="2:3" x14ac:dyDescent="0.3">
      <c r="B13180" s="1"/>
      <c r="C13180" s="1"/>
    </row>
    <row r="13181" spans="2:3" x14ac:dyDescent="0.3">
      <c r="B13181" s="1"/>
      <c r="C13181" s="1"/>
    </row>
    <row r="13182" spans="2:3" x14ac:dyDescent="0.3">
      <c r="B13182" s="1"/>
      <c r="C13182" s="1"/>
    </row>
    <row r="13183" spans="2:3" x14ac:dyDescent="0.3">
      <c r="B13183" s="1"/>
      <c r="C13183" s="1"/>
    </row>
    <row r="13184" spans="2:3" x14ac:dyDescent="0.3">
      <c r="B13184" s="1"/>
      <c r="C13184" s="1"/>
    </row>
    <row r="13185" spans="2:3" x14ac:dyDescent="0.3">
      <c r="B13185" s="1"/>
      <c r="C13185" s="1"/>
    </row>
    <row r="13186" spans="2:3" x14ac:dyDescent="0.3">
      <c r="B13186" s="1"/>
      <c r="C13186" s="1"/>
    </row>
    <row r="13187" spans="2:3" x14ac:dyDescent="0.3">
      <c r="B13187" s="1"/>
      <c r="C13187" s="1"/>
    </row>
    <row r="13188" spans="2:3" x14ac:dyDescent="0.3">
      <c r="B13188" s="1"/>
      <c r="C13188" s="1"/>
    </row>
    <row r="13189" spans="2:3" x14ac:dyDescent="0.3">
      <c r="B13189" s="1"/>
      <c r="C13189" s="1"/>
    </row>
    <row r="13190" spans="2:3" x14ac:dyDescent="0.3">
      <c r="B13190" s="1"/>
      <c r="C13190" s="1"/>
    </row>
    <row r="13191" spans="2:3" x14ac:dyDescent="0.3">
      <c r="B13191" s="1"/>
      <c r="C13191" s="1"/>
    </row>
    <row r="13192" spans="2:3" x14ac:dyDescent="0.3">
      <c r="B13192" s="1"/>
      <c r="C13192" s="1"/>
    </row>
    <row r="13193" spans="2:3" x14ac:dyDescent="0.3">
      <c r="B13193" s="1"/>
      <c r="C13193" s="1"/>
    </row>
    <row r="13194" spans="2:3" x14ac:dyDescent="0.3">
      <c r="B13194" s="1"/>
      <c r="C13194" s="1"/>
    </row>
    <row r="13195" spans="2:3" x14ac:dyDescent="0.3">
      <c r="B13195" s="1"/>
      <c r="C13195" s="1"/>
    </row>
    <row r="13196" spans="2:3" x14ac:dyDescent="0.3">
      <c r="B13196" s="1"/>
      <c r="C13196" s="1"/>
    </row>
    <row r="13197" spans="2:3" x14ac:dyDescent="0.3">
      <c r="B13197" s="1"/>
      <c r="C13197" s="1"/>
    </row>
    <row r="13198" spans="2:3" x14ac:dyDescent="0.3">
      <c r="B13198" s="1"/>
      <c r="C13198" s="1"/>
    </row>
    <row r="13199" spans="2:3" x14ac:dyDescent="0.3">
      <c r="B13199" s="1"/>
      <c r="C13199" s="1"/>
    </row>
    <row r="13200" spans="2:3" x14ac:dyDescent="0.3">
      <c r="B13200" s="1"/>
      <c r="C13200" s="1"/>
    </row>
    <row r="13201" spans="2:3" x14ac:dyDescent="0.3">
      <c r="B13201" s="1"/>
      <c r="C13201" s="1"/>
    </row>
    <row r="13202" spans="2:3" x14ac:dyDescent="0.3">
      <c r="B13202" s="1"/>
      <c r="C13202" s="1"/>
    </row>
    <row r="13203" spans="2:3" x14ac:dyDescent="0.3">
      <c r="B13203" s="1"/>
      <c r="C13203" s="1"/>
    </row>
    <row r="13204" spans="2:3" x14ac:dyDescent="0.3">
      <c r="B13204" s="1"/>
      <c r="C13204" s="1"/>
    </row>
    <row r="13205" spans="2:3" x14ac:dyDescent="0.3">
      <c r="B13205" s="1"/>
      <c r="C13205" s="1"/>
    </row>
    <row r="13206" spans="2:3" x14ac:dyDescent="0.3">
      <c r="B13206" s="1"/>
      <c r="C13206" s="1"/>
    </row>
    <row r="13207" spans="2:3" x14ac:dyDescent="0.3">
      <c r="B13207" s="1"/>
      <c r="C13207" s="1"/>
    </row>
    <row r="13208" spans="2:3" x14ac:dyDescent="0.3">
      <c r="B13208" s="1"/>
      <c r="C13208" s="1"/>
    </row>
    <row r="13209" spans="2:3" x14ac:dyDescent="0.3">
      <c r="B13209" s="1"/>
      <c r="C13209" s="1"/>
    </row>
    <row r="13210" spans="2:3" x14ac:dyDescent="0.3">
      <c r="B13210" s="1"/>
      <c r="C13210" s="1"/>
    </row>
    <row r="13211" spans="2:3" x14ac:dyDescent="0.3">
      <c r="B13211" s="1"/>
      <c r="C13211" s="1"/>
    </row>
    <row r="13212" spans="2:3" x14ac:dyDescent="0.3">
      <c r="B13212" s="1"/>
      <c r="C13212" s="1"/>
    </row>
    <row r="13213" spans="2:3" x14ac:dyDescent="0.3">
      <c r="B13213" s="1"/>
      <c r="C13213" s="1"/>
    </row>
    <row r="13214" spans="2:3" x14ac:dyDescent="0.3">
      <c r="B13214" s="1"/>
      <c r="C13214" s="1"/>
    </row>
    <row r="13215" spans="2:3" x14ac:dyDescent="0.3">
      <c r="B13215" s="1"/>
      <c r="C13215" s="1"/>
    </row>
    <row r="13216" spans="2:3" x14ac:dyDescent="0.3">
      <c r="B13216" s="1"/>
      <c r="C13216" s="1"/>
    </row>
    <row r="13217" spans="2:3" x14ac:dyDescent="0.3">
      <c r="B13217" s="1"/>
      <c r="C13217" s="1"/>
    </row>
    <row r="13218" spans="2:3" x14ac:dyDescent="0.3">
      <c r="B13218" s="1"/>
      <c r="C13218" s="1"/>
    </row>
    <row r="13219" spans="2:3" x14ac:dyDescent="0.3">
      <c r="B13219" s="1"/>
      <c r="C13219" s="1"/>
    </row>
    <row r="13220" spans="2:3" x14ac:dyDescent="0.3">
      <c r="B13220" s="1"/>
      <c r="C13220" s="1"/>
    </row>
    <row r="13221" spans="2:3" x14ac:dyDescent="0.3">
      <c r="B13221" s="1"/>
      <c r="C13221" s="1"/>
    </row>
    <row r="13222" spans="2:3" x14ac:dyDescent="0.3">
      <c r="B13222" s="1"/>
      <c r="C13222" s="1"/>
    </row>
    <row r="13223" spans="2:3" x14ac:dyDescent="0.3">
      <c r="B13223" s="1"/>
      <c r="C13223" s="1"/>
    </row>
    <row r="13224" spans="2:3" x14ac:dyDescent="0.3">
      <c r="B13224" s="1"/>
      <c r="C13224" s="1"/>
    </row>
    <row r="13225" spans="2:3" x14ac:dyDescent="0.3">
      <c r="B13225" s="1"/>
      <c r="C13225" s="1"/>
    </row>
    <row r="13226" spans="2:3" x14ac:dyDescent="0.3">
      <c r="B13226" s="1"/>
      <c r="C13226" s="1"/>
    </row>
    <row r="13227" spans="2:3" x14ac:dyDescent="0.3">
      <c r="B13227" s="1"/>
      <c r="C13227" s="1"/>
    </row>
    <row r="13228" spans="2:3" x14ac:dyDescent="0.3">
      <c r="B13228" s="1"/>
      <c r="C13228" s="1"/>
    </row>
    <row r="13229" spans="2:3" x14ac:dyDescent="0.3">
      <c r="B13229" s="1"/>
      <c r="C13229" s="1"/>
    </row>
    <row r="13230" spans="2:3" x14ac:dyDescent="0.3">
      <c r="B13230" s="1"/>
      <c r="C13230" s="1"/>
    </row>
    <row r="13231" spans="2:3" x14ac:dyDescent="0.3">
      <c r="B13231" s="1"/>
      <c r="C13231" s="1"/>
    </row>
    <row r="13232" spans="2:3" x14ac:dyDescent="0.3">
      <c r="B13232" s="1"/>
      <c r="C13232" s="1"/>
    </row>
    <row r="13233" spans="2:3" x14ac:dyDescent="0.3">
      <c r="B13233" s="1"/>
      <c r="C13233" s="1"/>
    </row>
    <row r="13234" spans="2:3" x14ac:dyDescent="0.3">
      <c r="B13234" s="1"/>
      <c r="C13234" s="1"/>
    </row>
    <row r="13235" spans="2:3" x14ac:dyDescent="0.3">
      <c r="B13235" s="1"/>
      <c r="C13235" s="1"/>
    </row>
    <row r="13236" spans="2:3" x14ac:dyDescent="0.3">
      <c r="B13236" s="1"/>
      <c r="C13236" s="1"/>
    </row>
    <row r="13237" spans="2:3" x14ac:dyDescent="0.3">
      <c r="B13237" s="1"/>
      <c r="C13237" s="1"/>
    </row>
    <row r="13238" spans="2:3" x14ac:dyDescent="0.3">
      <c r="B13238" s="1"/>
      <c r="C13238" s="1"/>
    </row>
    <row r="13239" spans="2:3" x14ac:dyDescent="0.3">
      <c r="B13239" s="1"/>
      <c r="C13239" s="1"/>
    </row>
    <row r="13240" spans="2:3" x14ac:dyDescent="0.3">
      <c r="B13240" s="1"/>
      <c r="C13240" s="1"/>
    </row>
    <row r="13241" spans="2:3" x14ac:dyDescent="0.3">
      <c r="B13241" s="1"/>
      <c r="C13241" s="1"/>
    </row>
    <row r="13242" spans="2:3" x14ac:dyDescent="0.3">
      <c r="B13242" s="1"/>
      <c r="C13242" s="1"/>
    </row>
    <row r="13243" spans="2:3" x14ac:dyDescent="0.3">
      <c r="B13243" s="1"/>
      <c r="C13243" s="1"/>
    </row>
    <row r="13244" spans="2:3" x14ac:dyDescent="0.3">
      <c r="B13244" s="1"/>
      <c r="C13244" s="1"/>
    </row>
    <row r="13245" spans="2:3" x14ac:dyDescent="0.3">
      <c r="B13245" s="1"/>
      <c r="C13245" s="1"/>
    </row>
    <row r="13246" spans="2:3" x14ac:dyDescent="0.3">
      <c r="B13246" s="1"/>
      <c r="C13246" s="1"/>
    </row>
    <row r="13247" spans="2:3" x14ac:dyDescent="0.3">
      <c r="B13247" s="1"/>
      <c r="C13247" s="1"/>
    </row>
    <row r="13248" spans="2:3" x14ac:dyDescent="0.3">
      <c r="B13248" s="1"/>
      <c r="C13248" s="1"/>
    </row>
    <row r="13249" spans="2:3" x14ac:dyDescent="0.3">
      <c r="B13249" s="1"/>
      <c r="C13249" s="1"/>
    </row>
    <row r="13250" spans="2:3" x14ac:dyDescent="0.3">
      <c r="B13250" s="1"/>
      <c r="C13250" s="1"/>
    </row>
    <row r="13251" spans="2:3" x14ac:dyDescent="0.3">
      <c r="B13251" s="1"/>
      <c r="C13251" s="1"/>
    </row>
    <row r="13252" spans="2:3" x14ac:dyDescent="0.3">
      <c r="B13252" s="1"/>
      <c r="C13252" s="1"/>
    </row>
    <row r="13253" spans="2:3" x14ac:dyDescent="0.3">
      <c r="B13253" s="1"/>
      <c r="C13253" s="1"/>
    </row>
    <row r="13254" spans="2:3" x14ac:dyDescent="0.3">
      <c r="B13254" s="1"/>
      <c r="C13254" s="1"/>
    </row>
    <row r="13255" spans="2:3" x14ac:dyDescent="0.3">
      <c r="B13255" s="1"/>
      <c r="C13255" s="1"/>
    </row>
    <row r="13256" spans="2:3" x14ac:dyDescent="0.3">
      <c r="B13256" s="1"/>
      <c r="C13256" s="1"/>
    </row>
    <row r="13257" spans="2:3" x14ac:dyDescent="0.3">
      <c r="B13257" s="1"/>
      <c r="C13257" s="1"/>
    </row>
    <row r="13258" spans="2:3" x14ac:dyDescent="0.3">
      <c r="B13258" s="1"/>
      <c r="C13258" s="1"/>
    </row>
    <row r="13259" spans="2:3" x14ac:dyDescent="0.3">
      <c r="B13259" s="1"/>
      <c r="C13259" s="1"/>
    </row>
    <row r="13260" spans="2:3" x14ac:dyDescent="0.3">
      <c r="B13260" s="1"/>
      <c r="C13260" s="1"/>
    </row>
    <row r="13261" spans="2:3" x14ac:dyDescent="0.3">
      <c r="B13261" s="1"/>
      <c r="C13261" s="1"/>
    </row>
    <row r="13262" spans="2:3" x14ac:dyDescent="0.3">
      <c r="B13262" s="1"/>
      <c r="C13262" s="1"/>
    </row>
    <row r="13263" spans="2:3" x14ac:dyDescent="0.3">
      <c r="B13263" s="1"/>
      <c r="C13263" s="1"/>
    </row>
    <row r="13264" spans="2:3" x14ac:dyDescent="0.3">
      <c r="B13264" s="1"/>
      <c r="C13264" s="1"/>
    </row>
    <row r="13265" spans="2:3" x14ac:dyDescent="0.3">
      <c r="B13265" s="1"/>
      <c r="C13265" s="1"/>
    </row>
    <row r="13266" spans="2:3" x14ac:dyDescent="0.3">
      <c r="B13266" s="1"/>
      <c r="C13266" s="1"/>
    </row>
    <row r="13267" spans="2:3" x14ac:dyDescent="0.3">
      <c r="B13267" s="1"/>
      <c r="C13267" s="1"/>
    </row>
    <row r="13268" spans="2:3" x14ac:dyDescent="0.3">
      <c r="B13268" s="1"/>
      <c r="C13268" s="1"/>
    </row>
    <row r="13269" spans="2:3" x14ac:dyDescent="0.3">
      <c r="B13269" s="1"/>
      <c r="C13269" s="1"/>
    </row>
    <row r="13270" spans="2:3" x14ac:dyDescent="0.3">
      <c r="B13270" s="1"/>
      <c r="C13270" s="1"/>
    </row>
    <row r="13271" spans="2:3" x14ac:dyDescent="0.3">
      <c r="B13271" s="1"/>
      <c r="C13271" s="1"/>
    </row>
    <row r="13272" spans="2:3" x14ac:dyDescent="0.3">
      <c r="B13272" s="1"/>
      <c r="C13272" s="1"/>
    </row>
    <row r="13273" spans="2:3" x14ac:dyDescent="0.3">
      <c r="B13273" s="1"/>
      <c r="C13273" s="1"/>
    </row>
    <row r="13274" spans="2:3" x14ac:dyDescent="0.3">
      <c r="B13274" s="1"/>
      <c r="C13274" s="1"/>
    </row>
    <row r="13275" spans="2:3" x14ac:dyDescent="0.3">
      <c r="B13275" s="1"/>
      <c r="C13275" s="1"/>
    </row>
    <row r="13276" spans="2:3" x14ac:dyDescent="0.3">
      <c r="B13276" s="1"/>
      <c r="C13276" s="1"/>
    </row>
    <row r="13277" spans="2:3" x14ac:dyDescent="0.3">
      <c r="B13277" s="1"/>
      <c r="C13277" s="1"/>
    </row>
    <row r="13278" spans="2:3" x14ac:dyDescent="0.3">
      <c r="B13278" s="1"/>
      <c r="C13278" s="1"/>
    </row>
    <row r="13279" spans="2:3" x14ac:dyDescent="0.3">
      <c r="B13279" s="1"/>
      <c r="C13279" s="1"/>
    </row>
    <row r="13280" spans="2:3" x14ac:dyDescent="0.3">
      <c r="B13280" s="1"/>
      <c r="C13280" s="1"/>
    </row>
    <row r="13281" spans="2:3" x14ac:dyDescent="0.3">
      <c r="B13281" s="1"/>
      <c r="C13281" s="1"/>
    </row>
    <row r="13282" spans="2:3" x14ac:dyDescent="0.3">
      <c r="B13282" s="1"/>
      <c r="C13282" s="1"/>
    </row>
    <row r="13283" spans="2:3" x14ac:dyDescent="0.3">
      <c r="B13283" s="1"/>
      <c r="C13283" s="1"/>
    </row>
    <row r="13284" spans="2:3" x14ac:dyDescent="0.3">
      <c r="B13284" s="1"/>
      <c r="C13284" s="1"/>
    </row>
    <row r="13285" spans="2:3" x14ac:dyDescent="0.3">
      <c r="B13285" s="1"/>
      <c r="C13285" s="1"/>
    </row>
    <row r="13286" spans="2:3" x14ac:dyDescent="0.3">
      <c r="B13286" s="1"/>
      <c r="C13286" s="1"/>
    </row>
    <row r="13287" spans="2:3" x14ac:dyDescent="0.3">
      <c r="B13287" s="1"/>
      <c r="C13287" s="1"/>
    </row>
    <row r="13288" spans="2:3" x14ac:dyDescent="0.3">
      <c r="B13288" s="1"/>
      <c r="C13288" s="1"/>
    </row>
    <row r="13289" spans="2:3" x14ac:dyDescent="0.3">
      <c r="B13289" s="1"/>
      <c r="C13289" s="1"/>
    </row>
    <row r="13290" spans="2:3" x14ac:dyDescent="0.3">
      <c r="B13290" s="1"/>
      <c r="C13290" s="1"/>
    </row>
    <row r="13291" spans="2:3" x14ac:dyDescent="0.3">
      <c r="B13291" s="1"/>
      <c r="C13291" s="1"/>
    </row>
    <row r="13292" spans="2:3" x14ac:dyDescent="0.3">
      <c r="B13292" s="1"/>
      <c r="C13292" s="1"/>
    </row>
    <row r="13293" spans="2:3" x14ac:dyDescent="0.3">
      <c r="B13293" s="1"/>
      <c r="C13293" s="1"/>
    </row>
    <row r="13294" spans="2:3" x14ac:dyDescent="0.3">
      <c r="B13294" s="1"/>
      <c r="C13294" s="1"/>
    </row>
    <row r="13295" spans="2:3" x14ac:dyDescent="0.3">
      <c r="B13295" s="1"/>
      <c r="C13295" s="1"/>
    </row>
    <row r="13296" spans="2:3" x14ac:dyDescent="0.3">
      <c r="B13296" s="1"/>
      <c r="C13296" s="1"/>
    </row>
    <row r="13297" spans="2:3" x14ac:dyDescent="0.3">
      <c r="B13297" s="1"/>
      <c r="C13297" s="1"/>
    </row>
    <row r="13298" spans="2:3" x14ac:dyDescent="0.3">
      <c r="B13298" s="1"/>
      <c r="C13298" s="1"/>
    </row>
    <row r="13299" spans="2:3" x14ac:dyDescent="0.3">
      <c r="B13299" s="1"/>
      <c r="C13299" s="1"/>
    </row>
    <row r="13300" spans="2:3" x14ac:dyDescent="0.3">
      <c r="B13300" s="1"/>
      <c r="C13300" s="1"/>
    </row>
    <row r="13301" spans="2:3" x14ac:dyDescent="0.3">
      <c r="B13301" s="1"/>
      <c r="C13301" s="1"/>
    </row>
    <row r="13302" spans="2:3" x14ac:dyDescent="0.3">
      <c r="B13302" s="1"/>
      <c r="C13302" s="1"/>
    </row>
    <row r="13303" spans="2:3" x14ac:dyDescent="0.3">
      <c r="B13303" s="1"/>
      <c r="C13303" s="1"/>
    </row>
    <row r="13304" spans="2:3" x14ac:dyDescent="0.3">
      <c r="B13304" s="1"/>
      <c r="C13304" s="1"/>
    </row>
    <row r="13305" spans="2:3" x14ac:dyDescent="0.3">
      <c r="B13305" s="1"/>
      <c r="C13305" s="1"/>
    </row>
    <row r="13306" spans="2:3" x14ac:dyDescent="0.3">
      <c r="B13306" s="1"/>
      <c r="C13306" s="1"/>
    </row>
    <row r="13307" spans="2:3" x14ac:dyDescent="0.3">
      <c r="B13307" s="1"/>
      <c r="C13307" s="1"/>
    </row>
    <row r="13308" spans="2:3" x14ac:dyDescent="0.3">
      <c r="B13308" s="1"/>
      <c r="C13308" s="1"/>
    </row>
    <row r="13309" spans="2:3" x14ac:dyDescent="0.3">
      <c r="B13309" s="1"/>
      <c r="C13309" s="1"/>
    </row>
    <row r="13310" spans="2:3" x14ac:dyDescent="0.3">
      <c r="B13310" s="1"/>
      <c r="C13310" s="1"/>
    </row>
    <row r="13311" spans="2:3" x14ac:dyDescent="0.3">
      <c r="B13311" s="1"/>
      <c r="C13311" s="1"/>
    </row>
    <row r="13312" spans="2:3" x14ac:dyDescent="0.3">
      <c r="B13312" s="1"/>
      <c r="C13312" s="1"/>
    </row>
    <row r="13313" spans="2:3" x14ac:dyDescent="0.3">
      <c r="B13313" s="1"/>
      <c r="C13313" s="1"/>
    </row>
    <row r="13314" spans="2:3" x14ac:dyDescent="0.3">
      <c r="B13314" s="1"/>
      <c r="C13314" s="1"/>
    </row>
    <row r="13315" spans="2:3" x14ac:dyDescent="0.3">
      <c r="B13315" s="1"/>
      <c r="C13315" s="1"/>
    </row>
    <row r="13316" spans="2:3" x14ac:dyDescent="0.3">
      <c r="B13316" s="1"/>
      <c r="C13316" s="1"/>
    </row>
    <row r="13317" spans="2:3" x14ac:dyDescent="0.3">
      <c r="B13317" s="1"/>
      <c r="C13317" s="1"/>
    </row>
    <row r="13318" spans="2:3" x14ac:dyDescent="0.3">
      <c r="B13318" s="1"/>
      <c r="C13318" s="1"/>
    </row>
    <row r="13319" spans="2:3" x14ac:dyDescent="0.3">
      <c r="B13319" s="1"/>
      <c r="C13319" s="1"/>
    </row>
    <row r="13320" spans="2:3" x14ac:dyDescent="0.3">
      <c r="B13320" s="1"/>
      <c r="C13320" s="1"/>
    </row>
    <row r="13321" spans="2:3" x14ac:dyDescent="0.3">
      <c r="B13321" s="1"/>
      <c r="C13321" s="1"/>
    </row>
    <row r="13322" spans="2:3" x14ac:dyDescent="0.3">
      <c r="B13322" s="1"/>
      <c r="C13322" s="1"/>
    </row>
    <row r="13323" spans="2:3" x14ac:dyDescent="0.3">
      <c r="B13323" s="1"/>
      <c r="C13323" s="1"/>
    </row>
    <row r="13324" spans="2:3" x14ac:dyDescent="0.3">
      <c r="B13324" s="1"/>
      <c r="C13324" s="1"/>
    </row>
    <row r="13325" spans="2:3" x14ac:dyDescent="0.3">
      <c r="B13325" s="1"/>
      <c r="C13325" s="1"/>
    </row>
    <row r="13326" spans="2:3" x14ac:dyDescent="0.3">
      <c r="B13326" s="1"/>
      <c r="C13326" s="1"/>
    </row>
    <row r="13327" spans="2:3" x14ac:dyDescent="0.3">
      <c r="B13327" s="1"/>
      <c r="C13327" s="1"/>
    </row>
    <row r="13328" spans="2:3" x14ac:dyDescent="0.3">
      <c r="B13328" s="1"/>
      <c r="C13328" s="1"/>
    </row>
    <row r="13329" spans="2:3" x14ac:dyDescent="0.3">
      <c r="B13329" s="1"/>
      <c r="C13329" s="1"/>
    </row>
    <row r="13330" spans="2:3" x14ac:dyDescent="0.3">
      <c r="B13330" s="1"/>
      <c r="C13330" s="1"/>
    </row>
    <row r="13331" spans="2:3" x14ac:dyDescent="0.3">
      <c r="B13331" s="1"/>
      <c r="C13331" s="1"/>
    </row>
    <row r="13332" spans="2:3" x14ac:dyDescent="0.3">
      <c r="B13332" s="1"/>
      <c r="C13332" s="1"/>
    </row>
    <row r="13333" spans="2:3" x14ac:dyDescent="0.3">
      <c r="B13333" s="1"/>
      <c r="C13333" s="1"/>
    </row>
    <row r="13334" spans="2:3" x14ac:dyDescent="0.3">
      <c r="B13334" s="1"/>
      <c r="C13334" s="1"/>
    </row>
    <row r="13335" spans="2:3" x14ac:dyDescent="0.3">
      <c r="B13335" s="1"/>
      <c r="C13335" s="1"/>
    </row>
    <row r="13336" spans="2:3" x14ac:dyDescent="0.3">
      <c r="B13336" s="1"/>
      <c r="C13336" s="1"/>
    </row>
    <row r="13337" spans="2:3" x14ac:dyDescent="0.3">
      <c r="B13337" s="1"/>
      <c r="C13337" s="1"/>
    </row>
    <row r="13338" spans="2:3" x14ac:dyDescent="0.3">
      <c r="B13338" s="1"/>
      <c r="C13338" s="1"/>
    </row>
    <row r="13339" spans="2:3" x14ac:dyDescent="0.3">
      <c r="B13339" s="1"/>
      <c r="C13339" s="1"/>
    </row>
    <row r="13340" spans="2:3" x14ac:dyDescent="0.3">
      <c r="B13340" s="1"/>
      <c r="C13340" s="1"/>
    </row>
    <row r="13341" spans="2:3" x14ac:dyDescent="0.3">
      <c r="B13341" s="1"/>
      <c r="C13341" s="1"/>
    </row>
    <row r="13342" spans="2:3" x14ac:dyDescent="0.3">
      <c r="B13342" s="1"/>
      <c r="C13342" s="1"/>
    </row>
    <row r="13343" spans="2:3" x14ac:dyDescent="0.3">
      <c r="B13343" s="1"/>
      <c r="C13343" s="1"/>
    </row>
    <row r="13344" spans="2:3" x14ac:dyDescent="0.3">
      <c r="B13344" s="1"/>
      <c r="C13344" s="1"/>
    </row>
    <row r="13345" spans="2:3" x14ac:dyDescent="0.3">
      <c r="B13345" s="1"/>
      <c r="C13345" s="1"/>
    </row>
    <row r="13346" spans="2:3" x14ac:dyDescent="0.3">
      <c r="B13346" s="1"/>
      <c r="C13346" s="1"/>
    </row>
    <row r="13347" spans="2:3" x14ac:dyDescent="0.3">
      <c r="B13347" s="1"/>
      <c r="C13347" s="1"/>
    </row>
    <row r="13348" spans="2:3" x14ac:dyDescent="0.3">
      <c r="B13348" s="1"/>
      <c r="C13348" s="1"/>
    </row>
    <row r="13349" spans="2:3" x14ac:dyDescent="0.3">
      <c r="B13349" s="1"/>
      <c r="C13349" s="1"/>
    </row>
    <row r="13350" spans="2:3" x14ac:dyDescent="0.3">
      <c r="B13350" s="1"/>
      <c r="C13350" s="1"/>
    </row>
    <row r="13351" spans="2:3" x14ac:dyDescent="0.3">
      <c r="B13351" s="1"/>
      <c r="C13351" s="1"/>
    </row>
    <row r="13352" spans="2:3" x14ac:dyDescent="0.3">
      <c r="B13352" s="1"/>
      <c r="C13352" s="1"/>
    </row>
    <row r="13353" spans="2:3" x14ac:dyDescent="0.3">
      <c r="B13353" s="1"/>
      <c r="C13353" s="1"/>
    </row>
    <row r="13354" spans="2:3" x14ac:dyDescent="0.3">
      <c r="B13354" s="1"/>
      <c r="C13354" s="1"/>
    </row>
    <row r="13355" spans="2:3" x14ac:dyDescent="0.3">
      <c r="B13355" s="1"/>
      <c r="C13355" s="1"/>
    </row>
    <row r="13356" spans="2:3" x14ac:dyDescent="0.3">
      <c r="B13356" s="1"/>
      <c r="C13356" s="1"/>
    </row>
    <row r="13357" spans="2:3" x14ac:dyDescent="0.3">
      <c r="B13357" s="1"/>
      <c r="C13357" s="1"/>
    </row>
    <row r="13358" spans="2:3" x14ac:dyDescent="0.3">
      <c r="B13358" s="1"/>
      <c r="C13358" s="1"/>
    </row>
    <row r="13359" spans="2:3" x14ac:dyDescent="0.3">
      <c r="B13359" s="1"/>
      <c r="C13359" s="1"/>
    </row>
    <row r="13360" spans="2:3" x14ac:dyDescent="0.3">
      <c r="B13360" s="1"/>
      <c r="C13360" s="1"/>
    </row>
    <row r="13361" spans="2:3" x14ac:dyDescent="0.3">
      <c r="B13361" s="1"/>
      <c r="C13361" s="1"/>
    </row>
    <row r="13362" spans="2:3" x14ac:dyDescent="0.3">
      <c r="B13362" s="1"/>
      <c r="C13362" s="1"/>
    </row>
    <row r="13363" spans="2:3" x14ac:dyDescent="0.3">
      <c r="B13363" s="1"/>
      <c r="C13363" s="1"/>
    </row>
    <row r="13364" spans="2:3" x14ac:dyDescent="0.3">
      <c r="B13364" s="1"/>
      <c r="C13364" s="1"/>
    </row>
    <row r="13365" spans="2:3" x14ac:dyDescent="0.3">
      <c r="B13365" s="1"/>
      <c r="C13365" s="1"/>
    </row>
    <row r="13366" spans="2:3" x14ac:dyDescent="0.3">
      <c r="B13366" s="1"/>
      <c r="C13366" s="1"/>
    </row>
    <row r="13367" spans="2:3" x14ac:dyDescent="0.3">
      <c r="B13367" s="1"/>
      <c r="C13367" s="1"/>
    </row>
    <row r="13368" spans="2:3" x14ac:dyDescent="0.3">
      <c r="B13368" s="1"/>
      <c r="C13368" s="1"/>
    </row>
    <row r="13369" spans="2:3" x14ac:dyDescent="0.3">
      <c r="B13369" s="1"/>
      <c r="C13369" s="1"/>
    </row>
    <row r="13370" spans="2:3" x14ac:dyDescent="0.3">
      <c r="B13370" s="1"/>
      <c r="C13370" s="1"/>
    </row>
    <row r="13371" spans="2:3" x14ac:dyDescent="0.3">
      <c r="B13371" s="1"/>
      <c r="C13371" s="1"/>
    </row>
    <row r="13372" spans="2:3" x14ac:dyDescent="0.3">
      <c r="B13372" s="1"/>
      <c r="C13372" s="1"/>
    </row>
    <row r="13373" spans="2:3" x14ac:dyDescent="0.3">
      <c r="B13373" s="1"/>
      <c r="C13373" s="1"/>
    </row>
    <row r="13374" spans="2:3" x14ac:dyDescent="0.3">
      <c r="B13374" s="1"/>
      <c r="C13374" s="1"/>
    </row>
    <row r="13375" spans="2:3" x14ac:dyDescent="0.3">
      <c r="B13375" s="1"/>
      <c r="C13375" s="1"/>
    </row>
    <row r="13376" spans="2:3" x14ac:dyDescent="0.3">
      <c r="B13376" s="1"/>
      <c r="C13376" s="1"/>
    </row>
    <row r="13377" spans="2:3" x14ac:dyDescent="0.3">
      <c r="B13377" s="1"/>
      <c r="C13377" s="1"/>
    </row>
    <row r="13378" spans="2:3" x14ac:dyDescent="0.3">
      <c r="B13378" s="1"/>
      <c r="C13378" s="1"/>
    </row>
    <row r="13379" spans="2:3" x14ac:dyDescent="0.3">
      <c r="B13379" s="1"/>
      <c r="C13379" s="1"/>
    </row>
    <row r="13380" spans="2:3" x14ac:dyDescent="0.3">
      <c r="B13380" s="1"/>
      <c r="C13380" s="1"/>
    </row>
    <row r="13381" spans="2:3" x14ac:dyDescent="0.3">
      <c r="B13381" s="1"/>
      <c r="C13381" s="1"/>
    </row>
    <row r="13382" spans="2:3" x14ac:dyDescent="0.3">
      <c r="B13382" s="1"/>
      <c r="C13382" s="1"/>
    </row>
    <row r="13383" spans="2:3" x14ac:dyDescent="0.3">
      <c r="B13383" s="1"/>
      <c r="C13383" s="1"/>
    </row>
    <row r="13384" spans="2:3" x14ac:dyDescent="0.3">
      <c r="B13384" s="1"/>
      <c r="C13384" s="1"/>
    </row>
    <row r="13385" spans="2:3" x14ac:dyDescent="0.3">
      <c r="B13385" s="1"/>
      <c r="C13385" s="1"/>
    </row>
    <row r="13386" spans="2:3" x14ac:dyDescent="0.3">
      <c r="B13386" s="1"/>
      <c r="C13386" s="1"/>
    </row>
    <row r="13387" spans="2:3" x14ac:dyDescent="0.3">
      <c r="B13387" s="1"/>
      <c r="C13387" s="1"/>
    </row>
    <row r="13388" spans="2:3" x14ac:dyDescent="0.3">
      <c r="B13388" s="1"/>
      <c r="C13388" s="1"/>
    </row>
    <row r="13389" spans="2:3" x14ac:dyDescent="0.3">
      <c r="B13389" s="1"/>
      <c r="C13389" s="1"/>
    </row>
    <row r="13390" spans="2:3" x14ac:dyDescent="0.3">
      <c r="B13390" s="1"/>
      <c r="C13390" s="1"/>
    </row>
    <row r="13391" spans="2:3" x14ac:dyDescent="0.3">
      <c r="B13391" s="1"/>
      <c r="C13391" s="1"/>
    </row>
    <row r="13392" spans="2:3" x14ac:dyDescent="0.3">
      <c r="B13392" s="1"/>
      <c r="C13392" s="1"/>
    </row>
    <row r="13393" spans="2:3" x14ac:dyDescent="0.3">
      <c r="B13393" s="1"/>
      <c r="C13393" s="1"/>
    </row>
    <row r="13394" spans="2:3" x14ac:dyDescent="0.3">
      <c r="B13394" s="1"/>
      <c r="C13394" s="1"/>
    </row>
    <row r="13395" spans="2:3" x14ac:dyDescent="0.3">
      <c r="B13395" s="1"/>
      <c r="C13395" s="1"/>
    </row>
    <row r="13396" spans="2:3" x14ac:dyDescent="0.3">
      <c r="B13396" s="1"/>
      <c r="C13396" s="1"/>
    </row>
    <row r="13397" spans="2:3" x14ac:dyDescent="0.3">
      <c r="B13397" s="1"/>
      <c r="C13397" s="1"/>
    </row>
    <row r="13398" spans="2:3" x14ac:dyDescent="0.3">
      <c r="B13398" s="1"/>
      <c r="C13398" s="1"/>
    </row>
    <row r="13399" spans="2:3" x14ac:dyDescent="0.3">
      <c r="B13399" s="1"/>
      <c r="C13399" s="1"/>
    </row>
    <row r="13400" spans="2:3" x14ac:dyDescent="0.3">
      <c r="B13400" s="1"/>
      <c r="C13400" s="1"/>
    </row>
    <row r="13401" spans="2:3" x14ac:dyDescent="0.3">
      <c r="B13401" s="1"/>
      <c r="C13401" s="1"/>
    </row>
    <row r="13402" spans="2:3" x14ac:dyDescent="0.3">
      <c r="B13402" s="1"/>
      <c r="C13402" s="1"/>
    </row>
    <row r="13403" spans="2:3" x14ac:dyDescent="0.3">
      <c r="B13403" s="1"/>
      <c r="C13403" s="1"/>
    </row>
    <row r="13404" spans="2:3" x14ac:dyDescent="0.3">
      <c r="B13404" s="1"/>
      <c r="C13404" s="1"/>
    </row>
    <row r="13405" spans="2:3" x14ac:dyDescent="0.3">
      <c r="B13405" s="1"/>
      <c r="C13405" s="1"/>
    </row>
    <row r="13406" spans="2:3" x14ac:dyDescent="0.3">
      <c r="B13406" s="1"/>
      <c r="C13406" s="1"/>
    </row>
    <row r="13407" spans="2:3" x14ac:dyDescent="0.3">
      <c r="B13407" s="1"/>
      <c r="C13407" s="1"/>
    </row>
    <row r="13408" spans="2:3" x14ac:dyDescent="0.3">
      <c r="B13408" s="1"/>
      <c r="C13408" s="1"/>
    </row>
    <row r="13409" spans="2:3" x14ac:dyDescent="0.3">
      <c r="B13409" s="1"/>
      <c r="C13409" s="1"/>
    </row>
    <row r="13410" spans="2:3" x14ac:dyDescent="0.3">
      <c r="B13410" s="1"/>
      <c r="C13410" s="1"/>
    </row>
    <row r="13411" spans="2:3" x14ac:dyDescent="0.3">
      <c r="B13411" s="1"/>
      <c r="C13411" s="1"/>
    </row>
    <row r="13412" spans="2:3" x14ac:dyDescent="0.3">
      <c r="B13412" s="1"/>
      <c r="C13412" s="1"/>
    </row>
    <row r="13413" spans="2:3" x14ac:dyDescent="0.3">
      <c r="B13413" s="1"/>
      <c r="C13413" s="1"/>
    </row>
    <row r="13414" spans="2:3" x14ac:dyDescent="0.3">
      <c r="B13414" s="1"/>
      <c r="C13414" s="1"/>
    </row>
    <row r="13415" spans="2:3" x14ac:dyDescent="0.3">
      <c r="B13415" s="1"/>
      <c r="C13415" s="1"/>
    </row>
    <row r="13416" spans="2:3" x14ac:dyDescent="0.3">
      <c r="B13416" s="1"/>
      <c r="C13416" s="1"/>
    </row>
    <row r="13417" spans="2:3" x14ac:dyDescent="0.3">
      <c r="B13417" s="1"/>
      <c r="C13417" s="1"/>
    </row>
    <row r="13418" spans="2:3" x14ac:dyDescent="0.3">
      <c r="B13418" s="1"/>
      <c r="C13418" s="1"/>
    </row>
    <row r="13419" spans="2:3" x14ac:dyDescent="0.3">
      <c r="B13419" s="1"/>
      <c r="C13419" s="1"/>
    </row>
    <row r="13420" spans="2:3" x14ac:dyDescent="0.3">
      <c r="B13420" s="1"/>
      <c r="C13420" s="1"/>
    </row>
    <row r="13421" spans="2:3" x14ac:dyDescent="0.3">
      <c r="B13421" s="1"/>
      <c r="C13421" s="1"/>
    </row>
    <row r="13422" spans="2:3" x14ac:dyDescent="0.3">
      <c r="B13422" s="1"/>
      <c r="C13422" s="1"/>
    </row>
    <row r="13423" spans="2:3" x14ac:dyDescent="0.3">
      <c r="B13423" s="1"/>
      <c r="C13423" s="1"/>
    </row>
    <row r="13424" spans="2:3" x14ac:dyDescent="0.3">
      <c r="B13424" s="1"/>
      <c r="C13424" s="1"/>
    </row>
    <row r="13425" spans="2:3" x14ac:dyDescent="0.3">
      <c r="B13425" s="1"/>
      <c r="C13425" s="1"/>
    </row>
    <row r="13426" spans="2:3" x14ac:dyDescent="0.3">
      <c r="B13426" s="1"/>
      <c r="C13426" s="1"/>
    </row>
    <row r="13427" spans="2:3" x14ac:dyDescent="0.3">
      <c r="B13427" s="1"/>
      <c r="C13427" s="1"/>
    </row>
    <row r="13428" spans="2:3" x14ac:dyDescent="0.3">
      <c r="B13428" s="1"/>
      <c r="C13428" s="1"/>
    </row>
    <row r="13429" spans="2:3" x14ac:dyDescent="0.3">
      <c r="B13429" s="1"/>
      <c r="C13429" s="1"/>
    </row>
    <row r="13430" spans="2:3" x14ac:dyDescent="0.3">
      <c r="B13430" s="1"/>
      <c r="C13430" s="1"/>
    </row>
    <row r="13431" spans="2:3" x14ac:dyDescent="0.3">
      <c r="B13431" s="1"/>
      <c r="C13431" s="1"/>
    </row>
    <row r="13432" spans="2:3" x14ac:dyDescent="0.3">
      <c r="B13432" s="1"/>
      <c r="C13432" s="1"/>
    </row>
    <row r="13433" spans="2:3" x14ac:dyDescent="0.3">
      <c r="B13433" s="1"/>
      <c r="C13433" s="1"/>
    </row>
    <row r="13434" spans="2:3" x14ac:dyDescent="0.3">
      <c r="B13434" s="1"/>
      <c r="C13434" s="1"/>
    </row>
    <row r="13435" spans="2:3" x14ac:dyDescent="0.3">
      <c r="B13435" s="1"/>
      <c r="C13435" s="1"/>
    </row>
    <row r="13436" spans="2:3" x14ac:dyDescent="0.3">
      <c r="B13436" s="1"/>
      <c r="C13436" s="1"/>
    </row>
    <row r="13437" spans="2:3" x14ac:dyDescent="0.3">
      <c r="B13437" s="1"/>
      <c r="C13437" s="1"/>
    </row>
    <row r="13438" spans="2:3" x14ac:dyDescent="0.3">
      <c r="B13438" s="1"/>
      <c r="C13438" s="1"/>
    </row>
    <row r="13439" spans="2:3" x14ac:dyDescent="0.3">
      <c r="B13439" s="1"/>
      <c r="C13439" s="1"/>
    </row>
    <row r="13440" spans="2:3" x14ac:dyDescent="0.3">
      <c r="B13440" s="1"/>
      <c r="C13440" s="1"/>
    </row>
    <row r="13441" spans="2:3" x14ac:dyDescent="0.3">
      <c r="B13441" s="1"/>
      <c r="C13441" s="1"/>
    </row>
    <row r="13442" spans="2:3" x14ac:dyDescent="0.3">
      <c r="B13442" s="1"/>
      <c r="C13442" s="1"/>
    </row>
    <row r="13443" spans="2:3" x14ac:dyDescent="0.3">
      <c r="B13443" s="1"/>
      <c r="C13443" s="1"/>
    </row>
    <row r="13444" spans="2:3" x14ac:dyDescent="0.3">
      <c r="B13444" s="1"/>
      <c r="C13444" s="1"/>
    </row>
    <row r="13445" spans="2:3" x14ac:dyDescent="0.3">
      <c r="B13445" s="1"/>
      <c r="C13445" s="1"/>
    </row>
    <row r="13446" spans="2:3" x14ac:dyDescent="0.3">
      <c r="B13446" s="1"/>
      <c r="C13446" s="1"/>
    </row>
    <row r="13447" spans="2:3" x14ac:dyDescent="0.3">
      <c r="B13447" s="1"/>
      <c r="C13447" s="1"/>
    </row>
    <row r="13448" spans="2:3" x14ac:dyDescent="0.3">
      <c r="B13448" s="1"/>
      <c r="C13448" s="1"/>
    </row>
    <row r="13449" spans="2:3" x14ac:dyDescent="0.3">
      <c r="B13449" s="1"/>
      <c r="C13449" s="1"/>
    </row>
    <row r="13450" spans="2:3" x14ac:dyDescent="0.3">
      <c r="B13450" s="1"/>
      <c r="C13450" s="1"/>
    </row>
    <row r="13451" spans="2:3" x14ac:dyDescent="0.3">
      <c r="B13451" s="1"/>
      <c r="C13451" s="1"/>
    </row>
    <row r="13452" spans="2:3" x14ac:dyDescent="0.3">
      <c r="B13452" s="1"/>
      <c r="C13452" s="1"/>
    </row>
    <row r="13453" spans="2:3" x14ac:dyDescent="0.3">
      <c r="B13453" s="1"/>
      <c r="C13453" s="1"/>
    </row>
    <row r="13454" spans="2:3" x14ac:dyDescent="0.3">
      <c r="B13454" s="1"/>
      <c r="C13454" s="1"/>
    </row>
    <row r="13455" spans="2:3" x14ac:dyDescent="0.3">
      <c r="B13455" s="1"/>
      <c r="C13455" s="1"/>
    </row>
    <row r="13456" spans="2:3" x14ac:dyDescent="0.3">
      <c r="B13456" s="1"/>
      <c r="C13456" s="1"/>
    </row>
    <row r="13457" spans="2:3" x14ac:dyDescent="0.3">
      <c r="B13457" s="1"/>
      <c r="C13457" s="1"/>
    </row>
    <row r="13458" spans="2:3" x14ac:dyDescent="0.3">
      <c r="B13458" s="1"/>
      <c r="C13458" s="1"/>
    </row>
    <row r="13459" spans="2:3" x14ac:dyDescent="0.3">
      <c r="B13459" s="1"/>
      <c r="C13459" s="1"/>
    </row>
    <row r="13460" spans="2:3" x14ac:dyDescent="0.3">
      <c r="B13460" s="1"/>
      <c r="C13460" s="1"/>
    </row>
    <row r="13461" spans="2:3" x14ac:dyDescent="0.3">
      <c r="B13461" s="1"/>
      <c r="C13461" s="1"/>
    </row>
    <row r="13462" spans="2:3" x14ac:dyDescent="0.3">
      <c r="B13462" s="1"/>
      <c r="C13462" s="1"/>
    </row>
    <row r="13463" spans="2:3" x14ac:dyDescent="0.3">
      <c r="B13463" s="1"/>
      <c r="C13463" s="1"/>
    </row>
    <row r="13464" spans="2:3" x14ac:dyDescent="0.3">
      <c r="B13464" s="1"/>
      <c r="C13464" s="1"/>
    </row>
    <row r="13465" spans="2:3" x14ac:dyDescent="0.3">
      <c r="B13465" s="1"/>
      <c r="C13465" s="1"/>
    </row>
    <row r="13466" spans="2:3" x14ac:dyDescent="0.3">
      <c r="B13466" s="1"/>
      <c r="C13466" s="1"/>
    </row>
    <row r="13467" spans="2:3" x14ac:dyDescent="0.3">
      <c r="B13467" s="1"/>
      <c r="C13467" s="1"/>
    </row>
    <row r="13468" spans="2:3" x14ac:dyDescent="0.3">
      <c r="B13468" s="1"/>
      <c r="C13468" s="1"/>
    </row>
    <row r="13469" spans="2:3" x14ac:dyDescent="0.3">
      <c r="B13469" s="1"/>
      <c r="C13469" s="1"/>
    </row>
    <row r="13470" spans="2:3" x14ac:dyDescent="0.3">
      <c r="B13470" s="1"/>
      <c r="C13470" s="1"/>
    </row>
    <row r="13471" spans="2:3" x14ac:dyDescent="0.3">
      <c r="B13471" s="1"/>
      <c r="C13471" s="1"/>
    </row>
    <row r="13472" spans="2:3" x14ac:dyDescent="0.3">
      <c r="B13472" s="1"/>
      <c r="C13472" s="1"/>
    </row>
    <row r="13473" spans="2:3" x14ac:dyDescent="0.3">
      <c r="B13473" s="1"/>
      <c r="C13473" s="1"/>
    </row>
    <row r="13474" spans="2:3" x14ac:dyDescent="0.3">
      <c r="B13474" s="1"/>
      <c r="C13474" s="1"/>
    </row>
    <row r="13475" spans="2:3" x14ac:dyDescent="0.3">
      <c r="B13475" s="1"/>
      <c r="C13475" s="1"/>
    </row>
    <row r="13476" spans="2:3" x14ac:dyDescent="0.3">
      <c r="B13476" s="1"/>
      <c r="C13476" s="1"/>
    </row>
    <row r="13477" spans="2:3" x14ac:dyDescent="0.3">
      <c r="B13477" s="1"/>
      <c r="C13477" s="1"/>
    </row>
    <row r="13478" spans="2:3" x14ac:dyDescent="0.3">
      <c r="B13478" s="1"/>
      <c r="C13478" s="1"/>
    </row>
    <row r="13479" spans="2:3" x14ac:dyDescent="0.3">
      <c r="B13479" s="1"/>
      <c r="C13479" s="1"/>
    </row>
    <row r="13480" spans="2:3" x14ac:dyDescent="0.3">
      <c r="B13480" s="1"/>
      <c r="C13480" s="1"/>
    </row>
    <row r="13481" spans="2:3" x14ac:dyDescent="0.3">
      <c r="B13481" s="1"/>
      <c r="C13481" s="1"/>
    </row>
    <row r="13482" spans="2:3" x14ac:dyDescent="0.3">
      <c r="B13482" s="1"/>
      <c r="C13482" s="1"/>
    </row>
    <row r="13483" spans="2:3" x14ac:dyDescent="0.3">
      <c r="B13483" s="1"/>
      <c r="C13483" s="1"/>
    </row>
    <row r="13484" spans="2:3" x14ac:dyDescent="0.3">
      <c r="B13484" s="1"/>
      <c r="C13484" s="1"/>
    </row>
    <row r="13485" spans="2:3" x14ac:dyDescent="0.3">
      <c r="B13485" s="1"/>
      <c r="C13485" s="1"/>
    </row>
    <row r="13486" spans="2:3" x14ac:dyDescent="0.3">
      <c r="B13486" s="1"/>
      <c r="C13486" s="1"/>
    </row>
    <row r="13487" spans="2:3" x14ac:dyDescent="0.3">
      <c r="B13487" s="1"/>
      <c r="C13487" s="1"/>
    </row>
    <row r="13488" spans="2:3" x14ac:dyDescent="0.3">
      <c r="B13488" s="1"/>
      <c r="C13488" s="1"/>
    </row>
    <row r="13489" spans="2:3" x14ac:dyDescent="0.3">
      <c r="B13489" s="1"/>
      <c r="C13489" s="1"/>
    </row>
    <row r="13490" spans="2:3" x14ac:dyDescent="0.3">
      <c r="B13490" s="1"/>
      <c r="C13490" s="1"/>
    </row>
    <row r="13491" spans="2:3" x14ac:dyDescent="0.3">
      <c r="B13491" s="1"/>
      <c r="C13491" s="1"/>
    </row>
    <row r="13492" spans="2:3" x14ac:dyDescent="0.3">
      <c r="B13492" s="1"/>
      <c r="C13492" s="1"/>
    </row>
    <row r="13493" spans="2:3" x14ac:dyDescent="0.3">
      <c r="B13493" s="1"/>
      <c r="C13493" s="1"/>
    </row>
    <row r="13494" spans="2:3" x14ac:dyDescent="0.3">
      <c r="B13494" s="1"/>
      <c r="C13494" s="1"/>
    </row>
    <row r="13495" spans="2:3" x14ac:dyDescent="0.3">
      <c r="B13495" s="1"/>
      <c r="C13495" s="1"/>
    </row>
    <row r="13496" spans="2:3" x14ac:dyDescent="0.3">
      <c r="B13496" s="1"/>
      <c r="C13496" s="1"/>
    </row>
    <row r="13497" spans="2:3" x14ac:dyDescent="0.3">
      <c r="B13497" s="1"/>
      <c r="C13497" s="1"/>
    </row>
    <row r="13498" spans="2:3" x14ac:dyDescent="0.3">
      <c r="B13498" s="1"/>
      <c r="C13498" s="1"/>
    </row>
    <row r="13499" spans="2:3" x14ac:dyDescent="0.3">
      <c r="B13499" s="1"/>
      <c r="C13499" s="1"/>
    </row>
    <row r="13500" spans="2:3" x14ac:dyDescent="0.3">
      <c r="B13500" s="1"/>
      <c r="C13500" s="1"/>
    </row>
    <row r="13501" spans="2:3" x14ac:dyDescent="0.3">
      <c r="B13501" s="1"/>
      <c r="C13501" s="1"/>
    </row>
    <row r="13502" spans="2:3" x14ac:dyDescent="0.3">
      <c r="B13502" s="1"/>
      <c r="C13502" s="1"/>
    </row>
    <row r="13503" spans="2:3" x14ac:dyDescent="0.3">
      <c r="B13503" s="1"/>
      <c r="C13503" s="1"/>
    </row>
    <row r="13504" spans="2:3" x14ac:dyDescent="0.3">
      <c r="B13504" s="1"/>
      <c r="C13504" s="1"/>
    </row>
    <row r="13505" spans="2:3" x14ac:dyDescent="0.3">
      <c r="B13505" s="1"/>
      <c r="C13505" s="1"/>
    </row>
    <row r="13506" spans="2:3" x14ac:dyDescent="0.3">
      <c r="B13506" s="1"/>
      <c r="C13506" s="1"/>
    </row>
    <row r="13507" spans="2:3" x14ac:dyDescent="0.3">
      <c r="B13507" s="1"/>
      <c r="C13507" s="1"/>
    </row>
    <row r="13508" spans="2:3" x14ac:dyDescent="0.3">
      <c r="B13508" s="1"/>
      <c r="C13508" s="1"/>
    </row>
    <row r="13509" spans="2:3" x14ac:dyDescent="0.3">
      <c r="B13509" s="1"/>
      <c r="C13509" s="1"/>
    </row>
    <row r="13510" spans="2:3" x14ac:dyDescent="0.3">
      <c r="B13510" s="1"/>
      <c r="C13510" s="1"/>
    </row>
    <row r="13511" spans="2:3" x14ac:dyDescent="0.3">
      <c r="B13511" s="1"/>
      <c r="C13511" s="1"/>
    </row>
    <row r="13512" spans="2:3" x14ac:dyDescent="0.3">
      <c r="B13512" s="1"/>
      <c r="C13512" s="1"/>
    </row>
    <row r="13513" spans="2:3" x14ac:dyDescent="0.3">
      <c r="B13513" s="1"/>
      <c r="C13513" s="1"/>
    </row>
    <row r="13514" spans="2:3" x14ac:dyDescent="0.3">
      <c r="B13514" s="1"/>
      <c r="C13514" s="1"/>
    </row>
    <row r="13515" spans="2:3" x14ac:dyDescent="0.3">
      <c r="B13515" s="1"/>
      <c r="C13515" s="1"/>
    </row>
    <row r="13516" spans="2:3" x14ac:dyDescent="0.3">
      <c r="B13516" s="1"/>
      <c r="C13516" s="1"/>
    </row>
    <row r="13517" spans="2:3" x14ac:dyDescent="0.3">
      <c r="B13517" s="1"/>
      <c r="C13517" s="1"/>
    </row>
    <row r="13518" spans="2:3" x14ac:dyDescent="0.3">
      <c r="B13518" s="1"/>
      <c r="C13518" s="1"/>
    </row>
    <row r="13519" spans="2:3" x14ac:dyDescent="0.3">
      <c r="B13519" s="1"/>
      <c r="C13519" s="1"/>
    </row>
    <row r="13520" spans="2:3" x14ac:dyDescent="0.3">
      <c r="B13520" s="1"/>
      <c r="C13520" s="1"/>
    </row>
    <row r="13521" spans="2:3" x14ac:dyDescent="0.3">
      <c r="B13521" s="1"/>
      <c r="C13521" s="1"/>
    </row>
    <row r="13522" spans="2:3" x14ac:dyDescent="0.3">
      <c r="B13522" s="1"/>
      <c r="C13522" s="1"/>
    </row>
    <row r="13523" spans="2:3" x14ac:dyDescent="0.3">
      <c r="B13523" s="1"/>
      <c r="C13523" s="1"/>
    </row>
    <row r="13524" spans="2:3" x14ac:dyDescent="0.3">
      <c r="B13524" s="1"/>
      <c r="C13524" s="1"/>
    </row>
    <row r="13525" spans="2:3" x14ac:dyDescent="0.3">
      <c r="B13525" s="1"/>
      <c r="C13525" s="1"/>
    </row>
    <row r="13526" spans="2:3" x14ac:dyDescent="0.3">
      <c r="B13526" s="1"/>
      <c r="C13526" s="1"/>
    </row>
    <row r="13527" spans="2:3" x14ac:dyDescent="0.3">
      <c r="B13527" s="1"/>
      <c r="C13527" s="1"/>
    </row>
    <row r="13528" spans="2:3" x14ac:dyDescent="0.3">
      <c r="B13528" s="1"/>
      <c r="C13528" s="1"/>
    </row>
    <row r="13529" spans="2:3" x14ac:dyDescent="0.3">
      <c r="B13529" s="1"/>
      <c r="C13529" s="1"/>
    </row>
    <row r="13530" spans="2:3" x14ac:dyDescent="0.3">
      <c r="B13530" s="1"/>
      <c r="C13530" s="1"/>
    </row>
    <row r="13531" spans="2:3" x14ac:dyDescent="0.3">
      <c r="B13531" s="1"/>
      <c r="C13531" s="1"/>
    </row>
    <row r="13532" spans="2:3" x14ac:dyDescent="0.3">
      <c r="B13532" s="1"/>
      <c r="C13532" s="1"/>
    </row>
    <row r="13533" spans="2:3" x14ac:dyDescent="0.3">
      <c r="B13533" s="1"/>
      <c r="C13533" s="1"/>
    </row>
    <row r="13534" spans="2:3" x14ac:dyDescent="0.3">
      <c r="B13534" s="1"/>
      <c r="C13534" s="1"/>
    </row>
    <row r="13535" spans="2:3" x14ac:dyDescent="0.3">
      <c r="B13535" s="1"/>
      <c r="C13535" s="1"/>
    </row>
    <row r="13536" spans="2:3" x14ac:dyDescent="0.3">
      <c r="B13536" s="1"/>
      <c r="C13536" s="1"/>
    </row>
    <row r="13537" spans="2:3" x14ac:dyDescent="0.3">
      <c r="B13537" s="1"/>
      <c r="C13537" s="1"/>
    </row>
    <row r="13538" spans="2:3" x14ac:dyDescent="0.3">
      <c r="B13538" s="1"/>
      <c r="C13538" s="1"/>
    </row>
    <row r="13539" spans="2:3" x14ac:dyDescent="0.3">
      <c r="B13539" s="1"/>
      <c r="C13539" s="1"/>
    </row>
    <row r="13540" spans="2:3" x14ac:dyDescent="0.3">
      <c r="B13540" s="1"/>
      <c r="C13540" s="1"/>
    </row>
    <row r="13541" spans="2:3" x14ac:dyDescent="0.3">
      <c r="B13541" s="1"/>
      <c r="C13541" s="1"/>
    </row>
    <row r="13542" spans="2:3" x14ac:dyDescent="0.3">
      <c r="B13542" s="1"/>
      <c r="C13542" s="1"/>
    </row>
    <row r="13543" spans="2:3" x14ac:dyDescent="0.3">
      <c r="B13543" s="1"/>
      <c r="C13543" s="1"/>
    </row>
    <row r="13544" spans="2:3" x14ac:dyDescent="0.3">
      <c r="B13544" s="1"/>
      <c r="C13544" s="1"/>
    </row>
    <row r="13545" spans="2:3" x14ac:dyDescent="0.3">
      <c r="B13545" s="1"/>
      <c r="C13545" s="1"/>
    </row>
    <row r="13546" spans="2:3" x14ac:dyDescent="0.3">
      <c r="B13546" s="1"/>
      <c r="C13546" s="1"/>
    </row>
    <row r="13547" spans="2:3" x14ac:dyDescent="0.3">
      <c r="B13547" s="1"/>
      <c r="C13547" s="1"/>
    </row>
    <row r="13548" spans="2:3" x14ac:dyDescent="0.3">
      <c r="B13548" s="1"/>
      <c r="C13548" s="1"/>
    </row>
    <row r="13549" spans="2:3" x14ac:dyDescent="0.3">
      <c r="B13549" s="1"/>
      <c r="C13549" s="1"/>
    </row>
    <row r="13550" spans="2:3" x14ac:dyDescent="0.3">
      <c r="B13550" s="1"/>
      <c r="C13550" s="1"/>
    </row>
    <row r="13551" spans="2:3" x14ac:dyDescent="0.3">
      <c r="B13551" s="1"/>
      <c r="C13551" s="1"/>
    </row>
    <row r="13552" spans="2:3" x14ac:dyDescent="0.3">
      <c r="B13552" s="1"/>
      <c r="C13552" s="1"/>
    </row>
    <row r="13553" spans="2:3" x14ac:dyDescent="0.3">
      <c r="B13553" s="1"/>
      <c r="C13553" s="1"/>
    </row>
    <row r="13554" spans="2:3" x14ac:dyDescent="0.3">
      <c r="B13554" s="1"/>
      <c r="C13554" s="1"/>
    </row>
    <row r="13555" spans="2:3" x14ac:dyDescent="0.3">
      <c r="B13555" s="1"/>
      <c r="C13555" s="1"/>
    </row>
    <row r="13556" spans="2:3" x14ac:dyDescent="0.3">
      <c r="B13556" s="1"/>
      <c r="C13556" s="1"/>
    </row>
    <row r="13557" spans="2:3" x14ac:dyDescent="0.3">
      <c r="B13557" s="1"/>
      <c r="C13557" s="1"/>
    </row>
    <row r="13558" spans="2:3" x14ac:dyDescent="0.3">
      <c r="B13558" s="1"/>
      <c r="C13558" s="1"/>
    </row>
    <row r="13559" spans="2:3" x14ac:dyDescent="0.3">
      <c r="B13559" s="1"/>
      <c r="C13559" s="1"/>
    </row>
    <row r="13560" spans="2:3" x14ac:dyDescent="0.3">
      <c r="B13560" s="1"/>
      <c r="C13560" s="1"/>
    </row>
    <row r="13561" spans="2:3" x14ac:dyDescent="0.3">
      <c r="B13561" s="1"/>
      <c r="C13561" s="1"/>
    </row>
    <row r="13562" spans="2:3" x14ac:dyDescent="0.3">
      <c r="B13562" s="1"/>
      <c r="C13562" s="1"/>
    </row>
    <row r="13563" spans="2:3" x14ac:dyDescent="0.3">
      <c r="B13563" s="1"/>
      <c r="C13563" s="1"/>
    </row>
    <row r="13564" spans="2:3" x14ac:dyDescent="0.3">
      <c r="B13564" s="1"/>
      <c r="C13564" s="1"/>
    </row>
    <row r="13565" spans="2:3" x14ac:dyDescent="0.3">
      <c r="B13565" s="1"/>
      <c r="C13565" s="1"/>
    </row>
    <row r="13566" spans="2:3" x14ac:dyDescent="0.3">
      <c r="B13566" s="1"/>
      <c r="C13566" s="1"/>
    </row>
    <row r="13567" spans="2:3" x14ac:dyDescent="0.3">
      <c r="B13567" s="1"/>
      <c r="C13567" s="1"/>
    </row>
    <row r="13568" spans="2:3" x14ac:dyDescent="0.3">
      <c r="B13568" s="1"/>
      <c r="C13568" s="1"/>
    </row>
    <row r="13569" spans="2:3" x14ac:dyDescent="0.3">
      <c r="B13569" s="1"/>
      <c r="C13569" s="1"/>
    </row>
    <row r="13570" spans="2:3" x14ac:dyDescent="0.3">
      <c r="B13570" s="1"/>
      <c r="C13570" s="1"/>
    </row>
    <row r="13571" spans="2:3" x14ac:dyDescent="0.3">
      <c r="B13571" s="1"/>
      <c r="C13571" s="1"/>
    </row>
    <row r="13572" spans="2:3" x14ac:dyDescent="0.3">
      <c r="B13572" s="1"/>
      <c r="C13572" s="1"/>
    </row>
    <row r="13573" spans="2:3" x14ac:dyDescent="0.3">
      <c r="B13573" s="1"/>
      <c r="C13573" s="1"/>
    </row>
    <row r="13574" spans="2:3" x14ac:dyDescent="0.3">
      <c r="B13574" s="1"/>
      <c r="C13574" s="1"/>
    </row>
    <row r="13575" spans="2:3" x14ac:dyDescent="0.3">
      <c r="B13575" s="1"/>
      <c r="C13575" s="1"/>
    </row>
    <row r="13576" spans="2:3" x14ac:dyDescent="0.3">
      <c r="B13576" s="1"/>
      <c r="C13576" s="1"/>
    </row>
    <row r="13577" spans="2:3" x14ac:dyDescent="0.3">
      <c r="B13577" s="1"/>
      <c r="C13577" s="1"/>
    </row>
    <row r="13578" spans="2:3" x14ac:dyDescent="0.3">
      <c r="B13578" s="1"/>
      <c r="C13578" s="1"/>
    </row>
    <row r="13579" spans="2:3" x14ac:dyDescent="0.3">
      <c r="B13579" s="1"/>
      <c r="C13579" s="1"/>
    </row>
    <row r="13580" spans="2:3" x14ac:dyDescent="0.3">
      <c r="B13580" s="1"/>
      <c r="C13580" s="1"/>
    </row>
    <row r="13581" spans="2:3" x14ac:dyDescent="0.3">
      <c r="B13581" s="1"/>
      <c r="C13581" s="1"/>
    </row>
    <row r="13582" spans="2:3" x14ac:dyDescent="0.3">
      <c r="B13582" s="1"/>
      <c r="C13582" s="1"/>
    </row>
    <row r="13583" spans="2:3" x14ac:dyDescent="0.3">
      <c r="B13583" s="1"/>
      <c r="C13583" s="1"/>
    </row>
    <row r="13584" spans="2:3" x14ac:dyDescent="0.3">
      <c r="B13584" s="1"/>
      <c r="C13584" s="1"/>
    </row>
    <row r="13585" spans="2:3" x14ac:dyDescent="0.3">
      <c r="B13585" s="1"/>
      <c r="C13585" s="1"/>
    </row>
    <row r="13586" spans="2:3" x14ac:dyDescent="0.3">
      <c r="B13586" s="1"/>
      <c r="C13586" s="1"/>
    </row>
    <row r="13587" spans="2:3" x14ac:dyDescent="0.3">
      <c r="B13587" s="1"/>
      <c r="C13587" s="1"/>
    </row>
    <row r="13588" spans="2:3" x14ac:dyDescent="0.3">
      <c r="B13588" s="1"/>
      <c r="C13588" s="1"/>
    </row>
    <row r="13589" spans="2:3" x14ac:dyDescent="0.3">
      <c r="B13589" s="1"/>
      <c r="C13589" s="1"/>
    </row>
    <row r="13590" spans="2:3" x14ac:dyDescent="0.3">
      <c r="B13590" s="1"/>
      <c r="C13590" s="1"/>
    </row>
    <row r="13591" spans="2:3" x14ac:dyDescent="0.3">
      <c r="B13591" s="1"/>
      <c r="C13591" s="1"/>
    </row>
    <row r="13592" spans="2:3" x14ac:dyDescent="0.3">
      <c r="B13592" s="1"/>
      <c r="C13592" s="1"/>
    </row>
    <row r="13593" spans="2:3" x14ac:dyDescent="0.3">
      <c r="B13593" s="1"/>
      <c r="C13593" s="1"/>
    </row>
    <row r="13594" spans="2:3" x14ac:dyDescent="0.3">
      <c r="B13594" s="1"/>
      <c r="C13594" s="1"/>
    </row>
    <row r="13595" spans="2:3" x14ac:dyDescent="0.3">
      <c r="B13595" s="1"/>
      <c r="C13595" s="1"/>
    </row>
    <row r="13596" spans="2:3" x14ac:dyDescent="0.3">
      <c r="B13596" s="1"/>
      <c r="C13596" s="1"/>
    </row>
    <row r="13597" spans="2:3" x14ac:dyDescent="0.3">
      <c r="B13597" s="1"/>
      <c r="C13597" s="1"/>
    </row>
    <row r="13598" spans="2:3" x14ac:dyDescent="0.3">
      <c r="B13598" s="1"/>
      <c r="C13598" s="1"/>
    </row>
    <row r="13599" spans="2:3" x14ac:dyDescent="0.3">
      <c r="B13599" s="1"/>
      <c r="C13599" s="1"/>
    </row>
    <row r="13600" spans="2:3" x14ac:dyDescent="0.3">
      <c r="B13600" s="1"/>
      <c r="C13600" s="1"/>
    </row>
    <row r="13601" spans="2:3" x14ac:dyDescent="0.3">
      <c r="B13601" s="1"/>
      <c r="C13601" s="1"/>
    </row>
    <row r="13602" spans="2:3" x14ac:dyDescent="0.3">
      <c r="B13602" s="1"/>
      <c r="C13602" s="1"/>
    </row>
    <row r="13603" spans="2:3" x14ac:dyDescent="0.3">
      <c r="B13603" s="1"/>
      <c r="C13603" s="1"/>
    </row>
    <row r="13604" spans="2:3" x14ac:dyDescent="0.3">
      <c r="B13604" s="1"/>
      <c r="C13604" s="1"/>
    </row>
    <row r="13605" spans="2:3" x14ac:dyDescent="0.3">
      <c r="B13605" s="1"/>
      <c r="C13605" s="1"/>
    </row>
    <row r="13606" spans="2:3" x14ac:dyDescent="0.3">
      <c r="B13606" s="1"/>
      <c r="C13606" s="1"/>
    </row>
    <row r="13607" spans="2:3" x14ac:dyDescent="0.3">
      <c r="B13607" s="1"/>
      <c r="C13607" s="1"/>
    </row>
    <row r="13608" spans="2:3" x14ac:dyDescent="0.3">
      <c r="B13608" s="1"/>
      <c r="C13608" s="1"/>
    </row>
    <row r="13609" spans="2:3" x14ac:dyDescent="0.3">
      <c r="B13609" s="1"/>
      <c r="C13609" s="1"/>
    </row>
    <row r="13610" spans="2:3" x14ac:dyDescent="0.3">
      <c r="B13610" s="1"/>
      <c r="C13610" s="1"/>
    </row>
    <row r="13611" spans="2:3" x14ac:dyDescent="0.3">
      <c r="B13611" s="1"/>
      <c r="C13611" s="1"/>
    </row>
    <row r="13612" spans="2:3" x14ac:dyDescent="0.3">
      <c r="B13612" s="1"/>
      <c r="C13612" s="1"/>
    </row>
    <row r="13613" spans="2:3" x14ac:dyDescent="0.3">
      <c r="B13613" s="1"/>
      <c r="C13613" s="1"/>
    </row>
    <row r="13614" spans="2:3" x14ac:dyDescent="0.3">
      <c r="B13614" s="1"/>
      <c r="C13614" s="1"/>
    </row>
    <row r="13615" spans="2:3" x14ac:dyDescent="0.3">
      <c r="B13615" s="1"/>
      <c r="C13615" s="1"/>
    </row>
    <row r="13616" spans="2:3" x14ac:dyDescent="0.3">
      <c r="B13616" s="1"/>
      <c r="C13616" s="1"/>
    </row>
    <row r="13617" spans="2:3" x14ac:dyDescent="0.3">
      <c r="B13617" s="1"/>
      <c r="C13617" s="1"/>
    </row>
    <row r="13618" spans="2:3" x14ac:dyDescent="0.3">
      <c r="B13618" s="1"/>
      <c r="C13618" s="1"/>
    </row>
    <row r="13619" spans="2:3" x14ac:dyDescent="0.3">
      <c r="B13619" s="1"/>
      <c r="C13619" s="1"/>
    </row>
    <row r="13620" spans="2:3" x14ac:dyDescent="0.3">
      <c r="B13620" s="1"/>
      <c r="C13620" s="1"/>
    </row>
    <row r="13621" spans="2:3" x14ac:dyDescent="0.3">
      <c r="B13621" s="1"/>
      <c r="C13621" s="1"/>
    </row>
    <row r="13622" spans="2:3" x14ac:dyDescent="0.3">
      <c r="B13622" s="1"/>
      <c r="C13622" s="1"/>
    </row>
    <row r="13623" spans="2:3" x14ac:dyDescent="0.3">
      <c r="B13623" s="1"/>
      <c r="C13623" s="1"/>
    </row>
    <row r="13624" spans="2:3" x14ac:dyDescent="0.3">
      <c r="B13624" s="1"/>
      <c r="C13624" s="1"/>
    </row>
    <row r="13625" spans="2:3" x14ac:dyDescent="0.3">
      <c r="B13625" s="1"/>
      <c r="C13625" s="1"/>
    </row>
    <row r="13626" spans="2:3" x14ac:dyDescent="0.3">
      <c r="B13626" s="1"/>
      <c r="C13626" s="1"/>
    </row>
    <row r="13627" spans="2:3" x14ac:dyDescent="0.3">
      <c r="B13627" s="1"/>
      <c r="C13627" s="1"/>
    </row>
    <row r="13628" spans="2:3" x14ac:dyDescent="0.3">
      <c r="B13628" s="1"/>
      <c r="C13628" s="1"/>
    </row>
    <row r="13629" spans="2:3" x14ac:dyDescent="0.3">
      <c r="B13629" s="1"/>
      <c r="C13629" s="1"/>
    </row>
    <row r="13630" spans="2:3" x14ac:dyDescent="0.3">
      <c r="B13630" s="1"/>
      <c r="C13630" s="1"/>
    </row>
    <row r="13631" spans="2:3" x14ac:dyDescent="0.3">
      <c r="B13631" s="1"/>
      <c r="C13631" s="1"/>
    </row>
    <row r="13632" spans="2:3" x14ac:dyDescent="0.3">
      <c r="B13632" s="1"/>
      <c r="C13632" s="1"/>
    </row>
    <row r="13633" spans="2:3" x14ac:dyDescent="0.3">
      <c r="B13633" s="1"/>
      <c r="C13633" s="1"/>
    </row>
    <row r="13634" spans="2:3" x14ac:dyDescent="0.3">
      <c r="B13634" s="1"/>
      <c r="C13634" s="1"/>
    </row>
    <row r="13635" spans="2:3" x14ac:dyDescent="0.3">
      <c r="B13635" s="1"/>
      <c r="C13635" s="1"/>
    </row>
    <row r="13636" spans="2:3" x14ac:dyDescent="0.3">
      <c r="B13636" s="1"/>
      <c r="C13636" s="1"/>
    </row>
    <row r="13637" spans="2:3" x14ac:dyDescent="0.3">
      <c r="B13637" s="1"/>
      <c r="C13637" s="1"/>
    </row>
    <row r="13638" spans="2:3" x14ac:dyDescent="0.3">
      <c r="B13638" s="1"/>
      <c r="C13638" s="1"/>
    </row>
    <row r="13639" spans="2:3" x14ac:dyDescent="0.3">
      <c r="B13639" s="1"/>
      <c r="C13639" s="1"/>
    </row>
    <row r="13640" spans="2:3" x14ac:dyDescent="0.3">
      <c r="B13640" s="1"/>
      <c r="C13640" s="1"/>
    </row>
    <row r="13641" spans="2:3" x14ac:dyDescent="0.3">
      <c r="B13641" s="1"/>
      <c r="C13641" s="1"/>
    </row>
    <row r="13642" spans="2:3" x14ac:dyDescent="0.3">
      <c r="B13642" s="1"/>
      <c r="C13642" s="1"/>
    </row>
    <row r="13643" spans="2:3" x14ac:dyDescent="0.3">
      <c r="B13643" s="1"/>
      <c r="C13643" s="1"/>
    </row>
    <row r="13644" spans="2:3" x14ac:dyDescent="0.3">
      <c r="B13644" s="1"/>
      <c r="C13644" s="1"/>
    </row>
    <row r="13645" spans="2:3" x14ac:dyDescent="0.3">
      <c r="B13645" s="1"/>
      <c r="C13645" s="1"/>
    </row>
    <row r="13646" spans="2:3" x14ac:dyDescent="0.3">
      <c r="B13646" s="1"/>
      <c r="C13646" s="1"/>
    </row>
    <row r="13647" spans="2:3" x14ac:dyDescent="0.3">
      <c r="B13647" s="1"/>
      <c r="C13647" s="1"/>
    </row>
    <row r="13648" spans="2:3" x14ac:dyDescent="0.3">
      <c r="B13648" s="1"/>
      <c r="C13648" s="1"/>
    </row>
    <row r="13649" spans="2:3" x14ac:dyDescent="0.3">
      <c r="B13649" s="1"/>
      <c r="C13649" s="1"/>
    </row>
    <row r="13650" spans="2:3" x14ac:dyDescent="0.3">
      <c r="B13650" s="1"/>
      <c r="C13650" s="1"/>
    </row>
    <row r="13651" spans="2:3" x14ac:dyDescent="0.3">
      <c r="B13651" s="1"/>
      <c r="C13651" s="1"/>
    </row>
    <row r="13652" spans="2:3" x14ac:dyDescent="0.3">
      <c r="B13652" s="1"/>
      <c r="C13652" s="1"/>
    </row>
    <row r="13653" spans="2:3" x14ac:dyDescent="0.3">
      <c r="B13653" s="1"/>
      <c r="C13653" s="1"/>
    </row>
    <row r="13654" spans="2:3" x14ac:dyDescent="0.3">
      <c r="B13654" s="1"/>
      <c r="C13654" s="1"/>
    </row>
    <row r="13655" spans="2:3" x14ac:dyDescent="0.3">
      <c r="B13655" s="1"/>
      <c r="C13655" s="1"/>
    </row>
    <row r="13656" spans="2:3" x14ac:dyDescent="0.3">
      <c r="B13656" s="1"/>
      <c r="C13656" s="1"/>
    </row>
    <row r="13657" spans="2:3" x14ac:dyDescent="0.3">
      <c r="B13657" s="1"/>
      <c r="C13657" s="1"/>
    </row>
    <row r="13658" spans="2:3" x14ac:dyDescent="0.3">
      <c r="B13658" s="1"/>
      <c r="C13658" s="1"/>
    </row>
    <row r="13659" spans="2:3" x14ac:dyDescent="0.3">
      <c r="B13659" s="1"/>
      <c r="C13659" s="1"/>
    </row>
    <row r="13660" spans="2:3" x14ac:dyDescent="0.3">
      <c r="B13660" s="1"/>
      <c r="C13660" s="1"/>
    </row>
    <row r="13661" spans="2:3" x14ac:dyDescent="0.3">
      <c r="B13661" s="1"/>
      <c r="C13661" s="1"/>
    </row>
    <row r="13662" spans="2:3" x14ac:dyDescent="0.3">
      <c r="B13662" s="1"/>
      <c r="C13662" s="1"/>
    </row>
    <row r="13663" spans="2:3" x14ac:dyDescent="0.3">
      <c r="B13663" s="1"/>
      <c r="C13663" s="1"/>
    </row>
    <row r="13664" spans="2:3" x14ac:dyDescent="0.3">
      <c r="B13664" s="1"/>
      <c r="C13664" s="1"/>
    </row>
    <row r="13665" spans="2:3" x14ac:dyDescent="0.3">
      <c r="B13665" s="1"/>
      <c r="C13665" s="1"/>
    </row>
    <row r="13666" spans="2:3" x14ac:dyDescent="0.3">
      <c r="B13666" s="1"/>
      <c r="C13666" s="1"/>
    </row>
    <row r="13667" spans="2:3" x14ac:dyDescent="0.3">
      <c r="B13667" s="1"/>
      <c r="C13667" s="1"/>
    </row>
    <row r="13668" spans="2:3" x14ac:dyDescent="0.3">
      <c r="B13668" s="1"/>
      <c r="C13668" s="1"/>
    </row>
    <row r="13669" spans="2:3" x14ac:dyDescent="0.3">
      <c r="B13669" s="1"/>
      <c r="C13669" s="1"/>
    </row>
    <row r="13670" spans="2:3" x14ac:dyDescent="0.3">
      <c r="B13670" s="1"/>
      <c r="C13670" s="1"/>
    </row>
    <row r="13671" spans="2:3" x14ac:dyDescent="0.3">
      <c r="B13671" s="1"/>
      <c r="C13671" s="1"/>
    </row>
    <row r="13672" spans="2:3" x14ac:dyDescent="0.3">
      <c r="B13672" s="1"/>
      <c r="C13672" s="1"/>
    </row>
    <row r="13673" spans="2:3" x14ac:dyDescent="0.3">
      <c r="B13673" s="1"/>
      <c r="C13673" s="1"/>
    </row>
    <row r="13674" spans="2:3" x14ac:dyDescent="0.3">
      <c r="B13674" s="1"/>
      <c r="C13674" s="1"/>
    </row>
    <row r="13675" spans="2:3" x14ac:dyDescent="0.3">
      <c r="B13675" s="1"/>
      <c r="C13675" s="1"/>
    </row>
    <row r="13676" spans="2:3" x14ac:dyDescent="0.3">
      <c r="B13676" s="1"/>
      <c r="C13676" s="1"/>
    </row>
    <row r="13677" spans="2:3" x14ac:dyDescent="0.3">
      <c r="B13677" s="1"/>
      <c r="C13677" s="1"/>
    </row>
    <row r="13678" spans="2:3" x14ac:dyDescent="0.3">
      <c r="B13678" s="1"/>
      <c r="C13678" s="1"/>
    </row>
    <row r="13679" spans="2:3" x14ac:dyDescent="0.3">
      <c r="B13679" s="1"/>
      <c r="C13679" s="1"/>
    </row>
    <row r="13680" spans="2:3" x14ac:dyDescent="0.3">
      <c r="B13680" s="1"/>
      <c r="C13680" s="1"/>
    </row>
    <row r="13681" spans="2:3" x14ac:dyDescent="0.3">
      <c r="B13681" s="1"/>
      <c r="C13681" s="1"/>
    </row>
    <row r="13682" spans="2:3" x14ac:dyDescent="0.3">
      <c r="B13682" s="1"/>
      <c r="C13682" s="1"/>
    </row>
    <row r="13683" spans="2:3" x14ac:dyDescent="0.3">
      <c r="B13683" s="1"/>
      <c r="C13683" s="1"/>
    </row>
    <row r="13684" spans="2:3" x14ac:dyDescent="0.3">
      <c r="B13684" s="1"/>
      <c r="C13684" s="1"/>
    </row>
    <row r="13685" spans="2:3" x14ac:dyDescent="0.3">
      <c r="B13685" s="1"/>
      <c r="C13685" s="1"/>
    </row>
    <row r="13686" spans="2:3" x14ac:dyDescent="0.3">
      <c r="B13686" s="1"/>
      <c r="C13686" s="1"/>
    </row>
    <row r="13687" spans="2:3" x14ac:dyDescent="0.3">
      <c r="B13687" s="1"/>
      <c r="C13687" s="1"/>
    </row>
    <row r="13688" spans="2:3" x14ac:dyDescent="0.3">
      <c r="B13688" s="1"/>
      <c r="C13688" s="1"/>
    </row>
    <row r="13689" spans="2:3" x14ac:dyDescent="0.3">
      <c r="B13689" s="1"/>
      <c r="C13689" s="1"/>
    </row>
    <row r="13690" spans="2:3" x14ac:dyDescent="0.3">
      <c r="B13690" s="1"/>
      <c r="C13690" s="1"/>
    </row>
    <row r="13691" spans="2:3" x14ac:dyDescent="0.3">
      <c r="B13691" s="1"/>
      <c r="C13691" s="1"/>
    </row>
    <row r="13692" spans="2:3" x14ac:dyDescent="0.3">
      <c r="B13692" s="1"/>
      <c r="C13692" s="1"/>
    </row>
    <row r="13693" spans="2:3" x14ac:dyDescent="0.3">
      <c r="B13693" s="1"/>
      <c r="C13693" s="1"/>
    </row>
    <row r="13694" spans="2:3" x14ac:dyDescent="0.3">
      <c r="B13694" s="1"/>
      <c r="C13694" s="1"/>
    </row>
    <row r="13695" spans="2:3" x14ac:dyDescent="0.3">
      <c r="B13695" s="1"/>
      <c r="C13695" s="1"/>
    </row>
    <row r="13696" spans="2:3" x14ac:dyDescent="0.3">
      <c r="B13696" s="1"/>
      <c r="C13696" s="1"/>
    </row>
    <row r="13697" spans="2:3" x14ac:dyDescent="0.3">
      <c r="B13697" s="1"/>
      <c r="C13697" s="1"/>
    </row>
    <row r="13698" spans="2:3" x14ac:dyDescent="0.3">
      <c r="B13698" s="1"/>
      <c r="C13698" s="1"/>
    </row>
    <row r="13699" spans="2:3" x14ac:dyDescent="0.3">
      <c r="B13699" s="1"/>
      <c r="C13699" s="1"/>
    </row>
    <row r="13700" spans="2:3" x14ac:dyDescent="0.3">
      <c r="B13700" s="1"/>
      <c r="C13700" s="1"/>
    </row>
    <row r="13701" spans="2:3" x14ac:dyDescent="0.3">
      <c r="B13701" s="1"/>
      <c r="C13701" s="1"/>
    </row>
    <row r="13702" spans="2:3" x14ac:dyDescent="0.3">
      <c r="B13702" s="1"/>
      <c r="C13702" s="1"/>
    </row>
    <row r="13703" spans="2:3" x14ac:dyDescent="0.3">
      <c r="B13703" s="1"/>
      <c r="C13703" s="1"/>
    </row>
    <row r="13704" spans="2:3" x14ac:dyDescent="0.3">
      <c r="B13704" s="1"/>
      <c r="C13704" s="1"/>
    </row>
    <row r="13705" spans="2:3" x14ac:dyDescent="0.3">
      <c r="B13705" s="1"/>
      <c r="C13705" s="1"/>
    </row>
    <row r="13706" spans="2:3" x14ac:dyDescent="0.3">
      <c r="B13706" s="1"/>
      <c r="C13706" s="1"/>
    </row>
    <row r="13707" spans="2:3" x14ac:dyDescent="0.3">
      <c r="B13707" s="1"/>
      <c r="C13707" s="1"/>
    </row>
    <row r="13708" spans="2:3" x14ac:dyDescent="0.3">
      <c r="B13708" s="1"/>
      <c r="C13708" s="1"/>
    </row>
    <row r="13709" spans="2:3" x14ac:dyDescent="0.3">
      <c r="B13709" s="1"/>
      <c r="C13709" s="1"/>
    </row>
    <row r="13710" spans="2:3" x14ac:dyDescent="0.3">
      <c r="B13710" s="1"/>
      <c r="C13710" s="1"/>
    </row>
    <row r="13711" spans="2:3" x14ac:dyDescent="0.3">
      <c r="B13711" s="1"/>
      <c r="C13711" s="1"/>
    </row>
    <row r="13712" spans="2:3" x14ac:dyDescent="0.3">
      <c r="B13712" s="1"/>
      <c r="C13712" s="1"/>
    </row>
    <row r="13713" spans="2:3" x14ac:dyDescent="0.3">
      <c r="B13713" s="1"/>
      <c r="C13713" s="1"/>
    </row>
    <row r="13714" spans="2:3" x14ac:dyDescent="0.3">
      <c r="B13714" s="1"/>
      <c r="C13714" s="1"/>
    </row>
    <row r="13715" spans="2:3" x14ac:dyDescent="0.3">
      <c r="B13715" s="1"/>
      <c r="C13715" s="1"/>
    </row>
    <row r="13716" spans="2:3" x14ac:dyDescent="0.3">
      <c r="B13716" s="1"/>
      <c r="C13716" s="1"/>
    </row>
    <row r="13717" spans="2:3" x14ac:dyDescent="0.3">
      <c r="B13717" s="1"/>
      <c r="C13717" s="1"/>
    </row>
    <row r="13718" spans="2:3" x14ac:dyDescent="0.3">
      <c r="B13718" s="1"/>
      <c r="C13718" s="1"/>
    </row>
    <row r="13719" spans="2:3" x14ac:dyDescent="0.3">
      <c r="B13719" s="1"/>
      <c r="C13719" s="1"/>
    </row>
    <row r="13720" spans="2:3" x14ac:dyDescent="0.3">
      <c r="B13720" s="1"/>
      <c r="C13720" s="1"/>
    </row>
    <row r="13721" spans="2:3" x14ac:dyDescent="0.3">
      <c r="B13721" s="1"/>
      <c r="C13721" s="1"/>
    </row>
    <row r="13722" spans="2:3" x14ac:dyDescent="0.3">
      <c r="B13722" s="1"/>
      <c r="C13722" s="1"/>
    </row>
    <row r="13723" spans="2:3" x14ac:dyDescent="0.3">
      <c r="B13723" s="1"/>
      <c r="C13723" s="1"/>
    </row>
    <row r="13724" spans="2:3" x14ac:dyDescent="0.3">
      <c r="B13724" s="1"/>
      <c r="C13724" s="1"/>
    </row>
    <row r="13725" spans="2:3" x14ac:dyDescent="0.3">
      <c r="B13725" s="1"/>
      <c r="C13725" s="1"/>
    </row>
    <row r="13726" spans="2:3" x14ac:dyDescent="0.3">
      <c r="B13726" s="1"/>
      <c r="C13726" s="1"/>
    </row>
    <row r="13727" spans="2:3" x14ac:dyDescent="0.3">
      <c r="B13727" s="1"/>
      <c r="C13727" s="1"/>
    </row>
    <row r="13728" spans="2:3" x14ac:dyDescent="0.3">
      <c r="B13728" s="1"/>
      <c r="C13728" s="1"/>
    </row>
    <row r="13729" spans="2:3" x14ac:dyDescent="0.3">
      <c r="B13729" s="1"/>
      <c r="C13729" s="1"/>
    </row>
    <row r="13730" spans="2:3" x14ac:dyDescent="0.3">
      <c r="B13730" s="1"/>
      <c r="C13730" s="1"/>
    </row>
    <row r="13731" spans="2:3" x14ac:dyDescent="0.3">
      <c r="B13731" s="1"/>
      <c r="C13731" s="1"/>
    </row>
    <row r="13732" spans="2:3" x14ac:dyDescent="0.3">
      <c r="B13732" s="1"/>
      <c r="C13732" s="1"/>
    </row>
    <row r="13733" spans="2:3" x14ac:dyDescent="0.3">
      <c r="B13733" s="1"/>
      <c r="C13733" s="1"/>
    </row>
    <row r="13734" spans="2:3" x14ac:dyDescent="0.3">
      <c r="B13734" s="1"/>
      <c r="C13734" s="1"/>
    </row>
    <row r="13735" spans="2:3" x14ac:dyDescent="0.3">
      <c r="B13735" s="1"/>
      <c r="C13735" s="1"/>
    </row>
    <row r="13736" spans="2:3" x14ac:dyDescent="0.3">
      <c r="B13736" s="1"/>
      <c r="C13736" s="1"/>
    </row>
    <row r="13737" spans="2:3" x14ac:dyDescent="0.3">
      <c r="B13737" s="1"/>
      <c r="C13737" s="1"/>
    </row>
    <row r="13738" spans="2:3" x14ac:dyDescent="0.3">
      <c r="B13738" s="1"/>
      <c r="C13738" s="1"/>
    </row>
    <row r="13739" spans="2:3" x14ac:dyDescent="0.3">
      <c r="B13739" s="1"/>
      <c r="C13739" s="1"/>
    </row>
    <row r="13740" spans="2:3" x14ac:dyDescent="0.3">
      <c r="B13740" s="1"/>
      <c r="C13740" s="1"/>
    </row>
    <row r="13741" spans="2:3" x14ac:dyDescent="0.3">
      <c r="B13741" s="1"/>
      <c r="C13741" s="1"/>
    </row>
    <row r="13742" spans="2:3" x14ac:dyDescent="0.3">
      <c r="B13742" s="1"/>
      <c r="C13742" s="1"/>
    </row>
    <row r="13743" spans="2:3" x14ac:dyDescent="0.3">
      <c r="B13743" s="1"/>
      <c r="C13743" s="1"/>
    </row>
    <row r="13744" spans="2:3" x14ac:dyDescent="0.3">
      <c r="B13744" s="1"/>
      <c r="C13744" s="1"/>
    </row>
    <row r="13745" spans="2:3" x14ac:dyDescent="0.3">
      <c r="B13745" s="1"/>
      <c r="C13745" s="1"/>
    </row>
    <row r="13746" spans="2:3" x14ac:dyDescent="0.3">
      <c r="B13746" s="1"/>
      <c r="C13746" s="1"/>
    </row>
    <row r="13747" spans="2:3" x14ac:dyDescent="0.3">
      <c r="B13747" s="1"/>
      <c r="C13747" s="1"/>
    </row>
    <row r="13748" spans="2:3" x14ac:dyDescent="0.3">
      <c r="B13748" s="1"/>
      <c r="C13748" s="1"/>
    </row>
    <row r="13749" spans="2:3" x14ac:dyDescent="0.3">
      <c r="B13749" s="1"/>
      <c r="C13749" s="1"/>
    </row>
    <row r="13750" spans="2:3" x14ac:dyDescent="0.3">
      <c r="B13750" s="1"/>
      <c r="C13750" s="1"/>
    </row>
    <row r="13751" spans="2:3" x14ac:dyDescent="0.3">
      <c r="B13751" s="1"/>
      <c r="C13751" s="1"/>
    </row>
    <row r="13752" spans="2:3" x14ac:dyDescent="0.3">
      <c r="B13752" s="1"/>
      <c r="C13752" s="1"/>
    </row>
    <row r="13753" spans="2:3" x14ac:dyDescent="0.3">
      <c r="B13753" s="1"/>
      <c r="C13753" s="1"/>
    </row>
    <row r="13754" spans="2:3" x14ac:dyDescent="0.3">
      <c r="B13754" s="1"/>
      <c r="C13754" s="1"/>
    </row>
    <row r="13755" spans="2:3" x14ac:dyDescent="0.3">
      <c r="B13755" s="1"/>
      <c r="C13755" s="1"/>
    </row>
    <row r="13756" spans="2:3" x14ac:dyDescent="0.3">
      <c r="B13756" s="1"/>
      <c r="C13756" s="1"/>
    </row>
    <row r="13757" spans="2:3" x14ac:dyDescent="0.3">
      <c r="B13757" s="1"/>
      <c r="C13757" s="1"/>
    </row>
    <row r="13758" spans="2:3" x14ac:dyDescent="0.3">
      <c r="B13758" s="1"/>
      <c r="C13758" s="1"/>
    </row>
    <row r="13759" spans="2:3" x14ac:dyDescent="0.3">
      <c r="B13759" s="1"/>
      <c r="C13759" s="1"/>
    </row>
    <row r="13760" spans="2:3" x14ac:dyDescent="0.3">
      <c r="B13760" s="1"/>
      <c r="C13760" s="1"/>
    </row>
    <row r="13761" spans="2:3" x14ac:dyDescent="0.3">
      <c r="B13761" s="1"/>
      <c r="C13761" s="1"/>
    </row>
    <row r="13762" spans="2:3" x14ac:dyDescent="0.3">
      <c r="B13762" s="1"/>
      <c r="C13762" s="1"/>
    </row>
    <row r="13763" spans="2:3" x14ac:dyDescent="0.3">
      <c r="B13763" s="1"/>
      <c r="C13763" s="1"/>
    </row>
    <row r="13764" spans="2:3" x14ac:dyDescent="0.3">
      <c r="B13764" s="1"/>
      <c r="C13764" s="1"/>
    </row>
    <row r="13765" spans="2:3" x14ac:dyDescent="0.3">
      <c r="B13765" s="1"/>
      <c r="C13765" s="1"/>
    </row>
    <row r="13766" spans="2:3" x14ac:dyDescent="0.3">
      <c r="B13766" s="1"/>
      <c r="C13766" s="1"/>
    </row>
    <row r="13767" spans="2:3" x14ac:dyDescent="0.3">
      <c r="B13767" s="1"/>
      <c r="C13767" s="1"/>
    </row>
    <row r="13768" spans="2:3" x14ac:dyDescent="0.3">
      <c r="B13768" s="1"/>
      <c r="C13768" s="1"/>
    </row>
    <row r="13769" spans="2:3" x14ac:dyDescent="0.3">
      <c r="B13769" s="1"/>
      <c r="C13769" s="1"/>
    </row>
    <row r="13770" spans="2:3" x14ac:dyDescent="0.3">
      <c r="B13770" s="1"/>
      <c r="C13770" s="1"/>
    </row>
    <row r="13771" spans="2:3" x14ac:dyDescent="0.3">
      <c r="B13771" s="1"/>
      <c r="C13771" s="1"/>
    </row>
    <row r="13772" spans="2:3" x14ac:dyDescent="0.3">
      <c r="B13772" s="1"/>
      <c r="C13772" s="1"/>
    </row>
    <row r="13773" spans="2:3" x14ac:dyDescent="0.3">
      <c r="B13773" s="1"/>
      <c r="C13773" s="1"/>
    </row>
    <row r="13774" spans="2:3" x14ac:dyDescent="0.3">
      <c r="B13774" s="1"/>
      <c r="C13774" s="1"/>
    </row>
    <row r="13775" spans="2:3" x14ac:dyDescent="0.3">
      <c r="B13775" s="1"/>
      <c r="C13775" s="1"/>
    </row>
    <row r="13776" spans="2:3" x14ac:dyDescent="0.3">
      <c r="B13776" s="1"/>
      <c r="C13776" s="1"/>
    </row>
    <row r="13777" spans="2:3" x14ac:dyDescent="0.3">
      <c r="B13777" s="1"/>
      <c r="C13777" s="1"/>
    </row>
    <row r="13778" spans="2:3" x14ac:dyDescent="0.3">
      <c r="B13778" s="1"/>
      <c r="C13778" s="1"/>
    </row>
    <row r="13779" spans="2:3" x14ac:dyDescent="0.3">
      <c r="B13779" s="1"/>
      <c r="C13779" s="1"/>
    </row>
    <row r="13780" spans="2:3" x14ac:dyDescent="0.3">
      <c r="B13780" s="1"/>
      <c r="C13780" s="1"/>
    </row>
    <row r="13781" spans="2:3" x14ac:dyDescent="0.3">
      <c r="B13781" s="1"/>
      <c r="C13781" s="1"/>
    </row>
    <row r="13782" spans="2:3" x14ac:dyDescent="0.3">
      <c r="B13782" s="1"/>
      <c r="C13782" s="1"/>
    </row>
    <row r="13783" spans="2:3" x14ac:dyDescent="0.3">
      <c r="B13783" s="1"/>
      <c r="C13783" s="1"/>
    </row>
    <row r="13784" spans="2:3" x14ac:dyDescent="0.3">
      <c r="B13784" s="1"/>
      <c r="C13784" s="1"/>
    </row>
    <row r="13785" spans="2:3" x14ac:dyDescent="0.3">
      <c r="B13785" s="1"/>
      <c r="C13785" s="1"/>
    </row>
    <row r="13786" spans="2:3" x14ac:dyDescent="0.3">
      <c r="B13786" s="1"/>
      <c r="C13786" s="1"/>
    </row>
    <row r="13787" spans="2:3" x14ac:dyDescent="0.3">
      <c r="B13787" s="1"/>
      <c r="C13787" s="1"/>
    </row>
    <row r="13788" spans="2:3" x14ac:dyDescent="0.3">
      <c r="B13788" s="1"/>
      <c r="C13788" s="1"/>
    </row>
    <row r="13789" spans="2:3" x14ac:dyDescent="0.3">
      <c r="B13789" s="1"/>
      <c r="C13789" s="1"/>
    </row>
    <row r="13790" spans="2:3" x14ac:dyDescent="0.3">
      <c r="B13790" s="1"/>
      <c r="C13790" s="1"/>
    </row>
    <row r="13791" spans="2:3" x14ac:dyDescent="0.3">
      <c r="B13791" s="1"/>
      <c r="C13791" s="1"/>
    </row>
    <row r="13792" spans="2:3" x14ac:dyDescent="0.3">
      <c r="B13792" s="1"/>
      <c r="C13792" s="1"/>
    </row>
    <row r="13793" spans="2:3" x14ac:dyDescent="0.3">
      <c r="B13793" s="1"/>
      <c r="C13793" s="1"/>
    </row>
    <row r="13794" spans="2:3" x14ac:dyDescent="0.3">
      <c r="B13794" s="1"/>
      <c r="C13794" s="1"/>
    </row>
    <row r="13795" spans="2:3" x14ac:dyDescent="0.3">
      <c r="B13795" s="1"/>
      <c r="C13795" s="1"/>
    </row>
    <row r="13796" spans="2:3" x14ac:dyDescent="0.3">
      <c r="B13796" s="1"/>
      <c r="C13796" s="1"/>
    </row>
    <row r="13797" spans="2:3" x14ac:dyDescent="0.3">
      <c r="B13797" s="1"/>
      <c r="C13797" s="1"/>
    </row>
    <row r="13798" spans="2:3" x14ac:dyDescent="0.3">
      <c r="B13798" s="1"/>
      <c r="C13798" s="1"/>
    </row>
    <row r="13799" spans="2:3" x14ac:dyDescent="0.3">
      <c r="B13799" s="1"/>
      <c r="C13799" s="1"/>
    </row>
    <row r="13800" spans="2:3" x14ac:dyDescent="0.3">
      <c r="B13800" s="1"/>
      <c r="C13800" s="1"/>
    </row>
    <row r="13801" spans="2:3" x14ac:dyDescent="0.3">
      <c r="B13801" s="1"/>
      <c r="C13801" s="1"/>
    </row>
    <row r="13802" spans="2:3" x14ac:dyDescent="0.3">
      <c r="B13802" s="1"/>
      <c r="C13802" s="1"/>
    </row>
    <row r="13803" spans="2:3" x14ac:dyDescent="0.3">
      <c r="B13803" s="1"/>
      <c r="C13803" s="1"/>
    </row>
    <row r="13804" spans="2:3" x14ac:dyDescent="0.3">
      <c r="B13804" s="1"/>
      <c r="C13804" s="1"/>
    </row>
    <row r="13805" spans="2:3" x14ac:dyDescent="0.3">
      <c r="B13805" s="1"/>
      <c r="C13805" s="1"/>
    </row>
    <row r="13806" spans="2:3" x14ac:dyDescent="0.3">
      <c r="B13806" s="1"/>
      <c r="C13806" s="1"/>
    </row>
    <row r="13807" spans="2:3" x14ac:dyDescent="0.3">
      <c r="B13807" s="1"/>
      <c r="C13807" s="1"/>
    </row>
    <row r="13808" spans="2:3" x14ac:dyDescent="0.3">
      <c r="B13808" s="1"/>
      <c r="C13808" s="1"/>
    </row>
    <row r="13809" spans="2:3" x14ac:dyDescent="0.3">
      <c r="B13809" s="1"/>
      <c r="C13809" s="1"/>
    </row>
    <row r="13810" spans="2:3" x14ac:dyDescent="0.3">
      <c r="B13810" s="1"/>
      <c r="C13810" s="1"/>
    </row>
    <row r="13811" spans="2:3" x14ac:dyDescent="0.3">
      <c r="B13811" s="1"/>
      <c r="C13811" s="1"/>
    </row>
    <row r="13812" spans="2:3" x14ac:dyDescent="0.3">
      <c r="B13812" s="1"/>
      <c r="C13812" s="1"/>
    </row>
    <row r="13813" spans="2:3" x14ac:dyDescent="0.3">
      <c r="B13813" s="1"/>
      <c r="C13813" s="1"/>
    </row>
    <row r="13814" spans="2:3" x14ac:dyDescent="0.3">
      <c r="B13814" s="1"/>
      <c r="C13814" s="1"/>
    </row>
    <row r="13815" spans="2:3" x14ac:dyDescent="0.3">
      <c r="B13815" s="1"/>
      <c r="C13815" s="1"/>
    </row>
    <row r="13816" spans="2:3" x14ac:dyDescent="0.3">
      <c r="B13816" s="1"/>
      <c r="C13816" s="1"/>
    </row>
    <row r="13817" spans="2:3" x14ac:dyDescent="0.3">
      <c r="B13817" s="1"/>
      <c r="C13817" s="1"/>
    </row>
    <row r="13818" spans="2:3" x14ac:dyDescent="0.3">
      <c r="B13818" s="1"/>
      <c r="C13818" s="1"/>
    </row>
    <row r="13819" spans="2:3" x14ac:dyDescent="0.3">
      <c r="B13819" s="1"/>
      <c r="C13819" s="1"/>
    </row>
    <row r="13820" spans="2:3" x14ac:dyDescent="0.3">
      <c r="B13820" s="1"/>
      <c r="C13820" s="1"/>
    </row>
    <row r="13821" spans="2:3" x14ac:dyDescent="0.3">
      <c r="B13821" s="1"/>
      <c r="C13821" s="1"/>
    </row>
    <row r="13822" spans="2:3" x14ac:dyDescent="0.3">
      <c r="B13822" s="1"/>
      <c r="C13822" s="1"/>
    </row>
    <row r="13823" spans="2:3" x14ac:dyDescent="0.3">
      <c r="B13823" s="1"/>
      <c r="C13823" s="1"/>
    </row>
    <row r="13824" spans="2:3" x14ac:dyDescent="0.3">
      <c r="B13824" s="1"/>
      <c r="C13824" s="1"/>
    </row>
    <row r="13825" spans="2:3" x14ac:dyDescent="0.3">
      <c r="B13825" s="1"/>
      <c r="C13825" s="1"/>
    </row>
    <row r="13826" spans="2:3" x14ac:dyDescent="0.3">
      <c r="B13826" s="1"/>
      <c r="C13826" s="1"/>
    </row>
    <row r="13827" spans="2:3" x14ac:dyDescent="0.3">
      <c r="B13827" s="1"/>
      <c r="C13827" s="1"/>
    </row>
    <row r="13828" spans="2:3" x14ac:dyDescent="0.3">
      <c r="B13828" s="1"/>
      <c r="C13828" s="1"/>
    </row>
    <row r="13829" spans="2:3" x14ac:dyDescent="0.3">
      <c r="B13829" s="1"/>
      <c r="C13829" s="1"/>
    </row>
    <row r="13830" spans="2:3" x14ac:dyDescent="0.3">
      <c r="B13830" s="1"/>
      <c r="C13830" s="1"/>
    </row>
    <row r="13831" spans="2:3" x14ac:dyDescent="0.3">
      <c r="B13831" s="1"/>
      <c r="C13831" s="1"/>
    </row>
    <row r="13832" spans="2:3" x14ac:dyDescent="0.3">
      <c r="B13832" s="1"/>
      <c r="C13832" s="1"/>
    </row>
    <row r="13833" spans="2:3" x14ac:dyDescent="0.3">
      <c r="B13833" s="1"/>
      <c r="C13833" s="1"/>
    </row>
    <row r="13834" spans="2:3" x14ac:dyDescent="0.3">
      <c r="B13834" s="1"/>
      <c r="C13834" s="1"/>
    </row>
    <row r="13835" spans="2:3" x14ac:dyDescent="0.3">
      <c r="B13835" s="1"/>
      <c r="C13835" s="1"/>
    </row>
    <row r="13836" spans="2:3" x14ac:dyDescent="0.3">
      <c r="B13836" s="1"/>
      <c r="C13836" s="1"/>
    </row>
    <row r="13837" spans="2:3" x14ac:dyDescent="0.3">
      <c r="B13837" s="1"/>
      <c r="C13837" s="1"/>
    </row>
    <row r="13838" spans="2:3" x14ac:dyDescent="0.3">
      <c r="B13838" s="1"/>
      <c r="C13838" s="1"/>
    </row>
    <row r="13839" spans="2:3" x14ac:dyDescent="0.3">
      <c r="B13839" s="1"/>
      <c r="C13839" s="1"/>
    </row>
    <row r="13840" spans="2:3" x14ac:dyDescent="0.3">
      <c r="B13840" s="1"/>
      <c r="C13840" s="1"/>
    </row>
    <row r="13841" spans="2:3" x14ac:dyDescent="0.3">
      <c r="B13841" s="1"/>
      <c r="C13841" s="1"/>
    </row>
    <row r="13842" spans="2:3" x14ac:dyDescent="0.3">
      <c r="B13842" s="1"/>
      <c r="C13842" s="1"/>
    </row>
    <row r="13843" spans="2:3" x14ac:dyDescent="0.3">
      <c r="B13843" s="1"/>
      <c r="C13843" s="1"/>
    </row>
    <row r="13844" spans="2:3" x14ac:dyDescent="0.3">
      <c r="B13844" s="1"/>
      <c r="C13844" s="1"/>
    </row>
    <row r="13845" spans="2:3" x14ac:dyDescent="0.3">
      <c r="B13845" s="1"/>
      <c r="C13845" s="1"/>
    </row>
    <row r="13846" spans="2:3" x14ac:dyDescent="0.3">
      <c r="B13846" s="1"/>
      <c r="C13846" s="1"/>
    </row>
    <row r="13847" spans="2:3" x14ac:dyDescent="0.3">
      <c r="B13847" s="1"/>
      <c r="C13847" s="1"/>
    </row>
    <row r="13848" spans="2:3" x14ac:dyDescent="0.3">
      <c r="B13848" s="1"/>
      <c r="C13848" s="1"/>
    </row>
    <row r="13849" spans="2:3" x14ac:dyDescent="0.3">
      <c r="B13849" s="1"/>
      <c r="C13849" s="1"/>
    </row>
    <row r="13850" spans="2:3" x14ac:dyDescent="0.3">
      <c r="B13850" s="1"/>
      <c r="C13850" s="1"/>
    </row>
    <row r="13851" spans="2:3" x14ac:dyDescent="0.3">
      <c r="B13851" s="1"/>
      <c r="C13851" s="1"/>
    </row>
    <row r="13852" spans="2:3" x14ac:dyDescent="0.3">
      <c r="B13852" s="1"/>
      <c r="C13852" s="1"/>
    </row>
    <row r="13853" spans="2:3" x14ac:dyDescent="0.3">
      <c r="B13853" s="1"/>
      <c r="C13853" s="1"/>
    </row>
    <row r="13854" spans="2:3" x14ac:dyDescent="0.3">
      <c r="B13854" s="1"/>
      <c r="C13854" s="1"/>
    </row>
    <row r="13855" spans="2:3" x14ac:dyDescent="0.3">
      <c r="B13855" s="1"/>
      <c r="C13855" s="1"/>
    </row>
    <row r="13856" spans="2:3" x14ac:dyDescent="0.3">
      <c r="B13856" s="1"/>
      <c r="C13856" s="1"/>
    </row>
    <row r="13857" spans="2:3" x14ac:dyDescent="0.3">
      <c r="B13857" s="1"/>
      <c r="C13857" s="1"/>
    </row>
    <row r="13858" spans="2:3" x14ac:dyDescent="0.3">
      <c r="B13858" s="1"/>
      <c r="C13858" s="1"/>
    </row>
    <row r="13859" spans="2:3" x14ac:dyDescent="0.3">
      <c r="B13859" s="1"/>
      <c r="C13859" s="1"/>
    </row>
    <row r="13860" spans="2:3" x14ac:dyDescent="0.3">
      <c r="B13860" s="1"/>
      <c r="C13860" s="1"/>
    </row>
    <row r="13861" spans="2:3" x14ac:dyDescent="0.3">
      <c r="B13861" s="1"/>
      <c r="C13861" s="1"/>
    </row>
    <row r="13862" spans="2:3" x14ac:dyDescent="0.3">
      <c r="B13862" s="1"/>
      <c r="C13862" s="1"/>
    </row>
    <row r="13863" spans="2:3" x14ac:dyDescent="0.3">
      <c r="B13863" s="1"/>
      <c r="C13863" s="1"/>
    </row>
    <row r="13864" spans="2:3" x14ac:dyDescent="0.3">
      <c r="B13864" s="1"/>
      <c r="C13864" s="1"/>
    </row>
    <row r="13865" spans="2:3" x14ac:dyDescent="0.3">
      <c r="B13865" s="1"/>
      <c r="C13865" s="1"/>
    </row>
    <row r="13866" spans="2:3" x14ac:dyDescent="0.3">
      <c r="B13866" s="1"/>
      <c r="C13866" s="1"/>
    </row>
    <row r="13867" spans="2:3" x14ac:dyDescent="0.3">
      <c r="B13867" s="1"/>
      <c r="C13867" s="1"/>
    </row>
    <row r="13868" spans="2:3" x14ac:dyDescent="0.3">
      <c r="B13868" s="1"/>
      <c r="C13868" s="1"/>
    </row>
    <row r="13869" spans="2:3" x14ac:dyDescent="0.3">
      <c r="B13869" s="1"/>
      <c r="C13869" s="1"/>
    </row>
    <row r="13870" spans="2:3" x14ac:dyDescent="0.3">
      <c r="B13870" s="1"/>
      <c r="C13870" s="1"/>
    </row>
    <row r="13871" spans="2:3" x14ac:dyDescent="0.3">
      <c r="B13871" s="1"/>
      <c r="C13871" s="1"/>
    </row>
    <row r="13872" spans="2:3" x14ac:dyDescent="0.3">
      <c r="B13872" s="1"/>
      <c r="C13872" s="1"/>
    </row>
    <row r="13873" spans="2:3" x14ac:dyDescent="0.3">
      <c r="B13873" s="1"/>
      <c r="C13873" s="1"/>
    </row>
    <row r="13874" spans="2:3" x14ac:dyDescent="0.3">
      <c r="B13874" s="1"/>
      <c r="C13874" s="1"/>
    </row>
    <row r="13875" spans="2:3" x14ac:dyDescent="0.3">
      <c r="B13875" s="1"/>
      <c r="C13875" s="1"/>
    </row>
    <row r="13876" spans="2:3" x14ac:dyDescent="0.3">
      <c r="B13876" s="1"/>
      <c r="C13876" s="1"/>
    </row>
    <row r="13877" spans="2:3" x14ac:dyDescent="0.3">
      <c r="B13877" s="1"/>
      <c r="C13877" s="1"/>
    </row>
    <row r="13878" spans="2:3" x14ac:dyDescent="0.3">
      <c r="B13878" s="1"/>
      <c r="C13878" s="1"/>
    </row>
    <row r="13879" spans="2:3" x14ac:dyDescent="0.3">
      <c r="B13879" s="1"/>
      <c r="C13879" s="1"/>
    </row>
    <row r="13880" spans="2:3" x14ac:dyDescent="0.3">
      <c r="B13880" s="1"/>
      <c r="C13880" s="1"/>
    </row>
    <row r="13881" spans="2:3" x14ac:dyDescent="0.3">
      <c r="B13881" s="1"/>
      <c r="C13881" s="1"/>
    </row>
    <row r="13882" spans="2:3" x14ac:dyDescent="0.3">
      <c r="B13882" s="1"/>
      <c r="C13882" s="1"/>
    </row>
    <row r="13883" spans="2:3" x14ac:dyDescent="0.3">
      <c r="B13883" s="1"/>
      <c r="C13883" s="1"/>
    </row>
    <row r="13884" spans="2:3" x14ac:dyDescent="0.3">
      <c r="B13884" s="1"/>
      <c r="C13884" s="1"/>
    </row>
    <row r="13885" spans="2:3" x14ac:dyDescent="0.3">
      <c r="B13885" s="1"/>
      <c r="C13885" s="1"/>
    </row>
    <row r="13886" spans="2:3" x14ac:dyDescent="0.3">
      <c r="B13886" s="1"/>
      <c r="C13886" s="1"/>
    </row>
    <row r="13887" spans="2:3" x14ac:dyDescent="0.3">
      <c r="B13887" s="1"/>
      <c r="C13887" s="1"/>
    </row>
    <row r="13888" spans="2:3" x14ac:dyDescent="0.3">
      <c r="B13888" s="1"/>
      <c r="C13888" s="1"/>
    </row>
    <row r="13889" spans="2:3" x14ac:dyDescent="0.3">
      <c r="B13889" s="1"/>
      <c r="C13889" s="1"/>
    </row>
    <row r="13890" spans="2:3" x14ac:dyDescent="0.3">
      <c r="B13890" s="1"/>
      <c r="C13890" s="1"/>
    </row>
    <row r="13891" spans="2:3" x14ac:dyDescent="0.3">
      <c r="B13891" s="1"/>
      <c r="C13891" s="1"/>
    </row>
    <row r="13892" spans="2:3" x14ac:dyDescent="0.3">
      <c r="B13892" s="1"/>
      <c r="C13892" s="1"/>
    </row>
    <row r="13893" spans="2:3" x14ac:dyDescent="0.3">
      <c r="B13893" s="1"/>
      <c r="C13893" s="1"/>
    </row>
    <row r="13894" spans="2:3" x14ac:dyDescent="0.3">
      <c r="B13894" s="1"/>
      <c r="C13894" s="1"/>
    </row>
    <row r="13895" spans="2:3" x14ac:dyDescent="0.3">
      <c r="B13895" s="1"/>
      <c r="C13895" s="1"/>
    </row>
    <row r="13896" spans="2:3" x14ac:dyDescent="0.3">
      <c r="B13896" s="1"/>
      <c r="C13896" s="1"/>
    </row>
    <row r="13897" spans="2:3" x14ac:dyDescent="0.3">
      <c r="B13897" s="1"/>
      <c r="C13897" s="1"/>
    </row>
    <row r="13898" spans="2:3" x14ac:dyDescent="0.3">
      <c r="B13898" s="1"/>
      <c r="C13898" s="1"/>
    </row>
    <row r="13899" spans="2:3" x14ac:dyDescent="0.3">
      <c r="B13899" s="1"/>
      <c r="C13899" s="1"/>
    </row>
    <row r="13900" spans="2:3" x14ac:dyDescent="0.3">
      <c r="B13900" s="1"/>
      <c r="C13900" s="1"/>
    </row>
    <row r="13901" spans="2:3" x14ac:dyDescent="0.3">
      <c r="B13901" s="1"/>
      <c r="C13901" s="1"/>
    </row>
    <row r="13902" spans="2:3" x14ac:dyDescent="0.3">
      <c r="B13902" s="1"/>
      <c r="C13902" s="1"/>
    </row>
    <row r="13903" spans="2:3" x14ac:dyDescent="0.3">
      <c r="B13903" s="1"/>
      <c r="C13903" s="1"/>
    </row>
    <row r="13904" spans="2:3" x14ac:dyDescent="0.3">
      <c r="B13904" s="1"/>
      <c r="C13904" s="1"/>
    </row>
    <row r="13905" spans="2:3" x14ac:dyDescent="0.3">
      <c r="B13905" s="1"/>
      <c r="C13905" s="1"/>
    </row>
    <row r="13906" spans="2:3" x14ac:dyDescent="0.3">
      <c r="B13906" s="1"/>
      <c r="C13906" s="1"/>
    </row>
    <row r="13907" spans="2:3" x14ac:dyDescent="0.3">
      <c r="B13907" s="1"/>
      <c r="C13907" s="1"/>
    </row>
    <row r="13908" spans="2:3" x14ac:dyDescent="0.3">
      <c r="B13908" s="1"/>
      <c r="C13908" s="1"/>
    </row>
    <row r="13909" spans="2:3" x14ac:dyDescent="0.3">
      <c r="B13909" s="1"/>
      <c r="C13909" s="1"/>
    </row>
    <row r="13910" spans="2:3" x14ac:dyDescent="0.3">
      <c r="B13910" s="1"/>
      <c r="C13910" s="1"/>
    </row>
    <row r="13911" spans="2:3" x14ac:dyDescent="0.3">
      <c r="B13911" s="1"/>
      <c r="C13911" s="1"/>
    </row>
    <row r="13912" spans="2:3" x14ac:dyDescent="0.3">
      <c r="B13912" s="1"/>
      <c r="C13912" s="1"/>
    </row>
    <row r="13913" spans="2:3" x14ac:dyDescent="0.3">
      <c r="B13913" s="1"/>
      <c r="C13913" s="1"/>
    </row>
    <row r="13914" spans="2:3" x14ac:dyDescent="0.3">
      <c r="B13914" s="1"/>
      <c r="C13914" s="1"/>
    </row>
    <row r="13915" spans="2:3" x14ac:dyDescent="0.3">
      <c r="B13915" s="1"/>
      <c r="C13915" s="1"/>
    </row>
    <row r="13916" spans="2:3" x14ac:dyDescent="0.3">
      <c r="B13916" s="1"/>
      <c r="C13916" s="1"/>
    </row>
    <row r="13917" spans="2:3" x14ac:dyDescent="0.3">
      <c r="B13917" s="1"/>
      <c r="C13917" s="1"/>
    </row>
    <row r="13918" spans="2:3" x14ac:dyDescent="0.3">
      <c r="B13918" s="1"/>
      <c r="C13918" s="1"/>
    </row>
    <row r="13919" spans="2:3" x14ac:dyDescent="0.3">
      <c r="B13919" s="1"/>
      <c r="C13919" s="1"/>
    </row>
    <row r="13920" spans="2:3" x14ac:dyDescent="0.3">
      <c r="B13920" s="1"/>
      <c r="C13920" s="1"/>
    </row>
    <row r="13921" spans="2:3" x14ac:dyDescent="0.3">
      <c r="B13921" s="1"/>
      <c r="C13921" s="1"/>
    </row>
    <row r="13922" spans="2:3" x14ac:dyDescent="0.3">
      <c r="B13922" s="1"/>
      <c r="C13922" s="1"/>
    </row>
    <row r="13923" spans="2:3" x14ac:dyDescent="0.3">
      <c r="B13923" s="1"/>
      <c r="C13923" s="1"/>
    </row>
    <row r="13924" spans="2:3" x14ac:dyDescent="0.3">
      <c r="B13924" s="1"/>
      <c r="C13924" s="1"/>
    </row>
    <row r="13925" spans="2:3" x14ac:dyDescent="0.3">
      <c r="B13925" s="1"/>
      <c r="C13925" s="1"/>
    </row>
    <row r="13926" spans="2:3" x14ac:dyDescent="0.3">
      <c r="B13926" s="1"/>
      <c r="C13926" s="1"/>
    </row>
    <row r="13927" spans="2:3" x14ac:dyDescent="0.3">
      <c r="B13927" s="1"/>
      <c r="C13927" s="1"/>
    </row>
    <row r="13928" spans="2:3" x14ac:dyDescent="0.3">
      <c r="B13928" s="1"/>
      <c r="C13928" s="1"/>
    </row>
    <row r="13929" spans="2:3" x14ac:dyDescent="0.3">
      <c r="B13929" s="1"/>
      <c r="C13929" s="1"/>
    </row>
    <row r="13930" spans="2:3" x14ac:dyDescent="0.3">
      <c r="B13930" s="1"/>
      <c r="C13930" s="1"/>
    </row>
    <row r="13931" spans="2:3" x14ac:dyDescent="0.3">
      <c r="B13931" s="1"/>
      <c r="C13931" s="1"/>
    </row>
    <row r="13932" spans="2:3" x14ac:dyDescent="0.3">
      <c r="B13932" s="1"/>
      <c r="C13932" s="1"/>
    </row>
    <row r="13933" spans="2:3" x14ac:dyDescent="0.3">
      <c r="B13933" s="1"/>
      <c r="C13933" s="1"/>
    </row>
    <row r="13934" spans="2:3" x14ac:dyDescent="0.3">
      <c r="B13934" s="1"/>
      <c r="C13934" s="1"/>
    </row>
    <row r="13935" spans="2:3" x14ac:dyDescent="0.3">
      <c r="B13935" s="1"/>
      <c r="C13935" s="1"/>
    </row>
    <row r="13936" spans="2:3" x14ac:dyDescent="0.3">
      <c r="B13936" s="1"/>
      <c r="C13936" s="1"/>
    </row>
    <row r="13937" spans="2:3" x14ac:dyDescent="0.3">
      <c r="B13937" s="1"/>
      <c r="C13937" s="1"/>
    </row>
    <row r="13938" spans="2:3" x14ac:dyDescent="0.3">
      <c r="B13938" s="1"/>
      <c r="C13938" s="1"/>
    </row>
    <row r="13939" spans="2:3" x14ac:dyDescent="0.3">
      <c r="B13939" s="1"/>
      <c r="C13939" s="1"/>
    </row>
    <row r="13940" spans="2:3" x14ac:dyDescent="0.3">
      <c r="B13940" s="1"/>
      <c r="C13940" s="1"/>
    </row>
    <row r="13941" spans="2:3" x14ac:dyDescent="0.3">
      <c r="B13941" s="1"/>
      <c r="C13941" s="1"/>
    </row>
    <row r="13942" spans="2:3" x14ac:dyDescent="0.3">
      <c r="B13942" s="1"/>
      <c r="C13942" s="1"/>
    </row>
    <row r="13943" spans="2:3" x14ac:dyDescent="0.3">
      <c r="B13943" s="1"/>
      <c r="C13943" s="1"/>
    </row>
    <row r="13944" spans="2:3" x14ac:dyDescent="0.3">
      <c r="B13944" s="1"/>
      <c r="C13944" s="1"/>
    </row>
    <row r="13945" spans="2:3" x14ac:dyDescent="0.3">
      <c r="B13945" s="1"/>
      <c r="C13945" s="1"/>
    </row>
    <row r="13946" spans="2:3" x14ac:dyDescent="0.3">
      <c r="B13946" s="1"/>
      <c r="C13946" s="1"/>
    </row>
    <row r="13947" spans="2:3" x14ac:dyDescent="0.3">
      <c r="B13947" s="1"/>
      <c r="C13947" s="1"/>
    </row>
    <row r="13948" spans="2:3" x14ac:dyDescent="0.3">
      <c r="B13948" s="1"/>
      <c r="C13948" s="1"/>
    </row>
    <row r="13949" spans="2:3" x14ac:dyDescent="0.3">
      <c r="B13949" s="1"/>
      <c r="C13949" s="1"/>
    </row>
    <row r="13950" spans="2:3" x14ac:dyDescent="0.3">
      <c r="B13950" s="1"/>
      <c r="C13950" s="1"/>
    </row>
    <row r="13951" spans="2:3" x14ac:dyDescent="0.3">
      <c r="B13951" s="1"/>
      <c r="C13951" s="1"/>
    </row>
    <row r="13952" spans="2:3" x14ac:dyDescent="0.3">
      <c r="B13952" s="1"/>
      <c r="C13952" s="1"/>
    </row>
    <row r="13953" spans="2:3" x14ac:dyDescent="0.3">
      <c r="B13953" s="1"/>
      <c r="C13953" s="1"/>
    </row>
    <row r="13954" spans="2:3" x14ac:dyDescent="0.3">
      <c r="B13954" s="1"/>
      <c r="C13954" s="1"/>
    </row>
    <row r="13955" spans="2:3" x14ac:dyDescent="0.3">
      <c r="B13955" s="1"/>
      <c r="C13955" s="1"/>
    </row>
    <row r="13956" spans="2:3" x14ac:dyDescent="0.3">
      <c r="B13956" s="1"/>
      <c r="C13956" s="1"/>
    </row>
    <row r="13957" spans="2:3" x14ac:dyDescent="0.3">
      <c r="B13957" s="1"/>
      <c r="C13957" s="1"/>
    </row>
    <row r="13958" spans="2:3" x14ac:dyDescent="0.3">
      <c r="B13958" s="1"/>
      <c r="C13958" s="1"/>
    </row>
    <row r="13959" spans="2:3" x14ac:dyDescent="0.3">
      <c r="B13959" s="1"/>
      <c r="C13959" s="1"/>
    </row>
    <row r="13960" spans="2:3" x14ac:dyDescent="0.3">
      <c r="B13960" s="1"/>
      <c r="C13960" s="1"/>
    </row>
    <row r="13961" spans="2:3" x14ac:dyDescent="0.3">
      <c r="B13961" s="1"/>
      <c r="C13961" s="1"/>
    </row>
    <row r="13962" spans="2:3" x14ac:dyDescent="0.3">
      <c r="B13962" s="1"/>
      <c r="C13962" s="1"/>
    </row>
    <row r="13963" spans="2:3" x14ac:dyDescent="0.3">
      <c r="B13963" s="1"/>
      <c r="C13963" s="1"/>
    </row>
    <row r="13964" spans="2:3" x14ac:dyDescent="0.3">
      <c r="B13964" s="1"/>
      <c r="C13964" s="1"/>
    </row>
    <row r="13965" spans="2:3" x14ac:dyDescent="0.3">
      <c r="B13965" s="1"/>
      <c r="C13965" s="1"/>
    </row>
    <row r="13966" spans="2:3" x14ac:dyDescent="0.3">
      <c r="B13966" s="1"/>
      <c r="C13966" s="1"/>
    </row>
    <row r="13967" spans="2:3" x14ac:dyDescent="0.3">
      <c r="B13967" s="1"/>
      <c r="C13967" s="1"/>
    </row>
    <row r="13968" spans="2:3" x14ac:dyDescent="0.3">
      <c r="B13968" s="1"/>
      <c r="C13968" s="1"/>
    </row>
    <row r="13969" spans="2:3" x14ac:dyDescent="0.3">
      <c r="B13969" s="1"/>
      <c r="C13969" s="1"/>
    </row>
    <row r="13970" spans="2:3" x14ac:dyDescent="0.3">
      <c r="B13970" s="1"/>
      <c r="C13970" s="1"/>
    </row>
    <row r="13971" spans="2:3" x14ac:dyDescent="0.3">
      <c r="B13971" s="1"/>
      <c r="C13971" s="1"/>
    </row>
    <row r="13972" spans="2:3" x14ac:dyDescent="0.3">
      <c r="B13972" s="1"/>
      <c r="C13972" s="1"/>
    </row>
    <row r="13973" spans="2:3" x14ac:dyDescent="0.3">
      <c r="B13973" s="1"/>
      <c r="C13973" s="1"/>
    </row>
    <row r="13974" spans="2:3" x14ac:dyDescent="0.3">
      <c r="B13974" s="1"/>
      <c r="C13974" s="1"/>
    </row>
    <row r="13975" spans="2:3" x14ac:dyDescent="0.3">
      <c r="B13975" s="1"/>
      <c r="C13975" s="1"/>
    </row>
    <row r="13976" spans="2:3" x14ac:dyDescent="0.3">
      <c r="B13976" s="1"/>
      <c r="C13976" s="1"/>
    </row>
    <row r="13977" spans="2:3" x14ac:dyDescent="0.3">
      <c r="B13977" s="1"/>
      <c r="C13977" s="1"/>
    </row>
    <row r="13978" spans="2:3" x14ac:dyDescent="0.3">
      <c r="B13978" s="1"/>
      <c r="C13978" s="1"/>
    </row>
    <row r="13979" spans="2:3" x14ac:dyDescent="0.3">
      <c r="B13979" s="1"/>
      <c r="C13979" s="1"/>
    </row>
    <row r="13980" spans="2:3" x14ac:dyDescent="0.3">
      <c r="B13980" s="1"/>
      <c r="C13980" s="1"/>
    </row>
    <row r="13981" spans="2:3" x14ac:dyDescent="0.3">
      <c r="B13981" s="1"/>
      <c r="C13981" s="1"/>
    </row>
    <row r="13982" spans="2:3" x14ac:dyDescent="0.3">
      <c r="B13982" s="1"/>
      <c r="C13982" s="1"/>
    </row>
    <row r="13983" spans="2:3" x14ac:dyDescent="0.3">
      <c r="B13983" s="1"/>
      <c r="C13983" s="1"/>
    </row>
    <row r="13984" spans="2:3" x14ac:dyDescent="0.3">
      <c r="B13984" s="1"/>
      <c r="C13984" s="1"/>
    </row>
    <row r="13985" spans="2:3" x14ac:dyDescent="0.3">
      <c r="B13985" s="1"/>
      <c r="C13985" s="1"/>
    </row>
    <row r="13986" spans="2:3" x14ac:dyDescent="0.3">
      <c r="B13986" s="1"/>
      <c r="C13986" s="1"/>
    </row>
    <row r="13987" spans="2:3" x14ac:dyDescent="0.3">
      <c r="B13987" s="1"/>
      <c r="C13987" s="1"/>
    </row>
    <row r="13988" spans="2:3" x14ac:dyDescent="0.3">
      <c r="B13988" s="1"/>
      <c r="C13988" s="1"/>
    </row>
    <row r="13989" spans="2:3" x14ac:dyDescent="0.3">
      <c r="B13989" s="1"/>
      <c r="C13989" s="1"/>
    </row>
    <row r="13990" spans="2:3" x14ac:dyDescent="0.3">
      <c r="B13990" s="1"/>
      <c r="C13990" s="1"/>
    </row>
    <row r="13991" spans="2:3" x14ac:dyDescent="0.3">
      <c r="B13991" s="1"/>
      <c r="C13991" s="1"/>
    </row>
    <row r="13992" spans="2:3" x14ac:dyDescent="0.3">
      <c r="B13992" s="1"/>
      <c r="C13992" s="1"/>
    </row>
    <row r="13993" spans="2:3" x14ac:dyDescent="0.3">
      <c r="B13993" s="1"/>
      <c r="C13993" s="1"/>
    </row>
    <row r="13994" spans="2:3" x14ac:dyDescent="0.3">
      <c r="B13994" s="1"/>
      <c r="C13994" s="1"/>
    </row>
    <row r="13995" spans="2:3" x14ac:dyDescent="0.3">
      <c r="B13995" s="1"/>
      <c r="C13995" s="1"/>
    </row>
    <row r="13996" spans="2:3" x14ac:dyDescent="0.3">
      <c r="B13996" s="1"/>
      <c r="C13996" s="1"/>
    </row>
    <row r="13997" spans="2:3" x14ac:dyDescent="0.3">
      <c r="B13997" s="1"/>
      <c r="C13997" s="1"/>
    </row>
    <row r="13998" spans="2:3" x14ac:dyDescent="0.3">
      <c r="B13998" s="1"/>
      <c r="C13998" s="1"/>
    </row>
    <row r="13999" spans="2:3" x14ac:dyDescent="0.3">
      <c r="B13999" s="1"/>
      <c r="C13999" s="1"/>
    </row>
    <row r="14000" spans="2:3" x14ac:dyDescent="0.3">
      <c r="B14000" s="1"/>
      <c r="C14000" s="1"/>
    </row>
    <row r="14001" spans="2:3" x14ac:dyDescent="0.3">
      <c r="B14001" s="1"/>
      <c r="C14001" s="1"/>
    </row>
    <row r="14002" spans="2:3" x14ac:dyDescent="0.3">
      <c r="B14002" s="1"/>
      <c r="C14002" s="1"/>
    </row>
    <row r="14003" spans="2:3" x14ac:dyDescent="0.3">
      <c r="B14003" s="1"/>
      <c r="C14003" s="1"/>
    </row>
    <row r="14004" spans="2:3" x14ac:dyDescent="0.3">
      <c r="B14004" s="1"/>
      <c r="C14004" s="1"/>
    </row>
    <row r="14005" spans="2:3" x14ac:dyDescent="0.3">
      <c r="B14005" s="1"/>
      <c r="C14005" s="1"/>
    </row>
    <row r="14006" spans="2:3" x14ac:dyDescent="0.3">
      <c r="B14006" s="1"/>
      <c r="C14006" s="1"/>
    </row>
    <row r="14007" spans="2:3" x14ac:dyDescent="0.3">
      <c r="B14007" s="1"/>
      <c r="C14007" s="1"/>
    </row>
    <row r="14008" spans="2:3" x14ac:dyDescent="0.3">
      <c r="B14008" s="1"/>
      <c r="C14008" s="1"/>
    </row>
    <row r="14009" spans="2:3" x14ac:dyDescent="0.3">
      <c r="B14009" s="1"/>
      <c r="C14009" s="1"/>
    </row>
    <row r="14010" spans="2:3" x14ac:dyDescent="0.3">
      <c r="B14010" s="1"/>
      <c r="C14010" s="1"/>
    </row>
    <row r="14011" spans="2:3" x14ac:dyDescent="0.3">
      <c r="B14011" s="1"/>
      <c r="C14011" s="1"/>
    </row>
    <row r="14012" spans="2:3" x14ac:dyDescent="0.3">
      <c r="B14012" s="1"/>
      <c r="C14012" s="1"/>
    </row>
    <row r="14013" spans="2:3" x14ac:dyDescent="0.3">
      <c r="B14013" s="1"/>
      <c r="C14013" s="1"/>
    </row>
    <row r="14014" spans="2:3" x14ac:dyDescent="0.3">
      <c r="B14014" s="1"/>
      <c r="C14014" s="1"/>
    </row>
    <row r="14015" spans="2:3" x14ac:dyDescent="0.3">
      <c r="B14015" s="1"/>
      <c r="C14015" s="1"/>
    </row>
    <row r="14016" spans="2:3" x14ac:dyDescent="0.3">
      <c r="B14016" s="1"/>
      <c r="C14016" s="1"/>
    </row>
    <row r="14017" spans="2:3" x14ac:dyDescent="0.3">
      <c r="B14017" s="1"/>
      <c r="C14017" s="1"/>
    </row>
    <row r="14018" spans="2:3" x14ac:dyDescent="0.3">
      <c r="B14018" s="1"/>
      <c r="C14018" s="1"/>
    </row>
    <row r="14019" spans="2:3" x14ac:dyDescent="0.3">
      <c r="B14019" s="1"/>
      <c r="C14019" s="1"/>
    </row>
    <row r="14020" spans="2:3" x14ac:dyDescent="0.3">
      <c r="B14020" s="1"/>
      <c r="C14020" s="1"/>
    </row>
    <row r="14021" spans="2:3" x14ac:dyDescent="0.3">
      <c r="B14021" s="1"/>
      <c r="C14021" s="1"/>
    </row>
    <row r="14022" spans="2:3" x14ac:dyDescent="0.3">
      <c r="B14022" s="1"/>
      <c r="C14022" s="1"/>
    </row>
    <row r="14023" spans="2:3" x14ac:dyDescent="0.3">
      <c r="B14023" s="1"/>
      <c r="C14023" s="1"/>
    </row>
    <row r="14024" spans="2:3" x14ac:dyDescent="0.3">
      <c r="B14024" s="1"/>
      <c r="C14024" s="1"/>
    </row>
    <row r="14025" spans="2:3" x14ac:dyDescent="0.3">
      <c r="B14025" s="1"/>
      <c r="C14025" s="1"/>
    </row>
    <row r="14026" spans="2:3" x14ac:dyDescent="0.3">
      <c r="B14026" s="1"/>
      <c r="C14026" s="1"/>
    </row>
    <row r="14027" spans="2:3" x14ac:dyDescent="0.3">
      <c r="B14027" s="1"/>
      <c r="C14027" s="1"/>
    </row>
    <row r="14028" spans="2:3" x14ac:dyDescent="0.3">
      <c r="B14028" s="1"/>
      <c r="C14028" s="1"/>
    </row>
    <row r="14029" spans="2:3" x14ac:dyDescent="0.3">
      <c r="B14029" s="1"/>
      <c r="C14029" s="1"/>
    </row>
    <row r="14030" spans="2:3" x14ac:dyDescent="0.3">
      <c r="B14030" s="1"/>
      <c r="C14030" s="1"/>
    </row>
    <row r="14031" spans="2:3" x14ac:dyDescent="0.3">
      <c r="B14031" s="1"/>
      <c r="C14031" s="1"/>
    </row>
    <row r="14032" spans="2:3" x14ac:dyDescent="0.3">
      <c r="B14032" s="1"/>
      <c r="C14032" s="1"/>
    </row>
    <row r="14033" spans="2:3" x14ac:dyDescent="0.3">
      <c r="B14033" s="1"/>
      <c r="C14033" s="1"/>
    </row>
    <row r="14034" spans="2:3" x14ac:dyDescent="0.3">
      <c r="B14034" s="1"/>
      <c r="C14034" s="1"/>
    </row>
    <row r="14035" spans="2:3" x14ac:dyDescent="0.3">
      <c r="B14035" s="1"/>
      <c r="C14035" s="1"/>
    </row>
    <row r="14036" spans="2:3" x14ac:dyDescent="0.3">
      <c r="B14036" s="1"/>
      <c r="C14036" s="1"/>
    </row>
    <row r="14037" spans="2:3" x14ac:dyDescent="0.3">
      <c r="B14037" s="1"/>
      <c r="C14037" s="1"/>
    </row>
    <row r="14038" spans="2:3" x14ac:dyDescent="0.3">
      <c r="B14038" s="1"/>
      <c r="C14038" s="1"/>
    </row>
    <row r="14039" spans="2:3" x14ac:dyDescent="0.3">
      <c r="B14039" s="1"/>
      <c r="C14039" s="1"/>
    </row>
    <row r="14040" spans="2:3" x14ac:dyDescent="0.3">
      <c r="B14040" s="1"/>
      <c r="C14040" s="1"/>
    </row>
    <row r="14041" spans="2:3" x14ac:dyDescent="0.3">
      <c r="B14041" s="1"/>
      <c r="C14041" s="1"/>
    </row>
    <row r="14042" spans="2:3" x14ac:dyDescent="0.3">
      <c r="B14042" s="1"/>
      <c r="C14042" s="1"/>
    </row>
    <row r="14043" spans="2:3" x14ac:dyDescent="0.3">
      <c r="B14043" s="1"/>
      <c r="C14043" s="1"/>
    </row>
    <row r="14044" spans="2:3" x14ac:dyDescent="0.3">
      <c r="B14044" s="1"/>
      <c r="C14044" s="1"/>
    </row>
    <row r="14045" spans="2:3" x14ac:dyDescent="0.3">
      <c r="B14045" s="1"/>
      <c r="C14045" s="1"/>
    </row>
    <row r="14046" spans="2:3" x14ac:dyDescent="0.3">
      <c r="B14046" s="1"/>
      <c r="C14046" s="1"/>
    </row>
    <row r="14047" spans="2:3" x14ac:dyDescent="0.3">
      <c r="B14047" s="1"/>
      <c r="C14047" s="1"/>
    </row>
    <row r="14048" spans="2:3" x14ac:dyDescent="0.3">
      <c r="B14048" s="1"/>
      <c r="C14048" s="1"/>
    </row>
    <row r="14049" spans="2:3" x14ac:dyDescent="0.3">
      <c r="B14049" s="1"/>
      <c r="C14049" s="1"/>
    </row>
    <row r="14050" spans="2:3" x14ac:dyDescent="0.3">
      <c r="B14050" s="1"/>
      <c r="C14050" s="1"/>
    </row>
    <row r="14051" spans="2:3" x14ac:dyDescent="0.3">
      <c r="B14051" s="1"/>
      <c r="C14051" s="1"/>
    </row>
    <row r="14052" spans="2:3" x14ac:dyDescent="0.3">
      <c r="B14052" s="1"/>
      <c r="C14052" s="1"/>
    </row>
    <row r="14053" spans="2:3" x14ac:dyDescent="0.3">
      <c r="B14053" s="1"/>
      <c r="C14053" s="1"/>
    </row>
    <row r="14054" spans="2:3" x14ac:dyDescent="0.3">
      <c r="B14054" s="1"/>
      <c r="C14054" s="1"/>
    </row>
    <row r="14055" spans="2:3" x14ac:dyDescent="0.3">
      <c r="B14055" s="1"/>
      <c r="C14055" s="1"/>
    </row>
    <row r="14056" spans="2:3" x14ac:dyDescent="0.3">
      <c r="B14056" s="1"/>
      <c r="C14056" s="1"/>
    </row>
    <row r="14057" spans="2:3" x14ac:dyDescent="0.3">
      <c r="B14057" s="1"/>
      <c r="C14057" s="1"/>
    </row>
    <row r="14058" spans="2:3" x14ac:dyDescent="0.3">
      <c r="B14058" s="1"/>
      <c r="C14058" s="1"/>
    </row>
    <row r="14059" spans="2:3" x14ac:dyDescent="0.3">
      <c r="B14059" s="1"/>
      <c r="C14059" s="1"/>
    </row>
    <row r="14060" spans="2:3" x14ac:dyDescent="0.3">
      <c r="B14060" s="1"/>
      <c r="C14060" s="1"/>
    </row>
    <row r="14061" spans="2:3" x14ac:dyDescent="0.3">
      <c r="B14061" s="1"/>
      <c r="C14061" s="1"/>
    </row>
    <row r="14062" spans="2:3" x14ac:dyDescent="0.3">
      <c r="B14062" s="1"/>
      <c r="C14062" s="1"/>
    </row>
    <row r="14063" spans="2:3" x14ac:dyDescent="0.3">
      <c r="B14063" s="1"/>
      <c r="C14063" s="1"/>
    </row>
    <row r="14064" spans="2:3" x14ac:dyDescent="0.3">
      <c r="B14064" s="1"/>
      <c r="C14064" s="1"/>
    </row>
    <row r="14065" spans="2:3" x14ac:dyDescent="0.3">
      <c r="B14065" s="1"/>
      <c r="C14065" s="1"/>
    </row>
    <row r="14066" spans="2:3" x14ac:dyDescent="0.3">
      <c r="B14066" s="1"/>
      <c r="C14066" s="1"/>
    </row>
    <row r="14067" spans="2:3" x14ac:dyDescent="0.3">
      <c r="B14067" s="1"/>
      <c r="C14067" s="1"/>
    </row>
    <row r="14068" spans="2:3" x14ac:dyDescent="0.3">
      <c r="B14068" s="1"/>
      <c r="C14068" s="1"/>
    </row>
    <row r="14069" spans="2:3" x14ac:dyDescent="0.3">
      <c r="B14069" s="1"/>
      <c r="C14069" s="1"/>
    </row>
    <row r="14070" spans="2:3" x14ac:dyDescent="0.3">
      <c r="B14070" s="1"/>
      <c r="C14070" s="1"/>
    </row>
    <row r="14071" spans="2:3" x14ac:dyDescent="0.3">
      <c r="B14071" s="1"/>
      <c r="C14071" s="1"/>
    </row>
    <row r="14072" spans="2:3" x14ac:dyDescent="0.3">
      <c r="B14072" s="1"/>
      <c r="C14072" s="1"/>
    </row>
    <row r="14073" spans="2:3" x14ac:dyDescent="0.3">
      <c r="B14073" s="1"/>
      <c r="C14073" s="1"/>
    </row>
    <row r="14074" spans="2:3" x14ac:dyDescent="0.3">
      <c r="B14074" s="1"/>
      <c r="C14074" s="1"/>
    </row>
    <row r="14075" spans="2:3" x14ac:dyDescent="0.3">
      <c r="B14075" s="1"/>
      <c r="C14075" s="1"/>
    </row>
    <row r="14076" spans="2:3" x14ac:dyDescent="0.3">
      <c r="B14076" s="1"/>
      <c r="C14076" s="1"/>
    </row>
    <row r="14077" spans="2:3" x14ac:dyDescent="0.3">
      <c r="B14077" s="1"/>
      <c r="C14077" s="1"/>
    </row>
    <row r="14078" spans="2:3" x14ac:dyDescent="0.3">
      <c r="B14078" s="1"/>
      <c r="C14078" s="1"/>
    </row>
    <row r="14079" spans="2:3" x14ac:dyDescent="0.3">
      <c r="B14079" s="1"/>
      <c r="C14079" s="1"/>
    </row>
    <row r="14080" spans="2:3" x14ac:dyDescent="0.3">
      <c r="B14080" s="1"/>
      <c r="C14080" s="1"/>
    </row>
    <row r="14081" spans="2:3" x14ac:dyDescent="0.3">
      <c r="B14081" s="1"/>
      <c r="C14081" s="1"/>
    </row>
    <row r="14082" spans="2:3" x14ac:dyDescent="0.3">
      <c r="B14082" s="1"/>
      <c r="C14082" s="1"/>
    </row>
    <row r="14083" spans="2:3" x14ac:dyDescent="0.3">
      <c r="B14083" s="1"/>
      <c r="C14083" s="1"/>
    </row>
    <row r="14084" spans="2:3" x14ac:dyDescent="0.3">
      <c r="B14084" s="1"/>
      <c r="C14084" s="1"/>
    </row>
    <row r="14085" spans="2:3" x14ac:dyDescent="0.3">
      <c r="B14085" s="1"/>
      <c r="C14085" s="1"/>
    </row>
    <row r="14086" spans="2:3" x14ac:dyDescent="0.3">
      <c r="B14086" s="1"/>
      <c r="C14086" s="1"/>
    </row>
    <row r="14087" spans="2:3" x14ac:dyDescent="0.3">
      <c r="B14087" s="1"/>
      <c r="C14087" s="1"/>
    </row>
    <row r="14088" spans="2:3" x14ac:dyDescent="0.3">
      <c r="B14088" s="1"/>
      <c r="C14088" s="1"/>
    </row>
    <row r="14089" spans="2:3" x14ac:dyDescent="0.3">
      <c r="B14089" s="1"/>
      <c r="C14089" s="1"/>
    </row>
    <row r="14090" spans="2:3" x14ac:dyDescent="0.3">
      <c r="B14090" s="1"/>
      <c r="C14090" s="1"/>
    </row>
    <row r="14091" spans="2:3" x14ac:dyDescent="0.3">
      <c r="B14091" s="1"/>
      <c r="C14091" s="1"/>
    </row>
    <row r="14092" spans="2:3" x14ac:dyDescent="0.3">
      <c r="B14092" s="1"/>
      <c r="C14092" s="1"/>
    </row>
    <row r="14093" spans="2:3" x14ac:dyDescent="0.3">
      <c r="B14093" s="1"/>
      <c r="C14093" s="1"/>
    </row>
    <row r="14094" spans="2:3" x14ac:dyDescent="0.3">
      <c r="B14094" s="1"/>
      <c r="C14094" s="1"/>
    </row>
    <row r="14095" spans="2:3" x14ac:dyDescent="0.3">
      <c r="B14095" s="1"/>
      <c r="C14095" s="1"/>
    </row>
    <row r="14096" spans="2:3" x14ac:dyDescent="0.3">
      <c r="B14096" s="1"/>
      <c r="C14096" s="1"/>
    </row>
    <row r="14097" spans="2:3" x14ac:dyDescent="0.3">
      <c r="B14097" s="1"/>
      <c r="C14097" s="1"/>
    </row>
    <row r="14098" spans="2:3" x14ac:dyDescent="0.3">
      <c r="B14098" s="1"/>
      <c r="C14098" s="1"/>
    </row>
    <row r="14099" spans="2:3" x14ac:dyDescent="0.3">
      <c r="B14099" s="1"/>
      <c r="C14099" s="1"/>
    </row>
    <row r="14100" spans="2:3" x14ac:dyDescent="0.3">
      <c r="B14100" s="1"/>
      <c r="C14100" s="1"/>
    </row>
    <row r="14101" spans="2:3" x14ac:dyDescent="0.3">
      <c r="B14101" s="1"/>
      <c r="C14101" s="1"/>
    </row>
    <row r="14102" spans="2:3" x14ac:dyDescent="0.3">
      <c r="B14102" s="1"/>
      <c r="C14102" s="1"/>
    </row>
    <row r="14103" spans="2:3" x14ac:dyDescent="0.3">
      <c r="B14103" s="1"/>
      <c r="C14103" s="1"/>
    </row>
    <row r="14104" spans="2:3" x14ac:dyDescent="0.3">
      <c r="B14104" s="1"/>
      <c r="C14104" s="1"/>
    </row>
    <row r="14105" spans="2:3" x14ac:dyDescent="0.3">
      <c r="B14105" s="1"/>
      <c r="C14105" s="1"/>
    </row>
    <row r="14106" spans="2:3" x14ac:dyDescent="0.3">
      <c r="B14106" s="1"/>
      <c r="C14106" s="1"/>
    </row>
    <row r="14107" spans="2:3" x14ac:dyDescent="0.3">
      <c r="B14107" s="1"/>
      <c r="C14107" s="1"/>
    </row>
    <row r="14108" spans="2:3" x14ac:dyDescent="0.3">
      <c r="B14108" s="1"/>
      <c r="C14108" s="1"/>
    </row>
    <row r="14109" spans="2:3" x14ac:dyDescent="0.3">
      <c r="B14109" s="1"/>
      <c r="C14109" s="1"/>
    </row>
    <row r="14110" spans="2:3" x14ac:dyDescent="0.3">
      <c r="B14110" s="1"/>
      <c r="C14110" s="1"/>
    </row>
    <row r="14111" spans="2:3" x14ac:dyDescent="0.3">
      <c r="B14111" s="1"/>
      <c r="C14111" s="1"/>
    </row>
    <row r="14112" spans="2:3" x14ac:dyDescent="0.3">
      <c r="B14112" s="1"/>
      <c r="C14112" s="1"/>
    </row>
    <row r="14113" spans="2:3" x14ac:dyDescent="0.3">
      <c r="B14113" s="1"/>
      <c r="C14113" s="1"/>
    </row>
    <row r="14114" spans="2:3" x14ac:dyDescent="0.3">
      <c r="B14114" s="1"/>
      <c r="C14114" s="1"/>
    </row>
    <row r="14115" spans="2:3" x14ac:dyDescent="0.3">
      <c r="B14115" s="1"/>
      <c r="C14115" s="1"/>
    </row>
    <row r="14116" spans="2:3" x14ac:dyDescent="0.3">
      <c r="B14116" s="1"/>
      <c r="C14116" s="1"/>
    </row>
    <row r="14117" spans="2:3" x14ac:dyDescent="0.3">
      <c r="B14117" s="1"/>
      <c r="C14117" s="1"/>
    </row>
    <row r="14118" spans="2:3" x14ac:dyDescent="0.3">
      <c r="B14118" s="1"/>
      <c r="C14118" s="1"/>
    </row>
    <row r="14119" spans="2:3" x14ac:dyDescent="0.3">
      <c r="B14119" s="1"/>
      <c r="C14119" s="1"/>
    </row>
    <row r="14120" spans="2:3" x14ac:dyDescent="0.3">
      <c r="B14120" s="1"/>
      <c r="C14120" s="1"/>
    </row>
    <row r="14121" spans="2:3" x14ac:dyDescent="0.3">
      <c r="B14121" s="1"/>
      <c r="C14121" s="1"/>
    </row>
    <row r="14122" spans="2:3" x14ac:dyDescent="0.3">
      <c r="B14122" s="1"/>
      <c r="C14122" s="1"/>
    </row>
    <row r="14123" spans="2:3" x14ac:dyDescent="0.3">
      <c r="B14123" s="1"/>
      <c r="C14123" s="1"/>
    </row>
    <row r="14124" spans="2:3" x14ac:dyDescent="0.3">
      <c r="B14124" s="1"/>
      <c r="C14124" s="1"/>
    </row>
    <row r="14125" spans="2:3" x14ac:dyDescent="0.3">
      <c r="B14125" s="1"/>
      <c r="C14125" s="1"/>
    </row>
    <row r="14126" spans="2:3" x14ac:dyDescent="0.3">
      <c r="B14126" s="1"/>
      <c r="C14126" s="1"/>
    </row>
    <row r="14127" spans="2:3" x14ac:dyDescent="0.3">
      <c r="B14127" s="1"/>
      <c r="C14127" s="1"/>
    </row>
    <row r="14128" spans="2:3" x14ac:dyDescent="0.3">
      <c r="B14128" s="1"/>
      <c r="C14128" s="1"/>
    </row>
    <row r="14129" spans="2:3" x14ac:dyDescent="0.3">
      <c r="B14129" s="1"/>
      <c r="C14129" s="1"/>
    </row>
    <row r="14130" spans="2:3" x14ac:dyDescent="0.3">
      <c r="B14130" s="1"/>
      <c r="C14130" s="1"/>
    </row>
    <row r="14131" spans="2:3" x14ac:dyDescent="0.3">
      <c r="B14131" s="1"/>
      <c r="C14131" s="1"/>
    </row>
    <row r="14132" spans="2:3" x14ac:dyDescent="0.3">
      <c r="B14132" s="1"/>
      <c r="C14132" s="1"/>
    </row>
    <row r="14133" spans="2:3" x14ac:dyDescent="0.3">
      <c r="B14133" s="1"/>
      <c r="C14133" s="1"/>
    </row>
    <row r="14134" spans="2:3" x14ac:dyDescent="0.3">
      <c r="B14134" s="1"/>
      <c r="C14134" s="1"/>
    </row>
    <row r="14135" spans="2:3" x14ac:dyDescent="0.3">
      <c r="B14135" s="1"/>
      <c r="C14135" s="1"/>
    </row>
    <row r="14136" spans="2:3" x14ac:dyDescent="0.3">
      <c r="B14136" s="1"/>
      <c r="C14136" s="1"/>
    </row>
    <row r="14137" spans="2:3" x14ac:dyDescent="0.3">
      <c r="B14137" s="1"/>
      <c r="C14137" s="1"/>
    </row>
    <row r="14138" spans="2:3" x14ac:dyDescent="0.3">
      <c r="B14138" s="1"/>
      <c r="C14138" s="1"/>
    </row>
    <row r="14139" spans="2:3" x14ac:dyDescent="0.3">
      <c r="B14139" s="1"/>
      <c r="C14139" s="1"/>
    </row>
    <row r="14140" spans="2:3" x14ac:dyDescent="0.3">
      <c r="B14140" s="1"/>
      <c r="C14140" s="1"/>
    </row>
    <row r="14141" spans="2:3" x14ac:dyDescent="0.3">
      <c r="B14141" s="1"/>
      <c r="C14141" s="1"/>
    </row>
    <row r="14142" spans="2:3" x14ac:dyDescent="0.3">
      <c r="B14142" s="1"/>
      <c r="C14142" s="1"/>
    </row>
    <row r="14143" spans="2:3" x14ac:dyDescent="0.3">
      <c r="B14143" s="1"/>
      <c r="C14143" s="1"/>
    </row>
    <row r="14144" spans="2:3" x14ac:dyDescent="0.3">
      <c r="B14144" s="1"/>
      <c r="C14144" s="1"/>
    </row>
    <row r="14145" spans="2:3" x14ac:dyDescent="0.3">
      <c r="B14145" s="1"/>
      <c r="C14145" s="1"/>
    </row>
    <row r="14146" spans="2:3" x14ac:dyDescent="0.3">
      <c r="B14146" s="1"/>
      <c r="C14146" s="1"/>
    </row>
    <row r="14147" spans="2:3" x14ac:dyDescent="0.3">
      <c r="B14147" s="1"/>
      <c r="C14147" s="1"/>
    </row>
    <row r="14148" spans="2:3" x14ac:dyDescent="0.3">
      <c r="B14148" s="1"/>
      <c r="C14148" s="1"/>
    </row>
    <row r="14149" spans="2:3" x14ac:dyDescent="0.3">
      <c r="B14149" s="1"/>
      <c r="C14149" s="1"/>
    </row>
    <row r="14150" spans="2:3" x14ac:dyDescent="0.3">
      <c r="B14150" s="1"/>
      <c r="C14150" s="1"/>
    </row>
    <row r="14151" spans="2:3" x14ac:dyDescent="0.3">
      <c r="B14151" s="1"/>
      <c r="C14151" s="1"/>
    </row>
    <row r="14152" spans="2:3" x14ac:dyDescent="0.3">
      <c r="B14152" s="1"/>
      <c r="C14152" s="1"/>
    </row>
    <row r="14153" spans="2:3" x14ac:dyDescent="0.3">
      <c r="B14153" s="1"/>
      <c r="C14153" s="1"/>
    </row>
    <row r="14154" spans="2:3" x14ac:dyDescent="0.3">
      <c r="B14154" s="1"/>
      <c r="C14154" s="1"/>
    </row>
    <row r="14155" spans="2:3" x14ac:dyDescent="0.3">
      <c r="B14155" s="1"/>
      <c r="C14155" s="1"/>
    </row>
    <row r="14156" spans="2:3" x14ac:dyDescent="0.3">
      <c r="B14156" s="1"/>
      <c r="C14156" s="1"/>
    </row>
    <row r="14157" spans="2:3" x14ac:dyDescent="0.3">
      <c r="B14157" s="1"/>
      <c r="C14157" s="1"/>
    </row>
    <row r="14158" spans="2:3" x14ac:dyDescent="0.3">
      <c r="B14158" s="1"/>
      <c r="C14158" s="1"/>
    </row>
    <row r="14159" spans="2:3" x14ac:dyDescent="0.3">
      <c r="B14159" s="1"/>
      <c r="C14159" s="1"/>
    </row>
    <row r="14160" spans="2:3" x14ac:dyDescent="0.3">
      <c r="B14160" s="1"/>
      <c r="C14160" s="1"/>
    </row>
    <row r="14161" spans="2:3" x14ac:dyDescent="0.3">
      <c r="B14161" s="1"/>
      <c r="C14161" s="1"/>
    </row>
    <row r="14162" spans="2:3" x14ac:dyDescent="0.3">
      <c r="B14162" s="1"/>
      <c r="C14162" s="1"/>
    </row>
    <row r="14163" spans="2:3" x14ac:dyDescent="0.3">
      <c r="B14163" s="1"/>
      <c r="C14163" s="1"/>
    </row>
    <row r="14164" spans="2:3" x14ac:dyDescent="0.3">
      <c r="B14164" s="1"/>
      <c r="C14164" s="1"/>
    </row>
    <row r="14165" spans="2:3" x14ac:dyDescent="0.3">
      <c r="B14165" s="1"/>
      <c r="C14165" s="1"/>
    </row>
    <row r="14166" spans="2:3" x14ac:dyDescent="0.3">
      <c r="B14166" s="1"/>
      <c r="C14166" s="1"/>
    </row>
    <row r="14167" spans="2:3" x14ac:dyDescent="0.3">
      <c r="B14167" s="1"/>
      <c r="C14167" s="1"/>
    </row>
    <row r="14168" spans="2:3" x14ac:dyDescent="0.3">
      <c r="B14168" s="1"/>
      <c r="C14168" s="1"/>
    </row>
    <row r="14169" spans="2:3" x14ac:dyDescent="0.3">
      <c r="B14169" s="1"/>
      <c r="C14169" s="1"/>
    </row>
    <row r="14170" spans="2:3" x14ac:dyDescent="0.3">
      <c r="B14170" s="1"/>
      <c r="C14170" s="1"/>
    </row>
    <row r="14171" spans="2:3" x14ac:dyDescent="0.3">
      <c r="B14171" s="1"/>
      <c r="C14171" s="1"/>
    </row>
    <row r="14172" spans="2:3" x14ac:dyDescent="0.3">
      <c r="B14172" s="1"/>
      <c r="C14172" s="1"/>
    </row>
    <row r="14173" spans="2:3" x14ac:dyDescent="0.3">
      <c r="B14173" s="1"/>
      <c r="C14173" s="1"/>
    </row>
    <row r="14174" spans="2:3" x14ac:dyDescent="0.3">
      <c r="B14174" s="1"/>
      <c r="C14174" s="1"/>
    </row>
    <row r="14175" spans="2:3" x14ac:dyDescent="0.3">
      <c r="B14175" s="1"/>
      <c r="C14175" s="1"/>
    </row>
    <row r="14176" spans="2:3" x14ac:dyDescent="0.3">
      <c r="B14176" s="1"/>
      <c r="C14176" s="1"/>
    </row>
    <row r="14177" spans="2:3" x14ac:dyDescent="0.3">
      <c r="B14177" s="1"/>
      <c r="C14177" s="1"/>
    </row>
    <row r="14178" spans="2:3" x14ac:dyDescent="0.3">
      <c r="B14178" s="1"/>
      <c r="C14178" s="1"/>
    </row>
    <row r="14179" spans="2:3" x14ac:dyDescent="0.3">
      <c r="B14179" s="1"/>
      <c r="C14179" s="1"/>
    </row>
    <row r="14180" spans="2:3" x14ac:dyDescent="0.3">
      <c r="B14180" s="1"/>
      <c r="C14180" s="1"/>
    </row>
    <row r="14181" spans="2:3" x14ac:dyDescent="0.3">
      <c r="B14181" s="1"/>
      <c r="C14181" s="1"/>
    </row>
    <row r="14182" spans="2:3" x14ac:dyDescent="0.3">
      <c r="B14182" s="1"/>
      <c r="C14182" s="1"/>
    </row>
    <row r="14183" spans="2:3" x14ac:dyDescent="0.3">
      <c r="B14183" s="1"/>
      <c r="C14183" s="1"/>
    </row>
    <row r="14184" spans="2:3" x14ac:dyDescent="0.3">
      <c r="B14184" s="1"/>
      <c r="C14184" s="1"/>
    </row>
    <row r="14185" spans="2:3" x14ac:dyDescent="0.3">
      <c r="B14185" s="1"/>
      <c r="C14185" s="1"/>
    </row>
    <row r="14186" spans="2:3" x14ac:dyDescent="0.3">
      <c r="B14186" s="1"/>
      <c r="C14186" s="1"/>
    </row>
    <row r="14187" spans="2:3" x14ac:dyDescent="0.3">
      <c r="B14187" s="1"/>
      <c r="C14187" s="1"/>
    </row>
    <row r="14188" spans="2:3" x14ac:dyDescent="0.3">
      <c r="B14188" s="1"/>
      <c r="C14188" s="1"/>
    </row>
    <row r="14189" spans="2:3" x14ac:dyDescent="0.3">
      <c r="B14189" s="1"/>
      <c r="C14189" s="1"/>
    </row>
    <row r="14190" spans="2:3" x14ac:dyDescent="0.3">
      <c r="B14190" s="1"/>
      <c r="C14190" s="1"/>
    </row>
    <row r="14191" spans="2:3" x14ac:dyDescent="0.3">
      <c r="B14191" s="1"/>
      <c r="C14191" s="1"/>
    </row>
    <row r="14192" spans="2:3" x14ac:dyDescent="0.3">
      <c r="B14192" s="1"/>
      <c r="C14192" s="1"/>
    </row>
    <row r="14193" spans="2:3" x14ac:dyDescent="0.3">
      <c r="B14193" s="1"/>
      <c r="C14193" s="1"/>
    </row>
    <row r="14194" spans="2:3" x14ac:dyDescent="0.3">
      <c r="B14194" s="1"/>
      <c r="C14194" s="1"/>
    </row>
    <row r="14195" spans="2:3" x14ac:dyDescent="0.3">
      <c r="B14195" s="1"/>
      <c r="C14195" s="1"/>
    </row>
    <row r="14196" spans="2:3" x14ac:dyDescent="0.3">
      <c r="B14196" s="1"/>
      <c r="C14196" s="1"/>
    </row>
    <row r="14197" spans="2:3" x14ac:dyDescent="0.3">
      <c r="B14197" s="1"/>
      <c r="C14197" s="1"/>
    </row>
    <row r="14198" spans="2:3" x14ac:dyDescent="0.3">
      <c r="B14198" s="1"/>
      <c r="C14198" s="1"/>
    </row>
    <row r="14199" spans="2:3" x14ac:dyDescent="0.3">
      <c r="B14199" s="1"/>
      <c r="C14199" s="1"/>
    </row>
    <row r="14200" spans="2:3" x14ac:dyDescent="0.3">
      <c r="B14200" s="1"/>
      <c r="C14200" s="1"/>
    </row>
    <row r="14201" spans="2:3" x14ac:dyDescent="0.3">
      <c r="B14201" s="1"/>
      <c r="C14201" s="1"/>
    </row>
    <row r="14202" spans="2:3" x14ac:dyDescent="0.3">
      <c r="B14202" s="1"/>
      <c r="C14202" s="1"/>
    </row>
    <row r="14203" spans="2:3" x14ac:dyDescent="0.3">
      <c r="B14203" s="1"/>
      <c r="C14203" s="1"/>
    </row>
    <row r="14204" spans="2:3" x14ac:dyDescent="0.3">
      <c r="B14204" s="1"/>
      <c r="C14204" s="1"/>
    </row>
    <row r="14205" spans="2:3" x14ac:dyDescent="0.3">
      <c r="B14205" s="1"/>
      <c r="C14205" s="1"/>
    </row>
    <row r="14206" spans="2:3" x14ac:dyDescent="0.3">
      <c r="B14206" s="1"/>
      <c r="C14206" s="1"/>
    </row>
    <row r="14207" spans="2:3" x14ac:dyDescent="0.3">
      <c r="B14207" s="1"/>
      <c r="C14207" s="1"/>
    </row>
    <row r="14208" spans="2:3" x14ac:dyDescent="0.3">
      <c r="B14208" s="1"/>
      <c r="C14208" s="1"/>
    </row>
    <row r="14209" spans="2:3" x14ac:dyDescent="0.3">
      <c r="B14209" s="1"/>
      <c r="C14209" s="1"/>
    </row>
    <row r="14210" spans="2:3" x14ac:dyDescent="0.3">
      <c r="B14210" s="1"/>
      <c r="C14210" s="1"/>
    </row>
    <row r="14211" spans="2:3" x14ac:dyDescent="0.3">
      <c r="B14211" s="1"/>
      <c r="C14211" s="1"/>
    </row>
    <row r="14212" spans="2:3" x14ac:dyDescent="0.3">
      <c r="B14212" s="1"/>
      <c r="C14212" s="1"/>
    </row>
    <row r="14213" spans="2:3" x14ac:dyDescent="0.3">
      <c r="B14213" s="1"/>
      <c r="C14213" s="1"/>
    </row>
    <row r="14214" spans="2:3" x14ac:dyDescent="0.3">
      <c r="B14214" s="1"/>
      <c r="C14214" s="1"/>
    </row>
    <row r="14215" spans="2:3" x14ac:dyDescent="0.3">
      <c r="B14215" s="1"/>
      <c r="C14215" s="1"/>
    </row>
    <row r="14216" spans="2:3" x14ac:dyDescent="0.3">
      <c r="B14216" s="1"/>
      <c r="C14216" s="1"/>
    </row>
    <row r="14217" spans="2:3" x14ac:dyDescent="0.3">
      <c r="B14217" s="1"/>
      <c r="C14217" s="1"/>
    </row>
    <row r="14218" spans="2:3" x14ac:dyDescent="0.3">
      <c r="B14218" s="1"/>
      <c r="C14218" s="1"/>
    </row>
    <row r="14219" spans="2:3" x14ac:dyDescent="0.3">
      <c r="B14219" s="1"/>
      <c r="C14219" s="1"/>
    </row>
    <row r="14220" spans="2:3" x14ac:dyDescent="0.3">
      <c r="B14220" s="1"/>
      <c r="C14220" s="1"/>
    </row>
    <row r="14221" spans="2:3" x14ac:dyDescent="0.3">
      <c r="B14221" s="1"/>
      <c r="C14221" s="1"/>
    </row>
    <row r="14222" spans="2:3" x14ac:dyDescent="0.3">
      <c r="B14222" s="1"/>
      <c r="C14222" s="1"/>
    </row>
    <row r="14223" spans="2:3" x14ac:dyDescent="0.3">
      <c r="B14223" s="1"/>
      <c r="C14223" s="1"/>
    </row>
    <row r="14224" spans="2:3" x14ac:dyDescent="0.3">
      <c r="B14224" s="1"/>
      <c r="C14224" s="1"/>
    </row>
    <row r="14225" spans="2:3" x14ac:dyDescent="0.3">
      <c r="B14225" s="1"/>
      <c r="C14225" s="1"/>
    </row>
    <row r="14226" spans="2:3" x14ac:dyDescent="0.3">
      <c r="B14226" s="1"/>
      <c r="C14226" s="1"/>
    </row>
    <row r="14227" spans="2:3" x14ac:dyDescent="0.3">
      <c r="B14227" s="1"/>
      <c r="C14227" s="1"/>
    </row>
    <row r="14228" spans="2:3" x14ac:dyDescent="0.3">
      <c r="B14228" s="1"/>
      <c r="C14228" s="1"/>
    </row>
    <row r="14229" spans="2:3" x14ac:dyDescent="0.3">
      <c r="B14229" s="1"/>
      <c r="C14229" s="1"/>
    </row>
    <row r="14230" spans="2:3" x14ac:dyDescent="0.3">
      <c r="B14230" s="1"/>
      <c r="C14230" s="1"/>
    </row>
    <row r="14231" spans="2:3" x14ac:dyDescent="0.3">
      <c r="B14231" s="1"/>
      <c r="C14231" s="1"/>
    </row>
    <row r="14232" spans="2:3" x14ac:dyDescent="0.3">
      <c r="B14232" s="1"/>
      <c r="C14232" s="1"/>
    </row>
    <row r="14233" spans="2:3" x14ac:dyDescent="0.3">
      <c r="B14233" s="1"/>
      <c r="C14233" s="1"/>
    </row>
    <row r="14234" spans="2:3" x14ac:dyDescent="0.3">
      <c r="B14234" s="1"/>
      <c r="C14234" s="1"/>
    </row>
    <row r="14235" spans="2:3" x14ac:dyDescent="0.3">
      <c r="B14235" s="1"/>
      <c r="C14235" s="1"/>
    </row>
    <row r="14236" spans="2:3" x14ac:dyDescent="0.3">
      <c r="B14236" s="1"/>
      <c r="C14236" s="1"/>
    </row>
    <row r="14237" spans="2:3" x14ac:dyDescent="0.3">
      <c r="B14237" s="1"/>
      <c r="C14237" s="1"/>
    </row>
    <row r="14238" spans="2:3" x14ac:dyDescent="0.3">
      <c r="B14238" s="1"/>
      <c r="C14238" s="1"/>
    </row>
    <row r="14239" spans="2:3" x14ac:dyDescent="0.3">
      <c r="B14239" s="1"/>
      <c r="C14239" s="1"/>
    </row>
    <row r="14240" spans="2:3" x14ac:dyDescent="0.3">
      <c r="B14240" s="1"/>
      <c r="C14240" s="1"/>
    </row>
    <row r="14241" spans="2:3" x14ac:dyDescent="0.3">
      <c r="B14241" s="1"/>
      <c r="C14241" s="1"/>
    </row>
    <row r="14242" spans="2:3" x14ac:dyDescent="0.3">
      <c r="B14242" s="1"/>
      <c r="C14242" s="1"/>
    </row>
    <row r="14243" spans="2:3" x14ac:dyDescent="0.3">
      <c r="B14243" s="1"/>
      <c r="C14243" s="1"/>
    </row>
    <row r="14244" spans="2:3" x14ac:dyDescent="0.3">
      <c r="B14244" s="1"/>
      <c r="C14244" s="1"/>
    </row>
    <row r="14245" spans="2:3" x14ac:dyDescent="0.3">
      <c r="B14245" s="1"/>
      <c r="C14245" s="1"/>
    </row>
    <row r="14246" spans="2:3" x14ac:dyDescent="0.3">
      <c r="B14246" s="1"/>
      <c r="C14246" s="1"/>
    </row>
    <row r="14247" spans="2:3" x14ac:dyDescent="0.3">
      <c r="B14247" s="1"/>
      <c r="C14247" s="1"/>
    </row>
    <row r="14248" spans="2:3" x14ac:dyDescent="0.3">
      <c r="B14248" s="1"/>
      <c r="C14248" s="1"/>
    </row>
    <row r="14249" spans="2:3" x14ac:dyDescent="0.3">
      <c r="B14249" s="1"/>
      <c r="C14249" s="1"/>
    </row>
    <row r="14250" spans="2:3" x14ac:dyDescent="0.3">
      <c r="B14250" s="1"/>
      <c r="C14250" s="1"/>
    </row>
    <row r="14251" spans="2:3" x14ac:dyDescent="0.3">
      <c r="B14251" s="1"/>
      <c r="C14251" s="1"/>
    </row>
    <row r="14252" spans="2:3" x14ac:dyDescent="0.3">
      <c r="B14252" s="1"/>
      <c r="C14252" s="1"/>
    </row>
    <row r="14253" spans="2:3" x14ac:dyDescent="0.3">
      <c r="B14253" s="1"/>
      <c r="C14253" s="1"/>
    </row>
    <row r="14254" spans="2:3" x14ac:dyDescent="0.3">
      <c r="B14254" s="1"/>
      <c r="C14254" s="1"/>
    </row>
    <row r="14255" spans="2:3" x14ac:dyDescent="0.3">
      <c r="B14255" s="1"/>
      <c r="C14255" s="1"/>
    </row>
    <row r="14256" spans="2:3" x14ac:dyDescent="0.3">
      <c r="B14256" s="1"/>
      <c r="C14256" s="1"/>
    </row>
    <row r="14257" spans="2:3" x14ac:dyDescent="0.3">
      <c r="B14257" s="1"/>
      <c r="C14257" s="1"/>
    </row>
    <row r="14258" spans="2:3" x14ac:dyDescent="0.3">
      <c r="B14258" s="1"/>
      <c r="C14258" s="1"/>
    </row>
    <row r="14259" spans="2:3" x14ac:dyDescent="0.3">
      <c r="B14259" s="1"/>
      <c r="C14259" s="1"/>
    </row>
    <row r="14260" spans="2:3" x14ac:dyDescent="0.3">
      <c r="B14260" s="1"/>
      <c r="C14260" s="1"/>
    </row>
    <row r="14261" spans="2:3" x14ac:dyDescent="0.3">
      <c r="B14261" s="1"/>
      <c r="C14261" s="1"/>
    </row>
    <row r="14262" spans="2:3" x14ac:dyDescent="0.3">
      <c r="B14262" s="1"/>
      <c r="C14262" s="1"/>
    </row>
    <row r="14263" spans="2:3" x14ac:dyDescent="0.3">
      <c r="B14263" s="1"/>
      <c r="C14263" s="1"/>
    </row>
    <row r="14264" spans="2:3" x14ac:dyDescent="0.3">
      <c r="B14264" s="1"/>
      <c r="C14264" s="1"/>
    </row>
    <row r="14265" spans="2:3" x14ac:dyDescent="0.3">
      <c r="B14265" s="1"/>
      <c r="C14265" s="1"/>
    </row>
    <row r="14266" spans="2:3" x14ac:dyDescent="0.3">
      <c r="B14266" s="1"/>
      <c r="C14266" s="1"/>
    </row>
    <row r="14267" spans="2:3" x14ac:dyDescent="0.3">
      <c r="B14267" s="1"/>
      <c r="C14267" s="1"/>
    </row>
    <row r="14268" spans="2:3" x14ac:dyDescent="0.3">
      <c r="B14268" s="1"/>
      <c r="C14268" s="1"/>
    </row>
    <row r="14269" spans="2:3" x14ac:dyDescent="0.3">
      <c r="B14269" s="1"/>
      <c r="C14269" s="1"/>
    </row>
    <row r="14270" spans="2:3" x14ac:dyDescent="0.3">
      <c r="B14270" s="1"/>
      <c r="C14270" s="1"/>
    </row>
    <row r="14271" spans="2:3" x14ac:dyDescent="0.3">
      <c r="B14271" s="1"/>
      <c r="C14271" s="1"/>
    </row>
    <row r="14272" spans="2:3" x14ac:dyDescent="0.3">
      <c r="B14272" s="1"/>
      <c r="C14272" s="1"/>
    </row>
    <row r="14273" spans="2:3" x14ac:dyDescent="0.3">
      <c r="B14273" s="1"/>
      <c r="C14273" s="1"/>
    </row>
    <row r="14274" spans="2:3" x14ac:dyDescent="0.3">
      <c r="B14274" s="1"/>
      <c r="C14274" s="1"/>
    </row>
    <row r="14275" spans="2:3" x14ac:dyDescent="0.3">
      <c r="B14275" s="1"/>
      <c r="C14275" s="1"/>
    </row>
    <row r="14276" spans="2:3" x14ac:dyDescent="0.3">
      <c r="B14276" s="1"/>
      <c r="C14276" s="1"/>
    </row>
    <row r="14277" spans="2:3" x14ac:dyDescent="0.3">
      <c r="B14277" s="1"/>
      <c r="C14277" s="1"/>
    </row>
    <row r="14278" spans="2:3" x14ac:dyDescent="0.3">
      <c r="B14278" s="1"/>
      <c r="C14278" s="1"/>
    </row>
    <row r="14279" spans="2:3" x14ac:dyDescent="0.3">
      <c r="B14279" s="1"/>
      <c r="C14279" s="1"/>
    </row>
    <row r="14280" spans="2:3" x14ac:dyDescent="0.3">
      <c r="B14280" s="1"/>
      <c r="C14280" s="1"/>
    </row>
    <row r="14281" spans="2:3" x14ac:dyDescent="0.3">
      <c r="B14281" s="1"/>
      <c r="C14281" s="1"/>
    </row>
    <row r="14282" spans="2:3" x14ac:dyDescent="0.3">
      <c r="B14282" s="1"/>
      <c r="C14282" s="1"/>
    </row>
    <row r="14283" spans="2:3" x14ac:dyDescent="0.3">
      <c r="B14283" s="1"/>
      <c r="C14283" s="1"/>
    </row>
    <row r="14284" spans="2:3" x14ac:dyDescent="0.3">
      <c r="B14284" s="1"/>
      <c r="C14284" s="1"/>
    </row>
    <row r="14285" spans="2:3" x14ac:dyDescent="0.3">
      <c r="B14285" s="1"/>
      <c r="C14285" s="1"/>
    </row>
    <row r="14286" spans="2:3" x14ac:dyDescent="0.3">
      <c r="B14286" s="1"/>
      <c r="C14286" s="1"/>
    </row>
    <row r="14287" spans="2:3" x14ac:dyDescent="0.3">
      <c r="B14287" s="1"/>
      <c r="C14287" s="1"/>
    </row>
    <row r="14288" spans="2:3" x14ac:dyDescent="0.3">
      <c r="B14288" s="1"/>
      <c r="C14288" s="1"/>
    </row>
    <row r="14289" spans="2:3" x14ac:dyDescent="0.3">
      <c r="B14289" s="1"/>
      <c r="C14289" s="1"/>
    </row>
    <row r="14290" spans="2:3" x14ac:dyDescent="0.3">
      <c r="B14290" s="1"/>
      <c r="C14290" s="1"/>
    </row>
    <row r="14291" spans="2:3" x14ac:dyDescent="0.3">
      <c r="B14291" s="1"/>
      <c r="C14291" s="1"/>
    </row>
    <row r="14292" spans="2:3" x14ac:dyDescent="0.3">
      <c r="B14292" s="1"/>
      <c r="C14292" s="1"/>
    </row>
    <row r="14293" spans="2:3" x14ac:dyDescent="0.3">
      <c r="B14293" s="1"/>
      <c r="C14293" s="1"/>
    </row>
    <row r="14294" spans="2:3" x14ac:dyDescent="0.3">
      <c r="B14294" s="1"/>
      <c r="C14294" s="1"/>
    </row>
    <row r="14295" spans="2:3" x14ac:dyDescent="0.3">
      <c r="B14295" s="1"/>
      <c r="C14295" s="1"/>
    </row>
    <row r="14296" spans="2:3" x14ac:dyDescent="0.3">
      <c r="B14296" s="1"/>
      <c r="C14296" s="1"/>
    </row>
    <row r="14297" spans="2:3" x14ac:dyDescent="0.3">
      <c r="B14297" s="1"/>
      <c r="C14297" s="1"/>
    </row>
    <row r="14298" spans="2:3" x14ac:dyDescent="0.3">
      <c r="B14298" s="1"/>
      <c r="C14298" s="1"/>
    </row>
    <row r="14299" spans="2:3" x14ac:dyDescent="0.3">
      <c r="B14299" s="1"/>
      <c r="C14299" s="1"/>
    </row>
    <row r="14300" spans="2:3" x14ac:dyDescent="0.3">
      <c r="B14300" s="1"/>
      <c r="C14300" s="1"/>
    </row>
    <row r="14301" spans="2:3" x14ac:dyDescent="0.3">
      <c r="B14301" s="1"/>
      <c r="C14301" s="1"/>
    </row>
    <row r="14302" spans="2:3" x14ac:dyDescent="0.3">
      <c r="B14302" s="1"/>
      <c r="C14302" s="1"/>
    </row>
    <row r="14303" spans="2:3" x14ac:dyDescent="0.3">
      <c r="B14303" s="1"/>
      <c r="C14303" s="1"/>
    </row>
    <row r="14304" spans="2:3" x14ac:dyDescent="0.3">
      <c r="B14304" s="1"/>
      <c r="C14304" s="1"/>
    </row>
    <row r="14305" spans="2:3" x14ac:dyDescent="0.3">
      <c r="B14305" s="1"/>
      <c r="C14305" s="1"/>
    </row>
    <row r="14306" spans="2:3" x14ac:dyDescent="0.3">
      <c r="B14306" s="1"/>
      <c r="C14306" s="1"/>
    </row>
    <row r="14307" spans="2:3" x14ac:dyDescent="0.3">
      <c r="B14307" s="1"/>
      <c r="C14307" s="1"/>
    </row>
    <row r="14308" spans="2:3" x14ac:dyDescent="0.3">
      <c r="B14308" s="1"/>
      <c r="C14308" s="1"/>
    </row>
    <row r="14309" spans="2:3" x14ac:dyDescent="0.3">
      <c r="B14309" s="1"/>
      <c r="C14309" s="1"/>
    </row>
    <row r="14310" spans="2:3" x14ac:dyDescent="0.3">
      <c r="B14310" s="1"/>
      <c r="C14310" s="1"/>
    </row>
    <row r="14311" spans="2:3" x14ac:dyDescent="0.3">
      <c r="B14311" s="1"/>
      <c r="C14311" s="1"/>
    </row>
    <row r="14312" spans="2:3" x14ac:dyDescent="0.3">
      <c r="B14312" s="1"/>
      <c r="C14312" s="1"/>
    </row>
    <row r="14313" spans="2:3" x14ac:dyDescent="0.3">
      <c r="B14313" s="1"/>
      <c r="C14313" s="1"/>
    </row>
    <row r="14314" spans="2:3" x14ac:dyDescent="0.3">
      <c r="B14314" s="1"/>
      <c r="C14314" s="1"/>
    </row>
    <row r="14315" spans="2:3" x14ac:dyDescent="0.3">
      <c r="B14315" s="1"/>
      <c r="C14315" s="1"/>
    </row>
    <row r="14316" spans="2:3" x14ac:dyDescent="0.3">
      <c r="B14316" s="1"/>
      <c r="C14316" s="1"/>
    </row>
    <row r="14317" spans="2:3" x14ac:dyDescent="0.3">
      <c r="B14317" s="1"/>
      <c r="C14317" s="1"/>
    </row>
    <row r="14318" spans="2:3" x14ac:dyDescent="0.3">
      <c r="B14318" s="1"/>
      <c r="C14318" s="1"/>
    </row>
    <row r="14319" spans="2:3" x14ac:dyDescent="0.3">
      <c r="B14319" s="1"/>
      <c r="C14319" s="1"/>
    </row>
    <row r="14320" spans="2:3" x14ac:dyDescent="0.3">
      <c r="B14320" s="1"/>
      <c r="C14320" s="1"/>
    </row>
    <row r="14321" spans="2:3" x14ac:dyDescent="0.3">
      <c r="B14321" s="1"/>
      <c r="C14321" s="1"/>
    </row>
    <row r="14322" spans="2:3" x14ac:dyDescent="0.3">
      <c r="B14322" s="1"/>
      <c r="C14322" s="1"/>
    </row>
    <row r="14323" spans="2:3" x14ac:dyDescent="0.3">
      <c r="B14323" s="1"/>
      <c r="C14323" s="1"/>
    </row>
    <row r="14324" spans="2:3" x14ac:dyDescent="0.3">
      <c r="B14324" s="1"/>
      <c r="C14324" s="1"/>
    </row>
    <row r="14325" spans="2:3" x14ac:dyDescent="0.3">
      <c r="B14325" s="1"/>
      <c r="C14325" s="1"/>
    </row>
    <row r="14326" spans="2:3" x14ac:dyDescent="0.3">
      <c r="B14326" s="1"/>
      <c r="C14326" s="1"/>
    </row>
    <row r="14327" spans="2:3" x14ac:dyDescent="0.3">
      <c r="B14327" s="1"/>
      <c r="C14327" s="1"/>
    </row>
    <row r="14328" spans="2:3" x14ac:dyDescent="0.3">
      <c r="B14328" s="1"/>
      <c r="C14328" s="1"/>
    </row>
    <row r="14329" spans="2:3" x14ac:dyDescent="0.3">
      <c r="B14329" s="1"/>
      <c r="C14329" s="1"/>
    </row>
    <row r="14330" spans="2:3" x14ac:dyDescent="0.3">
      <c r="B14330" s="1"/>
      <c r="C14330" s="1"/>
    </row>
    <row r="14331" spans="2:3" x14ac:dyDescent="0.3">
      <c r="B14331" s="1"/>
      <c r="C14331" s="1"/>
    </row>
    <row r="14332" spans="2:3" x14ac:dyDescent="0.3">
      <c r="B14332" s="1"/>
      <c r="C14332" s="1"/>
    </row>
    <row r="14333" spans="2:3" x14ac:dyDescent="0.3">
      <c r="B14333" s="1"/>
      <c r="C14333" s="1"/>
    </row>
    <row r="14334" spans="2:3" x14ac:dyDescent="0.3">
      <c r="B14334" s="1"/>
      <c r="C14334" s="1"/>
    </row>
    <row r="14335" spans="2:3" x14ac:dyDescent="0.3">
      <c r="B14335" s="1"/>
      <c r="C14335" s="1"/>
    </row>
    <row r="14336" spans="2:3" x14ac:dyDescent="0.3">
      <c r="B14336" s="1"/>
      <c r="C14336" s="1"/>
    </row>
    <row r="14337" spans="2:3" x14ac:dyDescent="0.3">
      <c r="B14337" s="1"/>
      <c r="C14337" s="1"/>
    </row>
    <row r="14338" spans="2:3" x14ac:dyDescent="0.3">
      <c r="B14338" s="1"/>
      <c r="C14338" s="1"/>
    </row>
    <row r="14339" spans="2:3" x14ac:dyDescent="0.3">
      <c r="B14339" s="1"/>
      <c r="C14339" s="1"/>
    </row>
    <row r="14340" spans="2:3" x14ac:dyDescent="0.3">
      <c r="B14340" s="1"/>
      <c r="C14340" s="1"/>
    </row>
    <row r="14341" spans="2:3" x14ac:dyDescent="0.3">
      <c r="B14341" s="1"/>
      <c r="C14341" s="1"/>
    </row>
    <row r="14342" spans="2:3" x14ac:dyDescent="0.3">
      <c r="B14342" s="1"/>
      <c r="C14342" s="1"/>
    </row>
    <row r="14343" spans="2:3" x14ac:dyDescent="0.3">
      <c r="B14343" s="1"/>
      <c r="C14343" s="1"/>
    </row>
    <row r="14344" spans="2:3" x14ac:dyDescent="0.3">
      <c r="B14344" s="1"/>
      <c r="C14344" s="1"/>
    </row>
    <row r="14345" spans="2:3" x14ac:dyDescent="0.3">
      <c r="B14345" s="1"/>
      <c r="C14345" s="1"/>
    </row>
    <row r="14346" spans="2:3" x14ac:dyDescent="0.3">
      <c r="B14346" s="1"/>
      <c r="C14346" s="1"/>
    </row>
    <row r="14347" spans="2:3" x14ac:dyDescent="0.3">
      <c r="B14347" s="1"/>
      <c r="C14347" s="1"/>
    </row>
    <row r="14348" spans="2:3" x14ac:dyDescent="0.3">
      <c r="B14348" s="1"/>
      <c r="C14348" s="1"/>
    </row>
    <row r="14349" spans="2:3" x14ac:dyDescent="0.3">
      <c r="B14349" s="1"/>
      <c r="C14349" s="1"/>
    </row>
    <row r="14350" spans="2:3" x14ac:dyDescent="0.3">
      <c r="B14350" s="1"/>
      <c r="C14350" s="1"/>
    </row>
    <row r="14351" spans="2:3" x14ac:dyDescent="0.3">
      <c r="B14351" s="1"/>
      <c r="C14351" s="1"/>
    </row>
    <row r="14352" spans="2:3" x14ac:dyDescent="0.3">
      <c r="B14352" s="1"/>
      <c r="C14352" s="1"/>
    </row>
    <row r="14353" spans="2:3" x14ac:dyDescent="0.3">
      <c r="B14353" s="1"/>
      <c r="C14353" s="1"/>
    </row>
    <row r="14354" spans="2:3" x14ac:dyDescent="0.3">
      <c r="B14354" s="1"/>
      <c r="C14354" s="1"/>
    </row>
    <row r="14355" spans="2:3" x14ac:dyDescent="0.3">
      <c r="B14355" s="1"/>
      <c r="C14355" s="1"/>
    </row>
    <row r="14356" spans="2:3" x14ac:dyDescent="0.3">
      <c r="B14356" s="1"/>
      <c r="C14356" s="1"/>
    </row>
    <row r="14357" spans="2:3" x14ac:dyDescent="0.3">
      <c r="B14357" s="1"/>
      <c r="C14357" s="1"/>
    </row>
    <row r="14358" spans="2:3" x14ac:dyDescent="0.3">
      <c r="B14358" s="1"/>
      <c r="C14358" s="1"/>
    </row>
    <row r="14359" spans="2:3" x14ac:dyDescent="0.3">
      <c r="B14359" s="1"/>
      <c r="C14359" s="1"/>
    </row>
    <row r="14360" spans="2:3" x14ac:dyDescent="0.3">
      <c r="B14360" s="1"/>
      <c r="C14360" s="1"/>
    </row>
    <row r="14361" spans="2:3" x14ac:dyDescent="0.3">
      <c r="B14361" s="1"/>
      <c r="C14361" s="1"/>
    </row>
    <row r="14362" spans="2:3" x14ac:dyDescent="0.3">
      <c r="B14362" s="1"/>
      <c r="C14362" s="1"/>
    </row>
    <row r="14363" spans="2:3" x14ac:dyDescent="0.3">
      <c r="B14363" s="1"/>
      <c r="C14363" s="1"/>
    </row>
    <row r="14364" spans="2:3" x14ac:dyDescent="0.3">
      <c r="B14364" s="1"/>
      <c r="C14364" s="1"/>
    </row>
    <row r="14365" spans="2:3" x14ac:dyDescent="0.3">
      <c r="B14365" s="1"/>
      <c r="C14365" s="1"/>
    </row>
    <row r="14366" spans="2:3" x14ac:dyDescent="0.3">
      <c r="B14366" s="1"/>
      <c r="C14366" s="1"/>
    </row>
    <row r="14367" spans="2:3" x14ac:dyDescent="0.3">
      <c r="B14367" s="1"/>
      <c r="C14367" s="1"/>
    </row>
    <row r="14368" spans="2:3" x14ac:dyDescent="0.3">
      <c r="B14368" s="1"/>
      <c r="C14368" s="1"/>
    </row>
    <row r="14369" spans="2:3" x14ac:dyDescent="0.3">
      <c r="B14369" s="1"/>
      <c r="C14369" s="1"/>
    </row>
    <row r="14370" spans="2:3" x14ac:dyDescent="0.3">
      <c r="B14370" s="1"/>
      <c r="C14370" s="1"/>
    </row>
    <row r="14371" spans="2:3" x14ac:dyDescent="0.3">
      <c r="B14371" s="1"/>
      <c r="C14371" s="1"/>
    </row>
    <row r="14372" spans="2:3" x14ac:dyDescent="0.3">
      <c r="B14372" s="1"/>
      <c r="C14372" s="1"/>
    </row>
    <row r="14373" spans="2:3" x14ac:dyDescent="0.3">
      <c r="B14373" s="1"/>
      <c r="C14373" s="1"/>
    </row>
    <row r="14374" spans="2:3" x14ac:dyDescent="0.3">
      <c r="B14374" s="1"/>
      <c r="C14374" s="1"/>
    </row>
    <row r="14375" spans="2:3" x14ac:dyDescent="0.3">
      <c r="B14375" s="1"/>
      <c r="C14375" s="1"/>
    </row>
    <row r="14376" spans="2:3" x14ac:dyDescent="0.3">
      <c r="B14376" s="1"/>
      <c r="C14376" s="1"/>
    </row>
    <row r="14377" spans="2:3" x14ac:dyDescent="0.3">
      <c r="B14377" s="1"/>
      <c r="C14377" s="1"/>
    </row>
    <row r="14378" spans="2:3" x14ac:dyDescent="0.3">
      <c r="B14378" s="1"/>
      <c r="C14378" s="1"/>
    </row>
    <row r="14379" spans="2:3" x14ac:dyDescent="0.3">
      <c r="B14379" s="1"/>
      <c r="C14379" s="1"/>
    </row>
    <row r="14380" spans="2:3" x14ac:dyDescent="0.3">
      <c r="B14380" s="1"/>
      <c r="C14380" s="1"/>
    </row>
    <row r="14381" spans="2:3" x14ac:dyDescent="0.3">
      <c r="B14381" s="1"/>
      <c r="C14381" s="1"/>
    </row>
    <row r="14382" spans="2:3" x14ac:dyDescent="0.3">
      <c r="B14382" s="1"/>
      <c r="C14382" s="1"/>
    </row>
    <row r="14383" spans="2:3" x14ac:dyDescent="0.3">
      <c r="B14383" s="1"/>
      <c r="C14383" s="1"/>
    </row>
    <row r="14384" spans="2:3" x14ac:dyDescent="0.3">
      <c r="B14384" s="1"/>
      <c r="C14384" s="1"/>
    </row>
    <row r="14385" spans="2:3" x14ac:dyDescent="0.3">
      <c r="B14385" s="1"/>
      <c r="C14385" s="1"/>
    </row>
    <row r="14386" spans="2:3" x14ac:dyDescent="0.3">
      <c r="B14386" s="1"/>
      <c r="C14386" s="1"/>
    </row>
    <row r="14387" spans="2:3" x14ac:dyDescent="0.3">
      <c r="B14387" s="1"/>
      <c r="C14387" s="1"/>
    </row>
    <row r="14388" spans="2:3" x14ac:dyDescent="0.3">
      <c r="B14388" s="1"/>
      <c r="C14388" s="1"/>
    </row>
    <row r="14389" spans="2:3" x14ac:dyDescent="0.3">
      <c r="B14389" s="1"/>
      <c r="C14389" s="1"/>
    </row>
    <row r="14390" spans="2:3" x14ac:dyDescent="0.3">
      <c r="B14390" s="1"/>
      <c r="C14390" s="1"/>
    </row>
    <row r="14391" spans="2:3" x14ac:dyDescent="0.3">
      <c r="B14391" s="1"/>
      <c r="C14391" s="1"/>
    </row>
    <row r="14392" spans="2:3" x14ac:dyDescent="0.3">
      <c r="B14392" s="1"/>
      <c r="C14392" s="1"/>
    </row>
    <row r="14393" spans="2:3" x14ac:dyDescent="0.3">
      <c r="B14393" s="1"/>
      <c r="C14393" s="1"/>
    </row>
    <row r="14394" spans="2:3" x14ac:dyDescent="0.3">
      <c r="B14394" s="1"/>
      <c r="C14394" s="1"/>
    </row>
    <row r="14395" spans="2:3" x14ac:dyDescent="0.3">
      <c r="B14395" s="1"/>
      <c r="C14395" s="1"/>
    </row>
    <row r="14396" spans="2:3" x14ac:dyDescent="0.3">
      <c r="B14396" s="1"/>
      <c r="C14396" s="1"/>
    </row>
    <row r="14397" spans="2:3" x14ac:dyDescent="0.3">
      <c r="B14397" s="1"/>
      <c r="C14397" s="1"/>
    </row>
    <row r="14398" spans="2:3" x14ac:dyDescent="0.3">
      <c r="B14398" s="1"/>
      <c r="C14398" s="1"/>
    </row>
    <row r="14399" spans="2:3" x14ac:dyDescent="0.3">
      <c r="B14399" s="1"/>
      <c r="C14399" s="1"/>
    </row>
    <row r="14400" spans="2:3" x14ac:dyDescent="0.3">
      <c r="B14400" s="1"/>
      <c r="C14400" s="1"/>
    </row>
    <row r="14401" spans="2:3" x14ac:dyDescent="0.3">
      <c r="B14401" s="1"/>
      <c r="C14401" s="1"/>
    </row>
    <row r="14402" spans="2:3" x14ac:dyDescent="0.3">
      <c r="B14402" s="1"/>
      <c r="C14402" s="1"/>
    </row>
    <row r="14403" spans="2:3" x14ac:dyDescent="0.3">
      <c r="B14403" s="1"/>
      <c r="C14403" s="1"/>
    </row>
    <row r="14404" spans="2:3" x14ac:dyDescent="0.3">
      <c r="B14404" s="1"/>
      <c r="C14404" s="1"/>
    </row>
    <row r="14405" spans="2:3" x14ac:dyDescent="0.3">
      <c r="B14405" s="1"/>
      <c r="C14405" s="1"/>
    </row>
    <row r="14406" spans="2:3" x14ac:dyDescent="0.3">
      <c r="B14406" s="1"/>
      <c r="C14406" s="1"/>
    </row>
    <row r="14407" spans="2:3" x14ac:dyDescent="0.3">
      <c r="B14407" s="1"/>
      <c r="C14407" s="1"/>
    </row>
    <row r="14408" spans="2:3" x14ac:dyDescent="0.3">
      <c r="B14408" s="1"/>
      <c r="C14408" s="1"/>
    </row>
    <row r="14409" spans="2:3" x14ac:dyDescent="0.3">
      <c r="B14409" s="1"/>
      <c r="C14409" s="1"/>
    </row>
    <row r="14410" spans="2:3" x14ac:dyDescent="0.3">
      <c r="B14410" s="1"/>
      <c r="C14410" s="1"/>
    </row>
    <row r="14411" spans="2:3" x14ac:dyDescent="0.3">
      <c r="B14411" s="1"/>
      <c r="C14411" s="1"/>
    </row>
    <row r="14412" spans="2:3" x14ac:dyDescent="0.3">
      <c r="B14412" s="1"/>
      <c r="C14412" s="1"/>
    </row>
    <row r="14413" spans="2:3" x14ac:dyDescent="0.3">
      <c r="B14413" s="1"/>
      <c r="C14413" s="1"/>
    </row>
    <row r="14414" spans="2:3" x14ac:dyDescent="0.3">
      <c r="B14414" s="1"/>
      <c r="C14414" s="1"/>
    </row>
    <row r="14415" spans="2:3" x14ac:dyDescent="0.3">
      <c r="B14415" s="1"/>
      <c r="C14415" s="1"/>
    </row>
    <row r="14416" spans="2:3" x14ac:dyDescent="0.3">
      <c r="B14416" s="1"/>
      <c r="C14416" s="1"/>
    </row>
    <row r="14417" spans="2:3" x14ac:dyDescent="0.3">
      <c r="B14417" s="1"/>
      <c r="C14417" s="1"/>
    </row>
    <row r="14418" spans="2:3" x14ac:dyDescent="0.3">
      <c r="B14418" s="1"/>
      <c r="C14418" s="1"/>
    </row>
    <row r="14419" spans="2:3" x14ac:dyDescent="0.3">
      <c r="B14419" s="1"/>
      <c r="C14419" s="1"/>
    </row>
    <row r="14420" spans="2:3" x14ac:dyDescent="0.3">
      <c r="B14420" s="1"/>
      <c r="C14420" s="1"/>
    </row>
    <row r="14421" spans="2:3" x14ac:dyDescent="0.3">
      <c r="B14421" s="1"/>
      <c r="C14421" s="1"/>
    </row>
    <row r="14422" spans="2:3" x14ac:dyDescent="0.3">
      <c r="B14422" s="1"/>
      <c r="C14422" s="1"/>
    </row>
    <row r="14423" spans="2:3" x14ac:dyDescent="0.3">
      <c r="B14423" s="1"/>
      <c r="C14423" s="1"/>
    </row>
    <row r="14424" spans="2:3" x14ac:dyDescent="0.3">
      <c r="B14424" s="1"/>
      <c r="C14424" s="1"/>
    </row>
    <row r="14425" spans="2:3" x14ac:dyDescent="0.3">
      <c r="B14425" s="1"/>
      <c r="C14425" s="1"/>
    </row>
    <row r="14426" spans="2:3" x14ac:dyDescent="0.3">
      <c r="B14426" s="1"/>
      <c r="C14426" s="1"/>
    </row>
    <row r="14427" spans="2:3" x14ac:dyDescent="0.3">
      <c r="B14427" s="1"/>
      <c r="C14427" s="1"/>
    </row>
    <row r="14428" spans="2:3" x14ac:dyDescent="0.3">
      <c r="B14428" s="1"/>
      <c r="C14428" s="1"/>
    </row>
    <row r="14429" spans="2:3" x14ac:dyDescent="0.3">
      <c r="B14429" s="1"/>
      <c r="C14429" s="1"/>
    </row>
    <row r="14430" spans="2:3" x14ac:dyDescent="0.3">
      <c r="B14430" s="1"/>
      <c r="C14430" s="1"/>
    </row>
    <row r="14431" spans="2:3" x14ac:dyDescent="0.3">
      <c r="B14431" s="1"/>
      <c r="C14431" s="1"/>
    </row>
    <row r="14432" spans="2:3" x14ac:dyDescent="0.3">
      <c r="B14432" s="1"/>
      <c r="C14432" s="1"/>
    </row>
    <row r="14433" spans="2:3" x14ac:dyDescent="0.3">
      <c r="B14433" s="1"/>
      <c r="C14433" s="1"/>
    </row>
    <row r="14434" spans="2:3" x14ac:dyDescent="0.3">
      <c r="B14434" s="1"/>
      <c r="C14434" s="1"/>
    </row>
    <row r="14435" spans="2:3" x14ac:dyDescent="0.3">
      <c r="B14435" s="1"/>
      <c r="C14435" s="1"/>
    </row>
    <row r="14436" spans="2:3" x14ac:dyDescent="0.3">
      <c r="B14436" s="1"/>
      <c r="C14436" s="1"/>
    </row>
    <row r="14437" spans="2:3" x14ac:dyDescent="0.3">
      <c r="B14437" s="1"/>
      <c r="C14437" s="1"/>
    </row>
    <row r="14438" spans="2:3" x14ac:dyDescent="0.3">
      <c r="B14438" s="1"/>
      <c r="C14438" s="1"/>
    </row>
    <row r="14439" spans="2:3" x14ac:dyDescent="0.3">
      <c r="B14439" s="1"/>
      <c r="C14439" s="1"/>
    </row>
    <row r="14440" spans="2:3" x14ac:dyDescent="0.3">
      <c r="B14440" s="1"/>
      <c r="C14440" s="1"/>
    </row>
    <row r="14441" spans="2:3" x14ac:dyDescent="0.3">
      <c r="B14441" s="1"/>
      <c r="C14441" s="1"/>
    </row>
    <row r="14442" spans="2:3" x14ac:dyDescent="0.3">
      <c r="B14442" s="1"/>
      <c r="C14442" s="1"/>
    </row>
    <row r="14443" spans="2:3" x14ac:dyDescent="0.3">
      <c r="B14443" s="1"/>
      <c r="C14443" s="1"/>
    </row>
    <row r="14444" spans="2:3" x14ac:dyDescent="0.3">
      <c r="B14444" s="1"/>
      <c r="C14444" s="1"/>
    </row>
    <row r="14445" spans="2:3" x14ac:dyDescent="0.3">
      <c r="B14445" s="1"/>
      <c r="C14445" s="1"/>
    </row>
    <row r="14446" spans="2:3" x14ac:dyDescent="0.3">
      <c r="B14446" s="1"/>
      <c r="C14446" s="1"/>
    </row>
    <row r="14447" spans="2:3" x14ac:dyDescent="0.3">
      <c r="B14447" s="1"/>
      <c r="C14447" s="1"/>
    </row>
    <row r="14448" spans="2:3" x14ac:dyDescent="0.3">
      <c r="B14448" s="1"/>
      <c r="C14448" s="1"/>
    </row>
    <row r="14449" spans="2:3" x14ac:dyDescent="0.3">
      <c r="B14449" s="1"/>
      <c r="C14449" s="1"/>
    </row>
    <row r="14450" spans="2:3" x14ac:dyDescent="0.3">
      <c r="B14450" s="1"/>
      <c r="C14450" s="1"/>
    </row>
    <row r="14451" spans="2:3" x14ac:dyDescent="0.3">
      <c r="B14451" s="1"/>
      <c r="C14451" s="1"/>
    </row>
    <row r="14452" spans="2:3" x14ac:dyDescent="0.3">
      <c r="B14452" s="1"/>
      <c r="C14452" s="1"/>
    </row>
    <row r="14453" spans="2:3" x14ac:dyDescent="0.3">
      <c r="B14453" s="1"/>
      <c r="C14453" s="1"/>
    </row>
    <row r="14454" spans="2:3" x14ac:dyDescent="0.3">
      <c r="B14454" s="1"/>
      <c r="C14454" s="1"/>
    </row>
    <row r="14455" spans="2:3" x14ac:dyDescent="0.3">
      <c r="B14455" s="1"/>
      <c r="C14455" s="1"/>
    </row>
    <row r="14456" spans="2:3" x14ac:dyDescent="0.3">
      <c r="B14456" s="1"/>
      <c r="C14456" s="1"/>
    </row>
    <row r="14457" spans="2:3" x14ac:dyDescent="0.3">
      <c r="B14457" s="1"/>
      <c r="C14457" s="1"/>
    </row>
    <row r="14458" spans="2:3" x14ac:dyDescent="0.3">
      <c r="B14458" s="1"/>
      <c r="C14458" s="1"/>
    </row>
    <row r="14459" spans="2:3" x14ac:dyDescent="0.3">
      <c r="B14459" s="1"/>
      <c r="C14459" s="1"/>
    </row>
    <row r="14460" spans="2:3" x14ac:dyDescent="0.3">
      <c r="B14460" s="1"/>
      <c r="C14460" s="1"/>
    </row>
    <row r="14461" spans="2:3" x14ac:dyDescent="0.3">
      <c r="B14461" s="1"/>
      <c r="C14461" s="1"/>
    </row>
    <row r="14462" spans="2:3" x14ac:dyDescent="0.3">
      <c r="B14462" s="1"/>
      <c r="C14462" s="1"/>
    </row>
    <row r="14463" spans="2:3" x14ac:dyDescent="0.3">
      <c r="B14463" s="1"/>
      <c r="C14463" s="1"/>
    </row>
    <row r="14464" spans="2:3" x14ac:dyDescent="0.3">
      <c r="B14464" s="1"/>
      <c r="C14464" s="1"/>
    </row>
    <row r="14465" spans="2:3" x14ac:dyDescent="0.3">
      <c r="B14465" s="1"/>
      <c r="C14465" s="1"/>
    </row>
    <row r="14466" spans="2:3" x14ac:dyDescent="0.3">
      <c r="B14466" s="1"/>
      <c r="C14466" s="1"/>
    </row>
    <row r="14467" spans="2:3" x14ac:dyDescent="0.3">
      <c r="B14467" s="1"/>
      <c r="C14467" s="1"/>
    </row>
    <row r="14468" spans="2:3" x14ac:dyDescent="0.3">
      <c r="B14468" s="1"/>
      <c r="C14468" s="1"/>
    </row>
    <row r="14469" spans="2:3" x14ac:dyDescent="0.3">
      <c r="B14469" s="1"/>
      <c r="C14469" s="1"/>
    </row>
    <row r="14470" spans="2:3" x14ac:dyDescent="0.3">
      <c r="B14470" s="1"/>
      <c r="C14470" s="1"/>
    </row>
    <row r="14471" spans="2:3" x14ac:dyDescent="0.3">
      <c r="B14471" s="1"/>
      <c r="C14471" s="1"/>
    </row>
    <row r="14472" spans="2:3" x14ac:dyDescent="0.3">
      <c r="B14472" s="1"/>
      <c r="C14472" s="1"/>
    </row>
    <row r="14473" spans="2:3" x14ac:dyDescent="0.3">
      <c r="B14473" s="1"/>
      <c r="C14473" s="1"/>
    </row>
    <row r="14474" spans="2:3" x14ac:dyDescent="0.3">
      <c r="B14474" s="1"/>
      <c r="C14474" s="1"/>
    </row>
    <row r="14475" spans="2:3" x14ac:dyDescent="0.3">
      <c r="B14475" s="1"/>
      <c r="C14475" s="1"/>
    </row>
    <row r="14476" spans="2:3" x14ac:dyDescent="0.3">
      <c r="B14476" s="1"/>
      <c r="C14476" s="1"/>
    </row>
    <row r="14477" spans="2:3" x14ac:dyDescent="0.3">
      <c r="B14477" s="1"/>
      <c r="C14477" s="1"/>
    </row>
    <row r="14478" spans="2:3" x14ac:dyDescent="0.3">
      <c r="B14478" s="1"/>
      <c r="C14478" s="1"/>
    </row>
    <row r="14479" spans="2:3" x14ac:dyDescent="0.3">
      <c r="B14479" s="1"/>
      <c r="C14479" s="1"/>
    </row>
    <row r="14480" spans="2:3" x14ac:dyDescent="0.3">
      <c r="B14480" s="1"/>
      <c r="C14480" s="1"/>
    </row>
    <row r="14481" spans="2:3" x14ac:dyDescent="0.3">
      <c r="B14481" s="1"/>
      <c r="C14481" s="1"/>
    </row>
    <row r="14482" spans="2:3" x14ac:dyDescent="0.3">
      <c r="B14482" s="1"/>
      <c r="C14482" s="1"/>
    </row>
    <row r="14483" spans="2:3" x14ac:dyDescent="0.3">
      <c r="B14483" s="1"/>
      <c r="C14483" s="1"/>
    </row>
    <row r="14484" spans="2:3" x14ac:dyDescent="0.3">
      <c r="B14484" s="1"/>
      <c r="C14484" s="1"/>
    </row>
    <row r="14485" spans="2:3" x14ac:dyDescent="0.3">
      <c r="B14485" s="1"/>
      <c r="C14485" s="1"/>
    </row>
    <row r="14486" spans="2:3" x14ac:dyDescent="0.3">
      <c r="B14486" s="1"/>
      <c r="C14486" s="1"/>
    </row>
    <row r="14487" spans="2:3" x14ac:dyDescent="0.3">
      <c r="B14487" s="1"/>
      <c r="C14487" s="1"/>
    </row>
    <row r="14488" spans="2:3" x14ac:dyDescent="0.3">
      <c r="B14488" s="1"/>
      <c r="C14488" s="1"/>
    </row>
    <row r="14489" spans="2:3" x14ac:dyDescent="0.3">
      <c r="B14489" s="1"/>
      <c r="C14489" s="1"/>
    </row>
    <row r="14490" spans="2:3" x14ac:dyDescent="0.3">
      <c r="B14490" s="1"/>
      <c r="C14490" s="1"/>
    </row>
    <row r="14491" spans="2:3" x14ac:dyDescent="0.3">
      <c r="B14491" s="1"/>
      <c r="C14491" s="1"/>
    </row>
    <row r="14492" spans="2:3" x14ac:dyDescent="0.3">
      <c r="B14492" s="1"/>
      <c r="C14492" s="1"/>
    </row>
    <row r="14493" spans="2:3" x14ac:dyDescent="0.3">
      <c r="B14493" s="1"/>
      <c r="C14493" s="1"/>
    </row>
    <row r="14494" spans="2:3" x14ac:dyDescent="0.3">
      <c r="B14494" s="1"/>
      <c r="C14494" s="1"/>
    </row>
    <row r="14495" spans="2:3" x14ac:dyDescent="0.3">
      <c r="B14495" s="1"/>
      <c r="C14495" s="1"/>
    </row>
    <row r="14496" spans="2:3" x14ac:dyDescent="0.3">
      <c r="B14496" s="1"/>
      <c r="C14496" s="1"/>
    </row>
    <row r="14497" spans="2:3" x14ac:dyDescent="0.3">
      <c r="B14497" s="1"/>
      <c r="C14497" s="1"/>
    </row>
    <row r="14498" spans="2:3" x14ac:dyDescent="0.3">
      <c r="B14498" s="1"/>
      <c r="C14498" s="1"/>
    </row>
    <row r="14499" spans="2:3" x14ac:dyDescent="0.3">
      <c r="B14499" s="1"/>
      <c r="C14499" s="1"/>
    </row>
    <row r="14500" spans="2:3" x14ac:dyDescent="0.3">
      <c r="B14500" s="1"/>
      <c r="C14500" s="1"/>
    </row>
    <row r="14501" spans="2:3" x14ac:dyDescent="0.3">
      <c r="B14501" s="1"/>
      <c r="C14501" s="1"/>
    </row>
    <row r="14502" spans="2:3" x14ac:dyDescent="0.3">
      <c r="B14502" s="1"/>
      <c r="C14502" s="1"/>
    </row>
    <row r="14503" spans="2:3" x14ac:dyDescent="0.3">
      <c r="B14503" s="1"/>
      <c r="C14503" s="1"/>
    </row>
    <row r="14504" spans="2:3" x14ac:dyDescent="0.3">
      <c r="B14504" s="1"/>
      <c r="C14504" s="1"/>
    </row>
    <row r="14505" spans="2:3" x14ac:dyDescent="0.3">
      <c r="B14505" s="1"/>
      <c r="C14505" s="1"/>
    </row>
    <row r="14506" spans="2:3" x14ac:dyDescent="0.3">
      <c r="B14506" s="1"/>
      <c r="C14506" s="1"/>
    </row>
    <row r="14507" spans="2:3" x14ac:dyDescent="0.3">
      <c r="B14507" s="1"/>
      <c r="C14507" s="1"/>
    </row>
    <row r="14508" spans="2:3" x14ac:dyDescent="0.3">
      <c r="B14508" s="1"/>
      <c r="C14508" s="1"/>
    </row>
    <row r="14509" spans="2:3" x14ac:dyDescent="0.3">
      <c r="B14509" s="1"/>
      <c r="C14509" s="1"/>
    </row>
    <row r="14510" spans="2:3" x14ac:dyDescent="0.3">
      <c r="B14510" s="1"/>
      <c r="C14510" s="1"/>
    </row>
    <row r="14511" spans="2:3" x14ac:dyDescent="0.3">
      <c r="B14511" s="1"/>
      <c r="C14511" s="1"/>
    </row>
    <row r="14512" spans="2:3" x14ac:dyDescent="0.3">
      <c r="B14512" s="1"/>
      <c r="C14512" s="1"/>
    </row>
    <row r="14513" spans="2:3" x14ac:dyDescent="0.3">
      <c r="B14513" s="1"/>
      <c r="C14513" s="1"/>
    </row>
    <row r="14514" spans="2:3" x14ac:dyDescent="0.3">
      <c r="B14514" s="1"/>
      <c r="C14514" s="1"/>
    </row>
    <row r="14515" spans="2:3" x14ac:dyDescent="0.3">
      <c r="B14515" s="1"/>
      <c r="C14515" s="1"/>
    </row>
    <row r="14516" spans="2:3" x14ac:dyDescent="0.3">
      <c r="B14516" s="1"/>
      <c r="C14516" s="1"/>
    </row>
    <row r="14517" spans="2:3" x14ac:dyDescent="0.3">
      <c r="B14517" s="1"/>
      <c r="C14517" s="1"/>
    </row>
    <row r="14518" spans="2:3" x14ac:dyDescent="0.3">
      <c r="B14518" s="1"/>
      <c r="C14518" s="1"/>
    </row>
    <row r="14519" spans="2:3" x14ac:dyDescent="0.3">
      <c r="B14519" s="1"/>
      <c r="C14519" s="1"/>
    </row>
    <row r="14520" spans="2:3" x14ac:dyDescent="0.3">
      <c r="B14520" s="1"/>
      <c r="C14520" s="1"/>
    </row>
    <row r="14521" spans="2:3" x14ac:dyDescent="0.3">
      <c r="B14521" s="1"/>
      <c r="C14521" s="1"/>
    </row>
    <row r="14522" spans="2:3" x14ac:dyDescent="0.3">
      <c r="B14522" s="1"/>
      <c r="C14522" s="1"/>
    </row>
    <row r="14523" spans="2:3" x14ac:dyDescent="0.3">
      <c r="B14523" s="1"/>
      <c r="C14523" s="1"/>
    </row>
    <row r="14524" spans="2:3" x14ac:dyDescent="0.3">
      <c r="B14524" s="1"/>
      <c r="C14524" s="1"/>
    </row>
    <row r="14525" spans="2:3" x14ac:dyDescent="0.3">
      <c r="B14525" s="1"/>
      <c r="C14525" s="1"/>
    </row>
    <row r="14526" spans="2:3" x14ac:dyDescent="0.3">
      <c r="B14526" s="1"/>
      <c r="C14526" s="1"/>
    </row>
    <row r="14527" spans="2:3" x14ac:dyDescent="0.3">
      <c r="B14527" s="1"/>
      <c r="C14527" s="1"/>
    </row>
    <row r="14528" spans="2:3" x14ac:dyDescent="0.3">
      <c r="B14528" s="1"/>
      <c r="C14528" s="1"/>
    </row>
    <row r="14529" spans="2:3" x14ac:dyDescent="0.3">
      <c r="B14529" s="1"/>
      <c r="C14529" s="1"/>
    </row>
    <row r="14530" spans="2:3" x14ac:dyDescent="0.3">
      <c r="B14530" s="1"/>
      <c r="C14530" s="1"/>
    </row>
    <row r="14531" spans="2:3" x14ac:dyDescent="0.3">
      <c r="B14531" s="1"/>
      <c r="C14531" s="1"/>
    </row>
    <row r="14532" spans="2:3" x14ac:dyDescent="0.3">
      <c r="B14532" s="1"/>
      <c r="C14532" s="1"/>
    </row>
    <row r="14533" spans="2:3" x14ac:dyDescent="0.3">
      <c r="B14533" s="1"/>
      <c r="C14533" s="1"/>
    </row>
    <row r="14534" spans="2:3" x14ac:dyDescent="0.3">
      <c r="B14534" s="1"/>
      <c r="C14534" s="1"/>
    </row>
    <row r="14535" spans="2:3" x14ac:dyDescent="0.3">
      <c r="B14535" s="1"/>
      <c r="C14535" s="1"/>
    </row>
    <row r="14536" spans="2:3" x14ac:dyDescent="0.3">
      <c r="B14536" s="1"/>
      <c r="C14536" s="1"/>
    </row>
    <row r="14537" spans="2:3" x14ac:dyDescent="0.3">
      <c r="B14537" s="1"/>
      <c r="C14537" s="1"/>
    </row>
    <row r="14538" spans="2:3" x14ac:dyDescent="0.3">
      <c r="B14538" s="1"/>
      <c r="C14538" s="1"/>
    </row>
    <row r="14539" spans="2:3" x14ac:dyDescent="0.3">
      <c r="B14539" s="1"/>
      <c r="C14539" s="1"/>
    </row>
    <row r="14540" spans="2:3" x14ac:dyDescent="0.3">
      <c r="B14540" s="1"/>
      <c r="C14540" s="1"/>
    </row>
    <row r="14541" spans="2:3" x14ac:dyDescent="0.3">
      <c r="B14541" s="1"/>
      <c r="C14541" s="1"/>
    </row>
    <row r="14542" spans="2:3" x14ac:dyDescent="0.3">
      <c r="B14542" s="1"/>
      <c r="C14542" s="1"/>
    </row>
    <row r="14543" spans="2:3" x14ac:dyDescent="0.3">
      <c r="B14543" s="1"/>
      <c r="C14543" s="1"/>
    </row>
    <row r="14544" spans="2:3" x14ac:dyDescent="0.3">
      <c r="B14544" s="1"/>
      <c r="C14544" s="1"/>
    </row>
    <row r="14545" spans="2:3" x14ac:dyDescent="0.3">
      <c r="B14545" s="1"/>
      <c r="C14545" s="1"/>
    </row>
    <row r="14546" spans="2:3" x14ac:dyDescent="0.3">
      <c r="B14546" s="1"/>
      <c r="C14546" s="1"/>
    </row>
    <row r="14547" spans="2:3" x14ac:dyDescent="0.3">
      <c r="B14547" s="1"/>
      <c r="C14547" s="1"/>
    </row>
    <row r="14548" spans="2:3" x14ac:dyDescent="0.3">
      <c r="B14548" s="1"/>
      <c r="C14548" s="1"/>
    </row>
    <row r="14549" spans="2:3" x14ac:dyDescent="0.3">
      <c r="B14549" s="1"/>
      <c r="C14549" s="1"/>
    </row>
    <row r="14550" spans="2:3" x14ac:dyDescent="0.3">
      <c r="B14550" s="1"/>
      <c r="C14550" s="1"/>
    </row>
    <row r="14551" spans="2:3" x14ac:dyDescent="0.3">
      <c r="B14551" s="1"/>
      <c r="C14551" s="1"/>
    </row>
    <row r="14552" spans="2:3" x14ac:dyDescent="0.3">
      <c r="B14552" s="1"/>
      <c r="C14552" s="1"/>
    </row>
    <row r="14553" spans="2:3" x14ac:dyDescent="0.3">
      <c r="B14553" s="1"/>
      <c r="C14553" s="1"/>
    </row>
    <row r="14554" spans="2:3" x14ac:dyDescent="0.3">
      <c r="B14554" s="1"/>
      <c r="C14554" s="1"/>
    </row>
    <row r="14555" spans="2:3" x14ac:dyDescent="0.3">
      <c r="B14555" s="1"/>
      <c r="C14555" s="1"/>
    </row>
    <row r="14556" spans="2:3" x14ac:dyDescent="0.3">
      <c r="B14556" s="1"/>
      <c r="C14556" s="1"/>
    </row>
    <row r="14557" spans="2:3" x14ac:dyDescent="0.3">
      <c r="B14557" s="1"/>
      <c r="C14557" s="1"/>
    </row>
    <row r="14558" spans="2:3" x14ac:dyDescent="0.3">
      <c r="B14558" s="1"/>
      <c r="C14558" s="1"/>
    </row>
    <row r="14559" spans="2:3" x14ac:dyDescent="0.3">
      <c r="B14559" s="1"/>
      <c r="C14559" s="1"/>
    </row>
    <row r="14560" spans="2:3" x14ac:dyDescent="0.3">
      <c r="B14560" s="1"/>
      <c r="C14560" s="1"/>
    </row>
    <row r="14561" spans="2:3" x14ac:dyDescent="0.3">
      <c r="B14561" s="1"/>
      <c r="C14561" s="1"/>
    </row>
    <row r="14562" spans="2:3" x14ac:dyDescent="0.3">
      <c r="B14562" s="1"/>
      <c r="C14562" s="1"/>
    </row>
    <row r="14563" spans="2:3" x14ac:dyDescent="0.3">
      <c r="B14563" s="1"/>
      <c r="C14563" s="1"/>
    </row>
    <row r="14564" spans="2:3" x14ac:dyDescent="0.3">
      <c r="B14564" s="1"/>
      <c r="C14564" s="1"/>
    </row>
    <row r="14565" spans="2:3" x14ac:dyDescent="0.3">
      <c r="B14565" s="1"/>
      <c r="C14565" s="1"/>
    </row>
    <row r="14566" spans="2:3" x14ac:dyDescent="0.3">
      <c r="B14566" s="1"/>
      <c r="C14566" s="1"/>
    </row>
    <row r="14567" spans="2:3" x14ac:dyDescent="0.3">
      <c r="B14567" s="1"/>
      <c r="C14567" s="1"/>
    </row>
    <row r="14568" spans="2:3" x14ac:dyDescent="0.3">
      <c r="B14568" s="1"/>
      <c r="C14568" s="1"/>
    </row>
    <row r="14569" spans="2:3" x14ac:dyDescent="0.3">
      <c r="B14569" s="1"/>
      <c r="C14569" s="1"/>
    </row>
    <row r="14570" spans="2:3" x14ac:dyDescent="0.3">
      <c r="B14570" s="1"/>
      <c r="C14570" s="1"/>
    </row>
    <row r="14571" spans="2:3" x14ac:dyDescent="0.3">
      <c r="B14571" s="1"/>
      <c r="C14571" s="1"/>
    </row>
    <row r="14572" spans="2:3" x14ac:dyDescent="0.3">
      <c r="B14572" s="1"/>
      <c r="C14572" s="1"/>
    </row>
    <row r="14573" spans="2:3" x14ac:dyDescent="0.3">
      <c r="B14573" s="1"/>
      <c r="C14573" s="1"/>
    </row>
    <row r="14574" spans="2:3" x14ac:dyDescent="0.3">
      <c r="B14574" s="1"/>
      <c r="C14574" s="1"/>
    </row>
    <row r="14575" spans="2:3" x14ac:dyDescent="0.3">
      <c r="B14575" s="1"/>
      <c r="C14575" s="1"/>
    </row>
    <row r="14576" spans="2:3" x14ac:dyDescent="0.3">
      <c r="B14576" s="1"/>
      <c r="C14576" s="1"/>
    </row>
    <row r="14577" spans="2:3" x14ac:dyDescent="0.3">
      <c r="B14577" s="1"/>
      <c r="C14577" s="1"/>
    </row>
    <row r="14578" spans="2:3" x14ac:dyDescent="0.3">
      <c r="B14578" s="1"/>
      <c r="C14578" s="1"/>
    </row>
    <row r="14579" spans="2:3" x14ac:dyDescent="0.3">
      <c r="B14579" s="1"/>
      <c r="C14579" s="1"/>
    </row>
    <row r="14580" spans="2:3" x14ac:dyDescent="0.3">
      <c r="B14580" s="1"/>
      <c r="C14580" s="1"/>
    </row>
    <row r="14581" spans="2:3" x14ac:dyDescent="0.3">
      <c r="B14581" s="1"/>
      <c r="C14581" s="1"/>
    </row>
    <row r="14582" spans="2:3" x14ac:dyDescent="0.3">
      <c r="B14582" s="1"/>
      <c r="C14582" s="1"/>
    </row>
    <row r="14583" spans="2:3" x14ac:dyDescent="0.3">
      <c r="B14583" s="1"/>
      <c r="C14583" s="1"/>
    </row>
    <row r="14584" spans="2:3" x14ac:dyDescent="0.3">
      <c r="B14584" s="1"/>
      <c r="C14584" s="1"/>
    </row>
    <row r="14585" spans="2:3" x14ac:dyDescent="0.3">
      <c r="B14585" s="1"/>
      <c r="C14585" s="1"/>
    </row>
    <row r="14586" spans="2:3" x14ac:dyDescent="0.3">
      <c r="B14586" s="1"/>
      <c r="C14586" s="1"/>
    </row>
    <row r="14587" spans="2:3" x14ac:dyDescent="0.3">
      <c r="B14587" s="1"/>
      <c r="C14587" s="1"/>
    </row>
    <row r="14588" spans="2:3" x14ac:dyDescent="0.3">
      <c r="B14588" s="1"/>
      <c r="C14588" s="1"/>
    </row>
    <row r="14589" spans="2:3" x14ac:dyDescent="0.3">
      <c r="B14589" s="1"/>
      <c r="C14589" s="1"/>
    </row>
    <row r="14590" spans="2:3" x14ac:dyDescent="0.3">
      <c r="B14590" s="1"/>
      <c r="C14590" s="1"/>
    </row>
    <row r="14591" spans="2:3" x14ac:dyDescent="0.3">
      <c r="B14591" s="1"/>
      <c r="C14591" s="1"/>
    </row>
    <row r="14592" spans="2:3" x14ac:dyDescent="0.3">
      <c r="B14592" s="1"/>
      <c r="C14592" s="1"/>
    </row>
    <row r="14593" spans="2:3" x14ac:dyDescent="0.3">
      <c r="B14593" s="1"/>
      <c r="C14593" s="1"/>
    </row>
    <row r="14594" spans="2:3" x14ac:dyDescent="0.3">
      <c r="B14594" s="1"/>
      <c r="C14594" s="1"/>
    </row>
    <row r="14595" spans="2:3" x14ac:dyDescent="0.3">
      <c r="B14595" s="1"/>
      <c r="C14595" s="1"/>
    </row>
    <row r="14596" spans="2:3" x14ac:dyDescent="0.3">
      <c r="B14596" s="1"/>
      <c r="C14596" s="1"/>
    </row>
    <row r="14597" spans="2:3" x14ac:dyDescent="0.3">
      <c r="B14597" s="1"/>
      <c r="C14597" s="1"/>
    </row>
    <row r="14598" spans="2:3" x14ac:dyDescent="0.3">
      <c r="B14598" s="1"/>
      <c r="C14598" s="1"/>
    </row>
    <row r="14599" spans="2:3" x14ac:dyDescent="0.3">
      <c r="B14599" s="1"/>
      <c r="C14599" s="1"/>
    </row>
    <row r="14600" spans="2:3" x14ac:dyDescent="0.3">
      <c r="B14600" s="1"/>
      <c r="C14600" s="1"/>
    </row>
    <row r="14601" spans="2:3" x14ac:dyDescent="0.3">
      <c r="B14601" s="1"/>
      <c r="C14601" s="1"/>
    </row>
    <row r="14602" spans="2:3" x14ac:dyDescent="0.3">
      <c r="B14602" s="1"/>
      <c r="C14602" s="1"/>
    </row>
    <row r="14603" spans="2:3" x14ac:dyDescent="0.3">
      <c r="B14603" s="1"/>
      <c r="C14603" s="1"/>
    </row>
    <row r="14604" spans="2:3" x14ac:dyDescent="0.3">
      <c r="B14604" s="1"/>
      <c r="C14604" s="1"/>
    </row>
    <row r="14605" spans="2:3" x14ac:dyDescent="0.3">
      <c r="B14605" s="1"/>
      <c r="C14605" s="1"/>
    </row>
    <row r="14606" spans="2:3" x14ac:dyDescent="0.3">
      <c r="B14606" s="1"/>
      <c r="C14606" s="1"/>
    </row>
    <row r="14607" spans="2:3" x14ac:dyDescent="0.3">
      <c r="B14607" s="1"/>
      <c r="C14607" s="1"/>
    </row>
    <row r="14608" spans="2:3" x14ac:dyDescent="0.3">
      <c r="B14608" s="1"/>
      <c r="C14608" s="1"/>
    </row>
    <row r="14609" spans="2:3" x14ac:dyDescent="0.3">
      <c r="B14609" s="1"/>
      <c r="C14609" s="1"/>
    </row>
    <row r="14610" spans="2:3" x14ac:dyDescent="0.3">
      <c r="B14610" s="1"/>
      <c r="C14610" s="1"/>
    </row>
    <row r="14611" spans="2:3" x14ac:dyDescent="0.3">
      <c r="B14611" s="1"/>
      <c r="C14611" s="1"/>
    </row>
    <row r="14612" spans="2:3" x14ac:dyDescent="0.3">
      <c r="B14612" s="1"/>
      <c r="C14612" s="1"/>
    </row>
    <row r="14613" spans="2:3" x14ac:dyDescent="0.3">
      <c r="B14613" s="1"/>
      <c r="C14613" s="1"/>
    </row>
    <row r="14614" spans="2:3" x14ac:dyDescent="0.3">
      <c r="B14614" s="1"/>
      <c r="C14614" s="1"/>
    </row>
    <row r="14615" spans="2:3" x14ac:dyDescent="0.3">
      <c r="B14615" s="1"/>
      <c r="C14615" s="1"/>
    </row>
    <row r="14616" spans="2:3" x14ac:dyDescent="0.3">
      <c r="B14616" s="1"/>
      <c r="C14616" s="1"/>
    </row>
    <row r="14617" spans="2:3" x14ac:dyDescent="0.3">
      <c r="B14617" s="1"/>
      <c r="C14617" s="1"/>
    </row>
    <row r="14618" spans="2:3" x14ac:dyDescent="0.3">
      <c r="B14618" s="1"/>
      <c r="C14618" s="1"/>
    </row>
    <row r="14619" spans="2:3" x14ac:dyDescent="0.3">
      <c r="B14619" s="1"/>
      <c r="C14619" s="1"/>
    </row>
    <row r="14620" spans="2:3" x14ac:dyDescent="0.3">
      <c r="B14620" s="1"/>
      <c r="C14620" s="1"/>
    </row>
    <row r="14621" spans="2:3" x14ac:dyDescent="0.3">
      <c r="B14621" s="1"/>
      <c r="C14621" s="1"/>
    </row>
    <row r="14622" spans="2:3" x14ac:dyDescent="0.3">
      <c r="B14622" s="1"/>
      <c r="C14622" s="1"/>
    </row>
    <row r="14623" spans="2:3" x14ac:dyDescent="0.3">
      <c r="B14623" s="1"/>
      <c r="C14623" s="1"/>
    </row>
    <row r="14624" spans="2:3" x14ac:dyDescent="0.3">
      <c r="B14624" s="1"/>
      <c r="C14624" s="1"/>
    </row>
    <row r="14625" spans="2:3" x14ac:dyDescent="0.3">
      <c r="B14625" s="1"/>
      <c r="C14625" s="1"/>
    </row>
    <row r="14626" spans="2:3" x14ac:dyDescent="0.3">
      <c r="B14626" s="1"/>
      <c r="C14626" s="1"/>
    </row>
    <row r="14627" spans="2:3" x14ac:dyDescent="0.3">
      <c r="B14627" s="1"/>
      <c r="C14627" s="1"/>
    </row>
    <row r="14628" spans="2:3" x14ac:dyDescent="0.3">
      <c r="B14628" s="1"/>
      <c r="C14628" s="1"/>
    </row>
    <row r="14629" spans="2:3" x14ac:dyDescent="0.3">
      <c r="B14629" s="1"/>
      <c r="C14629" s="1"/>
    </row>
    <row r="14630" spans="2:3" x14ac:dyDescent="0.3">
      <c r="B14630" s="1"/>
      <c r="C14630" s="1"/>
    </row>
    <row r="14631" spans="2:3" x14ac:dyDescent="0.3">
      <c r="B14631" s="1"/>
      <c r="C14631" s="1"/>
    </row>
    <row r="14632" spans="2:3" x14ac:dyDescent="0.3">
      <c r="B14632" s="1"/>
      <c r="C14632" s="1"/>
    </row>
    <row r="14633" spans="2:3" x14ac:dyDescent="0.3">
      <c r="B14633" s="1"/>
      <c r="C14633" s="1"/>
    </row>
    <row r="14634" spans="2:3" x14ac:dyDescent="0.3">
      <c r="B14634" s="1"/>
      <c r="C14634" s="1"/>
    </row>
    <row r="14635" spans="2:3" x14ac:dyDescent="0.3">
      <c r="B14635" s="1"/>
      <c r="C14635" s="1"/>
    </row>
    <row r="14636" spans="2:3" x14ac:dyDescent="0.3">
      <c r="B14636" s="1"/>
      <c r="C14636" s="1"/>
    </row>
    <row r="14637" spans="2:3" x14ac:dyDescent="0.3">
      <c r="B14637" s="1"/>
      <c r="C14637" s="1"/>
    </row>
    <row r="14638" spans="2:3" x14ac:dyDescent="0.3">
      <c r="B14638" s="1"/>
      <c r="C14638" s="1"/>
    </row>
    <row r="14639" spans="2:3" x14ac:dyDescent="0.3">
      <c r="B14639" s="1"/>
      <c r="C14639" s="1"/>
    </row>
    <row r="14640" spans="2:3" x14ac:dyDescent="0.3">
      <c r="B14640" s="1"/>
      <c r="C14640" s="1"/>
    </row>
    <row r="14641" spans="2:3" x14ac:dyDescent="0.3">
      <c r="B14641" s="1"/>
      <c r="C14641" s="1"/>
    </row>
    <row r="14642" spans="2:3" x14ac:dyDescent="0.3">
      <c r="B14642" s="1"/>
      <c r="C14642" s="1"/>
    </row>
    <row r="14643" spans="2:3" x14ac:dyDescent="0.3">
      <c r="B14643" s="1"/>
      <c r="C14643" s="1"/>
    </row>
    <row r="14644" spans="2:3" x14ac:dyDescent="0.3">
      <c r="B14644" s="1"/>
      <c r="C14644" s="1"/>
    </row>
    <row r="14645" spans="2:3" x14ac:dyDescent="0.3">
      <c r="B14645" s="1"/>
      <c r="C14645" s="1"/>
    </row>
    <row r="14646" spans="2:3" x14ac:dyDescent="0.3">
      <c r="B14646" s="1"/>
      <c r="C14646" s="1"/>
    </row>
    <row r="14647" spans="2:3" x14ac:dyDescent="0.3">
      <c r="B14647" s="1"/>
      <c r="C14647" s="1"/>
    </row>
    <row r="14648" spans="2:3" x14ac:dyDescent="0.3">
      <c r="B14648" s="1"/>
      <c r="C14648" s="1"/>
    </row>
    <row r="14649" spans="2:3" x14ac:dyDescent="0.3">
      <c r="B14649" s="1"/>
      <c r="C14649" s="1"/>
    </row>
    <row r="14650" spans="2:3" x14ac:dyDescent="0.3">
      <c r="B14650" s="1"/>
      <c r="C14650" s="1"/>
    </row>
    <row r="14651" spans="2:3" x14ac:dyDescent="0.3">
      <c r="B14651" s="1"/>
      <c r="C14651" s="1"/>
    </row>
    <row r="14652" spans="2:3" x14ac:dyDescent="0.3">
      <c r="B14652" s="1"/>
      <c r="C14652" s="1"/>
    </row>
    <row r="14653" spans="2:3" x14ac:dyDescent="0.3">
      <c r="B14653" s="1"/>
      <c r="C14653" s="1"/>
    </row>
    <row r="14654" spans="2:3" x14ac:dyDescent="0.3">
      <c r="B14654" s="1"/>
      <c r="C14654" s="1"/>
    </row>
    <row r="14655" spans="2:3" x14ac:dyDescent="0.3">
      <c r="B14655" s="1"/>
      <c r="C14655" s="1"/>
    </row>
    <row r="14656" spans="2:3" x14ac:dyDescent="0.3">
      <c r="B14656" s="1"/>
      <c r="C14656" s="1"/>
    </row>
    <row r="14657" spans="2:3" x14ac:dyDescent="0.3">
      <c r="B14657" s="1"/>
      <c r="C14657" s="1"/>
    </row>
    <row r="14658" spans="2:3" x14ac:dyDescent="0.3">
      <c r="B14658" s="1"/>
      <c r="C14658" s="1"/>
    </row>
    <row r="14659" spans="2:3" x14ac:dyDescent="0.3">
      <c r="B14659" s="1"/>
      <c r="C14659" s="1"/>
    </row>
    <row r="14660" spans="2:3" x14ac:dyDescent="0.3">
      <c r="B14660" s="1"/>
      <c r="C14660" s="1"/>
    </row>
    <row r="14661" spans="2:3" x14ac:dyDescent="0.3">
      <c r="B14661" s="1"/>
      <c r="C14661" s="1"/>
    </row>
    <row r="14662" spans="2:3" x14ac:dyDescent="0.3">
      <c r="B14662" s="1"/>
      <c r="C14662" s="1"/>
    </row>
    <row r="14663" spans="2:3" x14ac:dyDescent="0.3">
      <c r="B14663" s="1"/>
      <c r="C14663" s="1"/>
    </row>
    <row r="14664" spans="2:3" x14ac:dyDescent="0.3">
      <c r="B14664" s="1"/>
      <c r="C14664" s="1"/>
    </row>
    <row r="14665" spans="2:3" x14ac:dyDescent="0.3">
      <c r="B14665" s="1"/>
      <c r="C14665" s="1"/>
    </row>
    <row r="14666" spans="2:3" x14ac:dyDescent="0.3">
      <c r="B14666" s="1"/>
      <c r="C14666" s="1"/>
    </row>
    <row r="14667" spans="2:3" x14ac:dyDescent="0.3">
      <c r="B14667" s="1"/>
      <c r="C14667" s="1"/>
    </row>
    <row r="14668" spans="2:3" x14ac:dyDescent="0.3">
      <c r="B14668" s="1"/>
      <c r="C14668" s="1"/>
    </row>
    <row r="14669" spans="2:3" x14ac:dyDescent="0.3">
      <c r="B14669" s="1"/>
      <c r="C14669" s="1"/>
    </row>
    <row r="14670" spans="2:3" x14ac:dyDescent="0.3">
      <c r="B14670" s="1"/>
      <c r="C14670" s="1"/>
    </row>
    <row r="14671" spans="2:3" x14ac:dyDescent="0.3">
      <c r="B14671" s="1"/>
      <c r="C14671" s="1"/>
    </row>
    <row r="14672" spans="2:3" x14ac:dyDescent="0.3">
      <c r="B14672" s="1"/>
      <c r="C14672" s="1"/>
    </row>
    <row r="14673" spans="2:3" x14ac:dyDescent="0.3">
      <c r="B14673" s="1"/>
      <c r="C14673" s="1"/>
    </row>
    <row r="14674" spans="2:3" x14ac:dyDescent="0.3">
      <c r="B14674" s="1"/>
      <c r="C14674" s="1"/>
    </row>
    <row r="14675" spans="2:3" x14ac:dyDescent="0.3">
      <c r="B14675" s="1"/>
      <c r="C14675" s="1"/>
    </row>
    <row r="14676" spans="2:3" x14ac:dyDescent="0.3">
      <c r="B14676" s="1"/>
      <c r="C14676" s="1"/>
    </row>
    <row r="14677" spans="2:3" x14ac:dyDescent="0.3">
      <c r="B14677" s="1"/>
      <c r="C14677" s="1"/>
    </row>
    <row r="14678" spans="2:3" x14ac:dyDescent="0.3">
      <c r="B14678" s="1"/>
      <c r="C14678" s="1"/>
    </row>
    <row r="14679" spans="2:3" x14ac:dyDescent="0.3">
      <c r="B14679" s="1"/>
      <c r="C14679" s="1"/>
    </row>
    <row r="14680" spans="2:3" x14ac:dyDescent="0.3">
      <c r="B14680" s="1"/>
      <c r="C14680" s="1"/>
    </row>
    <row r="14681" spans="2:3" x14ac:dyDescent="0.3">
      <c r="B14681" s="1"/>
      <c r="C14681" s="1"/>
    </row>
    <row r="14682" spans="2:3" x14ac:dyDescent="0.3">
      <c r="B14682" s="1"/>
      <c r="C14682" s="1"/>
    </row>
    <row r="14683" spans="2:3" x14ac:dyDescent="0.3">
      <c r="B14683" s="1"/>
      <c r="C14683" s="1"/>
    </row>
    <row r="14684" spans="2:3" x14ac:dyDescent="0.3">
      <c r="B14684" s="1"/>
      <c r="C14684" s="1"/>
    </row>
    <row r="14685" spans="2:3" x14ac:dyDescent="0.3">
      <c r="B14685" s="1"/>
      <c r="C14685" s="1"/>
    </row>
    <row r="14686" spans="2:3" x14ac:dyDescent="0.3">
      <c r="B14686" s="1"/>
      <c r="C14686" s="1"/>
    </row>
    <row r="14687" spans="2:3" x14ac:dyDescent="0.3">
      <c r="B14687" s="1"/>
      <c r="C14687" s="1"/>
    </row>
    <row r="14688" spans="2:3" x14ac:dyDescent="0.3">
      <c r="B14688" s="1"/>
      <c r="C14688" s="1"/>
    </row>
    <row r="14689" spans="2:3" x14ac:dyDescent="0.3">
      <c r="B14689" s="1"/>
      <c r="C14689" s="1"/>
    </row>
    <row r="14690" spans="2:3" x14ac:dyDescent="0.3">
      <c r="B14690" s="1"/>
      <c r="C14690" s="1"/>
    </row>
    <row r="14691" spans="2:3" x14ac:dyDescent="0.3">
      <c r="B14691" s="1"/>
      <c r="C14691" s="1"/>
    </row>
    <row r="14692" spans="2:3" x14ac:dyDescent="0.3">
      <c r="B14692" s="1"/>
      <c r="C14692" s="1"/>
    </row>
    <row r="14693" spans="2:3" x14ac:dyDescent="0.3">
      <c r="B14693" s="1"/>
      <c r="C14693" s="1"/>
    </row>
    <row r="14694" spans="2:3" x14ac:dyDescent="0.3">
      <c r="B14694" s="1"/>
      <c r="C14694" s="1"/>
    </row>
    <row r="14695" spans="2:3" x14ac:dyDescent="0.3">
      <c r="B14695" s="1"/>
      <c r="C14695" s="1"/>
    </row>
    <row r="14696" spans="2:3" x14ac:dyDescent="0.3">
      <c r="B14696" s="1"/>
      <c r="C14696" s="1"/>
    </row>
    <row r="14697" spans="2:3" x14ac:dyDescent="0.3">
      <c r="B14697" s="1"/>
      <c r="C14697" s="1"/>
    </row>
    <row r="14698" spans="2:3" x14ac:dyDescent="0.3">
      <c r="B14698" s="1"/>
      <c r="C14698" s="1"/>
    </row>
    <row r="14699" spans="2:3" x14ac:dyDescent="0.3">
      <c r="B14699" s="1"/>
      <c r="C14699" s="1"/>
    </row>
    <row r="14700" spans="2:3" x14ac:dyDescent="0.3">
      <c r="B14700" s="1"/>
      <c r="C14700" s="1"/>
    </row>
    <row r="14701" spans="2:3" x14ac:dyDescent="0.3">
      <c r="B14701" s="1"/>
      <c r="C14701" s="1"/>
    </row>
    <row r="14702" spans="2:3" x14ac:dyDescent="0.3">
      <c r="B14702" s="1"/>
      <c r="C14702" s="1"/>
    </row>
    <row r="14703" spans="2:3" x14ac:dyDescent="0.3">
      <c r="B14703" s="1"/>
      <c r="C14703" s="1"/>
    </row>
    <row r="14704" spans="2:3" x14ac:dyDescent="0.3">
      <c r="B14704" s="1"/>
      <c r="C14704" s="1"/>
    </row>
    <row r="14705" spans="2:3" x14ac:dyDescent="0.3">
      <c r="B14705" s="1"/>
      <c r="C14705" s="1"/>
    </row>
    <row r="14706" spans="2:3" x14ac:dyDescent="0.3">
      <c r="B14706" s="1"/>
      <c r="C14706" s="1"/>
    </row>
    <row r="14707" spans="2:3" x14ac:dyDescent="0.3">
      <c r="B14707" s="1"/>
      <c r="C14707" s="1"/>
    </row>
    <row r="14708" spans="2:3" x14ac:dyDescent="0.3">
      <c r="B14708" s="1"/>
      <c r="C14708" s="1"/>
    </row>
    <row r="14709" spans="2:3" x14ac:dyDescent="0.3">
      <c r="B14709" s="1"/>
      <c r="C14709" s="1"/>
    </row>
    <row r="14710" spans="2:3" x14ac:dyDescent="0.3">
      <c r="B14710" s="1"/>
      <c r="C14710" s="1"/>
    </row>
    <row r="14711" spans="2:3" x14ac:dyDescent="0.3">
      <c r="B14711" s="1"/>
      <c r="C14711" s="1"/>
    </row>
    <row r="14712" spans="2:3" x14ac:dyDescent="0.3">
      <c r="B14712" s="1"/>
      <c r="C14712" s="1"/>
    </row>
    <row r="14713" spans="2:3" x14ac:dyDescent="0.3">
      <c r="B14713" s="1"/>
      <c r="C14713" s="1"/>
    </row>
    <row r="14714" spans="2:3" x14ac:dyDescent="0.3">
      <c r="B14714" s="1"/>
      <c r="C14714" s="1"/>
    </row>
    <row r="14715" spans="2:3" x14ac:dyDescent="0.3">
      <c r="B14715" s="1"/>
      <c r="C14715" s="1"/>
    </row>
    <row r="14716" spans="2:3" x14ac:dyDescent="0.3">
      <c r="B14716" s="1"/>
      <c r="C14716" s="1"/>
    </row>
    <row r="14717" spans="2:3" x14ac:dyDescent="0.3">
      <c r="B14717" s="1"/>
      <c r="C14717" s="1"/>
    </row>
    <row r="14718" spans="2:3" x14ac:dyDescent="0.3">
      <c r="B14718" s="1"/>
      <c r="C14718" s="1"/>
    </row>
    <row r="14719" spans="2:3" x14ac:dyDescent="0.3">
      <c r="B14719" s="1"/>
      <c r="C14719" s="1"/>
    </row>
    <row r="14720" spans="2:3" x14ac:dyDescent="0.3">
      <c r="B14720" s="1"/>
      <c r="C14720" s="1"/>
    </row>
    <row r="14721" spans="2:3" x14ac:dyDescent="0.3">
      <c r="B14721" s="1"/>
      <c r="C14721" s="1"/>
    </row>
    <row r="14722" spans="2:3" x14ac:dyDescent="0.3">
      <c r="B14722" s="1"/>
      <c r="C14722" s="1"/>
    </row>
    <row r="14723" spans="2:3" x14ac:dyDescent="0.3">
      <c r="B14723" s="1"/>
      <c r="C14723" s="1"/>
    </row>
    <row r="14724" spans="2:3" x14ac:dyDescent="0.3">
      <c r="B14724" s="1"/>
      <c r="C14724" s="1"/>
    </row>
    <row r="14725" spans="2:3" x14ac:dyDescent="0.3">
      <c r="B14725" s="1"/>
      <c r="C14725" s="1"/>
    </row>
    <row r="14726" spans="2:3" x14ac:dyDescent="0.3">
      <c r="B14726" s="1"/>
      <c r="C14726" s="1"/>
    </row>
    <row r="14727" spans="2:3" x14ac:dyDescent="0.3">
      <c r="B14727" s="1"/>
      <c r="C14727" s="1"/>
    </row>
    <row r="14728" spans="2:3" x14ac:dyDescent="0.3">
      <c r="B14728" s="1"/>
      <c r="C14728" s="1"/>
    </row>
    <row r="14729" spans="2:3" x14ac:dyDescent="0.3">
      <c r="B14729" s="1"/>
      <c r="C14729" s="1"/>
    </row>
    <row r="14730" spans="2:3" x14ac:dyDescent="0.3">
      <c r="B14730" s="1"/>
      <c r="C14730" s="1"/>
    </row>
    <row r="14731" spans="2:3" x14ac:dyDescent="0.3">
      <c r="B14731" s="1"/>
      <c r="C14731" s="1"/>
    </row>
    <row r="14732" spans="2:3" x14ac:dyDescent="0.3">
      <c r="B14732" s="1"/>
      <c r="C14732" s="1"/>
    </row>
    <row r="14733" spans="2:3" x14ac:dyDescent="0.3">
      <c r="B14733" s="1"/>
      <c r="C14733" s="1"/>
    </row>
    <row r="14734" spans="2:3" x14ac:dyDescent="0.3">
      <c r="B14734" s="1"/>
      <c r="C14734" s="1"/>
    </row>
    <row r="14735" spans="2:3" x14ac:dyDescent="0.3">
      <c r="B14735" s="1"/>
      <c r="C14735" s="1"/>
    </row>
    <row r="14736" spans="2:3" x14ac:dyDescent="0.3">
      <c r="B14736" s="1"/>
      <c r="C14736" s="1"/>
    </row>
    <row r="14737" spans="2:3" x14ac:dyDescent="0.3">
      <c r="B14737" s="1"/>
      <c r="C14737" s="1"/>
    </row>
    <row r="14738" spans="2:3" x14ac:dyDescent="0.3">
      <c r="B14738" s="1"/>
      <c r="C14738" s="1"/>
    </row>
    <row r="14739" spans="2:3" x14ac:dyDescent="0.3">
      <c r="B14739" s="1"/>
      <c r="C14739" s="1"/>
    </row>
    <row r="14740" spans="2:3" x14ac:dyDescent="0.3">
      <c r="B14740" s="1"/>
      <c r="C14740" s="1"/>
    </row>
    <row r="14741" spans="2:3" x14ac:dyDescent="0.3">
      <c r="B14741" s="1"/>
      <c r="C14741" s="1"/>
    </row>
    <row r="14742" spans="2:3" x14ac:dyDescent="0.3">
      <c r="B14742" s="1"/>
      <c r="C14742" s="1"/>
    </row>
    <row r="14743" spans="2:3" x14ac:dyDescent="0.3">
      <c r="B14743" s="1"/>
      <c r="C14743" s="1"/>
    </row>
    <row r="14744" spans="2:3" x14ac:dyDescent="0.3">
      <c r="B14744" s="1"/>
      <c r="C14744" s="1"/>
    </row>
    <row r="14745" spans="2:3" x14ac:dyDescent="0.3">
      <c r="B14745" s="1"/>
      <c r="C14745" s="1"/>
    </row>
    <row r="14746" spans="2:3" x14ac:dyDescent="0.3">
      <c r="B14746" s="1"/>
      <c r="C14746" s="1"/>
    </row>
    <row r="14747" spans="2:3" x14ac:dyDescent="0.3">
      <c r="B14747" s="1"/>
      <c r="C14747" s="1"/>
    </row>
    <row r="14748" spans="2:3" x14ac:dyDescent="0.3">
      <c r="B14748" s="1"/>
      <c r="C14748" s="1"/>
    </row>
    <row r="14749" spans="2:3" x14ac:dyDescent="0.3">
      <c r="B14749" s="1"/>
      <c r="C14749" s="1"/>
    </row>
    <row r="14750" spans="2:3" x14ac:dyDescent="0.3">
      <c r="B14750" s="1"/>
      <c r="C14750" s="1"/>
    </row>
    <row r="14751" spans="2:3" x14ac:dyDescent="0.3">
      <c r="B14751" s="1"/>
      <c r="C14751" s="1"/>
    </row>
    <row r="14752" spans="2:3" x14ac:dyDescent="0.3">
      <c r="B14752" s="1"/>
      <c r="C14752" s="1"/>
    </row>
    <row r="14753" spans="2:3" x14ac:dyDescent="0.3">
      <c r="B14753" s="1"/>
      <c r="C14753" s="1"/>
    </row>
    <row r="14754" spans="2:3" x14ac:dyDescent="0.3">
      <c r="B14754" s="1"/>
      <c r="C14754" s="1"/>
    </row>
    <row r="14755" spans="2:3" x14ac:dyDescent="0.3">
      <c r="B14755" s="1"/>
      <c r="C14755" s="1"/>
    </row>
    <row r="14756" spans="2:3" x14ac:dyDescent="0.3">
      <c r="B14756" s="1"/>
      <c r="C14756" s="1"/>
    </row>
    <row r="14757" spans="2:3" x14ac:dyDescent="0.3">
      <c r="B14757" s="1"/>
      <c r="C14757" s="1"/>
    </row>
    <row r="14758" spans="2:3" x14ac:dyDescent="0.3">
      <c r="B14758" s="1"/>
      <c r="C14758" s="1"/>
    </row>
    <row r="14759" spans="2:3" x14ac:dyDescent="0.3">
      <c r="B14759" s="1"/>
      <c r="C14759" s="1"/>
    </row>
    <row r="14760" spans="2:3" x14ac:dyDescent="0.3">
      <c r="B14760" s="1"/>
      <c r="C14760" s="1"/>
    </row>
    <row r="14761" spans="2:3" x14ac:dyDescent="0.3">
      <c r="B14761" s="1"/>
      <c r="C14761" s="1"/>
    </row>
    <row r="14762" spans="2:3" x14ac:dyDescent="0.3">
      <c r="B14762" s="1"/>
      <c r="C14762" s="1"/>
    </row>
    <row r="14763" spans="2:3" x14ac:dyDescent="0.3">
      <c r="B14763" s="1"/>
      <c r="C14763" s="1"/>
    </row>
    <row r="14764" spans="2:3" x14ac:dyDescent="0.3">
      <c r="B14764" s="1"/>
      <c r="C14764" s="1"/>
    </row>
    <row r="14765" spans="2:3" x14ac:dyDescent="0.3">
      <c r="B14765" s="1"/>
      <c r="C14765" s="1"/>
    </row>
    <row r="14766" spans="2:3" x14ac:dyDescent="0.3">
      <c r="B14766" s="1"/>
      <c r="C14766" s="1"/>
    </row>
    <row r="14767" spans="2:3" x14ac:dyDescent="0.3">
      <c r="B14767" s="1"/>
      <c r="C14767" s="1"/>
    </row>
    <row r="14768" spans="2:3" x14ac:dyDescent="0.3">
      <c r="B14768" s="1"/>
      <c r="C14768" s="1"/>
    </row>
    <row r="14769" spans="2:3" x14ac:dyDescent="0.3">
      <c r="B14769" s="1"/>
      <c r="C14769" s="1"/>
    </row>
    <row r="14770" spans="2:3" x14ac:dyDescent="0.3">
      <c r="B14770" s="1"/>
      <c r="C14770" s="1"/>
    </row>
    <row r="14771" spans="2:3" x14ac:dyDescent="0.3">
      <c r="B14771" s="1"/>
      <c r="C14771" s="1"/>
    </row>
    <row r="14772" spans="2:3" x14ac:dyDescent="0.3">
      <c r="B14772" s="1"/>
      <c r="C14772" s="1"/>
    </row>
    <row r="14773" spans="2:3" x14ac:dyDescent="0.3">
      <c r="B14773" s="1"/>
      <c r="C14773" s="1"/>
    </row>
    <row r="14774" spans="2:3" x14ac:dyDescent="0.3">
      <c r="B14774" s="1"/>
      <c r="C14774" s="1"/>
    </row>
    <row r="14775" spans="2:3" x14ac:dyDescent="0.3">
      <c r="B14775" s="1"/>
      <c r="C14775" s="1"/>
    </row>
    <row r="14776" spans="2:3" x14ac:dyDescent="0.3">
      <c r="B14776" s="1"/>
      <c r="C14776" s="1"/>
    </row>
    <row r="14777" spans="2:3" x14ac:dyDescent="0.3">
      <c r="B14777" s="1"/>
      <c r="C14777" s="1"/>
    </row>
    <row r="14778" spans="2:3" x14ac:dyDescent="0.3">
      <c r="B14778" s="1"/>
      <c r="C14778" s="1"/>
    </row>
    <row r="14779" spans="2:3" x14ac:dyDescent="0.3">
      <c r="B14779" s="1"/>
      <c r="C14779" s="1"/>
    </row>
    <row r="14780" spans="2:3" x14ac:dyDescent="0.3">
      <c r="B14780" s="1"/>
      <c r="C14780" s="1"/>
    </row>
    <row r="14781" spans="2:3" x14ac:dyDescent="0.3">
      <c r="B14781" s="1"/>
      <c r="C14781" s="1"/>
    </row>
    <row r="14782" spans="2:3" x14ac:dyDescent="0.3">
      <c r="B14782" s="1"/>
      <c r="C14782" s="1"/>
    </row>
    <row r="14783" spans="2:3" x14ac:dyDescent="0.3">
      <c r="B14783" s="1"/>
      <c r="C14783" s="1"/>
    </row>
    <row r="14784" spans="2:3" x14ac:dyDescent="0.3">
      <c r="B14784" s="1"/>
      <c r="C14784" s="1"/>
    </row>
    <row r="14785" spans="2:3" x14ac:dyDescent="0.3">
      <c r="B14785" s="1"/>
      <c r="C14785" s="1"/>
    </row>
    <row r="14786" spans="2:3" x14ac:dyDescent="0.3">
      <c r="B14786" s="1"/>
      <c r="C14786" s="1"/>
    </row>
    <row r="14787" spans="2:3" x14ac:dyDescent="0.3">
      <c r="B14787" s="1"/>
      <c r="C14787" s="1"/>
    </row>
    <row r="14788" spans="2:3" x14ac:dyDescent="0.3">
      <c r="B14788" s="1"/>
      <c r="C14788" s="1"/>
    </row>
    <row r="14789" spans="2:3" x14ac:dyDescent="0.3">
      <c r="B14789" s="1"/>
      <c r="C14789" s="1"/>
    </row>
    <row r="14790" spans="2:3" x14ac:dyDescent="0.3">
      <c r="B14790" s="1"/>
      <c r="C14790" s="1"/>
    </row>
    <row r="14791" spans="2:3" x14ac:dyDescent="0.3">
      <c r="B14791" s="1"/>
      <c r="C14791" s="1"/>
    </row>
    <row r="14792" spans="2:3" x14ac:dyDescent="0.3">
      <c r="B14792" s="1"/>
      <c r="C14792" s="1"/>
    </row>
    <row r="14793" spans="2:3" x14ac:dyDescent="0.3">
      <c r="B14793" s="1"/>
      <c r="C14793" s="1"/>
    </row>
    <row r="14794" spans="2:3" x14ac:dyDescent="0.3">
      <c r="B14794" s="1"/>
      <c r="C14794" s="1"/>
    </row>
    <row r="14795" spans="2:3" x14ac:dyDescent="0.3">
      <c r="B14795" s="1"/>
      <c r="C14795" s="1"/>
    </row>
    <row r="14796" spans="2:3" x14ac:dyDescent="0.3">
      <c r="B14796" s="1"/>
      <c r="C14796" s="1"/>
    </row>
    <row r="14797" spans="2:3" x14ac:dyDescent="0.3">
      <c r="B14797" s="1"/>
      <c r="C14797" s="1"/>
    </row>
    <row r="14798" spans="2:3" x14ac:dyDescent="0.3">
      <c r="B14798" s="1"/>
      <c r="C14798" s="1"/>
    </row>
    <row r="14799" spans="2:3" x14ac:dyDescent="0.3">
      <c r="B14799" s="1"/>
      <c r="C14799" s="1"/>
    </row>
    <row r="14800" spans="2:3" x14ac:dyDescent="0.3">
      <c r="B14800" s="1"/>
      <c r="C14800" s="1"/>
    </row>
    <row r="14801" spans="2:3" x14ac:dyDescent="0.3">
      <c r="B14801" s="1"/>
      <c r="C14801" s="1"/>
    </row>
    <row r="14802" spans="2:3" x14ac:dyDescent="0.3">
      <c r="B14802" s="1"/>
      <c r="C14802" s="1"/>
    </row>
    <row r="14803" spans="2:3" x14ac:dyDescent="0.3">
      <c r="B14803" s="1"/>
      <c r="C14803" s="1"/>
    </row>
    <row r="14804" spans="2:3" x14ac:dyDescent="0.3">
      <c r="B14804" s="1"/>
      <c r="C14804" s="1"/>
    </row>
    <row r="14805" spans="2:3" x14ac:dyDescent="0.3">
      <c r="B14805" s="1"/>
      <c r="C14805" s="1"/>
    </row>
    <row r="14806" spans="2:3" x14ac:dyDescent="0.3">
      <c r="B14806" s="1"/>
      <c r="C14806" s="1"/>
    </row>
    <row r="14807" spans="2:3" x14ac:dyDescent="0.3">
      <c r="B14807" s="1"/>
      <c r="C14807" s="1"/>
    </row>
    <row r="14808" spans="2:3" x14ac:dyDescent="0.3">
      <c r="B14808" s="1"/>
      <c r="C14808" s="1"/>
    </row>
    <row r="14809" spans="2:3" x14ac:dyDescent="0.3">
      <c r="B14809" s="1"/>
      <c r="C14809" s="1"/>
    </row>
    <row r="14810" spans="2:3" x14ac:dyDescent="0.3">
      <c r="B14810" s="1"/>
      <c r="C14810" s="1"/>
    </row>
    <row r="14811" spans="2:3" x14ac:dyDescent="0.3">
      <c r="B14811" s="1"/>
      <c r="C14811" s="1"/>
    </row>
    <row r="14812" spans="2:3" x14ac:dyDescent="0.3">
      <c r="B14812" s="1"/>
      <c r="C14812" s="1"/>
    </row>
    <row r="14813" spans="2:3" x14ac:dyDescent="0.3">
      <c r="B14813" s="1"/>
      <c r="C14813" s="1"/>
    </row>
    <row r="14814" spans="2:3" x14ac:dyDescent="0.3">
      <c r="B14814" s="1"/>
      <c r="C14814" s="1"/>
    </row>
    <row r="14815" spans="2:3" x14ac:dyDescent="0.3">
      <c r="B14815" s="1"/>
      <c r="C14815" s="1"/>
    </row>
    <row r="14816" spans="2:3" x14ac:dyDescent="0.3">
      <c r="B14816" s="1"/>
      <c r="C14816" s="1"/>
    </row>
    <row r="14817" spans="2:3" x14ac:dyDescent="0.3">
      <c r="B14817" s="1"/>
      <c r="C14817" s="1"/>
    </row>
    <row r="14818" spans="2:3" x14ac:dyDescent="0.3">
      <c r="B14818" s="1"/>
      <c r="C14818" s="1"/>
    </row>
    <row r="14819" spans="2:3" x14ac:dyDescent="0.3">
      <c r="B14819" s="1"/>
      <c r="C14819" s="1"/>
    </row>
    <row r="14820" spans="2:3" x14ac:dyDescent="0.3">
      <c r="B14820" s="1"/>
      <c r="C14820" s="1"/>
    </row>
    <row r="14821" spans="2:3" x14ac:dyDescent="0.3">
      <c r="B14821" s="1"/>
      <c r="C14821" s="1"/>
    </row>
    <row r="14822" spans="2:3" x14ac:dyDescent="0.3">
      <c r="B14822" s="1"/>
      <c r="C14822" s="1"/>
    </row>
    <row r="14823" spans="2:3" x14ac:dyDescent="0.3">
      <c r="B14823" s="1"/>
      <c r="C14823" s="1"/>
    </row>
    <row r="14824" spans="2:3" x14ac:dyDescent="0.3">
      <c r="B14824" s="1"/>
      <c r="C14824" s="1"/>
    </row>
    <row r="14825" spans="2:3" x14ac:dyDescent="0.3">
      <c r="B14825" s="1"/>
      <c r="C14825" s="1"/>
    </row>
    <row r="14826" spans="2:3" x14ac:dyDescent="0.3">
      <c r="B14826" s="1"/>
      <c r="C14826" s="1"/>
    </row>
    <row r="14827" spans="2:3" x14ac:dyDescent="0.3">
      <c r="B14827" s="1"/>
      <c r="C14827" s="1"/>
    </row>
    <row r="14828" spans="2:3" x14ac:dyDescent="0.3">
      <c r="B14828" s="1"/>
      <c r="C14828" s="1"/>
    </row>
    <row r="14829" spans="2:3" x14ac:dyDescent="0.3">
      <c r="B14829" s="1"/>
      <c r="C14829" s="1"/>
    </row>
    <row r="14830" spans="2:3" x14ac:dyDescent="0.3">
      <c r="B14830" s="1"/>
      <c r="C14830" s="1"/>
    </row>
    <row r="14831" spans="2:3" x14ac:dyDescent="0.3">
      <c r="B14831" s="1"/>
      <c r="C14831" s="1"/>
    </row>
    <row r="14832" spans="2:3" x14ac:dyDescent="0.3">
      <c r="B14832" s="1"/>
      <c r="C14832" s="1"/>
    </row>
    <row r="14833" spans="2:3" x14ac:dyDescent="0.3">
      <c r="B14833" s="1"/>
      <c r="C14833" s="1"/>
    </row>
    <row r="14834" spans="2:3" x14ac:dyDescent="0.3">
      <c r="B14834" s="1"/>
      <c r="C14834" s="1"/>
    </row>
    <row r="14835" spans="2:3" x14ac:dyDescent="0.3">
      <c r="B14835" s="1"/>
      <c r="C14835" s="1"/>
    </row>
    <row r="14836" spans="2:3" x14ac:dyDescent="0.3">
      <c r="B14836" s="1"/>
      <c r="C14836" s="1"/>
    </row>
    <row r="14837" spans="2:3" x14ac:dyDescent="0.3">
      <c r="B14837" s="1"/>
      <c r="C14837" s="1"/>
    </row>
    <row r="14838" spans="2:3" x14ac:dyDescent="0.3">
      <c r="B14838" s="1"/>
      <c r="C14838" s="1"/>
    </row>
    <row r="14839" spans="2:3" x14ac:dyDescent="0.3">
      <c r="B14839" s="1"/>
      <c r="C14839" s="1"/>
    </row>
    <row r="14840" spans="2:3" x14ac:dyDescent="0.3">
      <c r="B14840" s="1"/>
      <c r="C14840" s="1"/>
    </row>
    <row r="14841" spans="2:3" x14ac:dyDescent="0.3">
      <c r="B14841" s="1"/>
      <c r="C14841" s="1"/>
    </row>
    <row r="14842" spans="2:3" x14ac:dyDescent="0.3">
      <c r="B14842" s="1"/>
      <c r="C14842" s="1"/>
    </row>
    <row r="14843" spans="2:3" x14ac:dyDescent="0.3">
      <c r="B14843" s="1"/>
      <c r="C14843" s="1"/>
    </row>
    <row r="14844" spans="2:3" x14ac:dyDescent="0.3">
      <c r="B14844" s="1"/>
      <c r="C14844" s="1"/>
    </row>
    <row r="14845" spans="2:3" x14ac:dyDescent="0.3">
      <c r="B14845" s="1"/>
      <c r="C14845" s="1"/>
    </row>
    <row r="14846" spans="2:3" x14ac:dyDescent="0.3">
      <c r="B14846" s="1"/>
      <c r="C14846" s="1"/>
    </row>
    <row r="14847" spans="2:3" x14ac:dyDescent="0.3">
      <c r="B14847" s="1"/>
      <c r="C14847" s="1"/>
    </row>
    <row r="14848" spans="2:3" x14ac:dyDescent="0.3">
      <c r="B14848" s="1"/>
      <c r="C14848" s="1"/>
    </row>
    <row r="14849" spans="2:3" x14ac:dyDescent="0.3">
      <c r="B14849" s="1"/>
      <c r="C14849" s="1"/>
    </row>
    <row r="14850" spans="2:3" x14ac:dyDescent="0.3">
      <c r="B14850" s="1"/>
      <c r="C14850" s="1"/>
    </row>
    <row r="14851" spans="2:3" x14ac:dyDescent="0.3">
      <c r="B14851" s="1"/>
      <c r="C14851" s="1"/>
    </row>
    <row r="14852" spans="2:3" x14ac:dyDescent="0.3">
      <c r="B14852" s="1"/>
      <c r="C14852" s="1"/>
    </row>
    <row r="14853" spans="2:3" x14ac:dyDescent="0.3">
      <c r="B14853" s="1"/>
      <c r="C14853" s="1"/>
    </row>
    <row r="14854" spans="2:3" x14ac:dyDescent="0.3">
      <c r="B14854" s="1"/>
      <c r="C14854" s="1"/>
    </row>
    <row r="14855" spans="2:3" x14ac:dyDescent="0.3">
      <c r="B14855" s="1"/>
      <c r="C14855" s="1"/>
    </row>
    <row r="14856" spans="2:3" x14ac:dyDescent="0.3">
      <c r="B14856" s="1"/>
      <c r="C14856" s="1"/>
    </row>
    <row r="14857" spans="2:3" x14ac:dyDescent="0.3">
      <c r="B14857" s="1"/>
      <c r="C14857" s="1"/>
    </row>
    <row r="14858" spans="2:3" x14ac:dyDescent="0.3">
      <c r="B14858" s="1"/>
      <c r="C14858" s="1"/>
    </row>
    <row r="14859" spans="2:3" x14ac:dyDescent="0.3">
      <c r="B14859" s="1"/>
      <c r="C14859" s="1"/>
    </row>
    <row r="14860" spans="2:3" x14ac:dyDescent="0.3">
      <c r="B14860" s="1"/>
      <c r="C14860" s="1"/>
    </row>
    <row r="14861" spans="2:3" x14ac:dyDescent="0.3">
      <c r="B14861" s="1"/>
      <c r="C14861" s="1"/>
    </row>
    <row r="14862" spans="2:3" x14ac:dyDescent="0.3">
      <c r="B14862" s="1"/>
      <c r="C14862" s="1"/>
    </row>
    <row r="14863" spans="2:3" x14ac:dyDescent="0.3">
      <c r="B14863" s="1"/>
      <c r="C14863" s="1"/>
    </row>
    <row r="14864" spans="2:3" x14ac:dyDescent="0.3">
      <c r="B14864" s="1"/>
      <c r="C14864" s="1"/>
    </row>
    <row r="14865" spans="2:3" x14ac:dyDescent="0.3">
      <c r="B14865" s="1"/>
      <c r="C14865" s="1"/>
    </row>
    <row r="14866" spans="2:3" x14ac:dyDescent="0.3">
      <c r="B14866" s="1"/>
      <c r="C14866" s="1"/>
    </row>
    <row r="14867" spans="2:3" x14ac:dyDescent="0.3">
      <c r="B14867" s="1"/>
      <c r="C14867" s="1"/>
    </row>
    <row r="14868" spans="2:3" x14ac:dyDescent="0.3">
      <c r="B14868" s="1"/>
      <c r="C14868" s="1"/>
    </row>
    <row r="14869" spans="2:3" x14ac:dyDescent="0.3">
      <c r="B14869" s="1"/>
      <c r="C14869" s="1"/>
    </row>
    <row r="14870" spans="2:3" x14ac:dyDescent="0.3">
      <c r="B14870" s="1"/>
      <c r="C14870" s="1"/>
    </row>
    <row r="14871" spans="2:3" x14ac:dyDescent="0.3">
      <c r="B14871" s="1"/>
      <c r="C14871" s="1"/>
    </row>
    <row r="14872" spans="2:3" x14ac:dyDescent="0.3">
      <c r="B14872" s="1"/>
      <c r="C14872" s="1"/>
    </row>
    <row r="14873" spans="2:3" x14ac:dyDescent="0.3">
      <c r="B14873" s="1"/>
      <c r="C14873" s="1"/>
    </row>
    <row r="14874" spans="2:3" x14ac:dyDescent="0.3">
      <c r="B14874" s="1"/>
      <c r="C14874" s="1"/>
    </row>
    <row r="14875" spans="2:3" x14ac:dyDescent="0.3">
      <c r="B14875" s="1"/>
      <c r="C14875" s="1"/>
    </row>
    <row r="14876" spans="2:3" x14ac:dyDescent="0.3">
      <c r="B14876" s="1"/>
      <c r="C14876" s="1"/>
    </row>
    <row r="14877" spans="2:3" x14ac:dyDescent="0.3">
      <c r="B14877" s="1"/>
      <c r="C14877" s="1"/>
    </row>
    <row r="14878" spans="2:3" x14ac:dyDescent="0.3">
      <c r="B14878" s="1"/>
      <c r="C14878" s="1"/>
    </row>
    <row r="14879" spans="2:3" x14ac:dyDescent="0.3">
      <c r="B14879" s="1"/>
      <c r="C14879" s="1"/>
    </row>
    <row r="14880" spans="2:3" x14ac:dyDescent="0.3">
      <c r="B14880" s="1"/>
      <c r="C14880" s="1"/>
    </row>
    <row r="14881" spans="2:3" x14ac:dyDescent="0.3">
      <c r="B14881" s="1"/>
      <c r="C14881" s="1"/>
    </row>
    <row r="14882" spans="2:3" x14ac:dyDescent="0.3">
      <c r="B14882" s="1"/>
      <c r="C14882" s="1"/>
    </row>
    <row r="14883" spans="2:3" x14ac:dyDescent="0.3">
      <c r="B14883" s="1"/>
      <c r="C14883" s="1"/>
    </row>
    <row r="14884" spans="2:3" x14ac:dyDescent="0.3">
      <c r="B14884" s="1"/>
      <c r="C14884" s="1"/>
    </row>
    <row r="14885" spans="2:3" x14ac:dyDescent="0.3">
      <c r="B14885" s="1"/>
      <c r="C14885" s="1"/>
    </row>
    <row r="14886" spans="2:3" x14ac:dyDescent="0.3">
      <c r="B14886" s="1"/>
      <c r="C14886" s="1"/>
    </row>
    <row r="14887" spans="2:3" x14ac:dyDescent="0.3">
      <c r="B14887" s="1"/>
      <c r="C14887" s="1"/>
    </row>
    <row r="14888" spans="2:3" x14ac:dyDescent="0.3">
      <c r="B14888" s="1"/>
      <c r="C14888" s="1"/>
    </row>
    <row r="14889" spans="2:3" x14ac:dyDescent="0.3">
      <c r="B14889" s="1"/>
      <c r="C14889" s="1"/>
    </row>
    <row r="14890" spans="2:3" x14ac:dyDescent="0.3">
      <c r="B14890" s="1"/>
      <c r="C14890" s="1"/>
    </row>
    <row r="14891" spans="2:3" x14ac:dyDescent="0.3">
      <c r="B14891" s="1"/>
      <c r="C14891" s="1"/>
    </row>
    <row r="14892" spans="2:3" x14ac:dyDescent="0.3">
      <c r="B14892" s="1"/>
      <c r="C14892" s="1"/>
    </row>
    <row r="14893" spans="2:3" x14ac:dyDescent="0.3">
      <c r="B14893" s="1"/>
      <c r="C14893" s="1"/>
    </row>
    <row r="14894" spans="2:3" x14ac:dyDescent="0.3">
      <c r="B14894" s="1"/>
      <c r="C14894" s="1"/>
    </row>
    <row r="14895" spans="2:3" x14ac:dyDescent="0.3">
      <c r="B14895" s="1"/>
      <c r="C14895" s="1"/>
    </row>
    <row r="14896" spans="2:3" x14ac:dyDescent="0.3">
      <c r="B14896" s="1"/>
      <c r="C14896" s="1"/>
    </row>
    <row r="14897" spans="2:3" x14ac:dyDescent="0.3">
      <c r="B14897" s="1"/>
      <c r="C14897" s="1"/>
    </row>
    <row r="14898" spans="2:3" x14ac:dyDescent="0.3">
      <c r="B14898" s="1"/>
      <c r="C14898" s="1"/>
    </row>
    <row r="14899" spans="2:3" x14ac:dyDescent="0.3">
      <c r="B14899" s="1"/>
      <c r="C14899" s="1"/>
    </row>
    <row r="14900" spans="2:3" x14ac:dyDescent="0.3">
      <c r="B14900" s="1"/>
      <c r="C14900" s="1"/>
    </row>
    <row r="14901" spans="2:3" x14ac:dyDescent="0.3">
      <c r="B14901" s="1"/>
      <c r="C14901" s="1"/>
    </row>
    <row r="14902" spans="2:3" x14ac:dyDescent="0.3">
      <c r="B14902" s="1"/>
      <c r="C14902" s="1"/>
    </row>
    <row r="14903" spans="2:3" x14ac:dyDescent="0.3">
      <c r="B14903" s="1"/>
      <c r="C14903" s="1"/>
    </row>
    <row r="14904" spans="2:3" x14ac:dyDescent="0.3">
      <c r="B14904" s="1"/>
      <c r="C14904" s="1"/>
    </row>
    <row r="14905" spans="2:3" x14ac:dyDescent="0.3">
      <c r="B14905" s="1"/>
      <c r="C14905" s="1"/>
    </row>
    <row r="14906" spans="2:3" x14ac:dyDescent="0.3">
      <c r="B14906" s="1"/>
      <c r="C14906" s="1"/>
    </row>
    <row r="14907" spans="2:3" x14ac:dyDescent="0.3">
      <c r="B14907" s="1"/>
      <c r="C14907" s="1"/>
    </row>
    <row r="14908" spans="2:3" x14ac:dyDescent="0.3">
      <c r="B14908" s="1"/>
      <c r="C14908" s="1"/>
    </row>
    <row r="14909" spans="2:3" x14ac:dyDescent="0.3">
      <c r="B14909" s="1"/>
      <c r="C14909" s="1"/>
    </row>
    <row r="14910" spans="2:3" x14ac:dyDescent="0.3">
      <c r="B14910" s="1"/>
      <c r="C14910" s="1"/>
    </row>
    <row r="14911" spans="2:3" x14ac:dyDescent="0.3">
      <c r="B14911" s="1"/>
      <c r="C14911" s="1"/>
    </row>
    <row r="14912" spans="2:3" x14ac:dyDescent="0.3">
      <c r="B14912" s="1"/>
      <c r="C14912" s="1"/>
    </row>
    <row r="14913" spans="2:3" x14ac:dyDescent="0.3">
      <c r="B14913" s="1"/>
      <c r="C14913" s="1"/>
    </row>
    <row r="14914" spans="2:3" x14ac:dyDescent="0.3">
      <c r="B14914" s="1"/>
      <c r="C14914" s="1"/>
    </row>
    <row r="14915" spans="2:3" x14ac:dyDescent="0.3">
      <c r="B14915" s="1"/>
      <c r="C14915" s="1"/>
    </row>
    <row r="14916" spans="2:3" x14ac:dyDescent="0.3">
      <c r="B14916" s="1"/>
      <c r="C14916" s="1"/>
    </row>
    <row r="14917" spans="2:3" x14ac:dyDescent="0.3">
      <c r="B14917" s="1"/>
      <c r="C14917" s="1"/>
    </row>
    <row r="14918" spans="2:3" x14ac:dyDescent="0.3">
      <c r="B14918" s="1"/>
      <c r="C14918" s="1"/>
    </row>
    <row r="14919" spans="2:3" x14ac:dyDescent="0.3">
      <c r="B14919" s="1"/>
      <c r="C14919" s="1"/>
    </row>
    <row r="14920" spans="2:3" x14ac:dyDescent="0.3">
      <c r="B14920" s="1"/>
      <c r="C14920" s="1"/>
    </row>
    <row r="14921" spans="2:3" x14ac:dyDescent="0.3">
      <c r="B14921" s="1"/>
      <c r="C14921" s="1"/>
    </row>
    <row r="14922" spans="2:3" x14ac:dyDescent="0.3">
      <c r="B14922" s="1"/>
      <c r="C14922" s="1"/>
    </row>
    <row r="14923" spans="2:3" x14ac:dyDescent="0.3">
      <c r="B14923" s="1"/>
      <c r="C14923" s="1"/>
    </row>
    <row r="14924" spans="2:3" x14ac:dyDescent="0.3">
      <c r="B14924" s="1"/>
      <c r="C14924" s="1"/>
    </row>
    <row r="14925" spans="2:3" x14ac:dyDescent="0.3">
      <c r="B14925" s="1"/>
      <c r="C14925" s="1"/>
    </row>
    <row r="14926" spans="2:3" x14ac:dyDescent="0.3">
      <c r="B14926" s="1"/>
      <c r="C14926" s="1"/>
    </row>
    <row r="14927" spans="2:3" x14ac:dyDescent="0.3">
      <c r="B14927" s="1"/>
      <c r="C14927" s="1"/>
    </row>
    <row r="14928" spans="2:3" x14ac:dyDescent="0.3">
      <c r="B14928" s="1"/>
      <c r="C14928" s="1"/>
    </row>
    <row r="14929" spans="2:3" x14ac:dyDescent="0.3">
      <c r="B14929" s="1"/>
      <c r="C14929" s="1"/>
    </row>
    <row r="14930" spans="2:3" x14ac:dyDescent="0.3">
      <c r="B14930" s="1"/>
      <c r="C14930" s="1"/>
    </row>
    <row r="14931" spans="2:3" x14ac:dyDescent="0.3">
      <c r="B14931" s="1"/>
      <c r="C14931" s="1"/>
    </row>
    <row r="14932" spans="2:3" x14ac:dyDescent="0.3">
      <c r="B14932" s="1"/>
      <c r="C14932" s="1"/>
    </row>
    <row r="14933" spans="2:3" x14ac:dyDescent="0.3">
      <c r="B14933" s="1"/>
      <c r="C14933" s="1"/>
    </row>
    <row r="14934" spans="2:3" x14ac:dyDescent="0.3">
      <c r="B14934" s="1"/>
      <c r="C14934" s="1"/>
    </row>
    <row r="14935" spans="2:3" x14ac:dyDescent="0.3">
      <c r="B14935" s="1"/>
      <c r="C14935" s="1"/>
    </row>
    <row r="14936" spans="2:3" x14ac:dyDescent="0.3">
      <c r="B14936" s="1"/>
      <c r="C14936" s="1"/>
    </row>
    <row r="14937" spans="2:3" x14ac:dyDescent="0.3">
      <c r="B14937" s="1"/>
      <c r="C14937" s="1"/>
    </row>
    <row r="14938" spans="2:3" x14ac:dyDescent="0.3">
      <c r="B14938" s="1"/>
      <c r="C14938" s="1"/>
    </row>
    <row r="14939" spans="2:3" x14ac:dyDescent="0.3">
      <c r="B14939" s="1"/>
      <c r="C14939" s="1"/>
    </row>
    <row r="14940" spans="2:3" x14ac:dyDescent="0.3">
      <c r="B14940" s="1"/>
      <c r="C14940" s="1"/>
    </row>
    <row r="14941" spans="2:3" x14ac:dyDescent="0.3">
      <c r="B14941" s="1"/>
      <c r="C14941" s="1"/>
    </row>
    <row r="14942" spans="2:3" x14ac:dyDescent="0.3">
      <c r="B14942" s="1"/>
      <c r="C14942" s="1"/>
    </row>
    <row r="14943" spans="2:3" x14ac:dyDescent="0.3">
      <c r="B14943" s="1"/>
      <c r="C14943" s="1"/>
    </row>
    <row r="14944" spans="2:3" x14ac:dyDescent="0.3">
      <c r="B14944" s="1"/>
      <c r="C14944" s="1"/>
    </row>
    <row r="14945" spans="2:3" x14ac:dyDescent="0.3">
      <c r="B14945" s="1"/>
      <c r="C14945" s="1"/>
    </row>
    <row r="14946" spans="2:3" x14ac:dyDescent="0.3">
      <c r="B14946" s="1"/>
      <c r="C14946" s="1"/>
    </row>
    <row r="14947" spans="2:3" x14ac:dyDescent="0.3">
      <c r="B14947" s="1"/>
      <c r="C14947" s="1"/>
    </row>
    <row r="14948" spans="2:3" x14ac:dyDescent="0.3">
      <c r="B14948" s="1"/>
      <c r="C14948" s="1"/>
    </row>
    <row r="14949" spans="2:3" x14ac:dyDescent="0.3">
      <c r="B14949" s="1"/>
      <c r="C14949" s="1"/>
    </row>
    <row r="14950" spans="2:3" x14ac:dyDescent="0.3">
      <c r="B14950" s="1"/>
      <c r="C14950" s="1"/>
    </row>
    <row r="14951" spans="2:3" x14ac:dyDescent="0.3">
      <c r="B14951" s="1"/>
      <c r="C14951" s="1"/>
    </row>
    <row r="14952" spans="2:3" x14ac:dyDescent="0.3">
      <c r="B14952" s="1"/>
      <c r="C14952" s="1"/>
    </row>
    <row r="14953" spans="2:3" x14ac:dyDescent="0.3">
      <c r="B14953" s="1"/>
      <c r="C14953" s="1"/>
    </row>
    <row r="14954" spans="2:3" x14ac:dyDescent="0.3">
      <c r="B14954" s="1"/>
      <c r="C14954" s="1"/>
    </row>
    <row r="14955" spans="2:3" x14ac:dyDescent="0.3">
      <c r="B14955" s="1"/>
      <c r="C14955" s="1"/>
    </row>
    <row r="14956" spans="2:3" x14ac:dyDescent="0.3">
      <c r="B14956" s="1"/>
      <c r="C14956" s="1"/>
    </row>
    <row r="14957" spans="2:3" x14ac:dyDescent="0.3">
      <c r="B14957" s="1"/>
      <c r="C14957" s="1"/>
    </row>
    <row r="14958" spans="2:3" x14ac:dyDescent="0.3">
      <c r="B14958" s="1"/>
      <c r="C14958" s="1"/>
    </row>
    <row r="14959" spans="2:3" x14ac:dyDescent="0.3">
      <c r="B14959" s="1"/>
      <c r="C14959" s="1"/>
    </row>
    <row r="14960" spans="2:3" x14ac:dyDescent="0.3">
      <c r="B14960" s="1"/>
      <c r="C14960" s="1"/>
    </row>
    <row r="14961" spans="2:3" x14ac:dyDescent="0.3">
      <c r="B14961" s="1"/>
      <c r="C14961" s="1"/>
    </row>
    <row r="14962" spans="2:3" x14ac:dyDescent="0.3">
      <c r="B14962" s="1"/>
      <c r="C14962" s="1"/>
    </row>
    <row r="14963" spans="2:3" x14ac:dyDescent="0.3">
      <c r="B14963" s="1"/>
      <c r="C14963" s="1"/>
    </row>
    <row r="14964" spans="2:3" x14ac:dyDescent="0.3">
      <c r="B14964" s="1"/>
      <c r="C14964" s="1"/>
    </row>
    <row r="14965" spans="2:3" x14ac:dyDescent="0.3">
      <c r="B14965" s="1"/>
      <c r="C14965" s="1"/>
    </row>
    <row r="14966" spans="2:3" x14ac:dyDescent="0.3">
      <c r="B14966" s="1"/>
      <c r="C14966" s="1"/>
    </row>
    <row r="14967" spans="2:3" x14ac:dyDescent="0.3">
      <c r="B14967" s="1"/>
      <c r="C14967" s="1"/>
    </row>
    <row r="14968" spans="2:3" x14ac:dyDescent="0.3">
      <c r="B14968" s="1"/>
      <c r="C14968" s="1"/>
    </row>
    <row r="14969" spans="2:3" x14ac:dyDescent="0.3">
      <c r="B14969" s="1"/>
      <c r="C14969" s="1"/>
    </row>
    <row r="14970" spans="2:3" x14ac:dyDescent="0.3">
      <c r="B14970" s="1"/>
      <c r="C14970" s="1"/>
    </row>
    <row r="14971" spans="2:3" x14ac:dyDescent="0.3">
      <c r="B14971" s="1"/>
      <c r="C14971" s="1"/>
    </row>
    <row r="14972" spans="2:3" x14ac:dyDescent="0.3">
      <c r="B14972" s="1"/>
      <c r="C14972" s="1"/>
    </row>
    <row r="14973" spans="2:3" x14ac:dyDescent="0.3">
      <c r="B14973" s="1"/>
      <c r="C14973" s="1"/>
    </row>
    <row r="14974" spans="2:3" x14ac:dyDescent="0.3">
      <c r="B14974" s="1"/>
      <c r="C14974" s="1"/>
    </row>
    <row r="14975" spans="2:3" x14ac:dyDescent="0.3">
      <c r="B14975" s="1"/>
      <c r="C14975" s="1"/>
    </row>
    <row r="14976" spans="2:3" x14ac:dyDescent="0.3">
      <c r="B14976" s="1"/>
      <c r="C14976" s="1"/>
    </row>
    <row r="14977" spans="2:3" x14ac:dyDescent="0.3">
      <c r="B14977" s="1"/>
      <c r="C14977" s="1"/>
    </row>
    <row r="14978" spans="2:3" x14ac:dyDescent="0.3">
      <c r="B14978" s="1"/>
      <c r="C14978" s="1"/>
    </row>
    <row r="14979" spans="2:3" x14ac:dyDescent="0.3">
      <c r="B14979" s="1"/>
      <c r="C14979" s="1"/>
    </row>
    <row r="14980" spans="2:3" x14ac:dyDescent="0.3">
      <c r="B14980" s="1"/>
      <c r="C14980" s="1"/>
    </row>
    <row r="14981" spans="2:3" x14ac:dyDescent="0.3">
      <c r="B14981" s="1"/>
      <c r="C14981" s="1"/>
    </row>
    <row r="14982" spans="2:3" x14ac:dyDescent="0.3">
      <c r="B14982" s="1"/>
      <c r="C14982" s="1"/>
    </row>
    <row r="14983" spans="2:3" x14ac:dyDescent="0.3">
      <c r="B14983" s="1"/>
      <c r="C14983" s="1"/>
    </row>
    <row r="14984" spans="2:3" x14ac:dyDescent="0.3">
      <c r="B14984" s="1"/>
      <c r="C14984" s="1"/>
    </row>
    <row r="14985" spans="2:3" x14ac:dyDescent="0.3">
      <c r="B14985" s="1"/>
      <c r="C14985" s="1"/>
    </row>
    <row r="14986" spans="2:3" x14ac:dyDescent="0.3">
      <c r="B14986" s="1"/>
      <c r="C14986" s="1"/>
    </row>
    <row r="14987" spans="2:3" x14ac:dyDescent="0.3">
      <c r="B14987" s="1"/>
      <c r="C14987" s="1"/>
    </row>
    <row r="14988" spans="2:3" x14ac:dyDescent="0.3">
      <c r="B14988" s="1"/>
      <c r="C14988" s="1"/>
    </row>
    <row r="14989" spans="2:3" x14ac:dyDescent="0.3">
      <c r="B14989" s="1"/>
      <c r="C14989" s="1"/>
    </row>
    <row r="14990" spans="2:3" x14ac:dyDescent="0.3">
      <c r="B14990" s="1"/>
      <c r="C14990" s="1"/>
    </row>
    <row r="14991" spans="2:3" x14ac:dyDescent="0.3">
      <c r="B14991" s="1"/>
      <c r="C14991" s="1"/>
    </row>
    <row r="14992" spans="2:3" x14ac:dyDescent="0.3">
      <c r="B14992" s="1"/>
      <c r="C14992" s="1"/>
    </row>
    <row r="14993" spans="2:3" x14ac:dyDescent="0.3">
      <c r="B14993" s="1"/>
      <c r="C14993" s="1"/>
    </row>
    <row r="14994" spans="2:3" x14ac:dyDescent="0.3">
      <c r="B14994" s="1"/>
      <c r="C14994" s="1"/>
    </row>
    <row r="14995" spans="2:3" x14ac:dyDescent="0.3">
      <c r="B14995" s="1"/>
      <c r="C14995" s="1"/>
    </row>
    <row r="14996" spans="2:3" x14ac:dyDescent="0.3">
      <c r="B14996" s="1"/>
      <c r="C14996" s="1"/>
    </row>
    <row r="14997" spans="2:3" x14ac:dyDescent="0.3">
      <c r="B14997" s="1"/>
      <c r="C14997" s="1"/>
    </row>
    <row r="14998" spans="2:3" x14ac:dyDescent="0.3">
      <c r="B14998" s="1"/>
      <c r="C14998" s="1"/>
    </row>
    <row r="14999" spans="2:3" x14ac:dyDescent="0.3">
      <c r="B14999" s="1"/>
      <c r="C14999" s="1"/>
    </row>
    <row r="15000" spans="2:3" x14ac:dyDescent="0.3">
      <c r="B15000" s="1"/>
      <c r="C15000" s="1"/>
    </row>
    <row r="15001" spans="2:3" x14ac:dyDescent="0.3">
      <c r="B15001" s="1"/>
      <c r="C15001" s="1"/>
    </row>
    <row r="15002" spans="2:3" x14ac:dyDescent="0.3">
      <c r="B15002" s="1"/>
      <c r="C15002" s="1"/>
    </row>
    <row r="15003" spans="2:3" x14ac:dyDescent="0.3">
      <c r="B15003" s="1"/>
      <c r="C15003" s="1"/>
    </row>
    <row r="15004" spans="2:3" x14ac:dyDescent="0.3">
      <c r="B15004" s="1"/>
      <c r="C15004" s="1"/>
    </row>
    <row r="15005" spans="2:3" x14ac:dyDescent="0.3">
      <c r="B15005" s="1"/>
      <c r="C15005" s="1"/>
    </row>
    <row r="15006" spans="2:3" x14ac:dyDescent="0.3">
      <c r="B15006" s="1"/>
      <c r="C15006" s="1"/>
    </row>
    <row r="15007" spans="2:3" x14ac:dyDescent="0.3">
      <c r="B15007" s="1"/>
      <c r="C15007" s="1"/>
    </row>
    <row r="15008" spans="2:3" x14ac:dyDescent="0.3">
      <c r="B15008" s="1"/>
      <c r="C15008" s="1"/>
    </row>
    <row r="15009" spans="2:3" x14ac:dyDescent="0.3">
      <c r="B15009" s="1"/>
      <c r="C15009" s="1"/>
    </row>
    <row r="15010" spans="2:3" x14ac:dyDescent="0.3">
      <c r="B15010" s="1"/>
      <c r="C15010" s="1"/>
    </row>
    <row r="15011" spans="2:3" x14ac:dyDescent="0.3">
      <c r="B15011" s="1"/>
      <c r="C15011" s="1"/>
    </row>
    <row r="15012" spans="2:3" x14ac:dyDescent="0.3">
      <c r="B15012" s="1"/>
      <c r="C15012" s="1"/>
    </row>
    <row r="15013" spans="2:3" x14ac:dyDescent="0.3">
      <c r="B15013" s="1"/>
      <c r="C15013" s="1"/>
    </row>
    <row r="15014" spans="2:3" x14ac:dyDescent="0.3">
      <c r="B15014" s="1"/>
      <c r="C15014" s="1"/>
    </row>
    <row r="15015" spans="2:3" x14ac:dyDescent="0.3">
      <c r="B15015" s="1"/>
      <c r="C15015" s="1"/>
    </row>
    <row r="15016" spans="2:3" x14ac:dyDescent="0.3">
      <c r="B15016" s="1"/>
      <c r="C15016" s="1"/>
    </row>
    <row r="15017" spans="2:3" x14ac:dyDescent="0.3">
      <c r="B15017" s="1"/>
      <c r="C15017" s="1"/>
    </row>
    <row r="15018" spans="2:3" x14ac:dyDescent="0.3">
      <c r="B15018" s="1"/>
      <c r="C15018" s="1"/>
    </row>
    <row r="15019" spans="2:3" x14ac:dyDescent="0.3">
      <c r="B15019" s="1"/>
      <c r="C15019" s="1"/>
    </row>
    <row r="15020" spans="2:3" x14ac:dyDescent="0.3">
      <c r="B15020" s="1"/>
      <c r="C15020" s="1"/>
    </row>
    <row r="15021" spans="2:3" x14ac:dyDescent="0.3">
      <c r="B15021" s="1"/>
      <c r="C15021" s="1"/>
    </row>
    <row r="15022" spans="2:3" x14ac:dyDescent="0.3">
      <c r="B15022" s="1"/>
      <c r="C15022" s="1"/>
    </row>
    <row r="15023" spans="2:3" x14ac:dyDescent="0.3">
      <c r="B15023" s="1"/>
      <c r="C15023" s="1"/>
    </row>
    <row r="15024" spans="2:3" x14ac:dyDescent="0.3">
      <c r="B15024" s="1"/>
      <c r="C15024" s="1"/>
    </row>
    <row r="15025" spans="2:3" x14ac:dyDescent="0.3">
      <c r="B15025" s="1"/>
      <c r="C15025" s="1"/>
    </row>
    <row r="15026" spans="2:3" x14ac:dyDescent="0.3">
      <c r="B15026" s="1"/>
      <c r="C15026" s="1"/>
    </row>
    <row r="15027" spans="2:3" x14ac:dyDescent="0.3">
      <c r="B15027" s="1"/>
      <c r="C15027" s="1"/>
    </row>
    <row r="15028" spans="2:3" x14ac:dyDescent="0.3">
      <c r="B15028" s="1"/>
      <c r="C15028" s="1"/>
    </row>
    <row r="15029" spans="2:3" x14ac:dyDescent="0.3">
      <c r="B15029" s="1"/>
      <c r="C15029" s="1"/>
    </row>
    <row r="15030" spans="2:3" x14ac:dyDescent="0.3">
      <c r="B15030" s="1"/>
      <c r="C15030" s="1"/>
    </row>
    <row r="15031" spans="2:3" x14ac:dyDescent="0.3">
      <c r="B15031" s="1"/>
      <c r="C15031" s="1"/>
    </row>
    <row r="15032" spans="2:3" x14ac:dyDescent="0.3">
      <c r="B15032" s="1"/>
      <c r="C15032" s="1"/>
    </row>
    <row r="15033" spans="2:3" x14ac:dyDescent="0.3">
      <c r="B15033" s="1"/>
      <c r="C15033" s="1"/>
    </row>
    <row r="15034" spans="2:3" x14ac:dyDescent="0.3">
      <c r="B15034" s="1"/>
      <c r="C15034" s="1"/>
    </row>
    <row r="15035" spans="2:3" x14ac:dyDescent="0.3">
      <c r="B15035" s="1"/>
      <c r="C15035" s="1"/>
    </row>
    <row r="15036" spans="2:3" x14ac:dyDescent="0.3">
      <c r="B15036" s="1"/>
      <c r="C15036" s="1"/>
    </row>
    <row r="15037" spans="2:3" x14ac:dyDescent="0.3">
      <c r="B15037" s="1"/>
      <c r="C15037" s="1"/>
    </row>
    <row r="15038" spans="2:3" x14ac:dyDescent="0.3">
      <c r="B15038" s="1"/>
      <c r="C15038" s="1"/>
    </row>
    <row r="15039" spans="2:3" x14ac:dyDescent="0.3">
      <c r="B15039" s="1"/>
      <c r="C15039" s="1"/>
    </row>
    <row r="15040" spans="2:3" x14ac:dyDescent="0.3">
      <c r="B15040" s="1"/>
      <c r="C15040" s="1"/>
    </row>
    <row r="15041" spans="2:3" x14ac:dyDescent="0.3">
      <c r="B15041" s="1"/>
      <c r="C15041" s="1"/>
    </row>
    <row r="15042" spans="2:3" x14ac:dyDescent="0.3">
      <c r="B15042" s="1"/>
      <c r="C15042" s="1"/>
    </row>
    <row r="15043" spans="2:3" x14ac:dyDescent="0.3">
      <c r="B15043" s="1"/>
      <c r="C15043" s="1"/>
    </row>
    <row r="15044" spans="2:3" x14ac:dyDescent="0.3">
      <c r="B15044" s="1"/>
      <c r="C15044" s="1"/>
    </row>
    <row r="15045" spans="2:3" x14ac:dyDescent="0.3">
      <c r="B15045" s="1"/>
      <c r="C15045" s="1"/>
    </row>
    <row r="15046" spans="2:3" x14ac:dyDescent="0.3">
      <c r="B15046" s="1"/>
      <c r="C15046" s="1"/>
    </row>
    <row r="15047" spans="2:3" x14ac:dyDescent="0.3">
      <c r="B15047" s="1"/>
      <c r="C15047" s="1"/>
    </row>
    <row r="15048" spans="2:3" x14ac:dyDescent="0.3">
      <c r="B15048" s="1"/>
      <c r="C15048" s="1"/>
    </row>
    <row r="15049" spans="2:3" x14ac:dyDescent="0.3">
      <c r="B15049" s="1"/>
      <c r="C15049" s="1"/>
    </row>
    <row r="15050" spans="2:3" x14ac:dyDescent="0.3">
      <c r="B15050" s="1"/>
      <c r="C15050" s="1"/>
    </row>
    <row r="15051" spans="2:3" x14ac:dyDescent="0.3">
      <c r="B15051" s="1"/>
      <c r="C15051" s="1"/>
    </row>
    <row r="15052" spans="2:3" x14ac:dyDescent="0.3">
      <c r="B15052" s="1"/>
      <c r="C15052" s="1"/>
    </row>
    <row r="15053" spans="2:3" x14ac:dyDescent="0.3">
      <c r="B15053" s="1"/>
      <c r="C15053" s="1"/>
    </row>
    <row r="15054" spans="2:3" x14ac:dyDescent="0.3">
      <c r="B15054" s="1"/>
      <c r="C15054" s="1"/>
    </row>
    <row r="15055" spans="2:3" x14ac:dyDescent="0.3">
      <c r="B15055" s="1"/>
      <c r="C15055" s="1"/>
    </row>
    <row r="15056" spans="2:3" x14ac:dyDescent="0.3">
      <c r="B15056" s="1"/>
      <c r="C15056" s="1"/>
    </row>
    <row r="15057" spans="2:3" x14ac:dyDescent="0.3">
      <c r="B15057" s="1"/>
      <c r="C15057" s="1"/>
    </row>
    <row r="15058" spans="2:3" x14ac:dyDescent="0.3">
      <c r="B15058" s="1"/>
      <c r="C15058" s="1"/>
    </row>
    <row r="15059" spans="2:3" x14ac:dyDescent="0.3">
      <c r="B15059" s="1"/>
      <c r="C15059" s="1"/>
    </row>
    <row r="15060" spans="2:3" x14ac:dyDescent="0.3">
      <c r="B15060" s="1"/>
      <c r="C15060" s="1"/>
    </row>
    <row r="15061" spans="2:3" x14ac:dyDescent="0.3">
      <c r="B15061" s="1"/>
      <c r="C15061" s="1"/>
    </row>
    <row r="15062" spans="2:3" x14ac:dyDescent="0.3">
      <c r="B15062" s="1"/>
      <c r="C15062" s="1"/>
    </row>
    <row r="15063" spans="2:3" x14ac:dyDescent="0.3">
      <c r="B15063" s="1"/>
      <c r="C15063" s="1"/>
    </row>
    <row r="15064" spans="2:3" x14ac:dyDescent="0.3">
      <c r="B15064" s="1"/>
      <c r="C15064" s="1"/>
    </row>
    <row r="15065" spans="2:3" x14ac:dyDescent="0.3">
      <c r="B15065" s="1"/>
      <c r="C15065" s="1"/>
    </row>
    <row r="15066" spans="2:3" x14ac:dyDescent="0.3">
      <c r="B15066" s="1"/>
      <c r="C15066" s="1"/>
    </row>
    <row r="15067" spans="2:3" x14ac:dyDescent="0.3">
      <c r="B15067" s="1"/>
      <c r="C15067" s="1"/>
    </row>
    <row r="15068" spans="2:3" x14ac:dyDescent="0.3">
      <c r="B15068" s="1"/>
      <c r="C15068" s="1"/>
    </row>
    <row r="15069" spans="2:3" x14ac:dyDescent="0.3">
      <c r="B15069" s="1"/>
      <c r="C15069" s="1"/>
    </row>
    <row r="15070" spans="2:3" x14ac:dyDescent="0.3">
      <c r="B15070" s="1"/>
      <c r="C15070" s="1"/>
    </row>
    <row r="15071" spans="2:3" x14ac:dyDescent="0.3">
      <c r="B15071" s="1"/>
      <c r="C15071" s="1"/>
    </row>
    <row r="15072" spans="2:3" x14ac:dyDescent="0.3">
      <c r="B15072" s="1"/>
      <c r="C15072" s="1"/>
    </row>
    <row r="15073" spans="2:3" x14ac:dyDescent="0.3">
      <c r="B15073" s="1"/>
      <c r="C15073" s="1"/>
    </row>
    <row r="15074" spans="2:3" x14ac:dyDescent="0.3">
      <c r="B15074" s="1"/>
      <c r="C15074" s="1"/>
    </row>
    <row r="15075" spans="2:3" x14ac:dyDescent="0.3">
      <c r="B15075" s="1"/>
      <c r="C15075" s="1"/>
    </row>
    <row r="15076" spans="2:3" x14ac:dyDescent="0.3">
      <c r="B15076" s="1"/>
      <c r="C15076" s="1"/>
    </row>
    <row r="15077" spans="2:3" x14ac:dyDescent="0.3">
      <c r="B15077" s="1"/>
      <c r="C15077" s="1"/>
    </row>
    <row r="15078" spans="2:3" x14ac:dyDescent="0.3">
      <c r="B15078" s="1"/>
      <c r="C15078" s="1"/>
    </row>
    <row r="15079" spans="2:3" x14ac:dyDescent="0.3">
      <c r="B15079" s="1"/>
      <c r="C15079" s="1"/>
    </row>
    <row r="15080" spans="2:3" x14ac:dyDescent="0.3">
      <c r="B15080" s="1"/>
      <c r="C15080" s="1"/>
    </row>
    <row r="15081" spans="2:3" x14ac:dyDescent="0.3">
      <c r="B15081" s="1"/>
      <c r="C15081" s="1"/>
    </row>
    <row r="15082" spans="2:3" x14ac:dyDescent="0.3">
      <c r="B15082" s="1"/>
      <c r="C15082" s="1"/>
    </row>
    <row r="15083" spans="2:3" x14ac:dyDescent="0.3">
      <c r="B15083" s="1"/>
      <c r="C15083" s="1"/>
    </row>
    <row r="15084" spans="2:3" x14ac:dyDescent="0.3">
      <c r="B15084" s="1"/>
      <c r="C15084" s="1"/>
    </row>
    <row r="15085" spans="2:3" x14ac:dyDescent="0.3">
      <c r="B15085" s="1"/>
      <c r="C15085" s="1"/>
    </row>
    <row r="15086" spans="2:3" x14ac:dyDescent="0.3">
      <c r="B15086" s="1"/>
      <c r="C15086" s="1"/>
    </row>
    <row r="15087" spans="2:3" x14ac:dyDescent="0.3">
      <c r="B15087" s="1"/>
      <c r="C15087" s="1"/>
    </row>
    <row r="15088" spans="2:3" x14ac:dyDescent="0.3">
      <c r="B15088" s="1"/>
      <c r="C15088" s="1"/>
    </row>
    <row r="15089" spans="2:3" x14ac:dyDescent="0.3">
      <c r="B15089" s="1"/>
      <c r="C15089" s="1"/>
    </row>
    <row r="15090" spans="2:3" x14ac:dyDescent="0.3">
      <c r="B15090" s="1"/>
      <c r="C15090" s="1"/>
    </row>
    <row r="15091" spans="2:3" x14ac:dyDescent="0.3">
      <c r="B15091" s="1"/>
      <c r="C15091" s="1"/>
    </row>
    <row r="15092" spans="2:3" x14ac:dyDescent="0.3">
      <c r="B15092" s="1"/>
      <c r="C15092" s="1"/>
    </row>
    <row r="15093" spans="2:3" x14ac:dyDescent="0.3">
      <c r="B15093" s="1"/>
      <c r="C15093" s="1"/>
    </row>
    <row r="15094" spans="2:3" x14ac:dyDescent="0.3">
      <c r="B15094" s="1"/>
      <c r="C15094" s="1"/>
    </row>
    <row r="15095" spans="2:3" x14ac:dyDescent="0.3">
      <c r="B15095" s="1"/>
      <c r="C15095" s="1"/>
    </row>
    <row r="15096" spans="2:3" x14ac:dyDescent="0.3">
      <c r="B15096" s="1"/>
      <c r="C15096" s="1"/>
    </row>
    <row r="15097" spans="2:3" x14ac:dyDescent="0.3">
      <c r="B15097" s="1"/>
      <c r="C15097" s="1"/>
    </row>
    <row r="15098" spans="2:3" x14ac:dyDescent="0.3">
      <c r="B15098" s="1"/>
      <c r="C15098" s="1"/>
    </row>
    <row r="15099" spans="2:3" x14ac:dyDescent="0.3">
      <c r="B15099" s="1"/>
      <c r="C15099" s="1"/>
    </row>
    <row r="15100" spans="2:3" x14ac:dyDescent="0.3">
      <c r="B15100" s="1"/>
      <c r="C15100" s="1"/>
    </row>
    <row r="15101" spans="2:3" x14ac:dyDescent="0.3">
      <c r="B15101" s="1"/>
      <c r="C15101" s="1"/>
    </row>
    <row r="15102" spans="2:3" x14ac:dyDescent="0.3">
      <c r="B15102" s="1"/>
      <c r="C15102" s="1"/>
    </row>
    <row r="15103" spans="2:3" x14ac:dyDescent="0.3">
      <c r="B15103" s="1"/>
      <c r="C15103" s="1"/>
    </row>
    <row r="15104" spans="2:3" x14ac:dyDescent="0.3">
      <c r="B15104" s="1"/>
      <c r="C15104" s="1"/>
    </row>
    <row r="15105" spans="2:3" x14ac:dyDescent="0.3">
      <c r="B15105" s="1"/>
      <c r="C15105" s="1"/>
    </row>
    <row r="15106" spans="2:3" x14ac:dyDescent="0.3">
      <c r="B15106" s="1"/>
      <c r="C15106" s="1"/>
    </row>
    <row r="15107" spans="2:3" x14ac:dyDescent="0.3">
      <c r="B15107" s="1"/>
      <c r="C15107" s="1"/>
    </row>
    <row r="15108" spans="2:3" x14ac:dyDescent="0.3">
      <c r="B15108" s="1"/>
      <c r="C15108" s="1"/>
    </row>
    <row r="15109" spans="2:3" x14ac:dyDescent="0.3">
      <c r="B15109" s="1"/>
      <c r="C15109" s="1"/>
    </row>
    <row r="15110" spans="2:3" x14ac:dyDescent="0.3">
      <c r="B15110" s="1"/>
      <c r="C15110" s="1"/>
    </row>
    <row r="15111" spans="2:3" x14ac:dyDescent="0.3">
      <c r="B15111" s="1"/>
      <c r="C15111" s="1"/>
    </row>
    <row r="15112" spans="2:3" x14ac:dyDescent="0.3">
      <c r="B15112" s="1"/>
      <c r="C15112" s="1"/>
    </row>
    <row r="15113" spans="2:3" x14ac:dyDescent="0.3">
      <c r="B15113" s="1"/>
      <c r="C15113" s="1"/>
    </row>
    <row r="15114" spans="2:3" x14ac:dyDescent="0.3">
      <c r="B15114" s="1"/>
      <c r="C15114" s="1"/>
    </row>
    <row r="15115" spans="2:3" x14ac:dyDescent="0.3">
      <c r="B15115" s="1"/>
      <c r="C15115" s="1"/>
    </row>
    <row r="15116" spans="2:3" x14ac:dyDescent="0.3">
      <c r="B15116" s="1"/>
      <c r="C15116" s="1"/>
    </row>
    <row r="15117" spans="2:3" x14ac:dyDescent="0.3">
      <c r="B15117" s="1"/>
      <c r="C15117" s="1"/>
    </row>
    <row r="15118" spans="2:3" x14ac:dyDescent="0.3">
      <c r="B15118" s="1"/>
      <c r="C15118" s="1"/>
    </row>
    <row r="15119" spans="2:3" x14ac:dyDescent="0.3">
      <c r="B15119" s="1"/>
      <c r="C15119" s="1"/>
    </row>
    <row r="15120" spans="2:3" x14ac:dyDescent="0.3">
      <c r="B15120" s="1"/>
      <c r="C15120" s="1"/>
    </row>
    <row r="15121" spans="2:3" x14ac:dyDescent="0.3">
      <c r="B15121" s="1"/>
      <c r="C15121" s="1"/>
    </row>
    <row r="15122" spans="2:3" x14ac:dyDescent="0.3">
      <c r="B15122" s="1"/>
      <c r="C15122" s="1"/>
    </row>
    <row r="15123" spans="2:3" x14ac:dyDescent="0.3">
      <c r="B15123" s="1"/>
      <c r="C15123" s="1"/>
    </row>
    <row r="15124" spans="2:3" x14ac:dyDescent="0.3">
      <c r="B15124" s="1"/>
      <c r="C15124" s="1"/>
    </row>
    <row r="15125" spans="2:3" x14ac:dyDescent="0.3">
      <c r="B15125" s="1"/>
      <c r="C15125" s="1"/>
    </row>
    <row r="15126" spans="2:3" x14ac:dyDescent="0.3">
      <c r="B15126" s="1"/>
      <c r="C15126" s="1"/>
    </row>
    <row r="15127" spans="2:3" x14ac:dyDescent="0.3">
      <c r="B15127" s="1"/>
      <c r="C15127" s="1"/>
    </row>
    <row r="15128" spans="2:3" x14ac:dyDescent="0.3">
      <c r="B15128" s="1"/>
      <c r="C15128" s="1"/>
    </row>
    <row r="15129" spans="2:3" x14ac:dyDescent="0.3">
      <c r="B15129" s="1"/>
      <c r="C15129" s="1"/>
    </row>
    <row r="15130" spans="2:3" x14ac:dyDescent="0.3">
      <c r="B15130" s="1"/>
      <c r="C15130" s="1"/>
    </row>
    <row r="15131" spans="2:3" x14ac:dyDescent="0.3">
      <c r="B15131" s="1"/>
      <c r="C15131" s="1"/>
    </row>
    <row r="15132" spans="2:3" x14ac:dyDescent="0.3">
      <c r="B15132" s="1"/>
      <c r="C15132" s="1"/>
    </row>
    <row r="15133" spans="2:3" x14ac:dyDescent="0.3">
      <c r="B15133" s="1"/>
      <c r="C15133" s="1"/>
    </row>
    <row r="15134" spans="2:3" x14ac:dyDescent="0.3">
      <c r="B15134" s="1"/>
      <c r="C15134" s="1"/>
    </row>
    <row r="15135" spans="2:3" x14ac:dyDescent="0.3">
      <c r="B15135" s="1"/>
      <c r="C15135" s="1"/>
    </row>
    <row r="15136" spans="2:3" x14ac:dyDescent="0.3">
      <c r="B15136" s="1"/>
      <c r="C15136" s="1"/>
    </row>
    <row r="15137" spans="2:3" x14ac:dyDescent="0.3">
      <c r="B15137" s="1"/>
      <c r="C15137" s="1"/>
    </row>
    <row r="15138" spans="2:3" x14ac:dyDescent="0.3">
      <c r="B15138" s="1"/>
      <c r="C15138" s="1"/>
    </row>
    <row r="15139" spans="2:3" x14ac:dyDescent="0.3">
      <c r="B15139" s="1"/>
      <c r="C15139" s="1"/>
    </row>
    <row r="15140" spans="2:3" x14ac:dyDescent="0.3">
      <c r="B15140" s="1"/>
      <c r="C15140" s="1"/>
    </row>
    <row r="15141" spans="2:3" x14ac:dyDescent="0.3">
      <c r="B15141" s="1"/>
      <c r="C15141" s="1"/>
    </row>
    <row r="15142" spans="2:3" x14ac:dyDescent="0.3">
      <c r="B15142" s="1"/>
      <c r="C15142" s="1"/>
    </row>
    <row r="15143" spans="2:3" x14ac:dyDescent="0.3">
      <c r="B15143" s="1"/>
      <c r="C15143" s="1"/>
    </row>
    <row r="15144" spans="2:3" x14ac:dyDescent="0.3">
      <c r="B15144" s="1"/>
      <c r="C15144" s="1"/>
    </row>
    <row r="15145" spans="2:3" x14ac:dyDescent="0.3">
      <c r="B15145" s="1"/>
      <c r="C15145" s="1"/>
    </row>
    <row r="15146" spans="2:3" x14ac:dyDescent="0.3">
      <c r="B15146" s="1"/>
      <c r="C15146" s="1"/>
    </row>
    <row r="15147" spans="2:3" x14ac:dyDescent="0.3">
      <c r="B15147" s="1"/>
      <c r="C15147" s="1"/>
    </row>
    <row r="15148" spans="2:3" x14ac:dyDescent="0.3">
      <c r="B15148" s="1"/>
      <c r="C15148" s="1"/>
    </row>
    <row r="15149" spans="2:3" x14ac:dyDescent="0.3">
      <c r="B15149" s="1"/>
      <c r="C15149" s="1"/>
    </row>
    <row r="15150" spans="2:3" x14ac:dyDescent="0.3">
      <c r="B15150" s="1"/>
      <c r="C15150" s="1"/>
    </row>
    <row r="15151" spans="2:3" x14ac:dyDescent="0.3">
      <c r="B15151" s="1"/>
      <c r="C15151" s="1"/>
    </row>
    <row r="15152" spans="2:3" x14ac:dyDescent="0.3">
      <c r="B15152" s="1"/>
      <c r="C15152" s="1"/>
    </row>
    <row r="15153" spans="2:3" x14ac:dyDescent="0.3">
      <c r="B15153" s="1"/>
      <c r="C15153" s="1"/>
    </row>
    <row r="15154" spans="2:3" x14ac:dyDescent="0.3">
      <c r="B15154" s="1"/>
      <c r="C15154" s="1"/>
    </row>
    <row r="15155" spans="2:3" x14ac:dyDescent="0.3">
      <c r="B15155" s="1"/>
      <c r="C15155" s="1"/>
    </row>
    <row r="15156" spans="2:3" x14ac:dyDescent="0.3">
      <c r="B15156" s="1"/>
      <c r="C15156" s="1"/>
    </row>
    <row r="15157" spans="2:3" x14ac:dyDescent="0.3">
      <c r="B15157" s="1"/>
      <c r="C15157" s="1"/>
    </row>
    <row r="15158" spans="2:3" x14ac:dyDescent="0.3">
      <c r="B15158" s="1"/>
      <c r="C15158" s="1"/>
    </row>
    <row r="15159" spans="2:3" x14ac:dyDescent="0.3">
      <c r="B15159" s="1"/>
      <c r="C15159" s="1"/>
    </row>
    <row r="15160" spans="2:3" x14ac:dyDescent="0.3">
      <c r="B15160" s="1"/>
      <c r="C15160" s="1"/>
    </row>
    <row r="15161" spans="2:3" x14ac:dyDescent="0.3">
      <c r="B15161" s="1"/>
      <c r="C15161" s="1"/>
    </row>
    <row r="15162" spans="2:3" x14ac:dyDescent="0.3">
      <c r="B15162" s="1"/>
      <c r="C15162" s="1"/>
    </row>
    <row r="15163" spans="2:3" x14ac:dyDescent="0.3">
      <c r="B15163" s="1"/>
      <c r="C15163" s="1"/>
    </row>
    <row r="15164" spans="2:3" x14ac:dyDescent="0.3">
      <c r="B15164" s="1"/>
      <c r="C15164" s="1"/>
    </row>
    <row r="15165" spans="2:3" x14ac:dyDescent="0.3">
      <c r="B15165" s="1"/>
      <c r="C15165" s="1"/>
    </row>
    <row r="15166" spans="2:3" x14ac:dyDescent="0.3">
      <c r="B15166" s="1"/>
      <c r="C15166" s="1"/>
    </row>
    <row r="15167" spans="2:3" x14ac:dyDescent="0.3">
      <c r="B15167" s="1"/>
      <c r="C15167" s="1"/>
    </row>
    <row r="15168" spans="2:3" x14ac:dyDescent="0.3">
      <c r="B15168" s="1"/>
      <c r="C15168" s="1"/>
    </row>
    <row r="15169" spans="2:3" x14ac:dyDescent="0.3">
      <c r="B15169" s="1"/>
      <c r="C15169" s="1"/>
    </row>
    <row r="15170" spans="2:3" x14ac:dyDescent="0.3">
      <c r="B15170" s="1"/>
      <c r="C15170" s="1"/>
    </row>
    <row r="15171" spans="2:3" x14ac:dyDescent="0.3">
      <c r="B15171" s="1"/>
      <c r="C15171" s="1"/>
    </row>
    <row r="15172" spans="2:3" x14ac:dyDescent="0.3">
      <c r="B15172" s="1"/>
      <c r="C15172" s="1"/>
    </row>
    <row r="15173" spans="2:3" x14ac:dyDescent="0.3">
      <c r="B15173" s="1"/>
      <c r="C15173" s="1"/>
    </row>
    <row r="15174" spans="2:3" x14ac:dyDescent="0.3">
      <c r="B15174" s="1"/>
      <c r="C15174" s="1"/>
    </row>
    <row r="15175" spans="2:3" x14ac:dyDescent="0.3">
      <c r="B15175" s="1"/>
      <c r="C15175" s="1"/>
    </row>
    <row r="15176" spans="2:3" x14ac:dyDescent="0.3">
      <c r="B15176" s="1"/>
      <c r="C15176" s="1"/>
    </row>
    <row r="15177" spans="2:3" x14ac:dyDescent="0.3">
      <c r="B15177" s="1"/>
      <c r="C15177" s="1"/>
    </row>
    <row r="15178" spans="2:3" x14ac:dyDescent="0.3">
      <c r="B15178" s="1"/>
      <c r="C15178" s="1"/>
    </row>
    <row r="15179" spans="2:3" x14ac:dyDescent="0.3">
      <c r="B15179" s="1"/>
      <c r="C15179" s="1"/>
    </row>
    <row r="15180" spans="2:3" x14ac:dyDescent="0.3">
      <c r="B15180" s="1"/>
      <c r="C15180" s="1"/>
    </row>
    <row r="15181" spans="2:3" x14ac:dyDescent="0.3">
      <c r="B15181" s="1"/>
      <c r="C15181" s="1"/>
    </row>
    <row r="15182" spans="2:3" x14ac:dyDescent="0.3">
      <c r="B15182" s="1"/>
      <c r="C15182" s="1"/>
    </row>
    <row r="15183" spans="2:3" x14ac:dyDescent="0.3">
      <c r="B15183" s="1"/>
      <c r="C15183" s="1"/>
    </row>
    <row r="15184" spans="2:3" x14ac:dyDescent="0.3">
      <c r="B15184" s="1"/>
      <c r="C15184" s="1"/>
    </row>
    <row r="15185" spans="2:3" x14ac:dyDescent="0.3">
      <c r="B15185" s="1"/>
      <c r="C15185" s="1"/>
    </row>
    <row r="15186" spans="2:3" x14ac:dyDescent="0.3">
      <c r="B15186" s="1"/>
      <c r="C15186" s="1"/>
    </row>
    <row r="15187" spans="2:3" x14ac:dyDescent="0.3">
      <c r="B15187" s="1"/>
      <c r="C15187" s="1"/>
    </row>
    <row r="15188" spans="2:3" x14ac:dyDescent="0.3">
      <c r="B15188" s="1"/>
      <c r="C15188" s="1"/>
    </row>
    <row r="15189" spans="2:3" x14ac:dyDescent="0.3">
      <c r="B15189" s="1"/>
      <c r="C15189" s="1"/>
    </row>
    <row r="15190" spans="2:3" x14ac:dyDescent="0.3">
      <c r="B15190" s="1"/>
      <c r="C15190" s="1"/>
    </row>
    <row r="15191" spans="2:3" x14ac:dyDescent="0.3">
      <c r="B15191" s="1"/>
      <c r="C15191" s="1"/>
    </row>
    <row r="15192" spans="2:3" x14ac:dyDescent="0.3">
      <c r="B15192" s="1"/>
      <c r="C15192" s="1"/>
    </row>
    <row r="15193" spans="2:3" x14ac:dyDescent="0.3">
      <c r="B15193" s="1"/>
      <c r="C15193" s="1"/>
    </row>
    <row r="15194" spans="2:3" x14ac:dyDescent="0.3">
      <c r="B15194" s="1"/>
      <c r="C15194" s="1"/>
    </row>
    <row r="15195" spans="2:3" x14ac:dyDescent="0.3">
      <c r="B15195" s="1"/>
      <c r="C15195" s="1"/>
    </row>
    <row r="15196" spans="2:3" x14ac:dyDescent="0.3">
      <c r="B15196" s="1"/>
      <c r="C15196" s="1"/>
    </row>
    <row r="15197" spans="2:3" x14ac:dyDescent="0.3">
      <c r="B15197" s="1"/>
      <c r="C15197" s="1"/>
    </row>
    <row r="15198" spans="2:3" x14ac:dyDescent="0.3">
      <c r="B15198" s="1"/>
      <c r="C15198" s="1"/>
    </row>
    <row r="15199" spans="2:3" x14ac:dyDescent="0.3">
      <c r="B15199" s="1"/>
      <c r="C15199" s="1"/>
    </row>
    <row r="15200" spans="2:3" x14ac:dyDescent="0.3">
      <c r="B15200" s="1"/>
      <c r="C15200" s="1"/>
    </row>
    <row r="15201" spans="2:3" x14ac:dyDescent="0.3">
      <c r="B15201" s="1"/>
      <c r="C15201" s="1"/>
    </row>
    <row r="15202" spans="2:3" x14ac:dyDescent="0.3">
      <c r="B15202" s="1"/>
      <c r="C15202" s="1"/>
    </row>
    <row r="15203" spans="2:3" x14ac:dyDescent="0.3">
      <c r="B15203" s="1"/>
      <c r="C15203" s="1"/>
    </row>
    <row r="15204" spans="2:3" x14ac:dyDescent="0.3">
      <c r="B15204" s="1"/>
      <c r="C15204" s="1"/>
    </row>
    <row r="15205" spans="2:3" x14ac:dyDescent="0.3">
      <c r="B15205" s="1"/>
      <c r="C15205" s="1"/>
    </row>
    <row r="15206" spans="2:3" x14ac:dyDescent="0.3">
      <c r="B15206" s="1"/>
      <c r="C15206" s="1"/>
    </row>
    <row r="15207" spans="2:3" x14ac:dyDescent="0.3">
      <c r="B15207" s="1"/>
      <c r="C15207" s="1"/>
    </row>
    <row r="15208" spans="2:3" x14ac:dyDescent="0.3">
      <c r="B15208" s="1"/>
      <c r="C15208" s="1"/>
    </row>
    <row r="15209" spans="2:3" x14ac:dyDescent="0.3">
      <c r="B15209" s="1"/>
      <c r="C15209" s="1"/>
    </row>
    <row r="15210" spans="2:3" x14ac:dyDescent="0.3">
      <c r="B15210" s="1"/>
      <c r="C15210" s="1"/>
    </row>
    <row r="15211" spans="2:3" x14ac:dyDescent="0.3">
      <c r="B15211" s="1"/>
      <c r="C15211" s="1"/>
    </row>
    <row r="15212" spans="2:3" x14ac:dyDescent="0.3">
      <c r="B15212" s="1"/>
      <c r="C15212" s="1"/>
    </row>
    <row r="15213" spans="2:3" x14ac:dyDescent="0.3">
      <c r="B15213" s="1"/>
      <c r="C15213" s="1"/>
    </row>
    <row r="15214" spans="2:3" x14ac:dyDescent="0.3">
      <c r="B15214" s="1"/>
      <c r="C15214" s="1"/>
    </row>
    <row r="15215" spans="2:3" x14ac:dyDescent="0.3">
      <c r="B15215" s="1"/>
      <c r="C15215" s="1"/>
    </row>
    <row r="15216" spans="2:3" x14ac:dyDescent="0.3">
      <c r="B15216" s="1"/>
      <c r="C15216" s="1"/>
    </row>
    <row r="15217" spans="2:3" x14ac:dyDescent="0.3">
      <c r="B15217" s="1"/>
      <c r="C15217" s="1"/>
    </row>
    <row r="15218" spans="2:3" x14ac:dyDescent="0.3">
      <c r="B15218" s="1"/>
      <c r="C15218" s="1"/>
    </row>
    <row r="15219" spans="2:3" x14ac:dyDescent="0.3">
      <c r="B15219" s="1"/>
      <c r="C15219" s="1"/>
    </row>
    <row r="15220" spans="2:3" x14ac:dyDescent="0.3">
      <c r="B15220" s="1"/>
      <c r="C15220" s="1"/>
    </row>
    <row r="15221" spans="2:3" x14ac:dyDescent="0.3">
      <c r="B15221" s="1"/>
      <c r="C15221" s="1"/>
    </row>
    <row r="15222" spans="2:3" x14ac:dyDescent="0.3">
      <c r="B15222" s="1"/>
      <c r="C15222" s="1"/>
    </row>
    <row r="15223" spans="2:3" x14ac:dyDescent="0.3">
      <c r="B15223" s="1"/>
      <c r="C15223" s="1"/>
    </row>
    <row r="15224" spans="2:3" x14ac:dyDescent="0.3">
      <c r="B15224" s="1"/>
      <c r="C15224" s="1"/>
    </row>
    <row r="15225" spans="2:3" x14ac:dyDescent="0.3">
      <c r="B15225" s="1"/>
      <c r="C15225" s="1"/>
    </row>
    <row r="15226" spans="2:3" x14ac:dyDescent="0.3">
      <c r="B15226" s="1"/>
      <c r="C15226" s="1"/>
    </row>
    <row r="15227" spans="2:3" x14ac:dyDescent="0.3">
      <c r="B15227" s="1"/>
      <c r="C15227" s="1"/>
    </row>
    <row r="15228" spans="2:3" x14ac:dyDescent="0.3">
      <c r="B15228" s="1"/>
      <c r="C15228" s="1"/>
    </row>
    <row r="15229" spans="2:3" x14ac:dyDescent="0.3">
      <c r="B15229" s="1"/>
      <c r="C15229" s="1"/>
    </row>
    <row r="15230" spans="2:3" x14ac:dyDescent="0.3">
      <c r="B15230" s="1"/>
      <c r="C15230" s="1"/>
    </row>
    <row r="15231" spans="2:3" x14ac:dyDescent="0.3">
      <c r="B15231" s="1"/>
      <c r="C15231" s="1"/>
    </row>
    <row r="15232" spans="2:3" x14ac:dyDescent="0.3">
      <c r="B15232" s="1"/>
      <c r="C15232" s="1"/>
    </row>
    <row r="15233" spans="2:3" x14ac:dyDescent="0.3">
      <c r="B15233" s="1"/>
      <c r="C15233" s="1"/>
    </row>
    <row r="15234" spans="2:3" x14ac:dyDescent="0.3">
      <c r="B15234" s="1"/>
      <c r="C15234" s="1"/>
    </row>
    <row r="15235" spans="2:3" x14ac:dyDescent="0.3">
      <c r="B15235" s="1"/>
      <c r="C15235" s="1"/>
    </row>
    <row r="15236" spans="2:3" x14ac:dyDescent="0.3">
      <c r="B15236" s="1"/>
      <c r="C15236" s="1"/>
    </row>
    <row r="15237" spans="2:3" x14ac:dyDescent="0.3">
      <c r="B15237" s="1"/>
      <c r="C15237" s="1"/>
    </row>
    <row r="15238" spans="2:3" x14ac:dyDescent="0.3">
      <c r="B15238" s="1"/>
      <c r="C15238" s="1"/>
    </row>
    <row r="15239" spans="2:3" x14ac:dyDescent="0.3">
      <c r="B15239" s="1"/>
      <c r="C15239" s="1"/>
    </row>
    <row r="15240" spans="2:3" x14ac:dyDescent="0.3">
      <c r="B15240" s="1"/>
      <c r="C15240" s="1"/>
    </row>
    <row r="15241" spans="2:3" x14ac:dyDescent="0.3">
      <c r="B15241" s="1"/>
      <c r="C15241" s="1"/>
    </row>
    <row r="15242" spans="2:3" x14ac:dyDescent="0.3">
      <c r="B15242" s="1"/>
      <c r="C15242" s="1"/>
    </row>
    <row r="15243" spans="2:3" x14ac:dyDescent="0.3">
      <c r="B15243" s="1"/>
      <c r="C15243" s="1"/>
    </row>
    <row r="15244" spans="2:3" x14ac:dyDescent="0.3">
      <c r="B15244" s="1"/>
      <c r="C15244" s="1"/>
    </row>
    <row r="15245" spans="2:3" x14ac:dyDescent="0.3">
      <c r="B15245" s="1"/>
      <c r="C15245" s="1"/>
    </row>
    <row r="15246" spans="2:3" x14ac:dyDescent="0.3">
      <c r="B15246" s="1"/>
      <c r="C15246" s="1"/>
    </row>
    <row r="15247" spans="2:3" x14ac:dyDescent="0.3">
      <c r="B15247" s="1"/>
      <c r="C15247" s="1"/>
    </row>
    <row r="15248" spans="2:3" x14ac:dyDescent="0.3">
      <c r="B15248" s="1"/>
      <c r="C15248" s="1"/>
    </row>
    <row r="15249" spans="2:3" x14ac:dyDescent="0.3">
      <c r="B15249" s="1"/>
      <c r="C15249" s="1"/>
    </row>
    <row r="15250" spans="2:3" x14ac:dyDescent="0.3">
      <c r="B15250" s="1"/>
      <c r="C15250" s="1"/>
    </row>
    <row r="15251" spans="2:3" x14ac:dyDescent="0.3">
      <c r="B15251" s="1"/>
      <c r="C15251" s="1"/>
    </row>
    <row r="15252" spans="2:3" x14ac:dyDescent="0.3">
      <c r="B15252" s="1"/>
      <c r="C15252" s="1"/>
    </row>
    <row r="15253" spans="2:3" x14ac:dyDescent="0.3">
      <c r="B15253" s="1"/>
      <c r="C15253" s="1"/>
    </row>
    <row r="15254" spans="2:3" x14ac:dyDescent="0.3">
      <c r="B15254" s="1"/>
      <c r="C15254" s="1"/>
    </row>
    <row r="15255" spans="2:3" x14ac:dyDescent="0.3">
      <c r="B15255" s="1"/>
      <c r="C15255" s="1"/>
    </row>
    <row r="15256" spans="2:3" x14ac:dyDescent="0.3">
      <c r="B15256" s="1"/>
      <c r="C15256" s="1"/>
    </row>
    <row r="15257" spans="2:3" x14ac:dyDescent="0.3">
      <c r="B15257" s="1"/>
      <c r="C15257" s="1"/>
    </row>
    <row r="15258" spans="2:3" x14ac:dyDescent="0.3">
      <c r="B15258" s="1"/>
      <c r="C15258" s="1"/>
    </row>
    <row r="15259" spans="2:3" x14ac:dyDescent="0.3">
      <c r="B15259" s="1"/>
      <c r="C15259" s="1"/>
    </row>
    <row r="15260" spans="2:3" x14ac:dyDescent="0.3">
      <c r="B15260" s="1"/>
      <c r="C15260" s="1"/>
    </row>
    <row r="15261" spans="2:3" x14ac:dyDescent="0.3">
      <c r="B15261" s="1"/>
      <c r="C15261" s="1"/>
    </row>
    <row r="15262" spans="2:3" x14ac:dyDescent="0.3">
      <c r="B15262" s="1"/>
      <c r="C15262" s="1"/>
    </row>
    <row r="15263" spans="2:3" x14ac:dyDescent="0.3">
      <c r="B15263" s="1"/>
      <c r="C15263" s="1"/>
    </row>
    <row r="15264" spans="2:3" x14ac:dyDescent="0.3">
      <c r="B15264" s="1"/>
      <c r="C15264" s="1"/>
    </row>
    <row r="15265" spans="2:3" x14ac:dyDescent="0.3">
      <c r="B15265" s="1"/>
      <c r="C15265" s="1"/>
    </row>
    <row r="15266" spans="2:3" x14ac:dyDescent="0.3">
      <c r="B15266" s="1"/>
      <c r="C15266" s="1"/>
    </row>
    <row r="15267" spans="2:3" x14ac:dyDescent="0.3">
      <c r="B15267" s="1"/>
      <c r="C15267" s="1"/>
    </row>
    <row r="15268" spans="2:3" x14ac:dyDescent="0.3">
      <c r="B15268" s="1"/>
      <c r="C15268" s="1"/>
    </row>
    <row r="15269" spans="2:3" x14ac:dyDescent="0.3">
      <c r="B15269" s="1"/>
      <c r="C15269" s="1"/>
    </row>
    <row r="15270" spans="2:3" x14ac:dyDescent="0.3">
      <c r="B15270" s="1"/>
      <c r="C15270" s="1"/>
    </row>
    <row r="15271" spans="2:3" x14ac:dyDescent="0.3">
      <c r="B15271" s="1"/>
      <c r="C15271" s="1"/>
    </row>
    <row r="15272" spans="2:3" x14ac:dyDescent="0.3">
      <c r="B15272" s="1"/>
      <c r="C15272" s="1"/>
    </row>
    <row r="15273" spans="2:3" x14ac:dyDescent="0.3">
      <c r="B15273" s="1"/>
      <c r="C15273" s="1"/>
    </row>
    <row r="15274" spans="2:3" x14ac:dyDescent="0.3">
      <c r="B15274" s="1"/>
      <c r="C15274" s="1"/>
    </row>
    <row r="15275" spans="2:3" x14ac:dyDescent="0.3">
      <c r="B15275" s="1"/>
      <c r="C15275" s="1"/>
    </row>
    <row r="15276" spans="2:3" x14ac:dyDescent="0.3">
      <c r="B15276" s="1"/>
      <c r="C15276" s="1"/>
    </row>
    <row r="15277" spans="2:3" x14ac:dyDescent="0.3">
      <c r="B15277" s="1"/>
      <c r="C15277" s="1"/>
    </row>
    <row r="15278" spans="2:3" x14ac:dyDescent="0.3">
      <c r="B15278" s="1"/>
      <c r="C15278" s="1"/>
    </row>
    <row r="15279" spans="2:3" x14ac:dyDescent="0.3">
      <c r="B15279" s="1"/>
      <c r="C15279" s="1"/>
    </row>
    <row r="15280" spans="2:3" x14ac:dyDescent="0.3">
      <c r="B15280" s="1"/>
      <c r="C15280" s="1"/>
    </row>
    <row r="15281" spans="2:3" x14ac:dyDescent="0.3">
      <c r="B15281" s="1"/>
      <c r="C15281" s="1"/>
    </row>
    <row r="15282" spans="2:3" x14ac:dyDescent="0.3">
      <c r="B15282" s="1"/>
      <c r="C15282" s="1"/>
    </row>
    <row r="15283" spans="2:3" x14ac:dyDescent="0.3">
      <c r="B15283" s="1"/>
      <c r="C15283" s="1"/>
    </row>
    <row r="15284" spans="2:3" x14ac:dyDescent="0.3">
      <c r="B15284" s="1"/>
      <c r="C15284" s="1"/>
    </row>
    <row r="15285" spans="2:3" x14ac:dyDescent="0.3">
      <c r="B15285" s="1"/>
      <c r="C15285" s="1"/>
    </row>
    <row r="15286" spans="2:3" x14ac:dyDescent="0.3">
      <c r="B15286" s="1"/>
      <c r="C15286" s="1"/>
    </row>
    <row r="15287" spans="2:3" x14ac:dyDescent="0.3">
      <c r="B15287" s="1"/>
      <c r="C15287" s="1"/>
    </row>
    <row r="15288" spans="2:3" x14ac:dyDescent="0.3">
      <c r="B15288" s="1"/>
      <c r="C15288" s="1"/>
    </row>
    <row r="15289" spans="2:3" x14ac:dyDescent="0.3">
      <c r="B15289" s="1"/>
      <c r="C15289" s="1"/>
    </row>
    <row r="15290" spans="2:3" x14ac:dyDescent="0.3">
      <c r="B15290" s="1"/>
      <c r="C15290" s="1"/>
    </row>
    <row r="15291" spans="2:3" x14ac:dyDescent="0.3">
      <c r="B15291" s="1"/>
      <c r="C15291" s="1"/>
    </row>
    <row r="15292" spans="2:3" x14ac:dyDescent="0.3">
      <c r="B15292" s="1"/>
      <c r="C15292" s="1"/>
    </row>
    <row r="15293" spans="2:3" x14ac:dyDescent="0.3">
      <c r="B15293" s="1"/>
      <c r="C15293" s="1"/>
    </row>
    <row r="15294" spans="2:3" x14ac:dyDescent="0.3">
      <c r="B15294" s="1"/>
      <c r="C15294" s="1"/>
    </row>
    <row r="15295" spans="2:3" x14ac:dyDescent="0.3">
      <c r="B15295" s="1"/>
      <c r="C15295" s="1"/>
    </row>
    <row r="15296" spans="2:3" x14ac:dyDescent="0.3">
      <c r="B15296" s="1"/>
      <c r="C15296" s="1"/>
    </row>
    <row r="15297" spans="2:3" x14ac:dyDescent="0.3">
      <c r="B15297" s="1"/>
      <c r="C15297" s="1"/>
    </row>
    <row r="15298" spans="2:3" x14ac:dyDescent="0.3">
      <c r="B15298" s="1"/>
      <c r="C15298" s="1"/>
    </row>
    <row r="15299" spans="2:3" x14ac:dyDescent="0.3">
      <c r="B15299" s="1"/>
      <c r="C15299" s="1"/>
    </row>
    <row r="15300" spans="2:3" x14ac:dyDescent="0.3">
      <c r="B15300" s="1"/>
      <c r="C15300" s="1"/>
    </row>
    <row r="15301" spans="2:3" x14ac:dyDescent="0.3">
      <c r="B15301" s="1"/>
      <c r="C15301" s="1"/>
    </row>
    <row r="15302" spans="2:3" x14ac:dyDescent="0.3">
      <c r="B15302" s="1"/>
      <c r="C15302" s="1"/>
    </row>
    <row r="15303" spans="2:3" x14ac:dyDescent="0.3">
      <c r="B15303" s="1"/>
      <c r="C15303" s="1"/>
    </row>
    <row r="15304" spans="2:3" x14ac:dyDescent="0.3">
      <c r="B15304" s="1"/>
      <c r="C15304" s="1"/>
    </row>
    <row r="15305" spans="2:3" x14ac:dyDescent="0.3">
      <c r="B15305" s="1"/>
      <c r="C15305" s="1"/>
    </row>
    <row r="15306" spans="2:3" x14ac:dyDescent="0.3">
      <c r="B15306" s="1"/>
      <c r="C15306" s="1"/>
    </row>
    <row r="15307" spans="2:3" x14ac:dyDescent="0.3">
      <c r="B15307" s="1"/>
      <c r="C15307" s="1"/>
    </row>
    <row r="15308" spans="2:3" x14ac:dyDescent="0.3">
      <c r="B15308" s="1"/>
      <c r="C15308" s="1"/>
    </row>
    <row r="15309" spans="2:3" x14ac:dyDescent="0.3">
      <c r="B15309" s="1"/>
      <c r="C15309" s="1"/>
    </row>
    <row r="15310" spans="2:3" x14ac:dyDescent="0.3">
      <c r="B15310" s="1"/>
      <c r="C15310" s="1"/>
    </row>
    <row r="15311" spans="2:3" x14ac:dyDescent="0.3">
      <c r="B15311" s="1"/>
      <c r="C15311" s="1"/>
    </row>
    <row r="15312" spans="2:3" x14ac:dyDescent="0.3">
      <c r="B15312" s="1"/>
      <c r="C15312" s="1"/>
    </row>
    <row r="15313" spans="2:3" x14ac:dyDescent="0.3">
      <c r="B15313" s="1"/>
      <c r="C15313" s="1"/>
    </row>
    <row r="15314" spans="2:3" x14ac:dyDescent="0.3">
      <c r="B15314" s="1"/>
      <c r="C15314" s="1"/>
    </row>
    <row r="15315" spans="2:3" x14ac:dyDescent="0.3">
      <c r="B15315" s="1"/>
      <c r="C15315" s="1"/>
    </row>
    <row r="15316" spans="2:3" x14ac:dyDescent="0.3">
      <c r="B15316" s="1"/>
      <c r="C15316" s="1"/>
    </row>
    <row r="15317" spans="2:3" x14ac:dyDescent="0.3">
      <c r="B15317" s="1"/>
      <c r="C15317" s="1"/>
    </row>
    <row r="15318" spans="2:3" x14ac:dyDescent="0.3">
      <c r="B15318" s="1"/>
      <c r="C15318" s="1"/>
    </row>
    <row r="15319" spans="2:3" x14ac:dyDescent="0.3">
      <c r="B15319" s="1"/>
      <c r="C15319" s="1"/>
    </row>
    <row r="15320" spans="2:3" x14ac:dyDescent="0.3">
      <c r="B15320" s="1"/>
      <c r="C15320" s="1"/>
    </row>
    <row r="15321" spans="2:3" x14ac:dyDescent="0.3">
      <c r="B15321" s="1"/>
      <c r="C15321" s="1"/>
    </row>
    <row r="15322" spans="2:3" x14ac:dyDescent="0.3">
      <c r="B15322" s="1"/>
      <c r="C15322" s="1"/>
    </row>
    <row r="15323" spans="2:3" x14ac:dyDescent="0.3">
      <c r="B15323" s="1"/>
      <c r="C15323" s="1"/>
    </row>
    <row r="15324" spans="2:3" x14ac:dyDescent="0.3">
      <c r="B15324" s="1"/>
      <c r="C15324" s="1"/>
    </row>
    <row r="15325" spans="2:3" x14ac:dyDescent="0.3">
      <c r="B15325" s="1"/>
      <c r="C15325" s="1"/>
    </row>
    <row r="15326" spans="2:3" x14ac:dyDescent="0.3">
      <c r="B15326" s="1"/>
      <c r="C15326" s="1"/>
    </row>
    <row r="15327" spans="2:3" x14ac:dyDescent="0.3">
      <c r="B15327" s="1"/>
      <c r="C15327" s="1"/>
    </row>
    <row r="15328" spans="2:3" x14ac:dyDescent="0.3">
      <c r="B15328" s="1"/>
      <c r="C15328" s="1"/>
    </row>
    <row r="15329" spans="2:3" x14ac:dyDescent="0.3">
      <c r="B15329" s="1"/>
      <c r="C15329" s="1"/>
    </row>
    <row r="15330" spans="2:3" x14ac:dyDescent="0.3">
      <c r="B15330" s="1"/>
      <c r="C15330" s="1"/>
    </row>
    <row r="15331" spans="2:3" x14ac:dyDescent="0.3">
      <c r="B15331" s="1"/>
      <c r="C15331" s="1"/>
    </row>
    <row r="15332" spans="2:3" x14ac:dyDescent="0.3">
      <c r="B15332" s="1"/>
      <c r="C15332" s="1"/>
    </row>
    <row r="15333" spans="2:3" x14ac:dyDescent="0.3">
      <c r="B15333" s="1"/>
      <c r="C15333" s="1"/>
    </row>
    <row r="15334" spans="2:3" x14ac:dyDescent="0.3">
      <c r="B15334" s="1"/>
      <c r="C15334" s="1"/>
    </row>
    <row r="15335" spans="2:3" x14ac:dyDescent="0.3">
      <c r="B15335" s="1"/>
      <c r="C15335" s="1"/>
    </row>
    <row r="15336" spans="2:3" x14ac:dyDescent="0.3">
      <c r="B15336" s="1"/>
      <c r="C15336" s="1"/>
    </row>
    <row r="15337" spans="2:3" x14ac:dyDescent="0.3">
      <c r="B15337" s="1"/>
      <c r="C15337" s="1"/>
    </row>
    <row r="15338" spans="2:3" x14ac:dyDescent="0.3">
      <c r="B15338" s="1"/>
      <c r="C15338" s="1"/>
    </row>
    <row r="15339" spans="2:3" x14ac:dyDescent="0.3">
      <c r="B15339" s="1"/>
      <c r="C15339" s="1"/>
    </row>
    <row r="15340" spans="2:3" x14ac:dyDescent="0.3">
      <c r="B15340" s="1"/>
      <c r="C15340" s="1"/>
    </row>
    <row r="15341" spans="2:3" x14ac:dyDescent="0.3">
      <c r="B15341" s="1"/>
      <c r="C15341" s="1"/>
    </row>
    <row r="15342" spans="2:3" x14ac:dyDescent="0.3">
      <c r="B15342" s="1"/>
      <c r="C15342" s="1"/>
    </row>
    <row r="15343" spans="2:3" x14ac:dyDescent="0.3">
      <c r="B15343" s="1"/>
      <c r="C15343" s="1"/>
    </row>
    <row r="15344" spans="2:3" x14ac:dyDescent="0.3">
      <c r="B15344" s="1"/>
      <c r="C15344" s="1"/>
    </row>
    <row r="15345" spans="2:3" x14ac:dyDescent="0.3">
      <c r="B15345" s="1"/>
      <c r="C15345" s="1"/>
    </row>
    <row r="15346" spans="2:3" x14ac:dyDescent="0.3">
      <c r="B15346" s="1"/>
      <c r="C15346" s="1"/>
    </row>
    <row r="15347" spans="2:3" x14ac:dyDescent="0.3">
      <c r="B15347" s="1"/>
      <c r="C15347" s="1"/>
    </row>
    <row r="15348" spans="2:3" x14ac:dyDescent="0.3">
      <c r="B15348" s="1"/>
      <c r="C15348" s="1"/>
    </row>
    <row r="15349" spans="2:3" x14ac:dyDescent="0.3">
      <c r="B15349" s="1"/>
      <c r="C15349" s="1"/>
    </row>
    <row r="15350" spans="2:3" x14ac:dyDescent="0.3">
      <c r="B15350" s="1"/>
      <c r="C15350" s="1"/>
    </row>
    <row r="15351" spans="2:3" x14ac:dyDescent="0.3">
      <c r="B15351" s="1"/>
      <c r="C15351" s="1"/>
    </row>
    <row r="15352" spans="2:3" x14ac:dyDescent="0.3">
      <c r="B15352" s="1"/>
      <c r="C15352" s="1"/>
    </row>
    <row r="15353" spans="2:3" x14ac:dyDescent="0.3">
      <c r="B15353" s="1"/>
      <c r="C15353" s="1"/>
    </row>
    <row r="15354" spans="2:3" x14ac:dyDescent="0.3">
      <c r="B15354" s="1"/>
      <c r="C15354" s="1"/>
    </row>
    <row r="15355" spans="2:3" x14ac:dyDescent="0.3">
      <c r="B15355" s="1"/>
      <c r="C15355" s="1"/>
    </row>
    <row r="15356" spans="2:3" x14ac:dyDescent="0.3">
      <c r="B15356" s="1"/>
      <c r="C15356" s="1"/>
    </row>
    <row r="15357" spans="2:3" x14ac:dyDescent="0.3">
      <c r="B15357" s="1"/>
      <c r="C15357" s="1"/>
    </row>
    <row r="15358" spans="2:3" x14ac:dyDescent="0.3">
      <c r="B15358" s="1"/>
      <c r="C15358" s="1"/>
    </row>
    <row r="15359" spans="2:3" x14ac:dyDescent="0.3">
      <c r="B15359" s="1"/>
      <c r="C15359" s="1"/>
    </row>
    <row r="15360" spans="2:3" x14ac:dyDescent="0.3">
      <c r="B15360" s="1"/>
      <c r="C15360" s="1"/>
    </row>
    <row r="15361" spans="2:3" x14ac:dyDescent="0.3">
      <c r="B15361" s="1"/>
      <c r="C15361" s="1"/>
    </row>
    <row r="15362" spans="2:3" x14ac:dyDescent="0.3">
      <c r="B15362" s="1"/>
      <c r="C15362" s="1"/>
    </row>
    <row r="15363" spans="2:3" x14ac:dyDescent="0.3">
      <c r="B15363" s="1"/>
      <c r="C15363" s="1"/>
    </row>
    <row r="15364" spans="2:3" x14ac:dyDescent="0.3">
      <c r="B15364" s="1"/>
      <c r="C15364" s="1"/>
    </row>
    <row r="15365" spans="2:3" x14ac:dyDescent="0.3">
      <c r="B15365" s="1"/>
      <c r="C15365" s="1"/>
    </row>
    <row r="15366" spans="2:3" x14ac:dyDescent="0.3">
      <c r="B15366" s="1"/>
      <c r="C15366" s="1"/>
    </row>
    <row r="15367" spans="2:3" x14ac:dyDescent="0.3">
      <c r="B15367" s="1"/>
      <c r="C15367" s="1"/>
    </row>
    <row r="15368" spans="2:3" x14ac:dyDescent="0.3">
      <c r="B15368" s="1"/>
      <c r="C15368" s="1"/>
    </row>
    <row r="15369" spans="2:3" x14ac:dyDescent="0.3">
      <c r="B15369" s="1"/>
      <c r="C15369" s="1"/>
    </row>
    <row r="15370" spans="2:3" x14ac:dyDescent="0.3">
      <c r="B15370" s="1"/>
      <c r="C15370" s="1"/>
    </row>
    <row r="15371" spans="2:3" x14ac:dyDescent="0.3">
      <c r="B15371" s="1"/>
      <c r="C15371" s="1"/>
    </row>
    <row r="15372" spans="2:3" x14ac:dyDescent="0.3">
      <c r="B15372" s="1"/>
      <c r="C15372" s="1"/>
    </row>
    <row r="15373" spans="2:3" x14ac:dyDescent="0.3">
      <c r="B15373" s="1"/>
      <c r="C15373" s="1"/>
    </row>
    <row r="15374" spans="2:3" x14ac:dyDescent="0.3">
      <c r="B15374" s="1"/>
      <c r="C15374" s="1"/>
    </row>
    <row r="15375" spans="2:3" x14ac:dyDescent="0.3">
      <c r="B15375" s="1"/>
      <c r="C15375" s="1"/>
    </row>
    <row r="15376" spans="2:3" x14ac:dyDescent="0.3">
      <c r="B15376" s="1"/>
      <c r="C15376" s="1"/>
    </row>
    <row r="15377" spans="2:3" x14ac:dyDescent="0.3">
      <c r="B15377" s="1"/>
      <c r="C15377" s="1"/>
    </row>
    <row r="15378" spans="2:3" x14ac:dyDescent="0.3">
      <c r="B15378" s="1"/>
      <c r="C15378" s="1"/>
    </row>
    <row r="15379" spans="2:3" x14ac:dyDescent="0.3">
      <c r="B15379" s="1"/>
      <c r="C15379" s="1"/>
    </row>
    <row r="15380" spans="2:3" x14ac:dyDescent="0.3">
      <c r="B15380" s="1"/>
      <c r="C15380" s="1"/>
    </row>
    <row r="15381" spans="2:3" x14ac:dyDescent="0.3">
      <c r="B15381" s="1"/>
      <c r="C15381" s="1"/>
    </row>
    <row r="15382" spans="2:3" x14ac:dyDescent="0.3">
      <c r="B15382" s="1"/>
      <c r="C15382" s="1"/>
    </row>
    <row r="15383" spans="2:3" x14ac:dyDescent="0.3">
      <c r="B15383" s="1"/>
      <c r="C15383" s="1"/>
    </row>
    <row r="15384" spans="2:3" x14ac:dyDescent="0.3">
      <c r="B15384" s="1"/>
      <c r="C15384" s="1"/>
    </row>
    <row r="15385" spans="2:3" x14ac:dyDescent="0.3">
      <c r="B15385" s="1"/>
      <c r="C15385" s="1"/>
    </row>
    <row r="15386" spans="2:3" x14ac:dyDescent="0.3">
      <c r="B15386" s="1"/>
      <c r="C15386" s="1"/>
    </row>
    <row r="15387" spans="2:3" x14ac:dyDescent="0.3">
      <c r="B15387" s="1"/>
      <c r="C15387" s="1"/>
    </row>
    <row r="15388" spans="2:3" x14ac:dyDescent="0.3">
      <c r="B15388" s="1"/>
      <c r="C15388" s="1"/>
    </row>
    <row r="15389" spans="2:3" x14ac:dyDescent="0.3">
      <c r="B15389" s="1"/>
      <c r="C15389" s="1"/>
    </row>
    <row r="15390" spans="2:3" x14ac:dyDescent="0.3">
      <c r="B15390" s="1"/>
      <c r="C15390" s="1"/>
    </row>
    <row r="15391" spans="2:3" x14ac:dyDescent="0.3">
      <c r="B15391" s="1"/>
      <c r="C15391" s="1"/>
    </row>
    <row r="15392" spans="2:3" x14ac:dyDescent="0.3">
      <c r="B15392" s="1"/>
      <c r="C15392" s="1"/>
    </row>
    <row r="15393" spans="2:3" x14ac:dyDescent="0.3">
      <c r="B15393" s="1"/>
      <c r="C15393" s="1"/>
    </row>
    <row r="15394" spans="2:3" x14ac:dyDescent="0.3">
      <c r="B15394" s="1"/>
      <c r="C15394" s="1"/>
    </row>
    <row r="15395" spans="2:3" x14ac:dyDescent="0.3">
      <c r="B15395" s="1"/>
      <c r="C15395" s="1"/>
    </row>
    <row r="15396" spans="2:3" x14ac:dyDescent="0.3">
      <c r="B15396" s="1"/>
      <c r="C15396" s="1"/>
    </row>
    <row r="15397" spans="2:3" x14ac:dyDescent="0.3">
      <c r="B15397" s="1"/>
      <c r="C15397" s="1"/>
    </row>
    <row r="15398" spans="2:3" x14ac:dyDescent="0.3">
      <c r="B15398" s="1"/>
      <c r="C15398" s="1"/>
    </row>
    <row r="15399" spans="2:3" x14ac:dyDescent="0.3">
      <c r="B15399" s="1"/>
      <c r="C15399" s="1"/>
    </row>
    <row r="15400" spans="2:3" x14ac:dyDescent="0.3">
      <c r="B15400" s="1"/>
      <c r="C15400" s="1"/>
    </row>
    <row r="15401" spans="2:3" x14ac:dyDescent="0.3">
      <c r="B15401" s="1"/>
      <c r="C15401" s="1"/>
    </row>
    <row r="15402" spans="2:3" x14ac:dyDescent="0.3">
      <c r="B15402" s="1"/>
      <c r="C15402" s="1"/>
    </row>
    <row r="15403" spans="2:3" x14ac:dyDescent="0.3">
      <c r="B15403" s="1"/>
      <c r="C15403" s="1"/>
    </row>
    <row r="15404" spans="2:3" x14ac:dyDescent="0.3">
      <c r="B15404" s="1"/>
      <c r="C15404" s="1"/>
    </row>
    <row r="15405" spans="2:3" x14ac:dyDescent="0.3">
      <c r="B15405" s="1"/>
      <c r="C15405" s="1"/>
    </row>
    <row r="15406" spans="2:3" x14ac:dyDescent="0.3">
      <c r="B15406" s="1"/>
      <c r="C15406" s="1"/>
    </row>
    <row r="15407" spans="2:3" x14ac:dyDescent="0.3">
      <c r="B15407" s="1"/>
      <c r="C15407" s="1"/>
    </row>
    <row r="15408" spans="2:3" x14ac:dyDescent="0.3">
      <c r="B15408" s="1"/>
      <c r="C15408" s="1"/>
    </row>
    <row r="15409" spans="2:3" x14ac:dyDescent="0.3">
      <c r="B15409" s="1"/>
      <c r="C15409" s="1"/>
    </row>
    <row r="15410" spans="2:3" x14ac:dyDescent="0.3">
      <c r="B15410" s="1"/>
      <c r="C15410" s="1"/>
    </row>
    <row r="15411" spans="2:3" x14ac:dyDescent="0.3">
      <c r="B15411" s="1"/>
      <c r="C15411" s="1"/>
    </row>
    <row r="15412" spans="2:3" x14ac:dyDescent="0.3">
      <c r="B15412" s="1"/>
      <c r="C15412" s="1"/>
    </row>
    <row r="15413" spans="2:3" x14ac:dyDescent="0.3">
      <c r="B15413" s="1"/>
      <c r="C15413" s="1"/>
    </row>
    <row r="15414" spans="2:3" x14ac:dyDescent="0.3">
      <c r="B15414" s="1"/>
      <c r="C15414" s="1"/>
    </row>
    <row r="15415" spans="2:3" x14ac:dyDescent="0.3">
      <c r="B15415" s="1"/>
      <c r="C15415" s="1"/>
    </row>
    <row r="15416" spans="2:3" x14ac:dyDescent="0.3">
      <c r="B15416" s="1"/>
      <c r="C15416" s="1"/>
    </row>
    <row r="15417" spans="2:3" x14ac:dyDescent="0.3">
      <c r="B15417" s="1"/>
      <c r="C15417" s="1"/>
    </row>
    <row r="15418" spans="2:3" x14ac:dyDescent="0.3">
      <c r="B15418" s="1"/>
      <c r="C15418" s="1"/>
    </row>
    <row r="15419" spans="2:3" x14ac:dyDescent="0.3">
      <c r="B15419" s="1"/>
      <c r="C15419" s="1"/>
    </row>
    <row r="15420" spans="2:3" x14ac:dyDescent="0.3">
      <c r="B15420" s="1"/>
      <c r="C15420" s="1"/>
    </row>
    <row r="15421" spans="2:3" x14ac:dyDescent="0.3">
      <c r="B15421" s="1"/>
      <c r="C15421" s="1"/>
    </row>
    <row r="15422" spans="2:3" x14ac:dyDescent="0.3">
      <c r="B15422" s="1"/>
      <c r="C15422" s="1"/>
    </row>
    <row r="15423" spans="2:3" x14ac:dyDescent="0.3">
      <c r="B15423" s="1"/>
      <c r="C15423" s="1"/>
    </row>
    <row r="15424" spans="2:3" x14ac:dyDescent="0.3">
      <c r="B15424" s="1"/>
      <c r="C15424" s="1"/>
    </row>
    <row r="15425" spans="2:3" x14ac:dyDescent="0.3">
      <c r="B15425" s="1"/>
      <c r="C15425" s="1"/>
    </row>
    <row r="15426" spans="2:3" x14ac:dyDescent="0.3">
      <c r="B15426" s="1"/>
      <c r="C15426" s="1"/>
    </row>
    <row r="15427" spans="2:3" x14ac:dyDescent="0.3">
      <c r="B15427" s="1"/>
      <c r="C15427" s="1"/>
    </row>
    <row r="15428" spans="2:3" x14ac:dyDescent="0.3">
      <c r="B15428" s="1"/>
      <c r="C15428" s="1"/>
    </row>
    <row r="15429" spans="2:3" x14ac:dyDescent="0.3">
      <c r="B15429" s="1"/>
      <c r="C15429" s="1"/>
    </row>
    <row r="15430" spans="2:3" x14ac:dyDescent="0.3">
      <c r="B15430" s="1"/>
      <c r="C15430" s="1"/>
    </row>
    <row r="15431" spans="2:3" x14ac:dyDescent="0.3">
      <c r="B15431" s="1"/>
      <c r="C15431" s="1"/>
    </row>
    <row r="15432" spans="2:3" x14ac:dyDescent="0.3">
      <c r="B15432" s="1"/>
      <c r="C15432" s="1"/>
    </row>
    <row r="15433" spans="2:3" x14ac:dyDescent="0.3">
      <c r="B15433" s="1"/>
      <c r="C15433" s="1"/>
    </row>
    <row r="15434" spans="2:3" x14ac:dyDescent="0.3">
      <c r="B15434" s="1"/>
      <c r="C15434" s="1"/>
    </row>
    <row r="15435" spans="2:3" x14ac:dyDescent="0.3">
      <c r="B15435" s="1"/>
      <c r="C15435" s="1"/>
    </row>
    <row r="15436" spans="2:3" x14ac:dyDescent="0.3">
      <c r="B15436" s="1"/>
      <c r="C15436" s="1"/>
    </row>
    <row r="15437" spans="2:3" x14ac:dyDescent="0.3">
      <c r="B15437" s="1"/>
      <c r="C15437" s="1"/>
    </row>
    <row r="15438" spans="2:3" x14ac:dyDescent="0.3">
      <c r="B15438" s="1"/>
      <c r="C15438" s="1"/>
    </row>
    <row r="15439" spans="2:3" x14ac:dyDescent="0.3">
      <c r="B15439" s="1"/>
      <c r="C15439" s="1"/>
    </row>
    <row r="15440" spans="2:3" x14ac:dyDescent="0.3">
      <c r="B15440" s="1"/>
      <c r="C15440" s="1"/>
    </row>
    <row r="15441" spans="2:3" x14ac:dyDescent="0.3">
      <c r="B15441" s="1"/>
      <c r="C15441" s="1"/>
    </row>
    <row r="15442" spans="2:3" x14ac:dyDescent="0.3">
      <c r="B15442" s="1"/>
      <c r="C15442" s="1"/>
    </row>
    <row r="15443" spans="2:3" x14ac:dyDescent="0.3">
      <c r="B15443" s="1"/>
      <c r="C15443" s="1"/>
    </row>
    <row r="15444" spans="2:3" x14ac:dyDescent="0.3">
      <c r="B15444" s="1"/>
      <c r="C15444" s="1"/>
    </row>
    <row r="15445" spans="2:3" x14ac:dyDescent="0.3">
      <c r="B15445" s="1"/>
      <c r="C15445" s="1"/>
    </row>
    <row r="15446" spans="2:3" x14ac:dyDescent="0.3">
      <c r="B15446" s="1"/>
      <c r="C15446" s="1"/>
    </row>
    <row r="15447" spans="2:3" x14ac:dyDescent="0.3">
      <c r="B15447" s="1"/>
      <c r="C15447" s="1"/>
    </row>
    <row r="15448" spans="2:3" x14ac:dyDescent="0.3">
      <c r="B15448" s="1"/>
      <c r="C15448" s="1"/>
    </row>
    <row r="15449" spans="2:3" x14ac:dyDescent="0.3">
      <c r="B15449" s="1"/>
      <c r="C15449" s="1"/>
    </row>
    <row r="15450" spans="2:3" x14ac:dyDescent="0.3">
      <c r="B15450" s="1"/>
      <c r="C15450" s="1"/>
    </row>
    <row r="15451" spans="2:3" x14ac:dyDescent="0.3">
      <c r="B15451" s="1"/>
      <c r="C15451" s="1"/>
    </row>
    <row r="15452" spans="2:3" x14ac:dyDescent="0.3">
      <c r="B15452" s="1"/>
      <c r="C15452" s="1"/>
    </row>
    <row r="15453" spans="2:3" x14ac:dyDescent="0.3">
      <c r="B15453" s="1"/>
      <c r="C15453" s="1"/>
    </row>
    <row r="15454" spans="2:3" x14ac:dyDescent="0.3">
      <c r="B15454" s="1"/>
      <c r="C15454" s="1"/>
    </row>
    <row r="15455" spans="2:3" x14ac:dyDescent="0.3">
      <c r="B15455" s="1"/>
      <c r="C15455" s="1"/>
    </row>
    <row r="15456" spans="2:3" x14ac:dyDescent="0.3">
      <c r="B15456" s="1"/>
      <c r="C15456" s="1"/>
    </row>
    <row r="15457" spans="2:3" x14ac:dyDescent="0.3">
      <c r="B15457" s="1"/>
      <c r="C15457" s="1"/>
    </row>
    <row r="15458" spans="2:3" x14ac:dyDescent="0.3">
      <c r="B15458" s="1"/>
      <c r="C15458" s="1"/>
    </row>
    <row r="15459" spans="2:3" x14ac:dyDescent="0.3">
      <c r="B15459" s="1"/>
      <c r="C15459" s="1"/>
    </row>
    <row r="15460" spans="2:3" x14ac:dyDescent="0.3">
      <c r="B15460" s="1"/>
      <c r="C15460" s="1"/>
    </row>
    <row r="15461" spans="2:3" x14ac:dyDescent="0.3">
      <c r="B15461" s="1"/>
      <c r="C15461" s="1"/>
    </row>
    <row r="15462" spans="2:3" x14ac:dyDescent="0.3">
      <c r="B15462" s="1"/>
      <c r="C15462" s="1"/>
    </row>
    <row r="15463" spans="2:3" x14ac:dyDescent="0.3">
      <c r="B15463" s="1"/>
      <c r="C15463" s="1"/>
    </row>
    <row r="15464" spans="2:3" x14ac:dyDescent="0.3">
      <c r="B15464" s="1"/>
      <c r="C15464" s="1"/>
    </row>
    <row r="15465" spans="2:3" x14ac:dyDescent="0.3">
      <c r="B15465" s="1"/>
      <c r="C15465" s="1"/>
    </row>
    <row r="15466" spans="2:3" x14ac:dyDescent="0.3">
      <c r="B15466" s="1"/>
      <c r="C15466" s="1"/>
    </row>
    <row r="15467" spans="2:3" x14ac:dyDescent="0.3">
      <c r="B15467" s="1"/>
      <c r="C15467" s="1"/>
    </row>
    <row r="15468" spans="2:3" x14ac:dyDescent="0.3">
      <c r="B15468" s="1"/>
      <c r="C15468" s="1"/>
    </row>
    <row r="15469" spans="2:3" x14ac:dyDescent="0.3">
      <c r="B15469" s="1"/>
      <c r="C15469" s="1"/>
    </row>
    <row r="15470" spans="2:3" x14ac:dyDescent="0.3">
      <c r="B15470" s="1"/>
      <c r="C15470" s="1"/>
    </row>
    <row r="15471" spans="2:3" x14ac:dyDescent="0.3">
      <c r="B15471" s="1"/>
      <c r="C15471" s="1"/>
    </row>
    <row r="15472" spans="2:3" x14ac:dyDescent="0.3">
      <c r="B15472" s="1"/>
      <c r="C15472" s="1"/>
    </row>
    <row r="15473" spans="2:3" x14ac:dyDescent="0.3">
      <c r="B15473" s="1"/>
      <c r="C15473" s="1"/>
    </row>
    <row r="15474" spans="2:3" x14ac:dyDescent="0.3">
      <c r="B15474" s="1"/>
      <c r="C15474" s="1"/>
    </row>
    <row r="15475" spans="2:3" x14ac:dyDescent="0.3">
      <c r="B15475" s="1"/>
      <c r="C15475" s="1"/>
    </row>
    <row r="15476" spans="2:3" x14ac:dyDescent="0.3">
      <c r="B15476" s="1"/>
      <c r="C15476" s="1"/>
    </row>
    <row r="15477" spans="2:3" x14ac:dyDescent="0.3">
      <c r="B15477" s="1"/>
      <c r="C15477" s="1"/>
    </row>
    <row r="15478" spans="2:3" x14ac:dyDescent="0.3">
      <c r="B15478" s="1"/>
      <c r="C15478" s="1"/>
    </row>
    <row r="15479" spans="2:3" x14ac:dyDescent="0.3">
      <c r="B15479" s="1"/>
      <c r="C15479" s="1"/>
    </row>
    <row r="15480" spans="2:3" x14ac:dyDescent="0.3">
      <c r="B15480" s="1"/>
      <c r="C15480" s="1"/>
    </row>
    <row r="15481" spans="2:3" x14ac:dyDescent="0.3">
      <c r="B15481" s="1"/>
      <c r="C15481" s="1"/>
    </row>
    <row r="15482" spans="2:3" x14ac:dyDescent="0.3">
      <c r="B15482" s="1"/>
      <c r="C15482" s="1"/>
    </row>
    <row r="15483" spans="2:3" x14ac:dyDescent="0.3">
      <c r="B15483" s="1"/>
      <c r="C15483" s="1"/>
    </row>
    <row r="15484" spans="2:3" x14ac:dyDescent="0.3">
      <c r="B15484" s="1"/>
      <c r="C15484" s="1"/>
    </row>
    <row r="15485" spans="2:3" x14ac:dyDescent="0.3">
      <c r="B15485" s="1"/>
      <c r="C15485" s="1"/>
    </row>
    <row r="15486" spans="2:3" x14ac:dyDescent="0.3">
      <c r="B15486" s="1"/>
      <c r="C15486" s="1"/>
    </row>
    <row r="15487" spans="2:3" x14ac:dyDescent="0.3">
      <c r="B15487" s="1"/>
      <c r="C15487" s="1"/>
    </row>
    <row r="15488" spans="2:3" x14ac:dyDescent="0.3">
      <c r="B15488" s="1"/>
      <c r="C15488" s="1"/>
    </row>
    <row r="15489" spans="2:3" x14ac:dyDescent="0.3">
      <c r="B15489" s="1"/>
      <c r="C15489" s="1"/>
    </row>
    <row r="15490" spans="2:3" x14ac:dyDescent="0.3">
      <c r="B15490" s="1"/>
      <c r="C15490" s="1"/>
    </row>
    <row r="15491" spans="2:3" x14ac:dyDescent="0.3">
      <c r="B15491" s="1"/>
      <c r="C15491" s="1"/>
    </row>
    <row r="15492" spans="2:3" x14ac:dyDescent="0.3">
      <c r="B15492" s="1"/>
      <c r="C15492" s="1"/>
    </row>
    <row r="15493" spans="2:3" x14ac:dyDescent="0.3">
      <c r="B15493" s="1"/>
      <c r="C15493" s="1"/>
    </row>
    <row r="15494" spans="2:3" x14ac:dyDescent="0.3">
      <c r="B15494" s="1"/>
      <c r="C15494" s="1"/>
    </row>
    <row r="15495" spans="2:3" x14ac:dyDescent="0.3">
      <c r="B15495" s="1"/>
      <c r="C15495" s="1"/>
    </row>
    <row r="15496" spans="2:3" x14ac:dyDescent="0.3">
      <c r="B15496" s="1"/>
      <c r="C15496" s="1"/>
    </row>
    <row r="15497" spans="2:3" x14ac:dyDescent="0.3">
      <c r="B15497" s="1"/>
      <c r="C15497" s="1"/>
    </row>
    <row r="15498" spans="2:3" x14ac:dyDescent="0.3">
      <c r="B15498" s="1"/>
      <c r="C15498" s="1"/>
    </row>
    <row r="15499" spans="2:3" x14ac:dyDescent="0.3">
      <c r="B15499" s="1"/>
      <c r="C15499" s="1"/>
    </row>
    <row r="15500" spans="2:3" x14ac:dyDescent="0.3">
      <c r="B15500" s="1"/>
      <c r="C15500" s="1"/>
    </row>
    <row r="15501" spans="2:3" x14ac:dyDescent="0.3">
      <c r="B15501" s="1"/>
      <c r="C15501" s="1"/>
    </row>
    <row r="15502" spans="2:3" x14ac:dyDescent="0.3">
      <c r="B15502" s="1"/>
      <c r="C15502" s="1"/>
    </row>
    <row r="15503" spans="2:3" x14ac:dyDescent="0.3">
      <c r="B15503" s="1"/>
      <c r="C15503" s="1"/>
    </row>
    <row r="15504" spans="2:3" x14ac:dyDescent="0.3">
      <c r="B15504" s="1"/>
      <c r="C15504" s="1"/>
    </row>
    <row r="15505" spans="2:3" x14ac:dyDescent="0.3">
      <c r="B15505" s="1"/>
      <c r="C15505" s="1"/>
    </row>
    <row r="15506" spans="2:3" x14ac:dyDescent="0.3">
      <c r="B15506" s="1"/>
      <c r="C15506" s="1"/>
    </row>
    <row r="15507" spans="2:3" x14ac:dyDescent="0.3">
      <c r="B15507" s="1"/>
      <c r="C15507" s="1"/>
    </row>
    <row r="15508" spans="2:3" x14ac:dyDescent="0.3">
      <c r="B15508" s="1"/>
      <c r="C15508" s="1"/>
    </row>
    <row r="15509" spans="2:3" x14ac:dyDescent="0.3">
      <c r="B15509" s="1"/>
      <c r="C15509" s="1"/>
    </row>
    <row r="15510" spans="2:3" x14ac:dyDescent="0.3">
      <c r="B15510" s="1"/>
      <c r="C15510" s="1"/>
    </row>
    <row r="15511" spans="2:3" x14ac:dyDescent="0.3">
      <c r="B15511" s="1"/>
      <c r="C15511" s="1"/>
    </row>
    <row r="15512" spans="2:3" x14ac:dyDescent="0.3">
      <c r="B15512" s="1"/>
      <c r="C15512" s="1"/>
    </row>
    <row r="15513" spans="2:3" x14ac:dyDescent="0.3">
      <c r="B15513" s="1"/>
      <c r="C15513" s="1"/>
    </row>
    <row r="15514" spans="2:3" x14ac:dyDescent="0.3">
      <c r="B15514" s="1"/>
      <c r="C15514" s="1"/>
    </row>
    <row r="15515" spans="2:3" x14ac:dyDescent="0.3">
      <c r="B15515" s="1"/>
      <c r="C15515" s="1"/>
    </row>
    <row r="15516" spans="2:3" x14ac:dyDescent="0.3">
      <c r="B15516" s="1"/>
      <c r="C15516" s="1"/>
    </row>
    <row r="15517" spans="2:3" x14ac:dyDescent="0.3">
      <c r="B15517" s="1"/>
      <c r="C15517" s="1"/>
    </row>
    <row r="15518" spans="2:3" x14ac:dyDescent="0.3">
      <c r="B15518" s="1"/>
      <c r="C15518" s="1"/>
    </row>
    <row r="15519" spans="2:3" x14ac:dyDescent="0.3">
      <c r="B15519" s="1"/>
      <c r="C15519" s="1"/>
    </row>
    <row r="15520" spans="2:3" x14ac:dyDescent="0.3">
      <c r="B15520" s="1"/>
      <c r="C15520" s="1"/>
    </row>
    <row r="15521" spans="2:3" x14ac:dyDescent="0.3">
      <c r="B15521" s="1"/>
      <c r="C15521" s="1"/>
    </row>
    <row r="15522" spans="2:3" x14ac:dyDescent="0.3">
      <c r="B15522" s="1"/>
      <c r="C15522" s="1"/>
    </row>
    <row r="15523" spans="2:3" x14ac:dyDescent="0.3">
      <c r="B15523" s="1"/>
      <c r="C15523" s="1"/>
    </row>
    <row r="15524" spans="2:3" x14ac:dyDescent="0.3">
      <c r="B15524" s="1"/>
      <c r="C15524" s="1"/>
    </row>
    <row r="15525" spans="2:3" x14ac:dyDescent="0.3">
      <c r="B15525" s="1"/>
      <c r="C15525" s="1"/>
    </row>
    <row r="15526" spans="2:3" x14ac:dyDescent="0.3">
      <c r="B15526" s="1"/>
      <c r="C15526" s="1"/>
    </row>
    <row r="15527" spans="2:3" x14ac:dyDescent="0.3">
      <c r="B15527" s="1"/>
      <c r="C15527" s="1"/>
    </row>
    <row r="15528" spans="2:3" x14ac:dyDescent="0.3">
      <c r="B15528" s="1"/>
      <c r="C15528" s="1"/>
    </row>
    <row r="15529" spans="2:3" x14ac:dyDescent="0.3">
      <c r="B15529" s="1"/>
      <c r="C15529" s="1"/>
    </row>
    <row r="15530" spans="2:3" x14ac:dyDescent="0.3">
      <c r="B15530" s="1"/>
      <c r="C15530" s="1"/>
    </row>
    <row r="15531" spans="2:3" x14ac:dyDescent="0.3">
      <c r="B15531" s="1"/>
      <c r="C15531" s="1"/>
    </row>
    <row r="15532" spans="2:3" x14ac:dyDescent="0.3">
      <c r="B15532" s="1"/>
      <c r="C15532" s="1"/>
    </row>
    <row r="15533" spans="2:3" x14ac:dyDescent="0.3">
      <c r="B15533" s="1"/>
      <c r="C15533" s="1"/>
    </row>
    <row r="15534" spans="2:3" x14ac:dyDescent="0.3">
      <c r="B15534" s="1"/>
      <c r="C15534" s="1"/>
    </row>
    <row r="15535" spans="2:3" x14ac:dyDescent="0.3">
      <c r="B15535" s="1"/>
      <c r="C15535" s="1"/>
    </row>
    <row r="15536" spans="2:3" x14ac:dyDescent="0.3">
      <c r="B15536" s="1"/>
      <c r="C15536" s="1"/>
    </row>
    <row r="15537" spans="2:3" x14ac:dyDescent="0.3">
      <c r="B15537" s="1"/>
      <c r="C15537" s="1"/>
    </row>
    <row r="15538" spans="2:3" x14ac:dyDescent="0.3">
      <c r="B15538" s="1"/>
      <c r="C15538" s="1"/>
    </row>
    <row r="15539" spans="2:3" x14ac:dyDescent="0.3">
      <c r="B15539" s="1"/>
      <c r="C15539" s="1"/>
    </row>
    <row r="15540" spans="2:3" x14ac:dyDescent="0.3">
      <c r="B15540" s="1"/>
      <c r="C15540" s="1"/>
    </row>
    <row r="15541" spans="2:3" x14ac:dyDescent="0.3">
      <c r="B15541" s="1"/>
      <c r="C15541" s="1"/>
    </row>
    <row r="15542" spans="2:3" x14ac:dyDescent="0.3">
      <c r="B15542" s="1"/>
      <c r="C15542" s="1"/>
    </row>
    <row r="15543" spans="2:3" x14ac:dyDescent="0.3">
      <c r="B15543" s="1"/>
      <c r="C15543" s="1"/>
    </row>
    <row r="15544" spans="2:3" x14ac:dyDescent="0.3">
      <c r="B15544" s="1"/>
      <c r="C15544" s="1"/>
    </row>
    <row r="15545" spans="2:3" x14ac:dyDescent="0.3">
      <c r="B15545" s="1"/>
      <c r="C15545" s="1"/>
    </row>
    <row r="15546" spans="2:3" x14ac:dyDescent="0.3">
      <c r="B15546" s="1"/>
      <c r="C15546" s="1"/>
    </row>
    <row r="15547" spans="2:3" x14ac:dyDescent="0.3">
      <c r="B15547" s="1"/>
      <c r="C15547" s="1"/>
    </row>
    <row r="15548" spans="2:3" x14ac:dyDescent="0.3">
      <c r="B15548" s="1"/>
      <c r="C15548" s="1"/>
    </row>
    <row r="15549" spans="2:3" x14ac:dyDescent="0.3">
      <c r="B15549" s="1"/>
      <c r="C15549" s="1"/>
    </row>
    <row r="15550" spans="2:3" x14ac:dyDescent="0.3">
      <c r="B15550" s="1"/>
      <c r="C15550" s="1"/>
    </row>
    <row r="15551" spans="2:3" x14ac:dyDescent="0.3">
      <c r="B15551" s="1"/>
      <c r="C15551" s="1"/>
    </row>
    <row r="15552" spans="2:3" x14ac:dyDescent="0.3">
      <c r="B15552" s="1"/>
      <c r="C15552" s="1"/>
    </row>
    <row r="15553" spans="2:3" x14ac:dyDescent="0.3">
      <c r="B15553" s="1"/>
      <c r="C15553" s="1"/>
    </row>
    <row r="15554" spans="2:3" x14ac:dyDescent="0.3">
      <c r="B15554" s="1"/>
      <c r="C15554" s="1"/>
    </row>
    <row r="15555" spans="2:3" x14ac:dyDescent="0.3">
      <c r="B15555" s="1"/>
      <c r="C15555" s="1"/>
    </row>
    <row r="15556" spans="2:3" x14ac:dyDescent="0.3">
      <c r="B15556" s="1"/>
      <c r="C15556" s="1"/>
    </row>
    <row r="15557" spans="2:3" x14ac:dyDescent="0.3">
      <c r="B15557" s="1"/>
      <c r="C15557" s="1"/>
    </row>
    <row r="15558" spans="2:3" x14ac:dyDescent="0.3">
      <c r="B15558" s="1"/>
      <c r="C15558" s="1"/>
    </row>
    <row r="15559" spans="2:3" x14ac:dyDescent="0.3">
      <c r="B15559" s="1"/>
      <c r="C15559" s="1"/>
    </row>
    <row r="15560" spans="2:3" x14ac:dyDescent="0.3">
      <c r="B15560" s="1"/>
      <c r="C15560" s="1"/>
    </row>
    <row r="15561" spans="2:3" x14ac:dyDescent="0.3">
      <c r="B15561" s="1"/>
      <c r="C15561" s="1"/>
    </row>
    <row r="15562" spans="2:3" x14ac:dyDescent="0.3">
      <c r="B15562" s="1"/>
      <c r="C15562" s="1"/>
    </row>
    <row r="15563" spans="2:3" x14ac:dyDescent="0.3">
      <c r="B15563" s="1"/>
      <c r="C15563" s="1"/>
    </row>
    <row r="15564" spans="2:3" x14ac:dyDescent="0.3">
      <c r="B15564" s="1"/>
      <c r="C15564" s="1"/>
    </row>
    <row r="15565" spans="2:3" x14ac:dyDescent="0.3">
      <c r="B15565" s="1"/>
      <c r="C15565" s="1"/>
    </row>
    <row r="15566" spans="2:3" x14ac:dyDescent="0.3">
      <c r="B15566" s="1"/>
      <c r="C15566" s="1"/>
    </row>
    <row r="15567" spans="2:3" x14ac:dyDescent="0.3">
      <c r="B15567" s="1"/>
      <c r="C15567" s="1"/>
    </row>
    <row r="15568" spans="2:3" x14ac:dyDescent="0.3">
      <c r="B15568" s="1"/>
      <c r="C15568" s="1"/>
    </row>
    <row r="15569" spans="2:3" x14ac:dyDescent="0.3">
      <c r="B15569" s="1"/>
      <c r="C15569" s="1"/>
    </row>
    <row r="15570" spans="2:3" x14ac:dyDescent="0.3">
      <c r="B15570" s="1"/>
      <c r="C15570" s="1"/>
    </row>
    <row r="15571" spans="2:3" x14ac:dyDescent="0.3">
      <c r="B15571" s="1"/>
      <c r="C15571" s="1"/>
    </row>
    <row r="15572" spans="2:3" x14ac:dyDescent="0.3">
      <c r="B15572" s="1"/>
      <c r="C15572" s="1"/>
    </row>
    <row r="15573" spans="2:3" x14ac:dyDescent="0.3">
      <c r="B15573" s="1"/>
      <c r="C15573" s="1"/>
    </row>
    <row r="15574" spans="2:3" x14ac:dyDescent="0.3">
      <c r="B15574" s="1"/>
      <c r="C15574" s="1"/>
    </row>
    <row r="15575" spans="2:3" x14ac:dyDescent="0.3">
      <c r="B15575" s="1"/>
      <c r="C15575" s="1"/>
    </row>
    <row r="15576" spans="2:3" x14ac:dyDescent="0.3">
      <c r="B15576" s="1"/>
      <c r="C15576" s="1"/>
    </row>
    <row r="15577" spans="2:3" x14ac:dyDescent="0.3">
      <c r="B15577" s="1"/>
      <c r="C15577" s="1"/>
    </row>
    <row r="15578" spans="2:3" x14ac:dyDescent="0.3">
      <c r="B15578" s="1"/>
      <c r="C15578" s="1"/>
    </row>
    <row r="15579" spans="2:3" x14ac:dyDescent="0.3">
      <c r="B15579" s="1"/>
      <c r="C15579" s="1"/>
    </row>
    <row r="15580" spans="2:3" x14ac:dyDescent="0.3">
      <c r="B15580" s="1"/>
      <c r="C15580" s="1"/>
    </row>
    <row r="15581" spans="2:3" x14ac:dyDescent="0.3">
      <c r="B15581" s="1"/>
      <c r="C15581" s="1"/>
    </row>
    <row r="15582" spans="2:3" x14ac:dyDescent="0.3">
      <c r="B15582" s="1"/>
      <c r="C15582" s="1"/>
    </row>
    <row r="15583" spans="2:3" x14ac:dyDescent="0.3">
      <c r="B15583" s="1"/>
      <c r="C15583" s="1"/>
    </row>
    <row r="15584" spans="2:3" x14ac:dyDescent="0.3">
      <c r="B15584" s="1"/>
      <c r="C15584" s="1"/>
    </row>
    <row r="15585" spans="2:3" x14ac:dyDescent="0.3">
      <c r="B15585" s="1"/>
      <c r="C15585" s="1"/>
    </row>
    <row r="15586" spans="2:3" x14ac:dyDescent="0.3">
      <c r="B15586" s="1"/>
      <c r="C15586" s="1"/>
    </row>
    <row r="15587" spans="2:3" x14ac:dyDescent="0.3">
      <c r="B15587" s="1"/>
      <c r="C15587" s="1"/>
    </row>
    <row r="15588" spans="2:3" x14ac:dyDescent="0.3">
      <c r="B15588" s="1"/>
      <c r="C15588" s="1"/>
    </row>
    <row r="15589" spans="2:3" x14ac:dyDescent="0.3">
      <c r="B15589" s="1"/>
      <c r="C15589" s="1"/>
    </row>
    <row r="15590" spans="2:3" x14ac:dyDescent="0.3">
      <c r="B15590" s="1"/>
      <c r="C15590" s="1"/>
    </row>
    <row r="15591" spans="2:3" x14ac:dyDescent="0.3">
      <c r="B15591" s="1"/>
      <c r="C15591" s="1"/>
    </row>
    <row r="15592" spans="2:3" x14ac:dyDescent="0.3">
      <c r="B15592" s="1"/>
      <c r="C15592" s="1"/>
    </row>
    <row r="15593" spans="2:3" x14ac:dyDescent="0.3">
      <c r="B15593" s="1"/>
      <c r="C15593" s="1"/>
    </row>
    <row r="15594" spans="2:3" x14ac:dyDescent="0.3">
      <c r="B15594" s="1"/>
      <c r="C15594" s="1"/>
    </row>
    <row r="15595" spans="2:3" x14ac:dyDescent="0.3">
      <c r="B15595" s="1"/>
      <c r="C15595" s="1"/>
    </row>
    <row r="15596" spans="2:3" x14ac:dyDescent="0.3">
      <c r="B15596" s="1"/>
      <c r="C15596" s="1"/>
    </row>
    <row r="15597" spans="2:3" x14ac:dyDescent="0.3">
      <c r="B15597" s="1"/>
      <c r="C15597" s="1"/>
    </row>
    <row r="15598" spans="2:3" x14ac:dyDescent="0.3">
      <c r="B15598" s="1"/>
      <c r="C15598" s="1"/>
    </row>
    <row r="15599" spans="2:3" x14ac:dyDescent="0.3">
      <c r="B15599" s="1"/>
      <c r="C15599" s="1"/>
    </row>
    <row r="15600" spans="2:3" x14ac:dyDescent="0.3">
      <c r="B15600" s="1"/>
      <c r="C15600" s="1"/>
    </row>
    <row r="15601" spans="2:3" x14ac:dyDescent="0.3">
      <c r="B15601" s="1"/>
      <c r="C15601" s="1"/>
    </row>
    <row r="15602" spans="2:3" x14ac:dyDescent="0.3">
      <c r="B15602" s="1"/>
      <c r="C15602" s="1"/>
    </row>
    <row r="15603" spans="2:3" x14ac:dyDescent="0.3">
      <c r="B15603" s="1"/>
      <c r="C15603" s="1"/>
    </row>
    <row r="15604" spans="2:3" x14ac:dyDescent="0.3">
      <c r="B15604" s="1"/>
      <c r="C15604" s="1"/>
    </row>
    <row r="15605" spans="2:3" x14ac:dyDescent="0.3">
      <c r="B15605" s="1"/>
      <c r="C15605" s="1"/>
    </row>
    <row r="15606" spans="2:3" x14ac:dyDescent="0.3">
      <c r="B15606" s="1"/>
      <c r="C15606" s="1"/>
    </row>
    <row r="15607" spans="2:3" x14ac:dyDescent="0.3">
      <c r="B15607" s="1"/>
      <c r="C15607" s="1"/>
    </row>
    <row r="15608" spans="2:3" x14ac:dyDescent="0.3">
      <c r="B15608" s="1"/>
      <c r="C15608" s="1"/>
    </row>
    <row r="15609" spans="2:3" x14ac:dyDescent="0.3">
      <c r="B15609" s="1"/>
      <c r="C15609" s="1"/>
    </row>
    <row r="15610" spans="2:3" x14ac:dyDescent="0.3">
      <c r="B15610" s="1"/>
      <c r="C15610" s="1"/>
    </row>
    <row r="15611" spans="2:3" x14ac:dyDescent="0.3">
      <c r="B15611" s="1"/>
      <c r="C15611" s="1"/>
    </row>
    <row r="15612" spans="2:3" x14ac:dyDescent="0.3">
      <c r="B15612" s="1"/>
      <c r="C15612" s="1"/>
    </row>
    <row r="15613" spans="2:3" x14ac:dyDescent="0.3">
      <c r="B15613" s="1"/>
      <c r="C15613" s="1"/>
    </row>
    <row r="15614" spans="2:3" x14ac:dyDescent="0.3">
      <c r="B15614" s="1"/>
      <c r="C15614" s="1"/>
    </row>
    <row r="15615" spans="2:3" x14ac:dyDescent="0.3">
      <c r="B15615" s="1"/>
      <c r="C15615" s="1"/>
    </row>
    <row r="15616" spans="2:3" x14ac:dyDescent="0.3">
      <c r="B15616" s="1"/>
      <c r="C15616" s="1"/>
    </row>
    <row r="15617" spans="2:3" x14ac:dyDescent="0.3">
      <c r="B15617" s="1"/>
      <c r="C15617" s="1"/>
    </row>
    <row r="15618" spans="2:3" x14ac:dyDescent="0.3">
      <c r="B15618" s="1"/>
      <c r="C15618" s="1"/>
    </row>
    <row r="15619" spans="2:3" x14ac:dyDescent="0.3">
      <c r="B15619" s="1"/>
      <c r="C15619" s="1"/>
    </row>
    <row r="15620" spans="2:3" x14ac:dyDescent="0.3">
      <c r="B15620" s="1"/>
      <c r="C15620" s="1"/>
    </row>
    <row r="15621" spans="2:3" x14ac:dyDescent="0.3">
      <c r="B15621" s="1"/>
      <c r="C15621" s="1"/>
    </row>
    <row r="15622" spans="2:3" x14ac:dyDescent="0.3">
      <c r="B15622" s="1"/>
      <c r="C15622" s="1"/>
    </row>
    <row r="15623" spans="2:3" x14ac:dyDescent="0.3">
      <c r="B15623" s="1"/>
      <c r="C15623" s="1"/>
    </row>
    <row r="15624" spans="2:3" x14ac:dyDescent="0.3">
      <c r="B15624" s="1"/>
      <c r="C15624" s="1"/>
    </row>
    <row r="15625" spans="2:3" x14ac:dyDescent="0.3">
      <c r="B15625" s="1"/>
      <c r="C15625" s="1"/>
    </row>
    <row r="15626" spans="2:3" x14ac:dyDescent="0.3">
      <c r="B15626" s="1"/>
      <c r="C15626" s="1"/>
    </row>
    <row r="15627" spans="2:3" x14ac:dyDescent="0.3">
      <c r="B15627" s="1"/>
      <c r="C15627" s="1"/>
    </row>
    <row r="15628" spans="2:3" x14ac:dyDescent="0.3">
      <c r="B15628" s="1"/>
      <c r="C15628" s="1"/>
    </row>
    <row r="15629" spans="2:3" x14ac:dyDescent="0.3">
      <c r="B15629" s="1"/>
      <c r="C15629" s="1"/>
    </row>
    <row r="15630" spans="2:3" x14ac:dyDescent="0.3">
      <c r="B15630" s="1"/>
      <c r="C15630" s="1"/>
    </row>
    <row r="15631" spans="2:3" x14ac:dyDescent="0.3">
      <c r="B15631" s="1"/>
      <c r="C15631" s="1"/>
    </row>
    <row r="15632" spans="2:3" x14ac:dyDescent="0.3">
      <c r="B15632" s="1"/>
      <c r="C15632" s="1"/>
    </row>
    <row r="15633" spans="2:3" x14ac:dyDescent="0.3">
      <c r="B15633" s="1"/>
      <c r="C15633" s="1"/>
    </row>
    <row r="15634" spans="2:3" x14ac:dyDescent="0.3">
      <c r="B15634" s="1"/>
      <c r="C15634" s="1"/>
    </row>
    <row r="15635" spans="2:3" x14ac:dyDescent="0.3">
      <c r="B15635" s="1"/>
      <c r="C15635" s="1"/>
    </row>
    <row r="15636" spans="2:3" x14ac:dyDescent="0.3">
      <c r="B15636" s="1"/>
      <c r="C15636" s="1"/>
    </row>
    <row r="15637" spans="2:3" x14ac:dyDescent="0.3">
      <c r="B15637" s="1"/>
      <c r="C15637" s="1"/>
    </row>
    <row r="15638" spans="2:3" x14ac:dyDescent="0.3">
      <c r="B15638" s="1"/>
      <c r="C15638" s="1"/>
    </row>
    <row r="15639" spans="2:3" x14ac:dyDescent="0.3">
      <c r="B15639" s="1"/>
      <c r="C15639" s="1"/>
    </row>
    <row r="15640" spans="2:3" x14ac:dyDescent="0.3">
      <c r="B15640" s="1"/>
      <c r="C15640" s="1"/>
    </row>
    <row r="15641" spans="2:3" x14ac:dyDescent="0.3">
      <c r="B15641" s="1"/>
      <c r="C15641" s="1"/>
    </row>
    <row r="15642" spans="2:3" x14ac:dyDescent="0.3">
      <c r="B15642" s="1"/>
      <c r="C15642" s="1"/>
    </row>
    <row r="15643" spans="2:3" x14ac:dyDescent="0.3">
      <c r="B15643" s="1"/>
      <c r="C15643" s="1"/>
    </row>
    <row r="15644" spans="2:3" x14ac:dyDescent="0.3">
      <c r="B15644" s="1"/>
      <c r="C15644" s="1"/>
    </row>
    <row r="15645" spans="2:3" x14ac:dyDescent="0.3">
      <c r="B15645" s="1"/>
      <c r="C15645" s="1"/>
    </row>
    <row r="15646" spans="2:3" x14ac:dyDescent="0.3">
      <c r="B15646" s="1"/>
      <c r="C15646" s="1"/>
    </row>
    <row r="15647" spans="2:3" x14ac:dyDescent="0.3">
      <c r="B15647" s="1"/>
      <c r="C15647" s="1"/>
    </row>
    <row r="15648" spans="2:3" x14ac:dyDescent="0.3">
      <c r="B15648" s="1"/>
      <c r="C15648" s="1"/>
    </row>
    <row r="15649" spans="2:3" x14ac:dyDescent="0.3">
      <c r="B15649" s="1"/>
      <c r="C15649" s="1"/>
    </row>
    <row r="15650" spans="2:3" x14ac:dyDescent="0.3">
      <c r="B15650" s="1"/>
      <c r="C15650" s="1"/>
    </row>
    <row r="15651" spans="2:3" x14ac:dyDescent="0.3">
      <c r="B15651" s="1"/>
      <c r="C15651" s="1"/>
    </row>
    <row r="15652" spans="2:3" x14ac:dyDescent="0.3">
      <c r="B15652" s="1"/>
      <c r="C15652" s="1"/>
    </row>
    <row r="15653" spans="2:3" x14ac:dyDescent="0.3">
      <c r="B15653" s="1"/>
      <c r="C15653" s="1"/>
    </row>
    <row r="15654" spans="2:3" x14ac:dyDescent="0.3">
      <c r="B15654" s="1"/>
      <c r="C15654" s="1"/>
    </row>
    <row r="15655" spans="2:3" x14ac:dyDescent="0.3">
      <c r="B15655" s="1"/>
      <c r="C15655" s="1"/>
    </row>
    <row r="15656" spans="2:3" x14ac:dyDescent="0.3">
      <c r="B15656" s="1"/>
      <c r="C15656" s="1"/>
    </row>
    <row r="15657" spans="2:3" x14ac:dyDescent="0.3">
      <c r="B15657" s="1"/>
      <c r="C15657" s="1"/>
    </row>
    <row r="15658" spans="2:3" x14ac:dyDescent="0.3">
      <c r="B15658" s="1"/>
      <c r="C15658" s="1"/>
    </row>
    <row r="15659" spans="2:3" x14ac:dyDescent="0.3">
      <c r="B15659" s="1"/>
      <c r="C15659" s="1"/>
    </row>
    <row r="15660" spans="2:3" x14ac:dyDescent="0.3">
      <c r="B15660" s="1"/>
      <c r="C15660" s="1"/>
    </row>
    <row r="15661" spans="2:3" x14ac:dyDescent="0.3">
      <c r="B15661" s="1"/>
      <c r="C15661" s="1"/>
    </row>
    <row r="15662" spans="2:3" x14ac:dyDescent="0.3">
      <c r="B15662" s="1"/>
      <c r="C15662" s="1"/>
    </row>
    <row r="15663" spans="2:3" x14ac:dyDescent="0.3">
      <c r="B15663" s="1"/>
      <c r="C15663" s="1"/>
    </row>
    <row r="15664" spans="2:3" x14ac:dyDescent="0.3">
      <c r="B15664" s="1"/>
      <c r="C15664" s="1"/>
    </row>
    <row r="15665" spans="2:3" x14ac:dyDescent="0.3">
      <c r="B15665" s="1"/>
      <c r="C15665" s="1"/>
    </row>
    <row r="15666" spans="2:3" x14ac:dyDescent="0.3">
      <c r="B15666" s="1"/>
      <c r="C15666" s="1"/>
    </row>
    <row r="15667" spans="2:3" x14ac:dyDescent="0.3">
      <c r="B15667" s="1"/>
      <c r="C15667" s="1"/>
    </row>
    <row r="15668" spans="2:3" x14ac:dyDescent="0.3">
      <c r="B15668" s="1"/>
      <c r="C15668" s="1"/>
    </row>
    <row r="15669" spans="2:3" x14ac:dyDescent="0.3">
      <c r="B15669" s="1"/>
      <c r="C15669" s="1"/>
    </row>
    <row r="15670" spans="2:3" x14ac:dyDescent="0.3">
      <c r="B15670" s="1"/>
      <c r="C15670" s="1"/>
    </row>
    <row r="15671" spans="2:3" x14ac:dyDescent="0.3">
      <c r="B15671" s="1"/>
      <c r="C15671" s="1"/>
    </row>
    <row r="15672" spans="2:3" x14ac:dyDescent="0.3">
      <c r="B15672" s="1"/>
      <c r="C15672" s="1"/>
    </row>
    <row r="15673" spans="2:3" x14ac:dyDescent="0.3">
      <c r="B15673" s="1"/>
      <c r="C15673" s="1"/>
    </row>
    <row r="15674" spans="2:3" x14ac:dyDescent="0.3">
      <c r="B15674" s="1"/>
      <c r="C15674" s="1"/>
    </row>
    <row r="15675" spans="2:3" x14ac:dyDescent="0.3">
      <c r="B15675" s="1"/>
      <c r="C15675" s="1"/>
    </row>
    <row r="15676" spans="2:3" x14ac:dyDescent="0.3">
      <c r="B15676" s="1"/>
      <c r="C15676" s="1"/>
    </row>
    <row r="15677" spans="2:3" x14ac:dyDescent="0.3">
      <c r="B15677" s="1"/>
      <c r="C15677" s="1"/>
    </row>
    <row r="15678" spans="2:3" x14ac:dyDescent="0.3">
      <c r="B15678" s="1"/>
      <c r="C15678" s="1"/>
    </row>
    <row r="15679" spans="2:3" x14ac:dyDescent="0.3">
      <c r="B15679" s="1"/>
      <c r="C15679" s="1"/>
    </row>
    <row r="15680" spans="2:3" x14ac:dyDescent="0.3">
      <c r="B15680" s="1"/>
      <c r="C15680" s="1"/>
    </row>
    <row r="15681" spans="2:3" x14ac:dyDescent="0.3">
      <c r="B15681" s="1"/>
      <c r="C15681" s="1"/>
    </row>
    <row r="15682" spans="2:3" x14ac:dyDescent="0.3">
      <c r="B15682" s="1"/>
      <c r="C15682" s="1"/>
    </row>
    <row r="15683" spans="2:3" x14ac:dyDescent="0.3">
      <c r="B15683" s="1"/>
      <c r="C15683" s="1"/>
    </row>
    <row r="15684" spans="2:3" x14ac:dyDescent="0.3">
      <c r="B15684" s="1"/>
      <c r="C15684" s="1"/>
    </row>
    <row r="15685" spans="2:3" x14ac:dyDescent="0.3">
      <c r="B15685" s="1"/>
      <c r="C15685" s="1"/>
    </row>
    <row r="15686" spans="2:3" x14ac:dyDescent="0.3">
      <c r="B15686" s="1"/>
      <c r="C15686" s="1"/>
    </row>
    <row r="15687" spans="2:3" x14ac:dyDescent="0.3">
      <c r="B15687" s="1"/>
      <c r="C15687" s="1"/>
    </row>
    <row r="15688" spans="2:3" x14ac:dyDescent="0.3">
      <c r="B15688" s="1"/>
      <c r="C15688" s="1"/>
    </row>
    <row r="15689" spans="2:3" x14ac:dyDescent="0.3">
      <c r="B15689" s="1"/>
      <c r="C15689" s="1"/>
    </row>
    <row r="15690" spans="2:3" x14ac:dyDescent="0.3">
      <c r="B15690" s="1"/>
      <c r="C15690" s="1"/>
    </row>
    <row r="15691" spans="2:3" x14ac:dyDescent="0.3">
      <c r="B15691" s="1"/>
      <c r="C15691" s="1"/>
    </row>
    <row r="15692" spans="2:3" x14ac:dyDescent="0.3">
      <c r="B15692" s="1"/>
      <c r="C15692" s="1"/>
    </row>
    <row r="15693" spans="2:3" x14ac:dyDescent="0.3">
      <c r="B15693" s="1"/>
      <c r="C15693" s="1"/>
    </row>
    <row r="15694" spans="2:3" x14ac:dyDescent="0.3">
      <c r="B15694" s="1"/>
      <c r="C15694" s="1"/>
    </row>
    <row r="15695" spans="2:3" x14ac:dyDescent="0.3">
      <c r="B15695" s="1"/>
      <c r="C15695" s="1"/>
    </row>
    <row r="15696" spans="2:3" x14ac:dyDescent="0.3">
      <c r="B15696" s="1"/>
      <c r="C15696" s="1"/>
    </row>
    <row r="15697" spans="2:3" x14ac:dyDescent="0.3">
      <c r="B15697" s="1"/>
      <c r="C15697" s="1"/>
    </row>
    <row r="15698" spans="2:3" x14ac:dyDescent="0.3">
      <c r="B15698" s="1"/>
      <c r="C15698" s="1"/>
    </row>
    <row r="15699" spans="2:3" x14ac:dyDescent="0.3">
      <c r="B15699" s="1"/>
      <c r="C15699" s="1"/>
    </row>
    <row r="15700" spans="2:3" x14ac:dyDescent="0.3">
      <c r="B15700" s="1"/>
      <c r="C15700" s="1"/>
    </row>
    <row r="15701" spans="2:3" x14ac:dyDescent="0.3">
      <c r="B15701" s="1"/>
      <c r="C15701" s="1"/>
    </row>
    <row r="15702" spans="2:3" x14ac:dyDescent="0.3">
      <c r="B15702" s="1"/>
      <c r="C15702" s="1"/>
    </row>
    <row r="15703" spans="2:3" x14ac:dyDescent="0.3">
      <c r="B15703" s="1"/>
      <c r="C15703" s="1"/>
    </row>
    <row r="15704" spans="2:3" x14ac:dyDescent="0.3">
      <c r="B15704" s="1"/>
      <c r="C15704" s="1"/>
    </row>
    <row r="15705" spans="2:3" x14ac:dyDescent="0.3">
      <c r="B15705" s="1"/>
      <c r="C15705" s="1"/>
    </row>
    <row r="15706" spans="2:3" x14ac:dyDescent="0.3">
      <c r="B15706" s="1"/>
      <c r="C15706" s="1"/>
    </row>
    <row r="15707" spans="2:3" x14ac:dyDescent="0.3">
      <c r="B15707" s="1"/>
      <c r="C15707" s="1"/>
    </row>
    <row r="15708" spans="2:3" x14ac:dyDescent="0.3">
      <c r="B15708" s="1"/>
      <c r="C15708" s="1"/>
    </row>
    <row r="15709" spans="2:3" x14ac:dyDescent="0.3">
      <c r="B15709" s="1"/>
      <c r="C15709" s="1"/>
    </row>
    <row r="15710" spans="2:3" x14ac:dyDescent="0.3">
      <c r="B15710" s="1"/>
      <c r="C15710" s="1"/>
    </row>
    <row r="15711" spans="2:3" x14ac:dyDescent="0.3">
      <c r="B15711" s="1"/>
      <c r="C15711" s="1"/>
    </row>
    <row r="15712" spans="2:3" x14ac:dyDescent="0.3">
      <c r="B15712" s="1"/>
      <c r="C15712" s="1"/>
    </row>
    <row r="15713" spans="2:3" x14ac:dyDescent="0.3">
      <c r="B15713" s="1"/>
      <c r="C15713" s="1"/>
    </row>
    <row r="15714" spans="2:3" x14ac:dyDescent="0.3">
      <c r="B15714" s="1"/>
      <c r="C15714" s="1"/>
    </row>
    <row r="15715" spans="2:3" x14ac:dyDescent="0.3">
      <c r="B15715" s="1"/>
      <c r="C15715" s="1"/>
    </row>
    <row r="15716" spans="2:3" x14ac:dyDescent="0.3">
      <c r="B15716" s="1"/>
      <c r="C15716" s="1"/>
    </row>
    <row r="15717" spans="2:3" x14ac:dyDescent="0.3">
      <c r="B15717" s="1"/>
      <c r="C15717" s="1"/>
    </row>
    <row r="15718" spans="2:3" x14ac:dyDescent="0.3">
      <c r="B15718" s="1"/>
      <c r="C15718" s="1"/>
    </row>
    <row r="15719" spans="2:3" x14ac:dyDescent="0.3">
      <c r="B15719" s="1"/>
      <c r="C15719" s="1"/>
    </row>
    <row r="15720" spans="2:3" x14ac:dyDescent="0.3">
      <c r="B15720" s="1"/>
      <c r="C15720" s="1"/>
    </row>
    <row r="15721" spans="2:3" x14ac:dyDescent="0.3">
      <c r="B15721" s="1"/>
      <c r="C15721" s="1"/>
    </row>
    <row r="15722" spans="2:3" x14ac:dyDescent="0.3">
      <c r="B15722" s="1"/>
      <c r="C15722" s="1"/>
    </row>
    <row r="15723" spans="2:3" x14ac:dyDescent="0.3">
      <c r="B15723" s="1"/>
      <c r="C15723" s="1"/>
    </row>
    <row r="15724" spans="2:3" x14ac:dyDescent="0.3">
      <c r="B15724" s="1"/>
      <c r="C15724" s="1"/>
    </row>
    <row r="15725" spans="2:3" x14ac:dyDescent="0.3">
      <c r="B15725" s="1"/>
      <c r="C15725" s="1"/>
    </row>
    <row r="15726" spans="2:3" x14ac:dyDescent="0.3">
      <c r="B15726" s="1"/>
      <c r="C15726" s="1"/>
    </row>
    <row r="15727" spans="2:3" x14ac:dyDescent="0.3">
      <c r="B15727" s="1"/>
      <c r="C15727" s="1"/>
    </row>
    <row r="15728" spans="2:3" x14ac:dyDescent="0.3">
      <c r="B15728" s="1"/>
      <c r="C15728" s="1"/>
    </row>
    <row r="15729" spans="2:3" x14ac:dyDescent="0.3">
      <c r="B15729" s="1"/>
      <c r="C15729" s="1"/>
    </row>
    <row r="15730" spans="2:3" x14ac:dyDescent="0.3">
      <c r="B15730" s="1"/>
      <c r="C15730" s="1"/>
    </row>
    <row r="15731" spans="2:3" x14ac:dyDescent="0.3">
      <c r="B15731" s="1"/>
      <c r="C15731" s="1"/>
    </row>
    <row r="15732" spans="2:3" x14ac:dyDescent="0.3">
      <c r="B15732" s="1"/>
      <c r="C15732" s="1"/>
    </row>
    <row r="15733" spans="2:3" x14ac:dyDescent="0.3">
      <c r="B15733" s="1"/>
      <c r="C15733" s="1"/>
    </row>
    <row r="15734" spans="2:3" x14ac:dyDescent="0.3">
      <c r="B15734" s="1"/>
      <c r="C15734" s="1"/>
    </row>
    <row r="15735" spans="2:3" x14ac:dyDescent="0.3">
      <c r="B15735" s="1"/>
      <c r="C15735" s="1"/>
    </row>
    <row r="15736" spans="2:3" x14ac:dyDescent="0.3">
      <c r="B15736" s="1"/>
      <c r="C15736" s="1"/>
    </row>
    <row r="15737" spans="2:3" x14ac:dyDescent="0.3">
      <c r="B15737" s="1"/>
      <c r="C15737" s="1"/>
    </row>
    <row r="15738" spans="2:3" x14ac:dyDescent="0.3">
      <c r="B15738" s="1"/>
      <c r="C15738" s="1"/>
    </row>
    <row r="15739" spans="2:3" x14ac:dyDescent="0.3">
      <c r="B15739" s="1"/>
      <c r="C15739" s="1"/>
    </row>
    <row r="15740" spans="2:3" x14ac:dyDescent="0.3">
      <c r="B15740" s="1"/>
      <c r="C15740" s="1"/>
    </row>
    <row r="15741" spans="2:3" x14ac:dyDescent="0.3">
      <c r="B15741" s="1"/>
      <c r="C15741" s="1"/>
    </row>
    <row r="15742" spans="2:3" x14ac:dyDescent="0.3">
      <c r="B15742" s="1"/>
      <c r="C15742" s="1"/>
    </row>
    <row r="15743" spans="2:3" x14ac:dyDescent="0.3">
      <c r="B15743" s="1"/>
      <c r="C15743" s="1"/>
    </row>
    <row r="15744" spans="2:3" x14ac:dyDescent="0.3">
      <c r="B15744" s="1"/>
      <c r="C15744" s="1"/>
    </row>
    <row r="15745" spans="2:3" x14ac:dyDescent="0.3">
      <c r="B15745" s="1"/>
      <c r="C15745" s="1"/>
    </row>
    <row r="15746" spans="2:3" x14ac:dyDescent="0.3">
      <c r="B15746" s="1"/>
      <c r="C15746" s="1"/>
    </row>
    <row r="15747" spans="2:3" x14ac:dyDescent="0.3">
      <c r="B15747" s="1"/>
      <c r="C15747" s="1"/>
    </row>
    <row r="15748" spans="2:3" x14ac:dyDescent="0.3">
      <c r="B15748" s="1"/>
      <c r="C15748" s="1"/>
    </row>
    <row r="15749" spans="2:3" x14ac:dyDescent="0.3">
      <c r="B15749" s="1"/>
      <c r="C15749" s="1"/>
    </row>
    <row r="15750" spans="2:3" x14ac:dyDescent="0.3">
      <c r="B15750" s="1"/>
      <c r="C15750" s="1"/>
    </row>
    <row r="15751" spans="2:3" x14ac:dyDescent="0.3">
      <c r="B15751" s="1"/>
      <c r="C15751" s="1"/>
    </row>
    <row r="15752" spans="2:3" x14ac:dyDescent="0.3">
      <c r="B15752" s="1"/>
      <c r="C15752" s="1"/>
    </row>
    <row r="15753" spans="2:3" x14ac:dyDescent="0.3">
      <c r="B15753" s="1"/>
      <c r="C15753" s="1"/>
    </row>
    <row r="15754" spans="2:3" x14ac:dyDescent="0.3">
      <c r="B15754" s="1"/>
      <c r="C15754" s="1"/>
    </row>
    <row r="15755" spans="2:3" x14ac:dyDescent="0.3">
      <c r="B15755" s="1"/>
      <c r="C15755" s="1"/>
    </row>
    <row r="15756" spans="2:3" x14ac:dyDescent="0.3">
      <c r="B15756" s="1"/>
      <c r="C15756" s="1"/>
    </row>
    <row r="15757" spans="2:3" x14ac:dyDescent="0.3">
      <c r="B15757" s="1"/>
      <c r="C15757" s="1"/>
    </row>
    <row r="15758" spans="2:3" x14ac:dyDescent="0.3">
      <c r="B15758" s="1"/>
      <c r="C15758" s="1"/>
    </row>
    <row r="15759" spans="2:3" x14ac:dyDescent="0.3">
      <c r="B15759" s="1"/>
      <c r="C15759" s="1"/>
    </row>
    <row r="15760" spans="2:3" x14ac:dyDescent="0.3">
      <c r="B15760" s="1"/>
      <c r="C15760" s="1"/>
    </row>
    <row r="15761" spans="2:3" x14ac:dyDescent="0.3">
      <c r="B15761" s="1"/>
      <c r="C15761" s="1"/>
    </row>
    <row r="15762" spans="2:3" x14ac:dyDescent="0.3">
      <c r="B15762" s="1"/>
      <c r="C15762" s="1"/>
    </row>
    <row r="15763" spans="2:3" x14ac:dyDescent="0.3">
      <c r="B15763" s="1"/>
      <c r="C15763" s="1"/>
    </row>
    <row r="15764" spans="2:3" x14ac:dyDescent="0.3">
      <c r="B15764" s="1"/>
      <c r="C15764" s="1"/>
    </row>
    <row r="15765" spans="2:3" x14ac:dyDescent="0.3">
      <c r="B15765" s="1"/>
      <c r="C15765" s="1"/>
    </row>
    <row r="15766" spans="2:3" x14ac:dyDescent="0.3">
      <c r="B15766" s="1"/>
      <c r="C15766" s="1"/>
    </row>
    <row r="15767" spans="2:3" x14ac:dyDescent="0.3">
      <c r="B15767" s="1"/>
      <c r="C15767" s="1"/>
    </row>
    <row r="15768" spans="2:3" x14ac:dyDescent="0.3">
      <c r="B15768" s="1"/>
      <c r="C15768" s="1"/>
    </row>
    <row r="15769" spans="2:3" x14ac:dyDescent="0.3">
      <c r="B15769" s="1"/>
      <c r="C15769" s="1"/>
    </row>
    <row r="15770" spans="2:3" x14ac:dyDescent="0.3">
      <c r="B15770" s="1"/>
      <c r="C15770" s="1"/>
    </row>
    <row r="15771" spans="2:3" x14ac:dyDescent="0.3">
      <c r="B15771" s="1"/>
      <c r="C15771" s="1"/>
    </row>
    <row r="15772" spans="2:3" x14ac:dyDescent="0.3">
      <c r="B15772" s="1"/>
      <c r="C15772" s="1"/>
    </row>
    <row r="15773" spans="2:3" x14ac:dyDescent="0.3">
      <c r="B15773" s="1"/>
      <c r="C15773" s="1"/>
    </row>
    <row r="15774" spans="2:3" x14ac:dyDescent="0.3">
      <c r="B15774" s="1"/>
      <c r="C15774" s="1"/>
    </row>
    <row r="15775" spans="2:3" x14ac:dyDescent="0.3">
      <c r="B15775" s="1"/>
      <c r="C15775" s="1"/>
    </row>
    <row r="15776" spans="2:3" x14ac:dyDescent="0.3">
      <c r="B15776" s="1"/>
      <c r="C15776" s="1"/>
    </row>
    <row r="15777" spans="2:3" x14ac:dyDescent="0.3">
      <c r="B15777" s="1"/>
      <c r="C15777" s="1"/>
    </row>
    <row r="15778" spans="2:3" x14ac:dyDescent="0.3">
      <c r="B15778" s="1"/>
      <c r="C15778" s="1"/>
    </row>
    <row r="15779" spans="2:3" x14ac:dyDescent="0.3">
      <c r="B15779" s="1"/>
      <c r="C15779" s="1"/>
    </row>
    <row r="15780" spans="2:3" x14ac:dyDescent="0.3">
      <c r="B15780" s="1"/>
      <c r="C15780" s="1"/>
    </row>
    <row r="15781" spans="2:3" x14ac:dyDescent="0.3">
      <c r="B15781" s="1"/>
      <c r="C15781" s="1"/>
    </row>
    <row r="15782" spans="2:3" x14ac:dyDescent="0.3">
      <c r="B15782" s="1"/>
      <c r="C15782" s="1"/>
    </row>
    <row r="15783" spans="2:3" x14ac:dyDescent="0.3">
      <c r="B15783" s="1"/>
      <c r="C15783" s="1"/>
    </row>
    <row r="15784" spans="2:3" x14ac:dyDescent="0.3">
      <c r="B15784" s="1"/>
      <c r="C15784" s="1"/>
    </row>
    <row r="15785" spans="2:3" x14ac:dyDescent="0.3">
      <c r="B15785" s="1"/>
      <c r="C15785" s="1"/>
    </row>
    <row r="15786" spans="2:3" x14ac:dyDescent="0.3">
      <c r="B15786" s="1"/>
      <c r="C15786" s="1"/>
    </row>
    <row r="15787" spans="2:3" x14ac:dyDescent="0.3">
      <c r="B15787" s="1"/>
      <c r="C15787" s="1"/>
    </row>
    <row r="15788" spans="2:3" x14ac:dyDescent="0.3">
      <c r="B15788" s="1"/>
      <c r="C15788" s="1"/>
    </row>
    <row r="15789" spans="2:3" x14ac:dyDescent="0.3">
      <c r="B15789" s="1"/>
      <c r="C15789" s="1"/>
    </row>
    <row r="15790" spans="2:3" x14ac:dyDescent="0.3">
      <c r="B15790" s="1"/>
      <c r="C15790" s="1"/>
    </row>
    <row r="15791" spans="2:3" x14ac:dyDescent="0.3">
      <c r="B15791" s="1"/>
      <c r="C15791" s="1"/>
    </row>
    <row r="15792" spans="2:3" x14ac:dyDescent="0.3">
      <c r="B15792" s="1"/>
      <c r="C15792" s="1"/>
    </row>
    <row r="15793" spans="2:3" x14ac:dyDescent="0.3">
      <c r="B15793" s="1"/>
      <c r="C15793" s="1"/>
    </row>
    <row r="15794" spans="2:3" x14ac:dyDescent="0.3">
      <c r="B15794" s="1"/>
      <c r="C15794" s="1"/>
    </row>
    <row r="15795" spans="2:3" x14ac:dyDescent="0.3">
      <c r="B15795" s="1"/>
      <c r="C15795" s="1"/>
    </row>
    <row r="15796" spans="2:3" x14ac:dyDescent="0.3">
      <c r="B15796" s="1"/>
      <c r="C15796" s="1"/>
    </row>
    <row r="15797" spans="2:3" x14ac:dyDescent="0.3">
      <c r="B15797" s="1"/>
      <c r="C15797" s="1"/>
    </row>
    <row r="15798" spans="2:3" x14ac:dyDescent="0.3">
      <c r="B15798" s="1"/>
      <c r="C15798" s="1"/>
    </row>
    <row r="15799" spans="2:3" x14ac:dyDescent="0.3">
      <c r="B15799" s="1"/>
      <c r="C15799" s="1"/>
    </row>
    <row r="15800" spans="2:3" x14ac:dyDescent="0.3">
      <c r="B15800" s="1"/>
      <c r="C15800" s="1"/>
    </row>
    <row r="15801" spans="2:3" x14ac:dyDescent="0.3">
      <c r="B15801" s="1"/>
      <c r="C15801" s="1"/>
    </row>
    <row r="15802" spans="2:3" x14ac:dyDescent="0.3">
      <c r="B15802" s="1"/>
      <c r="C15802" s="1"/>
    </row>
    <row r="15803" spans="2:3" x14ac:dyDescent="0.3">
      <c r="B15803" s="1"/>
      <c r="C15803" s="1"/>
    </row>
    <row r="15804" spans="2:3" x14ac:dyDescent="0.3">
      <c r="B15804" s="1"/>
      <c r="C15804" s="1"/>
    </row>
    <row r="15805" spans="2:3" x14ac:dyDescent="0.3">
      <c r="B15805" s="1"/>
      <c r="C15805" s="1"/>
    </row>
    <row r="15806" spans="2:3" x14ac:dyDescent="0.3">
      <c r="B15806" s="1"/>
      <c r="C15806" s="1"/>
    </row>
    <row r="15807" spans="2:3" x14ac:dyDescent="0.3">
      <c r="B15807" s="1"/>
      <c r="C15807" s="1"/>
    </row>
    <row r="15808" spans="2:3" x14ac:dyDescent="0.3">
      <c r="B15808" s="1"/>
      <c r="C15808" s="1"/>
    </row>
    <row r="15809" spans="2:3" x14ac:dyDescent="0.3">
      <c r="B15809" s="1"/>
      <c r="C15809" s="1"/>
    </row>
    <row r="15810" spans="2:3" x14ac:dyDescent="0.3">
      <c r="B15810" s="1"/>
      <c r="C15810" s="1"/>
    </row>
    <row r="15811" spans="2:3" x14ac:dyDescent="0.3">
      <c r="B15811" s="1"/>
      <c r="C15811" s="1"/>
    </row>
    <row r="15812" spans="2:3" x14ac:dyDescent="0.3">
      <c r="B15812" s="1"/>
      <c r="C15812" s="1"/>
    </row>
    <row r="15813" spans="2:3" x14ac:dyDescent="0.3">
      <c r="B15813" s="1"/>
      <c r="C15813" s="1"/>
    </row>
    <row r="15814" spans="2:3" x14ac:dyDescent="0.3">
      <c r="B15814" s="1"/>
      <c r="C15814" s="1"/>
    </row>
    <row r="15815" spans="2:3" x14ac:dyDescent="0.3">
      <c r="B15815" s="1"/>
      <c r="C15815" s="1"/>
    </row>
    <row r="15816" spans="2:3" x14ac:dyDescent="0.3">
      <c r="B15816" s="1"/>
      <c r="C15816" s="1"/>
    </row>
    <row r="15817" spans="2:3" x14ac:dyDescent="0.3">
      <c r="B15817" s="1"/>
      <c r="C15817" s="1"/>
    </row>
    <row r="15818" spans="2:3" x14ac:dyDescent="0.3">
      <c r="B15818" s="1"/>
      <c r="C15818" s="1"/>
    </row>
    <row r="15819" spans="2:3" x14ac:dyDescent="0.3">
      <c r="B15819" s="1"/>
      <c r="C15819" s="1"/>
    </row>
    <row r="15820" spans="2:3" x14ac:dyDescent="0.3">
      <c r="B15820" s="1"/>
      <c r="C15820" s="1"/>
    </row>
    <row r="15821" spans="2:3" x14ac:dyDescent="0.3">
      <c r="B15821" s="1"/>
      <c r="C15821" s="1"/>
    </row>
    <row r="15822" spans="2:3" x14ac:dyDescent="0.3">
      <c r="B15822" s="1"/>
      <c r="C15822" s="1"/>
    </row>
    <row r="15823" spans="2:3" x14ac:dyDescent="0.3">
      <c r="B15823" s="1"/>
      <c r="C15823" s="1"/>
    </row>
    <row r="15824" spans="2:3" x14ac:dyDescent="0.3">
      <c r="B15824" s="1"/>
      <c r="C15824" s="1"/>
    </row>
    <row r="15825" spans="2:3" x14ac:dyDescent="0.3">
      <c r="B15825" s="1"/>
      <c r="C15825" s="1"/>
    </row>
    <row r="15826" spans="2:3" x14ac:dyDescent="0.3">
      <c r="B15826" s="1"/>
      <c r="C15826" s="1"/>
    </row>
    <row r="15827" spans="2:3" x14ac:dyDescent="0.3">
      <c r="B15827" s="1"/>
      <c r="C15827" s="1"/>
    </row>
    <row r="15828" spans="2:3" x14ac:dyDescent="0.3">
      <c r="B15828" s="1"/>
      <c r="C15828" s="1"/>
    </row>
    <row r="15829" spans="2:3" x14ac:dyDescent="0.3">
      <c r="B15829" s="1"/>
      <c r="C15829" s="1"/>
    </row>
    <row r="15830" spans="2:3" x14ac:dyDescent="0.3">
      <c r="B15830" s="1"/>
      <c r="C15830" s="1"/>
    </row>
    <row r="15831" spans="2:3" x14ac:dyDescent="0.3">
      <c r="B15831" s="1"/>
      <c r="C15831" s="1"/>
    </row>
    <row r="15832" spans="2:3" x14ac:dyDescent="0.3">
      <c r="B15832" s="1"/>
      <c r="C15832" s="1"/>
    </row>
    <row r="15833" spans="2:3" x14ac:dyDescent="0.3">
      <c r="B15833" s="1"/>
      <c r="C15833" s="1"/>
    </row>
    <row r="15834" spans="2:3" x14ac:dyDescent="0.3">
      <c r="B15834" s="1"/>
      <c r="C15834" s="1"/>
    </row>
    <row r="15835" spans="2:3" x14ac:dyDescent="0.3">
      <c r="B15835" s="1"/>
      <c r="C15835" s="1"/>
    </row>
    <row r="15836" spans="2:3" x14ac:dyDescent="0.3">
      <c r="B15836" s="1"/>
      <c r="C15836" s="1"/>
    </row>
    <row r="15837" spans="2:3" x14ac:dyDescent="0.3">
      <c r="B15837" s="1"/>
      <c r="C15837" s="1"/>
    </row>
    <row r="15838" spans="2:3" x14ac:dyDescent="0.3">
      <c r="B15838" s="1"/>
      <c r="C15838" s="1"/>
    </row>
    <row r="15839" spans="2:3" x14ac:dyDescent="0.3">
      <c r="B15839" s="1"/>
      <c r="C15839" s="1"/>
    </row>
    <row r="15840" spans="2:3" x14ac:dyDescent="0.3">
      <c r="B15840" s="1"/>
      <c r="C15840" s="1"/>
    </row>
    <row r="15841" spans="2:3" x14ac:dyDescent="0.3">
      <c r="B15841" s="1"/>
      <c r="C15841" s="1"/>
    </row>
    <row r="15842" spans="2:3" x14ac:dyDescent="0.3">
      <c r="B15842" s="1"/>
      <c r="C15842" s="1"/>
    </row>
    <row r="15843" spans="2:3" x14ac:dyDescent="0.3">
      <c r="B15843" s="1"/>
      <c r="C15843" s="1"/>
    </row>
    <row r="15844" spans="2:3" x14ac:dyDescent="0.3">
      <c r="B15844" s="1"/>
      <c r="C15844" s="1"/>
    </row>
    <row r="15845" spans="2:3" x14ac:dyDescent="0.3">
      <c r="B15845" s="1"/>
      <c r="C15845" s="1"/>
    </row>
    <row r="15846" spans="2:3" x14ac:dyDescent="0.3">
      <c r="B15846" s="1"/>
      <c r="C15846" s="1"/>
    </row>
    <row r="15847" spans="2:3" x14ac:dyDescent="0.3">
      <c r="B15847" s="1"/>
      <c r="C15847" s="1"/>
    </row>
    <row r="15848" spans="2:3" x14ac:dyDescent="0.3">
      <c r="B15848" s="1"/>
      <c r="C15848" s="1"/>
    </row>
    <row r="15849" spans="2:3" x14ac:dyDescent="0.3">
      <c r="B15849" s="1"/>
      <c r="C15849" s="1"/>
    </row>
    <row r="15850" spans="2:3" x14ac:dyDescent="0.3">
      <c r="B15850" s="1"/>
      <c r="C15850" s="1"/>
    </row>
    <row r="15851" spans="2:3" x14ac:dyDescent="0.3">
      <c r="B15851" s="1"/>
      <c r="C15851" s="1"/>
    </row>
    <row r="15852" spans="2:3" x14ac:dyDescent="0.3">
      <c r="B15852" s="1"/>
      <c r="C15852" s="1"/>
    </row>
    <row r="15853" spans="2:3" x14ac:dyDescent="0.3">
      <c r="B15853" s="1"/>
      <c r="C15853" s="1"/>
    </row>
    <row r="15854" spans="2:3" x14ac:dyDescent="0.3">
      <c r="B15854" s="1"/>
      <c r="C15854" s="1"/>
    </row>
    <row r="15855" spans="2:3" x14ac:dyDescent="0.3">
      <c r="B15855" s="1"/>
      <c r="C15855" s="1"/>
    </row>
    <row r="15856" spans="2:3" x14ac:dyDescent="0.3">
      <c r="B15856" s="1"/>
      <c r="C15856" s="1"/>
    </row>
    <row r="15857" spans="2:3" x14ac:dyDescent="0.3">
      <c r="B15857" s="1"/>
      <c r="C15857" s="1"/>
    </row>
    <row r="15858" spans="2:3" x14ac:dyDescent="0.3">
      <c r="B15858" s="1"/>
      <c r="C15858" s="1"/>
    </row>
    <row r="15859" spans="2:3" x14ac:dyDescent="0.3">
      <c r="B15859" s="1"/>
      <c r="C15859" s="1"/>
    </row>
    <row r="15860" spans="2:3" x14ac:dyDescent="0.3">
      <c r="B15860" s="1"/>
      <c r="C15860" s="1"/>
    </row>
    <row r="15861" spans="2:3" x14ac:dyDescent="0.3">
      <c r="B15861" s="1"/>
      <c r="C15861" s="1"/>
    </row>
    <row r="15862" spans="2:3" x14ac:dyDescent="0.3">
      <c r="B15862" s="1"/>
      <c r="C15862" s="1"/>
    </row>
    <row r="15863" spans="2:3" x14ac:dyDescent="0.3">
      <c r="B15863" s="1"/>
      <c r="C15863" s="1"/>
    </row>
    <row r="15864" spans="2:3" x14ac:dyDescent="0.3">
      <c r="B15864" s="1"/>
      <c r="C15864" s="1"/>
    </row>
    <row r="15865" spans="2:3" x14ac:dyDescent="0.3">
      <c r="B15865" s="1"/>
      <c r="C15865" s="1"/>
    </row>
    <row r="15866" spans="2:3" x14ac:dyDescent="0.3">
      <c r="B15866" s="1"/>
      <c r="C15866" s="1"/>
    </row>
    <row r="15867" spans="2:3" x14ac:dyDescent="0.3">
      <c r="B15867" s="1"/>
      <c r="C15867" s="1"/>
    </row>
    <row r="15868" spans="2:3" x14ac:dyDescent="0.3">
      <c r="B15868" s="1"/>
      <c r="C15868" s="1"/>
    </row>
    <row r="15869" spans="2:3" x14ac:dyDescent="0.3">
      <c r="B15869" s="1"/>
      <c r="C15869" s="1"/>
    </row>
    <row r="15870" spans="2:3" x14ac:dyDescent="0.3">
      <c r="B15870" s="1"/>
      <c r="C15870" s="1"/>
    </row>
    <row r="15871" spans="2:3" x14ac:dyDescent="0.3">
      <c r="B15871" s="1"/>
      <c r="C15871" s="1"/>
    </row>
    <row r="15872" spans="2:3" x14ac:dyDescent="0.3">
      <c r="B15872" s="1"/>
      <c r="C15872" s="1"/>
    </row>
    <row r="15873" spans="2:3" x14ac:dyDescent="0.3">
      <c r="B15873" s="1"/>
      <c r="C15873" s="1"/>
    </row>
    <row r="15874" spans="2:3" x14ac:dyDescent="0.3">
      <c r="B15874" s="1"/>
      <c r="C15874" s="1"/>
    </row>
    <row r="15875" spans="2:3" x14ac:dyDescent="0.3">
      <c r="B15875" s="1"/>
      <c r="C15875" s="1"/>
    </row>
    <row r="15876" spans="2:3" x14ac:dyDescent="0.3">
      <c r="B15876" s="1"/>
      <c r="C15876" s="1"/>
    </row>
    <row r="15877" spans="2:3" x14ac:dyDescent="0.3">
      <c r="B15877" s="1"/>
      <c r="C15877" s="1"/>
    </row>
    <row r="15878" spans="2:3" x14ac:dyDescent="0.3">
      <c r="B15878" s="1"/>
      <c r="C15878" s="1"/>
    </row>
    <row r="15879" spans="2:3" x14ac:dyDescent="0.3">
      <c r="B15879" s="1"/>
      <c r="C15879" s="1"/>
    </row>
    <row r="15880" spans="2:3" x14ac:dyDescent="0.3">
      <c r="B15880" s="1"/>
      <c r="C15880" s="1"/>
    </row>
    <row r="15881" spans="2:3" x14ac:dyDescent="0.3">
      <c r="B15881" s="1"/>
      <c r="C15881" s="1"/>
    </row>
    <row r="15882" spans="2:3" x14ac:dyDescent="0.3">
      <c r="B15882" s="1"/>
      <c r="C15882" s="1"/>
    </row>
    <row r="15883" spans="2:3" x14ac:dyDescent="0.3">
      <c r="B15883" s="1"/>
      <c r="C15883" s="1"/>
    </row>
    <row r="15884" spans="2:3" x14ac:dyDescent="0.3">
      <c r="B15884" s="1"/>
      <c r="C15884" s="1"/>
    </row>
    <row r="15885" spans="2:3" x14ac:dyDescent="0.3">
      <c r="B15885" s="1"/>
      <c r="C15885" s="1"/>
    </row>
    <row r="15886" spans="2:3" x14ac:dyDescent="0.3">
      <c r="B15886" s="1"/>
      <c r="C15886" s="1"/>
    </row>
    <row r="15887" spans="2:3" x14ac:dyDescent="0.3">
      <c r="B15887" s="1"/>
      <c r="C15887" s="1"/>
    </row>
    <row r="15888" spans="2:3" x14ac:dyDescent="0.3">
      <c r="B15888" s="1"/>
      <c r="C15888" s="1"/>
    </row>
    <row r="15889" spans="2:3" x14ac:dyDescent="0.3">
      <c r="B15889" s="1"/>
      <c r="C15889" s="1"/>
    </row>
    <row r="15890" spans="2:3" x14ac:dyDescent="0.3">
      <c r="B15890" s="1"/>
      <c r="C15890" s="1"/>
    </row>
    <row r="15891" spans="2:3" x14ac:dyDescent="0.3">
      <c r="B15891" s="1"/>
      <c r="C15891" s="1"/>
    </row>
    <row r="15892" spans="2:3" x14ac:dyDescent="0.3">
      <c r="B15892" s="1"/>
      <c r="C15892" s="1"/>
    </row>
    <row r="15893" spans="2:3" x14ac:dyDescent="0.3">
      <c r="B15893" s="1"/>
      <c r="C15893" s="1"/>
    </row>
    <row r="15894" spans="2:3" x14ac:dyDescent="0.3">
      <c r="B15894" s="1"/>
      <c r="C15894" s="1"/>
    </row>
    <row r="15895" spans="2:3" x14ac:dyDescent="0.3">
      <c r="B15895" s="1"/>
      <c r="C15895" s="1"/>
    </row>
    <row r="15896" spans="2:3" x14ac:dyDescent="0.3">
      <c r="B15896" s="1"/>
      <c r="C15896" s="1"/>
    </row>
    <row r="15897" spans="2:3" x14ac:dyDescent="0.3">
      <c r="B15897" s="1"/>
      <c r="C15897" s="1"/>
    </row>
    <row r="15898" spans="2:3" x14ac:dyDescent="0.3">
      <c r="B15898" s="1"/>
      <c r="C15898" s="1"/>
    </row>
    <row r="15899" spans="2:3" x14ac:dyDescent="0.3">
      <c r="B15899" s="1"/>
      <c r="C15899" s="1"/>
    </row>
    <row r="15900" spans="2:3" x14ac:dyDescent="0.3">
      <c r="B15900" s="1"/>
      <c r="C15900" s="1"/>
    </row>
    <row r="15901" spans="2:3" x14ac:dyDescent="0.3">
      <c r="B15901" s="1"/>
      <c r="C15901" s="1"/>
    </row>
    <row r="15902" spans="2:3" x14ac:dyDescent="0.3">
      <c r="B15902" s="1"/>
      <c r="C15902" s="1"/>
    </row>
    <row r="15903" spans="2:3" x14ac:dyDescent="0.3">
      <c r="B15903" s="1"/>
      <c r="C15903" s="1"/>
    </row>
    <row r="15904" spans="2:3" x14ac:dyDescent="0.3">
      <c r="B15904" s="1"/>
      <c r="C15904" s="1"/>
    </row>
    <row r="15905" spans="2:3" x14ac:dyDescent="0.3">
      <c r="B15905" s="1"/>
      <c r="C15905" s="1"/>
    </row>
    <row r="15906" spans="2:3" x14ac:dyDescent="0.3">
      <c r="B15906" s="1"/>
      <c r="C15906" s="1"/>
    </row>
    <row r="15907" spans="2:3" x14ac:dyDescent="0.3">
      <c r="B15907" s="1"/>
      <c r="C15907" s="1"/>
    </row>
    <row r="15908" spans="2:3" x14ac:dyDescent="0.3">
      <c r="B15908" s="1"/>
      <c r="C15908" s="1"/>
    </row>
    <row r="15909" spans="2:3" x14ac:dyDescent="0.3">
      <c r="B15909" s="1"/>
      <c r="C15909" s="1"/>
    </row>
    <row r="15910" spans="2:3" x14ac:dyDescent="0.3">
      <c r="B15910" s="1"/>
      <c r="C15910" s="1"/>
    </row>
    <row r="15911" spans="2:3" x14ac:dyDescent="0.3">
      <c r="B15911" s="1"/>
      <c r="C15911" s="1"/>
    </row>
    <row r="15912" spans="2:3" x14ac:dyDescent="0.3">
      <c r="B15912" s="1"/>
      <c r="C15912" s="1"/>
    </row>
    <row r="15913" spans="2:3" x14ac:dyDescent="0.3">
      <c r="B15913" s="1"/>
      <c r="C15913" s="1"/>
    </row>
    <row r="15914" spans="2:3" x14ac:dyDescent="0.3">
      <c r="B15914" s="1"/>
      <c r="C15914" s="1"/>
    </row>
    <row r="15915" spans="2:3" x14ac:dyDescent="0.3">
      <c r="B15915" s="1"/>
      <c r="C15915" s="1"/>
    </row>
    <row r="15916" spans="2:3" x14ac:dyDescent="0.3">
      <c r="B15916" s="1"/>
      <c r="C15916" s="1"/>
    </row>
    <row r="15917" spans="2:3" x14ac:dyDescent="0.3">
      <c r="B15917" s="1"/>
      <c r="C15917" s="1"/>
    </row>
    <row r="15918" spans="2:3" x14ac:dyDescent="0.3">
      <c r="B15918" s="1"/>
      <c r="C15918" s="1"/>
    </row>
    <row r="15919" spans="2:3" x14ac:dyDescent="0.3">
      <c r="B15919" s="1"/>
      <c r="C15919" s="1"/>
    </row>
    <row r="15920" spans="2:3" x14ac:dyDescent="0.3">
      <c r="B15920" s="1"/>
      <c r="C15920" s="1"/>
    </row>
    <row r="15921" spans="2:3" x14ac:dyDescent="0.3">
      <c r="B15921" s="1"/>
      <c r="C15921" s="1"/>
    </row>
    <row r="15922" spans="2:3" x14ac:dyDescent="0.3">
      <c r="B15922" s="1"/>
      <c r="C15922" s="1"/>
    </row>
    <row r="15923" spans="2:3" x14ac:dyDescent="0.3">
      <c r="B15923" s="1"/>
      <c r="C15923" s="1"/>
    </row>
    <row r="15924" spans="2:3" x14ac:dyDescent="0.3">
      <c r="B15924" s="1"/>
      <c r="C15924" s="1"/>
    </row>
    <row r="15925" spans="2:3" x14ac:dyDescent="0.3">
      <c r="B15925" s="1"/>
      <c r="C15925" s="1"/>
    </row>
    <row r="15926" spans="2:3" x14ac:dyDescent="0.3">
      <c r="B15926" s="1"/>
      <c r="C15926" s="1"/>
    </row>
    <row r="15927" spans="2:3" x14ac:dyDescent="0.3">
      <c r="B15927" s="1"/>
      <c r="C15927" s="1"/>
    </row>
    <row r="15928" spans="2:3" x14ac:dyDescent="0.3">
      <c r="B15928" s="1"/>
      <c r="C15928" s="1"/>
    </row>
    <row r="15929" spans="2:3" x14ac:dyDescent="0.3">
      <c r="B15929" s="1"/>
      <c r="C15929" s="1"/>
    </row>
    <row r="15930" spans="2:3" x14ac:dyDescent="0.3">
      <c r="B15930" s="1"/>
      <c r="C15930" s="1"/>
    </row>
    <row r="15931" spans="2:3" x14ac:dyDescent="0.3">
      <c r="B15931" s="1"/>
      <c r="C15931" s="1"/>
    </row>
    <row r="15932" spans="2:3" x14ac:dyDescent="0.3">
      <c r="B15932" s="1"/>
      <c r="C15932" s="1"/>
    </row>
    <row r="15933" spans="2:3" x14ac:dyDescent="0.3">
      <c r="B15933" s="1"/>
      <c r="C15933" s="1"/>
    </row>
    <row r="15934" spans="2:3" x14ac:dyDescent="0.3">
      <c r="B15934" s="1"/>
      <c r="C15934" s="1"/>
    </row>
    <row r="15935" spans="2:3" x14ac:dyDescent="0.3">
      <c r="B15935" s="1"/>
      <c r="C15935" s="1"/>
    </row>
    <row r="15936" spans="2:3" x14ac:dyDescent="0.3">
      <c r="B15936" s="1"/>
      <c r="C15936" s="1"/>
    </row>
    <row r="15937" spans="2:3" x14ac:dyDescent="0.3">
      <c r="B15937" s="1"/>
      <c r="C15937" s="1"/>
    </row>
    <row r="15938" spans="2:3" x14ac:dyDescent="0.3">
      <c r="B15938" s="1"/>
      <c r="C15938" s="1"/>
    </row>
    <row r="15939" spans="2:3" x14ac:dyDescent="0.3">
      <c r="B15939" s="1"/>
      <c r="C15939" s="1"/>
    </row>
    <row r="15940" spans="2:3" x14ac:dyDescent="0.3">
      <c r="B15940" s="1"/>
      <c r="C15940" s="1"/>
    </row>
    <row r="15941" spans="2:3" x14ac:dyDescent="0.3">
      <c r="B15941" s="1"/>
      <c r="C15941" s="1"/>
    </row>
    <row r="15942" spans="2:3" x14ac:dyDescent="0.3">
      <c r="B15942" s="1"/>
      <c r="C15942" s="1"/>
    </row>
    <row r="15943" spans="2:3" x14ac:dyDescent="0.3">
      <c r="B15943" s="1"/>
      <c r="C15943" s="1"/>
    </row>
    <row r="15944" spans="2:3" x14ac:dyDescent="0.3">
      <c r="B15944" s="1"/>
      <c r="C15944" s="1"/>
    </row>
    <row r="15945" spans="2:3" x14ac:dyDescent="0.3">
      <c r="B15945" s="1"/>
      <c r="C15945" s="1"/>
    </row>
    <row r="15946" spans="2:3" x14ac:dyDescent="0.3">
      <c r="B15946" s="1"/>
      <c r="C15946" s="1"/>
    </row>
    <row r="15947" spans="2:3" x14ac:dyDescent="0.3">
      <c r="B15947" s="1"/>
      <c r="C15947" s="1"/>
    </row>
    <row r="15948" spans="2:3" x14ac:dyDescent="0.3">
      <c r="B15948" s="1"/>
      <c r="C15948" s="1"/>
    </row>
    <row r="15949" spans="2:3" x14ac:dyDescent="0.3">
      <c r="B15949" s="1"/>
      <c r="C15949" s="1"/>
    </row>
    <row r="15950" spans="2:3" x14ac:dyDescent="0.3">
      <c r="B15950" s="1"/>
      <c r="C15950" s="1"/>
    </row>
    <row r="15951" spans="2:3" x14ac:dyDescent="0.3">
      <c r="B15951" s="1"/>
      <c r="C15951" s="1"/>
    </row>
    <row r="15952" spans="2:3" x14ac:dyDescent="0.3">
      <c r="B15952" s="1"/>
      <c r="C15952" s="1"/>
    </row>
    <row r="15953" spans="2:3" x14ac:dyDescent="0.3">
      <c r="B15953" s="1"/>
      <c r="C15953" s="1"/>
    </row>
    <row r="15954" spans="2:3" x14ac:dyDescent="0.3">
      <c r="B15954" s="1"/>
      <c r="C15954" s="1"/>
    </row>
    <row r="15955" spans="2:3" x14ac:dyDescent="0.3">
      <c r="B15955" s="1"/>
      <c r="C15955" s="1"/>
    </row>
    <row r="15956" spans="2:3" x14ac:dyDescent="0.3">
      <c r="B15956" s="1"/>
      <c r="C15956" s="1"/>
    </row>
    <row r="15957" spans="2:3" x14ac:dyDescent="0.3">
      <c r="B15957" s="1"/>
      <c r="C15957" s="1"/>
    </row>
    <row r="15958" spans="2:3" x14ac:dyDescent="0.3">
      <c r="B15958" s="1"/>
      <c r="C15958" s="1"/>
    </row>
    <row r="15959" spans="2:3" x14ac:dyDescent="0.3">
      <c r="B15959" s="1"/>
      <c r="C15959" s="1"/>
    </row>
    <row r="15960" spans="2:3" x14ac:dyDescent="0.3">
      <c r="B15960" s="1"/>
      <c r="C15960" s="1"/>
    </row>
    <row r="15961" spans="2:3" x14ac:dyDescent="0.3">
      <c r="B15961" s="1"/>
      <c r="C15961" s="1"/>
    </row>
    <row r="15962" spans="2:3" x14ac:dyDescent="0.3">
      <c r="B15962" s="1"/>
      <c r="C15962" s="1"/>
    </row>
    <row r="15963" spans="2:3" x14ac:dyDescent="0.3">
      <c r="B15963" s="1"/>
      <c r="C15963" s="1"/>
    </row>
    <row r="15964" spans="2:3" x14ac:dyDescent="0.3">
      <c r="B15964" s="1"/>
      <c r="C15964" s="1"/>
    </row>
    <row r="15965" spans="2:3" x14ac:dyDescent="0.3">
      <c r="B15965" s="1"/>
      <c r="C15965" s="1"/>
    </row>
    <row r="15966" spans="2:3" x14ac:dyDescent="0.3">
      <c r="B15966" s="1"/>
      <c r="C15966" s="1"/>
    </row>
    <row r="15967" spans="2:3" x14ac:dyDescent="0.3">
      <c r="B15967" s="1"/>
      <c r="C15967" s="1"/>
    </row>
    <row r="15968" spans="2:3" x14ac:dyDescent="0.3">
      <c r="B15968" s="1"/>
      <c r="C15968" s="1"/>
    </row>
    <row r="15969" spans="2:3" x14ac:dyDescent="0.3">
      <c r="B15969" s="1"/>
      <c r="C15969" s="1"/>
    </row>
    <row r="15970" spans="2:3" x14ac:dyDescent="0.3">
      <c r="B15970" s="1"/>
      <c r="C15970" s="1"/>
    </row>
    <row r="15971" spans="2:3" x14ac:dyDescent="0.3">
      <c r="B15971" s="1"/>
      <c r="C15971" s="1"/>
    </row>
    <row r="15972" spans="2:3" x14ac:dyDescent="0.3">
      <c r="B15972" s="1"/>
      <c r="C15972" s="1"/>
    </row>
    <row r="15973" spans="2:3" x14ac:dyDescent="0.3">
      <c r="B15973" s="1"/>
      <c r="C15973" s="1"/>
    </row>
    <row r="15974" spans="2:3" x14ac:dyDescent="0.3">
      <c r="B15974" s="1"/>
      <c r="C15974" s="1"/>
    </row>
    <row r="15975" spans="2:3" x14ac:dyDescent="0.3">
      <c r="B15975" s="1"/>
      <c r="C15975" s="1"/>
    </row>
    <row r="15976" spans="2:3" x14ac:dyDescent="0.3">
      <c r="B15976" s="1"/>
      <c r="C15976" s="1"/>
    </row>
    <row r="15977" spans="2:3" x14ac:dyDescent="0.3">
      <c r="B15977" s="1"/>
      <c r="C15977" s="1"/>
    </row>
    <row r="15978" spans="2:3" x14ac:dyDescent="0.3">
      <c r="B15978" s="1"/>
      <c r="C15978" s="1"/>
    </row>
    <row r="15979" spans="2:3" x14ac:dyDescent="0.3">
      <c r="B15979" s="1"/>
      <c r="C15979" s="1"/>
    </row>
    <row r="15980" spans="2:3" x14ac:dyDescent="0.3">
      <c r="B15980" s="1"/>
      <c r="C15980" s="1"/>
    </row>
    <row r="15981" spans="2:3" x14ac:dyDescent="0.3">
      <c r="B15981" s="1"/>
      <c r="C15981" s="1"/>
    </row>
    <row r="15982" spans="2:3" x14ac:dyDescent="0.3">
      <c r="B15982" s="1"/>
      <c r="C15982" s="1"/>
    </row>
    <row r="15983" spans="2:3" x14ac:dyDescent="0.3">
      <c r="B15983" s="1"/>
      <c r="C15983" s="1"/>
    </row>
    <row r="15984" spans="2:3" x14ac:dyDescent="0.3">
      <c r="B15984" s="1"/>
      <c r="C15984" s="1"/>
    </row>
    <row r="15985" spans="2:3" x14ac:dyDescent="0.3">
      <c r="B15985" s="1"/>
      <c r="C15985" s="1"/>
    </row>
    <row r="15986" spans="2:3" x14ac:dyDescent="0.3">
      <c r="B15986" s="1"/>
      <c r="C15986" s="1"/>
    </row>
    <row r="15987" spans="2:3" x14ac:dyDescent="0.3">
      <c r="B15987" s="1"/>
      <c r="C15987" s="1"/>
    </row>
    <row r="15988" spans="2:3" x14ac:dyDescent="0.3">
      <c r="B15988" s="1"/>
      <c r="C15988" s="1"/>
    </row>
    <row r="15989" spans="2:3" x14ac:dyDescent="0.3">
      <c r="B15989" s="1"/>
      <c r="C15989" s="1"/>
    </row>
    <row r="15990" spans="2:3" x14ac:dyDescent="0.3">
      <c r="B15990" s="1"/>
      <c r="C15990" s="1"/>
    </row>
    <row r="15991" spans="2:3" x14ac:dyDescent="0.3">
      <c r="B15991" s="1"/>
      <c r="C15991" s="1"/>
    </row>
    <row r="15992" spans="2:3" x14ac:dyDescent="0.3">
      <c r="B15992" s="1"/>
      <c r="C15992" s="1"/>
    </row>
    <row r="15993" spans="2:3" x14ac:dyDescent="0.3">
      <c r="B15993" s="1"/>
      <c r="C15993" s="1"/>
    </row>
    <row r="15994" spans="2:3" x14ac:dyDescent="0.3">
      <c r="B15994" s="1"/>
      <c r="C15994" s="1"/>
    </row>
    <row r="15995" spans="2:3" x14ac:dyDescent="0.3">
      <c r="B15995" s="1"/>
      <c r="C15995" s="1"/>
    </row>
    <row r="15996" spans="2:3" x14ac:dyDescent="0.3">
      <c r="B15996" s="1"/>
      <c r="C15996" s="1"/>
    </row>
    <row r="15997" spans="2:3" x14ac:dyDescent="0.3">
      <c r="B15997" s="1"/>
      <c r="C15997" s="1"/>
    </row>
    <row r="15998" spans="2:3" x14ac:dyDescent="0.3">
      <c r="B15998" s="1"/>
      <c r="C15998" s="1"/>
    </row>
    <row r="15999" spans="2:3" x14ac:dyDescent="0.3">
      <c r="B15999" s="1"/>
      <c r="C15999" s="1"/>
    </row>
    <row r="16000" spans="2:3" x14ac:dyDescent="0.3">
      <c r="B16000" s="1"/>
      <c r="C16000" s="1"/>
    </row>
    <row r="16001" spans="2:3" x14ac:dyDescent="0.3">
      <c r="B16001" s="1"/>
      <c r="C16001" s="1"/>
    </row>
    <row r="16002" spans="2:3" x14ac:dyDescent="0.3">
      <c r="B16002" s="1"/>
      <c r="C16002" s="1"/>
    </row>
    <row r="16003" spans="2:3" x14ac:dyDescent="0.3">
      <c r="B16003" s="1"/>
      <c r="C16003" s="1"/>
    </row>
    <row r="16004" spans="2:3" x14ac:dyDescent="0.3">
      <c r="B16004" s="1"/>
      <c r="C16004" s="1"/>
    </row>
    <row r="16005" spans="2:3" x14ac:dyDescent="0.3">
      <c r="B16005" s="1"/>
      <c r="C16005" s="1"/>
    </row>
    <row r="16006" spans="2:3" x14ac:dyDescent="0.3">
      <c r="B16006" s="1"/>
      <c r="C16006" s="1"/>
    </row>
    <row r="16007" spans="2:3" x14ac:dyDescent="0.3">
      <c r="B16007" s="1"/>
      <c r="C16007" s="1"/>
    </row>
    <row r="16008" spans="2:3" x14ac:dyDescent="0.3">
      <c r="B16008" s="1"/>
      <c r="C16008" s="1"/>
    </row>
    <row r="16009" spans="2:3" x14ac:dyDescent="0.3">
      <c r="B16009" s="1"/>
      <c r="C16009" s="1"/>
    </row>
    <row r="16010" spans="2:3" x14ac:dyDescent="0.3">
      <c r="B16010" s="1"/>
      <c r="C16010" s="1"/>
    </row>
    <row r="16011" spans="2:3" x14ac:dyDescent="0.3">
      <c r="B16011" s="1"/>
      <c r="C16011" s="1"/>
    </row>
    <row r="16012" spans="2:3" x14ac:dyDescent="0.3">
      <c r="B16012" s="1"/>
      <c r="C16012" s="1"/>
    </row>
    <row r="16013" spans="2:3" x14ac:dyDescent="0.3">
      <c r="B16013" s="1"/>
      <c r="C16013" s="1"/>
    </row>
    <row r="16014" spans="2:3" x14ac:dyDescent="0.3">
      <c r="B16014" s="1"/>
      <c r="C16014" s="1"/>
    </row>
    <row r="16015" spans="2:3" x14ac:dyDescent="0.3">
      <c r="B16015" s="1"/>
      <c r="C16015" s="1"/>
    </row>
    <row r="16016" spans="2:3" x14ac:dyDescent="0.3">
      <c r="B16016" s="1"/>
      <c r="C16016" s="1"/>
    </row>
    <row r="16017" spans="2:3" x14ac:dyDescent="0.3">
      <c r="B16017" s="1"/>
      <c r="C16017" s="1"/>
    </row>
    <row r="16018" spans="2:3" x14ac:dyDescent="0.3">
      <c r="B16018" s="1"/>
      <c r="C16018" s="1"/>
    </row>
    <row r="16019" spans="2:3" x14ac:dyDescent="0.3">
      <c r="B16019" s="1"/>
      <c r="C16019" s="1"/>
    </row>
    <row r="16020" spans="2:3" x14ac:dyDescent="0.3">
      <c r="B16020" s="1"/>
      <c r="C16020" s="1"/>
    </row>
    <row r="16021" spans="2:3" x14ac:dyDescent="0.3">
      <c r="B16021" s="1"/>
      <c r="C16021" s="1"/>
    </row>
    <row r="16022" spans="2:3" x14ac:dyDescent="0.3">
      <c r="B16022" s="1"/>
      <c r="C16022" s="1"/>
    </row>
    <row r="16023" spans="2:3" x14ac:dyDescent="0.3">
      <c r="B16023" s="1"/>
      <c r="C16023" s="1"/>
    </row>
    <row r="16024" spans="2:3" x14ac:dyDescent="0.3">
      <c r="B16024" s="1"/>
      <c r="C16024" s="1"/>
    </row>
    <row r="16025" spans="2:3" x14ac:dyDescent="0.3">
      <c r="B16025" s="1"/>
      <c r="C16025" s="1"/>
    </row>
    <row r="16026" spans="2:3" x14ac:dyDescent="0.3">
      <c r="B16026" s="1"/>
      <c r="C16026" s="1"/>
    </row>
    <row r="16027" spans="2:3" x14ac:dyDescent="0.3">
      <c r="B16027" s="1"/>
      <c r="C16027" s="1"/>
    </row>
    <row r="16028" spans="2:3" x14ac:dyDescent="0.3">
      <c r="B16028" s="1"/>
      <c r="C16028" s="1"/>
    </row>
    <row r="16029" spans="2:3" x14ac:dyDescent="0.3">
      <c r="B16029" s="1"/>
      <c r="C16029" s="1"/>
    </row>
    <row r="16030" spans="2:3" x14ac:dyDescent="0.3">
      <c r="B16030" s="1"/>
      <c r="C16030" s="1"/>
    </row>
    <row r="16031" spans="2:3" x14ac:dyDescent="0.3">
      <c r="B16031" s="1"/>
      <c r="C16031" s="1"/>
    </row>
    <row r="16032" spans="2:3" x14ac:dyDescent="0.3">
      <c r="B16032" s="1"/>
      <c r="C16032" s="1"/>
    </row>
    <row r="16033" spans="2:3" x14ac:dyDescent="0.3">
      <c r="B16033" s="1"/>
      <c r="C16033" s="1"/>
    </row>
    <row r="16034" spans="2:3" x14ac:dyDescent="0.3">
      <c r="B16034" s="1"/>
      <c r="C16034" s="1"/>
    </row>
    <row r="16035" spans="2:3" x14ac:dyDescent="0.3">
      <c r="B16035" s="1"/>
      <c r="C16035" s="1"/>
    </row>
    <row r="16036" spans="2:3" x14ac:dyDescent="0.3">
      <c r="B16036" s="1"/>
      <c r="C16036" s="1"/>
    </row>
    <row r="16037" spans="2:3" x14ac:dyDescent="0.3">
      <c r="B16037" s="1"/>
      <c r="C16037" s="1"/>
    </row>
    <row r="16038" spans="2:3" x14ac:dyDescent="0.3">
      <c r="B16038" s="1"/>
      <c r="C16038" s="1"/>
    </row>
    <row r="16039" spans="2:3" x14ac:dyDescent="0.3">
      <c r="B16039" s="1"/>
      <c r="C16039" s="1"/>
    </row>
    <row r="16040" spans="2:3" x14ac:dyDescent="0.3">
      <c r="B16040" s="1"/>
      <c r="C16040" s="1"/>
    </row>
    <row r="16041" spans="2:3" x14ac:dyDescent="0.3">
      <c r="B16041" s="1"/>
      <c r="C16041" s="1"/>
    </row>
    <row r="16042" spans="2:3" x14ac:dyDescent="0.3">
      <c r="B16042" s="1"/>
      <c r="C16042" s="1"/>
    </row>
    <row r="16043" spans="2:3" x14ac:dyDescent="0.3">
      <c r="B16043" s="1"/>
      <c r="C16043" s="1"/>
    </row>
    <row r="16044" spans="2:3" x14ac:dyDescent="0.3">
      <c r="B16044" s="1"/>
      <c r="C16044" s="1"/>
    </row>
    <row r="16045" spans="2:3" x14ac:dyDescent="0.3">
      <c r="B16045" s="1"/>
      <c r="C16045" s="1"/>
    </row>
    <row r="16046" spans="2:3" x14ac:dyDescent="0.3">
      <c r="B16046" s="1"/>
      <c r="C16046" s="1"/>
    </row>
    <row r="16047" spans="2:3" x14ac:dyDescent="0.3">
      <c r="B16047" s="1"/>
      <c r="C16047" s="1"/>
    </row>
    <row r="16048" spans="2:3" x14ac:dyDescent="0.3">
      <c r="B16048" s="1"/>
      <c r="C16048" s="1"/>
    </row>
    <row r="16049" spans="2:3" x14ac:dyDescent="0.3">
      <c r="B16049" s="1"/>
      <c r="C16049" s="1"/>
    </row>
    <row r="16050" spans="2:3" x14ac:dyDescent="0.3">
      <c r="B16050" s="1"/>
      <c r="C16050" s="1"/>
    </row>
    <row r="16051" spans="2:3" x14ac:dyDescent="0.3">
      <c r="B16051" s="1"/>
      <c r="C16051" s="1"/>
    </row>
    <row r="16052" spans="2:3" x14ac:dyDescent="0.3">
      <c r="B16052" s="1"/>
      <c r="C16052" s="1"/>
    </row>
    <row r="16053" spans="2:3" x14ac:dyDescent="0.3">
      <c r="B16053" s="1"/>
      <c r="C16053" s="1"/>
    </row>
    <row r="16054" spans="2:3" x14ac:dyDescent="0.3">
      <c r="B16054" s="1"/>
      <c r="C16054" s="1"/>
    </row>
    <row r="16055" spans="2:3" x14ac:dyDescent="0.3">
      <c r="B16055" s="1"/>
      <c r="C16055" s="1"/>
    </row>
    <row r="16056" spans="2:3" x14ac:dyDescent="0.3">
      <c r="B16056" s="1"/>
      <c r="C16056" s="1"/>
    </row>
    <row r="16057" spans="2:3" x14ac:dyDescent="0.3">
      <c r="B16057" s="1"/>
      <c r="C16057" s="1"/>
    </row>
    <row r="16058" spans="2:3" x14ac:dyDescent="0.3">
      <c r="B16058" s="1"/>
      <c r="C16058" s="1"/>
    </row>
    <row r="16059" spans="2:3" x14ac:dyDescent="0.3">
      <c r="B16059" s="1"/>
      <c r="C16059" s="1"/>
    </row>
    <row r="16060" spans="2:3" x14ac:dyDescent="0.3">
      <c r="B16060" s="1"/>
      <c r="C16060" s="1"/>
    </row>
    <row r="16061" spans="2:3" x14ac:dyDescent="0.3">
      <c r="B16061" s="1"/>
      <c r="C16061" s="1"/>
    </row>
    <row r="16062" spans="2:3" x14ac:dyDescent="0.3">
      <c r="B16062" s="1"/>
      <c r="C16062" s="1"/>
    </row>
    <row r="16063" spans="2:3" x14ac:dyDescent="0.3">
      <c r="B16063" s="1"/>
      <c r="C16063" s="1"/>
    </row>
    <row r="16064" spans="2:3" x14ac:dyDescent="0.3">
      <c r="B16064" s="1"/>
      <c r="C16064" s="1"/>
    </row>
    <row r="16065" spans="2:3" x14ac:dyDescent="0.3">
      <c r="B16065" s="1"/>
      <c r="C16065" s="1"/>
    </row>
    <row r="16066" spans="2:3" x14ac:dyDescent="0.3">
      <c r="B16066" s="1"/>
      <c r="C16066" s="1"/>
    </row>
    <row r="16067" spans="2:3" x14ac:dyDescent="0.3">
      <c r="B16067" s="1"/>
      <c r="C16067" s="1"/>
    </row>
    <row r="16068" spans="2:3" x14ac:dyDescent="0.3">
      <c r="B16068" s="1"/>
      <c r="C16068" s="1"/>
    </row>
    <row r="16069" spans="2:3" x14ac:dyDescent="0.3">
      <c r="B16069" s="1"/>
      <c r="C16069" s="1"/>
    </row>
    <row r="16070" spans="2:3" x14ac:dyDescent="0.3">
      <c r="B16070" s="1"/>
      <c r="C16070" s="1"/>
    </row>
    <row r="16071" spans="2:3" x14ac:dyDescent="0.3">
      <c r="B16071" s="1"/>
      <c r="C16071" s="1"/>
    </row>
    <row r="16072" spans="2:3" x14ac:dyDescent="0.3">
      <c r="B16072" s="1"/>
      <c r="C16072" s="1"/>
    </row>
    <row r="16073" spans="2:3" x14ac:dyDescent="0.3">
      <c r="B16073" s="1"/>
      <c r="C16073" s="1"/>
    </row>
    <row r="16074" spans="2:3" x14ac:dyDescent="0.3">
      <c r="B16074" s="1"/>
      <c r="C16074" s="1"/>
    </row>
    <row r="16075" spans="2:3" x14ac:dyDescent="0.3">
      <c r="B16075" s="1"/>
      <c r="C16075" s="1"/>
    </row>
    <row r="16076" spans="2:3" x14ac:dyDescent="0.3">
      <c r="B16076" s="1"/>
      <c r="C16076" s="1"/>
    </row>
    <row r="16077" spans="2:3" x14ac:dyDescent="0.3">
      <c r="B16077" s="1"/>
      <c r="C16077" s="1"/>
    </row>
    <row r="16078" spans="2:3" x14ac:dyDescent="0.3">
      <c r="B16078" s="1"/>
      <c r="C16078" s="1"/>
    </row>
    <row r="16079" spans="2:3" x14ac:dyDescent="0.3">
      <c r="B16079" s="1"/>
      <c r="C16079" s="1"/>
    </row>
    <row r="16080" spans="2:3" x14ac:dyDescent="0.3">
      <c r="B16080" s="1"/>
      <c r="C16080" s="1"/>
    </row>
    <row r="16081" spans="2:3" x14ac:dyDescent="0.3">
      <c r="B16081" s="1"/>
      <c r="C16081" s="1"/>
    </row>
    <row r="16082" spans="2:3" x14ac:dyDescent="0.3">
      <c r="B16082" s="1"/>
      <c r="C16082" s="1"/>
    </row>
    <row r="16083" spans="2:3" x14ac:dyDescent="0.3">
      <c r="B16083" s="1"/>
      <c r="C16083" s="1"/>
    </row>
    <row r="16084" spans="2:3" x14ac:dyDescent="0.3">
      <c r="B16084" s="1"/>
      <c r="C16084" s="1"/>
    </row>
    <row r="16085" spans="2:3" x14ac:dyDescent="0.3">
      <c r="B16085" s="1"/>
      <c r="C16085" s="1"/>
    </row>
    <row r="16086" spans="2:3" x14ac:dyDescent="0.3">
      <c r="B16086" s="1"/>
      <c r="C16086" s="1"/>
    </row>
    <row r="16087" spans="2:3" x14ac:dyDescent="0.3">
      <c r="B16087" s="1"/>
      <c r="C16087" s="1"/>
    </row>
    <row r="16088" spans="2:3" x14ac:dyDescent="0.3">
      <c r="B16088" s="1"/>
      <c r="C16088" s="1"/>
    </row>
    <row r="16089" spans="2:3" x14ac:dyDescent="0.3">
      <c r="B16089" s="1"/>
      <c r="C16089" s="1"/>
    </row>
    <row r="16090" spans="2:3" x14ac:dyDescent="0.3">
      <c r="B16090" s="1"/>
      <c r="C16090" s="1"/>
    </row>
    <row r="16091" spans="2:3" x14ac:dyDescent="0.3">
      <c r="B16091" s="1"/>
      <c r="C16091" s="1"/>
    </row>
    <row r="16092" spans="2:3" x14ac:dyDescent="0.3">
      <c r="B16092" s="1"/>
      <c r="C16092" s="1"/>
    </row>
    <row r="16093" spans="2:3" x14ac:dyDescent="0.3">
      <c r="B16093" s="1"/>
      <c r="C16093" s="1"/>
    </row>
    <row r="16094" spans="2:3" x14ac:dyDescent="0.3">
      <c r="B16094" s="1"/>
      <c r="C16094" s="1"/>
    </row>
    <row r="16095" spans="2:3" x14ac:dyDescent="0.3">
      <c r="B16095" s="1"/>
      <c r="C16095" s="1"/>
    </row>
    <row r="16096" spans="2:3" x14ac:dyDescent="0.3">
      <c r="B16096" s="1"/>
      <c r="C16096" s="1"/>
    </row>
    <row r="16097" spans="2:3" x14ac:dyDescent="0.3">
      <c r="B16097" s="1"/>
      <c r="C16097" s="1"/>
    </row>
    <row r="16098" spans="2:3" x14ac:dyDescent="0.3">
      <c r="B16098" s="1"/>
      <c r="C16098" s="1"/>
    </row>
    <row r="16099" spans="2:3" x14ac:dyDescent="0.3">
      <c r="B16099" s="1"/>
      <c r="C16099" s="1"/>
    </row>
    <row r="16100" spans="2:3" x14ac:dyDescent="0.3">
      <c r="B16100" s="1"/>
      <c r="C16100" s="1"/>
    </row>
    <row r="16101" spans="2:3" x14ac:dyDescent="0.3">
      <c r="B16101" s="1"/>
      <c r="C16101" s="1"/>
    </row>
    <row r="16102" spans="2:3" x14ac:dyDescent="0.3">
      <c r="B16102" s="1"/>
      <c r="C16102" s="1"/>
    </row>
    <row r="16103" spans="2:3" x14ac:dyDescent="0.3">
      <c r="B16103" s="1"/>
      <c r="C16103" s="1"/>
    </row>
    <row r="16104" spans="2:3" x14ac:dyDescent="0.3">
      <c r="B16104" s="1"/>
      <c r="C16104" s="1"/>
    </row>
    <row r="16105" spans="2:3" x14ac:dyDescent="0.3">
      <c r="B16105" s="1"/>
      <c r="C16105" s="1"/>
    </row>
    <row r="16106" spans="2:3" x14ac:dyDescent="0.3">
      <c r="B16106" s="1"/>
      <c r="C16106" s="1"/>
    </row>
    <row r="16107" spans="2:3" x14ac:dyDescent="0.3">
      <c r="B16107" s="1"/>
      <c r="C16107" s="1"/>
    </row>
    <row r="16108" spans="2:3" x14ac:dyDescent="0.3">
      <c r="B16108" s="1"/>
      <c r="C16108" s="1"/>
    </row>
    <row r="16109" spans="2:3" x14ac:dyDescent="0.3">
      <c r="B16109" s="1"/>
      <c r="C16109" s="1"/>
    </row>
    <row r="16110" spans="2:3" x14ac:dyDescent="0.3">
      <c r="B16110" s="1"/>
      <c r="C16110" s="1"/>
    </row>
    <row r="16111" spans="2:3" x14ac:dyDescent="0.3">
      <c r="B16111" s="1"/>
      <c r="C16111" s="1"/>
    </row>
    <row r="16112" spans="2:3" x14ac:dyDescent="0.3">
      <c r="B16112" s="1"/>
      <c r="C16112" s="1"/>
    </row>
    <row r="16113" spans="2:3" x14ac:dyDescent="0.3">
      <c r="B16113" s="1"/>
      <c r="C16113" s="1"/>
    </row>
    <row r="16114" spans="2:3" x14ac:dyDescent="0.3">
      <c r="B16114" s="1"/>
      <c r="C16114" s="1"/>
    </row>
    <row r="16115" spans="2:3" x14ac:dyDescent="0.3">
      <c r="B16115" s="1"/>
      <c r="C16115" s="1"/>
    </row>
    <row r="16116" spans="2:3" x14ac:dyDescent="0.3">
      <c r="B16116" s="1"/>
      <c r="C16116" s="1"/>
    </row>
    <row r="16117" spans="2:3" x14ac:dyDescent="0.3">
      <c r="B16117" s="1"/>
      <c r="C16117" s="1"/>
    </row>
    <row r="16118" spans="2:3" x14ac:dyDescent="0.3">
      <c r="B16118" s="1"/>
      <c r="C16118" s="1"/>
    </row>
    <row r="16119" spans="2:3" x14ac:dyDescent="0.3">
      <c r="B16119" s="1"/>
      <c r="C16119" s="1"/>
    </row>
    <row r="16120" spans="2:3" x14ac:dyDescent="0.3">
      <c r="B16120" s="1"/>
      <c r="C16120" s="1"/>
    </row>
    <row r="16121" spans="2:3" x14ac:dyDescent="0.3">
      <c r="B16121" s="1"/>
      <c r="C16121" s="1"/>
    </row>
    <row r="16122" spans="2:3" x14ac:dyDescent="0.3">
      <c r="B16122" s="1"/>
      <c r="C16122" s="1"/>
    </row>
    <row r="16123" spans="2:3" x14ac:dyDescent="0.3">
      <c r="B16123" s="1"/>
      <c r="C16123" s="1"/>
    </row>
    <row r="16124" spans="2:3" x14ac:dyDescent="0.3">
      <c r="B16124" s="1"/>
      <c r="C16124" s="1"/>
    </row>
    <row r="16125" spans="2:3" x14ac:dyDescent="0.3">
      <c r="B16125" s="1"/>
      <c r="C16125" s="1"/>
    </row>
    <row r="16126" spans="2:3" x14ac:dyDescent="0.3">
      <c r="B16126" s="1"/>
      <c r="C16126" s="1"/>
    </row>
    <row r="16127" spans="2:3" x14ac:dyDescent="0.3">
      <c r="B16127" s="1"/>
      <c r="C16127" s="1"/>
    </row>
    <row r="16128" spans="2:3" x14ac:dyDescent="0.3">
      <c r="B16128" s="1"/>
      <c r="C16128" s="1"/>
    </row>
    <row r="16129" spans="2:3" x14ac:dyDescent="0.3">
      <c r="B16129" s="1"/>
      <c r="C16129" s="1"/>
    </row>
    <row r="16130" spans="2:3" x14ac:dyDescent="0.3">
      <c r="B16130" s="1"/>
      <c r="C16130" s="1"/>
    </row>
    <row r="16131" spans="2:3" x14ac:dyDescent="0.3">
      <c r="B16131" s="1"/>
      <c r="C16131" s="1"/>
    </row>
    <row r="16132" spans="2:3" x14ac:dyDescent="0.3">
      <c r="B16132" s="1"/>
      <c r="C16132" s="1"/>
    </row>
    <row r="16133" spans="2:3" x14ac:dyDescent="0.3">
      <c r="B16133" s="1"/>
      <c r="C16133" s="1"/>
    </row>
    <row r="16134" spans="2:3" x14ac:dyDescent="0.3">
      <c r="B16134" s="1"/>
      <c r="C16134" s="1"/>
    </row>
    <row r="16135" spans="2:3" x14ac:dyDescent="0.3">
      <c r="B16135" s="1"/>
      <c r="C16135" s="1"/>
    </row>
    <row r="16136" spans="2:3" x14ac:dyDescent="0.3">
      <c r="B16136" s="1"/>
      <c r="C16136" s="1"/>
    </row>
    <row r="16137" spans="2:3" x14ac:dyDescent="0.3">
      <c r="B16137" s="1"/>
      <c r="C16137" s="1"/>
    </row>
    <row r="16138" spans="2:3" x14ac:dyDescent="0.3">
      <c r="B16138" s="1"/>
      <c r="C16138" s="1"/>
    </row>
    <row r="16139" spans="2:3" x14ac:dyDescent="0.3">
      <c r="B16139" s="1"/>
      <c r="C16139" s="1"/>
    </row>
    <row r="16140" spans="2:3" x14ac:dyDescent="0.3">
      <c r="B16140" s="1"/>
      <c r="C16140" s="1"/>
    </row>
    <row r="16141" spans="2:3" x14ac:dyDescent="0.3">
      <c r="B16141" s="1"/>
      <c r="C16141" s="1"/>
    </row>
    <row r="16142" spans="2:3" x14ac:dyDescent="0.3">
      <c r="B16142" s="1"/>
      <c r="C16142" s="1"/>
    </row>
    <row r="16143" spans="2:3" x14ac:dyDescent="0.3">
      <c r="B16143" s="1"/>
      <c r="C16143" s="1"/>
    </row>
    <row r="16144" spans="2:3" x14ac:dyDescent="0.3">
      <c r="B16144" s="1"/>
      <c r="C16144" s="1"/>
    </row>
    <row r="16145" spans="2:3" x14ac:dyDescent="0.3">
      <c r="B16145" s="1"/>
      <c r="C16145" s="1"/>
    </row>
    <row r="16146" spans="2:3" x14ac:dyDescent="0.3">
      <c r="B16146" s="1"/>
      <c r="C16146" s="1"/>
    </row>
    <row r="16147" spans="2:3" x14ac:dyDescent="0.3">
      <c r="B16147" s="1"/>
      <c r="C16147" s="1"/>
    </row>
    <row r="16148" spans="2:3" x14ac:dyDescent="0.3">
      <c r="B16148" s="1"/>
      <c r="C16148" s="1"/>
    </row>
    <row r="16149" spans="2:3" x14ac:dyDescent="0.3">
      <c r="B16149" s="1"/>
      <c r="C16149" s="1"/>
    </row>
    <row r="16150" spans="2:3" x14ac:dyDescent="0.3">
      <c r="B16150" s="1"/>
      <c r="C16150" s="1"/>
    </row>
    <row r="16151" spans="2:3" x14ac:dyDescent="0.3">
      <c r="B16151" s="1"/>
      <c r="C16151" s="1"/>
    </row>
    <row r="16152" spans="2:3" x14ac:dyDescent="0.3">
      <c r="B16152" s="1"/>
      <c r="C16152" s="1"/>
    </row>
    <row r="16153" spans="2:3" x14ac:dyDescent="0.3">
      <c r="B16153" s="1"/>
      <c r="C16153" s="1"/>
    </row>
    <row r="16154" spans="2:3" x14ac:dyDescent="0.3">
      <c r="B16154" s="1"/>
      <c r="C16154" s="1"/>
    </row>
    <row r="16155" spans="2:3" x14ac:dyDescent="0.3">
      <c r="B16155" s="1"/>
      <c r="C16155" s="1"/>
    </row>
    <row r="16156" spans="2:3" x14ac:dyDescent="0.3">
      <c r="B16156" s="1"/>
      <c r="C16156" s="1"/>
    </row>
    <row r="16157" spans="2:3" x14ac:dyDescent="0.3">
      <c r="B16157" s="1"/>
      <c r="C16157" s="1"/>
    </row>
    <row r="16158" spans="2:3" x14ac:dyDescent="0.3">
      <c r="B16158" s="1"/>
      <c r="C16158" s="1"/>
    </row>
    <row r="16159" spans="2:3" x14ac:dyDescent="0.3">
      <c r="B16159" s="1"/>
      <c r="C16159" s="1"/>
    </row>
    <row r="16160" spans="2:3" x14ac:dyDescent="0.3">
      <c r="B16160" s="1"/>
      <c r="C16160" s="1"/>
    </row>
    <row r="16161" spans="2:3" x14ac:dyDescent="0.3">
      <c r="B16161" s="1"/>
      <c r="C16161" s="1"/>
    </row>
    <row r="16162" spans="2:3" x14ac:dyDescent="0.3">
      <c r="B16162" s="1"/>
      <c r="C16162" s="1"/>
    </row>
    <row r="16163" spans="2:3" x14ac:dyDescent="0.3">
      <c r="B16163" s="1"/>
      <c r="C16163" s="1"/>
    </row>
    <row r="16164" spans="2:3" x14ac:dyDescent="0.3">
      <c r="B16164" s="1"/>
      <c r="C16164" s="1"/>
    </row>
    <row r="16165" spans="2:3" x14ac:dyDescent="0.3">
      <c r="B16165" s="1"/>
      <c r="C16165" s="1"/>
    </row>
    <row r="16166" spans="2:3" x14ac:dyDescent="0.3">
      <c r="B16166" s="1"/>
      <c r="C16166" s="1"/>
    </row>
    <row r="16167" spans="2:3" x14ac:dyDescent="0.3">
      <c r="B16167" s="1"/>
      <c r="C16167" s="1"/>
    </row>
    <row r="16168" spans="2:3" x14ac:dyDescent="0.3">
      <c r="B16168" s="1"/>
      <c r="C16168" s="1"/>
    </row>
    <row r="16169" spans="2:3" x14ac:dyDescent="0.3">
      <c r="B16169" s="1"/>
      <c r="C16169" s="1"/>
    </row>
    <row r="16170" spans="2:3" x14ac:dyDescent="0.3">
      <c r="B16170" s="1"/>
      <c r="C16170" s="1"/>
    </row>
    <row r="16171" spans="2:3" x14ac:dyDescent="0.3">
      <c r="B16171" s="1"/>
      <c r="C16171" s="1"/>
    </row>
    <row r="16172" spans="2:3" x14ac:dyDescent="0.3">
      <c r="B16172" s="1"/>
      <c r="C16172" s="1"/>
    </row>
    <row r="16173" spans="2:3" x14ac:dyDescent="0.3">
      <c r="B16173" s="1"/>
      <c r="C16173" s="1"/>
    </row>
    <row r="16174" spans="2:3" x14ac:dyDescent="0.3">
      <c r="B16174" s="1"/>
      <c r="C16174" s="1"/>
    </row>
    <row r="16175" spans="2:3" x14ac:dyDescent="0.3">
      <c r="B16175" s="1"/>
      <c r="C16175" s="1"/>
    </row>
    <row r="16176" spans="2:3" x14ac:dyDescent="0.3">
      <c r="B16176" s="1"/>
      <c r="C16176" s="1"/>
    </row>
    <row r="16177" spans="2:3" x14ac:dyDescent="0.3">
      <c r="B16177" s="1"/>
      <c r="C16177" s="1"/>
    </row>
    <row r="16178" spans="2:3" x14ac:dyDescent="0.3">
      <c r="B16178" s="1"/>
      <c r="C16178" s="1"/>
    </row>
    <row r="16179" spans="2:3" x14ac:dyDescent="0.3">
      <c r="B16179" s="1"/>
      <c r="C16179" s="1"/>
    </row>
    <row r="16180" spans="2:3" x14ac:dyDescent="0.3">
      <c r="B16180" s="1"/>
      <c r="C16180" s="1"/>
    </row>
    <row r="16181" spans="2:3" x14ac:dyDescent="0.3">
      <c r="B16181" s="1"/>
      <c r="C16181" s="1"/>
    </row>
    <row r="16182" spans="2:3" x14ac:dyDescent="0.3">
      <c r="B16182" s="1"/>
      <c r="C16182" s="1"/>
    </row>
    <row r="16183" spans="2:3" x14ac:dyDescent="0.3">
      <c r="B16183" s="1"/>
      <c r="C16183" s="1"/>
    </row>
    <row r="16184" spans="2:3" x14ac:dyDescent="0.3">
      <c r="B16184" s="1"/>
      <c r="C16184" s="1"/>
    </row>
    <row r="16185" spans="2:3" x14ac:dyDescent="0.3">
      <c r="B16185" s="1"/>
      <c r="C16185" s="1"/>
    </row>
    <row r="16186" spans="2:3" x14ac:dyDescent="0.3">
      <c r="B16186" s="1"/>
      <c r="C16186" s="1"/>
    </row>
    <row r="16187" spans="2:3" x14ac:dyDescent="0.3">
      <c r="B16187" s="1"/>
      <c r="C16187" s="1"/>
    </row>
    <row r="16188" spans="2:3" x14ac:dyDescent="0.3">
      <c r="B16188" s="1"/>
      <c r="C16188" s="1"/>
    </row>
    <row r="16189" spans="2:3" x14ac:dyDescent="0.3">
      <c r="B16189" s="1"/>
      <c r="C16189" s="1"/>
    </row>
    <row r="16190" spans="2:3" x14ac:dyDescent="0.3">
      <c r="B16190" s="1"/>
      <c r="C16190" s="1"/>
    </row>
    <row r="16191" spans="2:3" x14ac:dyDescent="0.3">
      <c r="B16191" s="1"/>
      <c r="C16191" s="1"/>
    </row>
    <row r="16192" spans="2:3" x14ac:dyDescent="0.3">
      <c r="B16192" s="1"/>
      <c r="C16192" s="1"/>
    </row>
    <row r="16193" spans="2:3" x14ac:dyDescent="0.3">
      <c r="B16193" s="1"/>
      <c r="C16193" s="1"/>
    </row>
    <row r="16194" spans="2:3" x14ac:dyDescent="0.3">
      <c r="B16194" s="1"/>
      <c r="C16194" s="1"/>
    </row>
    <row r="16195" spans="2:3" x14ac:dyDescent="0.3">
      <c r="B16195" s="1"/>
      <c r="C16195" s="1"/>
    </row>
    <row r="16196" spans="2:3" x14ac:dyDescent="0.3">
      <c r="B16196" s="1"/>
      <c r="C16196" s="1"/>
    </row>
    <row r="16197" spans="2:3" x14ac:dyDescent="0.3">
      <c r="B16197" s="1"/>
      <c r="C16197" s="1"/>
    </row>
    <row r="16198" spans="2:3" x14ac:dyDescent="0.3">
      <c r="B16198" s="1"/>
      <c r="C16198" s="1"/>
    </row>
    <row r="16199" spans="2:3" x14ac:dyDescent="0.3">
      <c r="B16199" s="1"/>
      <c r="C16199" s="1"/>
    </row>
    <row r="16200" spans="2:3" x14ac:dyDescent="0.3">
      <c r="B16200" s="1"/>
      <c r="C16200" s="1"/>
    </row>
    <row r="16201" spans="2:3" x14ac:dyDescent="0.3">
      <c r="B16201" s="1"/>
      <c r="C16201" s="1"/>
    </row>
    <row r="16202" spans="2:3" x14ac:dyDescent="0.3">
      <c r="B16202" s="1"/>
      <c r="C16202" s="1"/>
    </row>
    <row r="16203" spans="2:3" x14ac:dyDescent="0.3">
      <c r="B16203" s="1"/>
      <c r="C16203" s="1"/>
    </row>
    <row r="16204" spans="2:3" x14ac:dyDescent="0.3">
      <c r="B16204" s="1"/>
      <c r="C16204" s="1"/>
    </row>
    <row r="16205" spans="2:3" x14ac:dyDescent="0.3">
      <c r="B16205" s="1"/>
      <c r="C16205" s="1"/>
    </row>
    <row r="16206" spans="2:3" x14ac:dyDescent="0.3">
      <c r="B16206" s="1"/>
      <c r="C16206" s="1"/>
    </row>
    <row r="16207" spans="2:3" x14ac:dyDescent="0.3">
      <c r="B16207" s="1"/>
      <c r="C16207" s="1"/>
    </row>
    <row r="16208" spans="2:3" x14ac:dyDescent="0.3">
      <c r="B16208" s="1"/>
      <c r="C16208" s="1"/>
    </row>
    <row r="16209" spans="2:3" x14ac:dyDescent="0.3">
      <c r="B16209" s="1"/>
      <c r="C16209" s="1"/>
    </row>
    <row r="16210" spans="2:3" x14ac:dyDescent="0.3">
      <c r="B16210" s="1"/>
      <c r="C16210" s="1"/>
    </row>
    <row r="16211" spans="2:3" x14ac:dyDescent="0.3">
      <c r="B16211" s="1"/>
      <c r="C16211" s="1"/>
    </row>
    <row r="16212" spans="2:3" x14ac:dyDescent="0.3">
      <c r="B16212" s="1"/>
      <c r="C16212" s="1"/>
    </row>
    <row r="16213" spans="2:3" x14ac:dyDescent="0.3">
      <c r="B16213" s="1"/>
      <c r="C16213" s="1"/>
    </row>
    <row r="16214" spans="2:3" x14ac:dyDescent="0.3">
      <c r="B16214" s="1"/>
      <c r="C16214" s="1"/>
    </row>
    <row r="16215" spans="2:3" x14ac:dyDescent="0.3">
      <c r="B16215" s="1"/>
      <c r="C16215" s="1"/>
    </row>
    <row r="16216" spans="2:3" x14ac:dyDescent="0.3">
      <c r="B16216" s="1"/>
      <c r="C16216" s="1"/>
    </row>
    <row r="16217" spans="2:3" x14ac:dyDescent="0.3">
      <c r="B16217" s="1"/>
      <c r="C16217" s="1"/>
    </row>
    <row r="16218" spans="2:3" x14ac:dyDescent="0.3">
      <c r="B16218" s="1"/>
      <c r="C16218" s="1"/>
    </row>
    <row r="16219" spans="2:3" x14ac:dyDescent="0.3">
      <c r="B16219" s="1"/>
      <c r="C16219" s="1"/>
    </row>
    <row r="16220" spans="2:3" x14ac:dyDescent="0.3">
      <c r="B16220" s="1"/>
      <c r="C16220" s="1"/>
    </row>
    <row r="16221" spans="2:3" x14ac:dyDescent="0.3">
      <c r="B16221" s="1"/>
      <c r="C16221" s="1"/>
    </row>
    <row r="16222" spans="2:3" x14ac:dyDescent="0.3">
      <c r="B16222" s="1"/>
      <c r="C16222" s="1"/>
    </row>
    <row r="16223" spans="2:3" x14ac:dyDescent="0.3">
      <c r="B16223" s="1"/>
      <c r="C16223" s="1"/>
    </row>
    <row r="16224" spans="2:3" x14ac:dyDescent="0.3">
      <c r="B16224" s="1"/>
      <c r="C16224" s="1"/>
    </row>
    <row r="16225" spans="2:3" x14ac:dyDescent="0.3">
      <c r="B16225" s="1"/>
      <c r="C16225" s="1"/>
    </row>
    <row r="16226" spans="2:3" x14ac:dyDescent="0.3">
      <c r="B16226" s="1"/>
      <c r="C16226" s="1"/>
    </row>
    <row r="16227" spans="2:3" x14ac:dyDescent="0.3">
      <c r="B16227" s="1"/>
      <c r="C16227" s="1"/>
    </row>
    <row r="16228" spans="2:3" x14ac:dyDescent="0.3">
      <c r="B16228" s="1"/>
      <c r="C16228" s="1"/>
    </row>
    <row r="16229" spans="2:3" x14ac:dyDescent="0.3">
      <c r="B16229" s="1"/>
      <c r="C16229" s="1"/>
    </row>
    <row r="16230" spans="2:3" x14ac:dyDescent="0.3">
      <c r="B16230" s="1"/>
      <c r="C16230" s="1"/>
    </row>
    <row r="16231" spans="2:3" x14ac:dyDescent="0.3">
      <c r="B16231" s="1"/>
      <c r="C16231" s="1"/>
    </row>
    <row r="16232" spans="2:3" x14ac:dyDescent="0.3">
      <c r="B16232" s="1"/>
      <c r="C16232" s="1"/>
    </row>
    <row r="16233" spans="2:3" x14ac:dyDescent="0.3">
      <c r="B16233" s="1"/>
      <c r="C16233" s="1"/>
    </row>
    <row r="16234" spans="2:3" x14ac:dyDescent="0.3">
      <c r="B16234" s="1"/>
      <c r="C16234" s="1"/>
    </row>
    <row r="16235" spans="2:3" x14ac:dyDescent="0.3">
      <c r="B16235" s="1"/>
      <c r="C16235" s="1"/>
    </row>
    <row r="16236" spans="2:3" x14ac:dyDescent="0.3">
      <c r="B16236" s="1"/>
      <c r="C16236" s="1"/>
    </row>
    <row r="16237" spans="2:3" x14ac:dyDescent="0.3">
      <c r="B16237" s="1"/>
      <c r="C16237" s="1"/>
    </row>
    <row r="16238" spans="2:3" x14ac:dyDescent="0.3">
      <c r="B16238" s="1"/>
      <c r="C16238" s="1"/>
    </row>
    <row r="16239" spans="2:3" x14ac:dyDescent="0.3">
      <c r="B16239" s="1"/>
      <c r="C16239" s="1"/>
    </row>
    <row r="16240" spans="2:3" x14ac:dyDescent="0.3">
      <c r="B16240" s="1"/>
      <c r="C16240" s="1"/>
    </row>
    <row r="16241" spans="2:3" x14ac:dyDescent="0.3">
      <c r="B16241" s="1"/>
      <c r="C16241" s="1"/>
    </row>
    <row r="16242" spans="2:3" x14ac:dyDescent="0.3">
      <c r="B16242" s="1"/>
      <c r="C16242" s="1"/>
    </row>
    <row r="16243" spans="2:3" x14ac:dyDescent="0.3">
      <c r="B16243" s="1"/>
      <c r="C16243" s="1"/>
    </row>
    <row r="16244" spans="2:3" x14ac:dyDescent="0.3">
      <c r="B16244" s="1"/>
      <c r="C16244" s="1"/>
    </row>
    <row r="16245" spans="2:3" x14ac:dyDescent="0.3">
      <c r="B16245" s="1"/>
      <c r="C16245" s="1"/>
    </row>
    <row r="16246" spans="2:3" x14ac:dyDescent="0.3">
      <c r="B16246" s="1"/>
      <c r="C16246" s="1"/>
    </row>
    <row r="16247" spans="2:3" x14ac:dyDescent="0.3">
      <c r="B16247" s="1"/>
      <c r="C16247" s="1"/>
    </row>
    <row r="16248" spans="2:3" x14ac:dyDescent="0.3">
      <c r="B16248" s="1"/>
      <c r="C16248" s="1"/>
    </row>
    <row r="16249" spans="2:3" x14ac:dyDescent="0.3">
      <c r="B16249" s="1"/>
      <c r="C16249" s="1"/>
    </row>
    <row r="16250" spans="2:3" x14ac:dyDescent="0.3">
      <c r="B16250" s="1"/>
      <c r="C16250" s="1"/>
    </row>
    <row r="16251" spans="2:3" x14ac:dyDescent="0.3">
      <c r="B16251" s="1"/>
      <c r="C16251" s="1"/>
    </row>
    <row r="16252" spans="2:3" x14ac:dyDescent="0.3">
      <c r="B16252" s="1"/>
      <c r="C16252" s="1"/>
    </row>
    <row r="16253" spans="2:3" x14ac:dyDescent="0.3">
      <c r="B16253" s="1"/>
      <c r="C16253" s="1"/>
    </row>
    <row r="16254" spans="2:3" x14ac:dyDescent="0.3">
      <c r="B16254" s="1"/>
      <c r="C16254" s="1"/>
    </row>
    <row r="16255" spans="2:3" x14ac:dyDescent="0.3">
      <c r="B16255" s="1"/>
      <c r="C16255" s="1"/>
    </row>
    <row r="16256" spans="2:3" x14ac:dyDescent="0.3">
      <c r="B16256" s="1"/>
      <c r="C16256" s="1"/>
    </row>
    <row r="16257" spans="2:3" x14ac:dyDescent="0.3">
      <c r="B16257" s="1"/>
      <c r="C16257" s="1"/>
    </row>
    <row r="16258" spans="2:3" x14ac:dyDescent="0.3">
      <c r="B16258" s="1"/>
      <c r="C16258" s="1"/>
    </row>
    <row r="16259" spans="2:3" x14ac:dyDescent="0.3">
      <c r="B16259" s="1"/>
      <c r="C16259" s="1"/>
    </row>
    <row r="16260" spans="2:3" x14ac:dyDescent="0.3">
      <c r="B16260" s="1"/>
      <c r="C16260" s="1"/>
    </row>
    <row r="16261" spans="2:3" x14ac:dyDescent="0.3">
      <c r="B16261" s="1"/>
      <c r="C16261" s="1"/>
    </row>
    <row r="16262" spans="2:3" x14ac:dyDescent="0.3">
      <c r="B16262" s="1"/>
      <c r="C16262" s="1"/>
    </row>
    <row r="16263" spans="2:3" x14ac:dyDescent="0.3">
      <c r="B16263" s="1"/>
      <c r="C16263" s="1"/>
    </row>
    <row r="16264" spans="2:3" x14ac:dyDescent="0.3">
      <c r="B16264" s="1"/>
      <c r="C16264" s="1"/>
    </row>
    <row r="16265" spans="2:3" x14ac:dyDescent="0.3">
      <c r="B16265" s="1"/>
      <c r="C16265" s="1"/>
    </row>
    <row r="16266" spans="2:3" x14ac:dyDescent="0.3">
      <c r="B16266" s="1"/>
      <c r="C16266" s="1"/>
    </row>
    <row r="16267" spans="2:3" x14ac:dyDescent="0.3">
      <c r="B16267" s="1"/>
      <c r="C16267" s="1"/>
    </row>
    <row r="16268" spans="2:3" x14ac:dyDescent="0.3">
      <c r="B16268" s="1"/>
      <c r="C16268" s="1"/>
    </row>
    <row r="16269" spans="2:3" x14ac:dyDescent="0.3">
      <c r="B16269" s="1"/>
      <c r="C16269" s="1"/>
    </row>
    <row r="16270" spans="2:3" x14ac:dyDescent="0.3">
      <c r="B16270" s="1"/>
      <c r="C16270" s="1"/>
    </row>
    <row r="16271" spans="2:3" x14ac:dyDescent="0.3">
      <c r="B16271" s="1"/>
      <c r="C16271" s="1"/>
    </row>
    <row r="16272" spans="2:3" x14ac:dyDescent="0.3">
      <c r="B16272" s="1"/>
      <c r="C16272" s="1"/>
    </row>
    <row r="16273" spans="2:3" x14ac:dyDescent="0.3">
      <c r="B16273" s="1"/>
      <c r="C16273" s="1"/>
    </row>
    <row r="16274" spans="2:3" x14ac:dyDescent="0.3">
      <c r="B16274" s="1"/>
      <c r="C16274" s="1"/>
    </row>
    <row r="16275" spans="2:3" x14ac:dyDescent="0.3">
      <c r="B16275" s="1"/>
      <c r="C16275" s="1"/>
    </row>
    <row r="16276" spans="2:3" x14ac:dyDescent="0.3">
      <c r="B16276" s="1"/>
      <c r="C16276" s="1"/>
    </row>
    <row r="16277" spans="2:3" x14ac:dyDescent="0.3">
      <c r="B16277" s="1"/>
      <c r="C16277" s="1"/>
    </row>
    <row r="16278" spans="2:3" x14ac:dyDescent="0.3">
      <c r="B16278" s="1"/>
      <c r="C16278" s="1"/>
    </row>
    <row r="16279" spans="2:3" x14ac:dyDescent="0.3">
      <c r="B16279" s="1"/>
      <c r="C16279" s="1"/>
    </row>
    <row r="16280" spans="2:3" x14ac:dyDescent="0.3">
      <c r="B16280" s="1"/>
      <c r="C16280" s="1"/>
    </row>
    <row r="16281" spans="2:3" x14ac:dyDescent="0.3">
      <c r="B16281" s="1"/>
      <c r="C16281" s="1"/>
    </row>
    <row r="16282" spans="2:3" x14ac:dyDescent="0.3">
      <c r="B16282" s="1"/>
      <c r="C16282" s="1"/>
    </row>
    <row r="16283" spans="2:3" x14ac:dyDescent="0.3">
      <c r="B16283" s="1"/>
      <c r="C16283" s="1"/>
    </row>
    <row r="16284" spans="2:3" x14ac:dyDescent="0.3">
      <c r="B16284" s="1"/>
      <c r="C16284" s="1"/>
    </row>
    <row r="16285" spans="2:3" x14ac:dyDescent="0.3">
      <c r="B16285" s="1"/>
      <c r="C16285" s="1"/>
    </row>
    <row r="16286" spans="2:3" x14ac:dyDescent="0.3">
      <c r="B16286" s="1"/>
      <c r="C16286" s="1"/>
    </row>
    <row r="16287" spans="2:3" x14ac:dyDescent="0.3">
      <c r="B16287" s="1"/>
      <c r="C16287" s="1"/>
    </row>
    <row r="16288" spans="2:3" x14ac:dyDescent="0.3">
      <c r="B16288" s="1"/>
      <c r="C16288" s="1"/>
    </row>
    <row r="16289" spans="2:3" x14ac:dyDescent="0.3">
      <c r="B16289" s="1"/>
      <c r="C16289" s="1"/>
    </row>
    <row r="16290" spans="2:3" x14ac:dyDescent="0.3">
      <c r="B16290" s="1"/>
      <c r="C16290" s="1"/>
    </row>
    <row r="16291" spans="2:3" x14ac:dyDescent="0.3">
      <c r="B16291" s="1"/>
      <c r="C16291" s="1"/>
    </row>
    <row r="16292" spans="2:3" x14ac:dyDescent="0.3">
      <c r="B16292" s="1"/>
      <c r="C16292" s="1"/>
    </row>
    <row r="16293" spans="2:3" x14ac:dyDescent="0.3">
      <c r="B16293" s="1"/>
      <c r="C16293" s="1"/>
    </row>
    <row r="16294" spans="2:3" x14ac:dyDescent="0.3">
      <c r="B16294" s="1"/>
      <c r="C16294" s="1"/>
    </row>
    <row r="16295" spans="2:3" x14ac:dyDescent="0.3">
      <c r="B16295" s="1"/>
      <c r="C16295" s="1"/>
    </row>
    <row r="16296" spans="2:3" x14ac:dyDescent="0.3">
      <c r="B16296" s="1"/>
      <c r="C16296" s="1"/>
    </row>
    <row r="16297" spans="2:3" x14ac:dyDescent="0.3">
      <c r="B16297" s="1"/>
      <c r="C16297" s="1"/>
    </row>
    <row r="16298" spans="2:3" x14ac:dyDescent="0.3">
      <c r="B16298" s="1"/>
      <c r="C16298" s="1"/>
    </row>
    <row r="16299" spans="2:3" x14ac:dyDescent="0.3">
      <c r="B16299" s="1"/>
      <c r="C16299" s="1"/>
    </row>
    <row r="16300" spans="2:3" x14ac:dyDescent="0.3">
      <c r="B16300" s="1"/>
      <c r="C16300" s="1"/>
    </row>
    <row r="16301" spans="2:3" x14ac:dyDescent="0.3">
      <c r="B16301" s="1"/>
      <c r="C16301" s="1"/>
    </row>
    <row r="16302" spans="2:3" x14ac:dyDescent="0.3">
      <c r="B16302" s="1"/>
      <c r="C16302" s="1"/>
    </row>
    <row r="16303" spans="2:3" x14ac:dyDescent="0.3">
      <c r="B16303" s="1"/>
      <c r="C16303" s="1"/>
    </row>
    <row r="16304" spans="2:3" x14ac:dyDescent="0.3">
      <c r="B16304" s="1"/>
      <c r="C16304" s="1"/>
    </row>
    <row r="16305" spans="2:3" x14ac:dyDescent="0.3">
      <c r="B16305" s="1"/>
      <c r="C16305" s="1"/>
    </row>
    <row r="16306" spans="2:3" x14ac:dyDescent="0.3">
      <c r="B16306" s="1"/>
      <c r="C16306" s="1"/>
    </row>
    <row r="16307" spans="2:3" x14ac:dyDescent="0.3">
      <c r="B16307" s="1"/>
      <c r="C16307" s="1"/>
    </row>
    <row r="16308" spans="2:3" x14ac:dyDescent="0.3">
      <c r="B16308" s="1"/>
      <c r="C16308" s="1"/>
    </row>
    <row r="16309" spans="2:3" x14ac:dyDescent="0.3">
      <c r="B16309" s="1"/>
      <c r="C16309" s="1"/>
    </row>
    <row r="16310" spans="2:3" x14ac:dyDescent="0.3">
      <c r="B16310" s="1"/>
      <c r="C16310" s="1"/>
    </row>
    <row r="16311" spans="2:3" x14ac:dyDescent="0.3">
      <c r="B16311" s="1"/>
      <c r="C16311" s="1"/>
    </row>
    <row r="16312" spans="2:3" x14ac:dyDescent="0.3">
      <c r="B16312" s="1"/>
      <c r="C16312" s="1"/>
    </row>
    <row r="16313" spans="2:3" x14ac:dyDescent="0.3">
      <c r="B16313" s="1"/>
      <c r="C16313" s="1"/>
    </row>
    <row r="16314" spans="2:3" x14ac:dyDescent="0.3">
      <c r="B16314" s="1"/>
      <c r="C16314" s="1"/>
    </row>
    <row r="16315" spans="2:3" x14ac:dyDescent="0.3">
      <c r="B16315" s="1"/>
      <c r="C16315" s="1"/>
    </row>
    <row r="16316" spans="2:3" x14ac:dyDescent="0.3">
      <c r="B16316" s="1"/>
      <c r="C16316" s="1"/>
    </row>
    <row r="16317" spans="2:3" x14ac:dyDescent="0.3">
      <c r="B16317" s="1"/>
      <c r="C16317" s="1"/>
    </row>
    <row r="16318" spans="2:3" x14ac:dyDescent="0.3">
      <c r="B16318" s="1"/>
      <c r="C16318" s="1"/>
    </row>
    <row r="16319" spans="2:3" x14ac:dyDescent="0.3">
      <c r="B16319" s="1"/>
      <c r="C16319" s="1"/>
    </row>
    <row r="16320" spans="2:3" x14ac:dyDescent="0.3">
      <c r="B16320" s="1"/>
      <c r="C16320" s="1"/>
    </row>
    <row r="16321" spans="2:3" x14ac:dyDescent="0.3">
      <c r="B16321" s="1"/>
      <c r="C16321" s="1"/>
    </row>
    <row r="16322" spans="2:3" x14ac:dyDescent="0.3">
      <c r="B16322" s="1"/>
      <c r="C16322" s="1"/>
    </row>
    <row r="16323" spans="2:3" x14ac:dyDescent="0.3">
      <c r="B16323" s="1"/>
      <c r="C16323" s="1"/>
    </row>
    <row r="16324" spans="2:3" x14ac:dyDescent="0.3">
      <c r="B16324" s="1"/>
      <c r="C16324" s="1"/>
    </row>
    <row r="16325" spans="2:3" x14ac:dyDescent="0.3">
      <c r="B16325" s="1"/>
      <c r="C16325" s="1"/>
    </row>
    <row r="16326" spans="2:3" x14ac:dyDescent="0.3">
      <c r="B16326" s="1"/>
      <c r="C16326" s="1"/>
    </row>
    <row r="16327" spans="2:3" x14ac:dyDescent="0.3">
      <c r="B16327" s="1"/>
      <c r="C16327" s="1"/>
    </row>
    <row r="16328" spans="2:3" x14ac:dyDescent="0.3">
      <c r="B16328" s="1"/>
      <c r="C16328" s="1"/>
    </row>
    <row r="16329" spans="2:3" x14ac:dyDescent="0.3">
      <c r="B16329" s="1"/>
      <c r="C16329" s="1"/>
    </row>
    <row r="16330" spans="2:3" x14ac:dyDescent="0.3">
      <c r="B16330" s="1"/>
      <c r="C16330" s="1"/>
    </row>
    <row r="16331" spans="2:3" x14ac:dyDescent="0.3">
      <c r="B16331" s="1"/>
      <c r="C16331" s="1"/>
    </row>
    <row r="16332" spans="2:3" x14ac:dyDescent="0.3">
      <c r="B16332" s="1"/>
      <c r="C16332" s="1"/>
    </row>
    <row r="16333" spans="2:3" x14ac:dyDescent="0.3">
      <c r="B16333" s="1"/>
      <c r="C16333" s="1"/>
    </row>
    <row r="16334" spans="2:3" x14ac:dyDescent="0.3">
      <c r="B16334" s="1"/>
      <c r="C16334" s="1"/>
    </row>
    <row r="16335" spans="2:3" x14ac:dyDescent="0.3">
      <c r="B16335" s="1"/>
      <c r="C16335" s="1"/>
    </row>
    <row r="16336" spans="2:3" x14ac:dyDescent="0.3">
      <c r="B16336" s="1"/>
      <c r="C16336" s="1"/>
    </row>
    <row r="16337" spans="2:3" x14ac:dyDescent="0.3">
      <c r="B16337" s="1"/>
      <c r="C16337" s="1"/>
    </row>
    <row r="16338" spans="2:3" x14ac:dyDescent="0.3">
      <c r="B16338" s="1"/>
      <c r="C16338" s="1"/>
    </row>
    <row r="16339" spans="2:3" x14ac:dyDescent="0.3">
      <c r="B16339" s="1"/>
      <c r="C16339" s="1"/>
    </row>
    <row r="16340" spans="2:3" x14ac:dyDescent="0.3">
      <c r="B16340" s="1"/>
      <c r="C16340" s="1"/>
    </row>
    <row r="16341" spans="2:3" x14ac:dyDescent="0.3">
      <c r="B16341" s="1"/>
      <c r="C16341" s="1"/>
    </row>
    <row r="16342" spans="2:3" x14ac:dyDescent="0.3">
      <c r="B16342" s="1"/>
      <c r="C16342" s="1"/>
    </row>
    <row r="16343" spans="2:3" x14ac:dyDescent="0.3">
      <c r="B16343" s="1"/>
      <c r="C16343" s="1"/>
    </row>
    <row r="16344" spans="2:3" x14ac:dyDescent="0.3">
      <c r="B16344" s="1"/>
      <c r="C16344" s="1"/>
    </row>
    <row r="16345" spans="2:3" x14ac:dyDescent="0.3">
      <c r="B16345" s="1"/>
      <c r="C16345" s="1"/>
    </row>
    <row r="16346" spans="2:3" x14ac:dyDescent="0.3">
      <c r="B16346" s="1"/>
      <c r="C16346" s="1"/>
    </row>
    <row r="16347" spans="2:3" x14ac:dyDescent="0.3">
      <c r="B16347" s="1"/>
      <c r="C16347" s="1"/>
    </row>
    <row r="16348" spans="2:3" x14ac:dyDescent="0.3">
      <c r="B16348" s="1"/>
      <c r="C16348" s="1"/>
    </row>
    <row r="16349" spans="2:3" x14ac:dyDescent="0.3">
      <c r="B16349" s="1"/>
      <c r="C16349" s="1"/>
    </row>
    <row r="16350" spans="2:3" x14ac:dyDescent="0.3">
      <c r="B16350" s="1"/>
      <c r="C16350" s="1"/>
    </row>
    <row r="16351" spans="2:3" x14ac:dyDescent="0.3">
      <c r="B16351" s="1"/>
      <c r="C16351" s="1"/>
    </row>
    <row r="16352" spans="2:3" x14ac:dyDescent="0.3">
      <c r="B16352" s="1"/>
      <c r="C16352" s="1"/>
    </row>
    <row r="16353" spans="2:3" x14ac:dyDescent="0.3">
      <c r="B16353" s="1"/>
      <c r="C16353" s="1"/>
    </row>
    <row r="16354" spans="2:3" x14ac:dyDescent="0.3">
      <c r="B16354" s="1"/>
      <c r="C16354" s="1"/>
    </row>
    <row r="16355" spans="2:3" x14ac:dyDescent="0.3">
      <c r="B16355" s="1"/>
      <c r="C16355" s="1"/>
    </row>
    <row r="16356" spans="2:3" x14ac:dyDescent="0.3">
      <c r="B16356" s="1"/>
      <c r="C16356" s="1"/>
    </row>
    <row r="16357" spans="2:3" x14ac:dyDescent="0.3">
      <c r="B16357" s="1"/>
      <c r="C16357" s="1"/>
    </row>
    <row r="16358" spans="2:3" x14ac:dyDescent="0.3">
      <c r="B16358" s="1"/>
      <c r="C16358" s="1"/>
    </row>
    <row r="16359" spans="2:3" x14ac:dyDescent="0.3">
      <c r="B16359" s="1"/>
      <c r="C16359" s="1"/>
    </row>
    <row r="16360" spans="2:3" x14ac:dyDescent="0.3">
      <c r="B16360" s="1"/>
      <c r="C16360" s="1"/>
    </row>
    <row r="16361" spans="2:3" x14ac:dyDescent="0.3">
      <c r="B16361" s="1"/>
      <c r="C16361" s="1"/>
    </row>
    <row r="16362" spans="2:3" x14ac:dyDescent="0.3">
      <c r="B16362" s="1"/>
      <c r="C16362" s="1"/>
    </row>
    <row r="16363" spans="2:3" x14ac:dyDescent="0.3">
      <c r="B16363" s="1"/>
      <c r="C16363" s="1"/>
    </row>
    <row r="16364" spans="2:3" x14ac:dyDescent="0.3">
      <c r="B16364" s="1"/>
      <c r="C16364" s="1"/>
    </row>
    <row r="16365" spans="2:3" x14ac:dyDescent="0.3">
      <c r="B16365" s="1"/>
      <c r="C16365" s="1"/>
    </row>
    <row r="16366" spans="2:3" x14ac:dyDescent="0.3">
      <c r="B16366" s="1"/>
      <c r="C16366" s="1"/>
    </row>
    <row r="16367" spans="2:3" x14ac:dyDescent="0.3">
      <c r="B16367" s="1"/>
      <c r="C16367" s="1"/>
    </row>
    <row r="16368" spans="2:3" x14ac:dyDescent="0.3">
      <c r="B16368" s="1"/>
      <c r="C16368" s="1"/>
    </row>
    <row r="16369" spans="2:3" x14ac:dyDescent="0.3">
      <c r="B16369" s="1"/>
      <c r="C16369" s="1"/>
    </row>
    <row r="16370" spans="2:3" x14ac:dyDescent="0.3">
      <c r="B16370" s="1"/>
      <c r="C16370" s="1"/>
    </row>
    <row r="16371" spans="2:3" x14ac:dyDescent="0.3">
      <c r="B16371" s="1"/>
      <c r="C16371" s="1"/>
    </row>
    <row r="16372" spans="2:3" x14ac:dyDescent="0.3">
      <c r="B16372" s="1"/>
      <c r="C16372" s="1"/>
    </row>
    <row r="16373" spans="2:3" x14ac:dyDescent="0.3">
      <c r="B16373" s="1"/>
      <c r="C16373" s="1"/>
    </row>
    <row r="16374" spans="2:3" x14ac:dyDescent="0.3">
      <c r="B16374" s="1"/>
      <c r="C16374" s="1"/>
    </row>
    <row r="16375" spans="2:3" x14ac:dyDescent="0.3">
      <c r="B16375" s="1"/>
      <c r="C16375" s="1"/>
    </row>
    <row r="16376" spans="2:3" x14ac:dyDescent="0.3">
      <c r="B16376" s="1"/>
      <c r="C16376" s="1"/>
    </row>
    <row r="16377" spans="2:3" x14ac:dyDescent="0.3">
      <c r="B16377" s="1"/>
      <c r="C16377" s="1"/>
    </row>
    <row r="16378" spans="2:3" x14ac:dyDescent="0.3">
      <c r="B16378" s="1"/>
      <c r="C16378" s="1"/>
    </row>
    <row r="16379" spans="2:3" x14ac:dyDescent="0.3">
      <c r="B16379" s="1"/>
      <c r="C16379" s="1"/>
    </row>
    <row r="16380" spans="2:3" x14ac:dyDescent="0.3">
      <c r="B16380" s="1"/>
      <c r="C16380" s="1"/>
    </row>
    <row r="16381" spans="2:3" x14ac:dyDescent="0.3">
      <c r="B16381" s="1"/>
      <c r="C16381" s="1"/>
    </row>
    <row r="16382" spans="2:3" x14ac:dyDescent="0.3">
      <c r="B16382" s="1"/>
      <c r="C16382" s="1"/>
    </row>
    <row r="16383" spans="2:3" x14ac:dyDescent="0.3">
      <c r="B16383" s="1"/>
      <c r="C16383" s="1"/>
    </row>
    <row r="16384" spans="2:3" x14ac:dyDescent="0.3">
      <c r="B16384" s="1"/>
      <c r="C16384" s="1"/>
    </row>
    <row r="16385" spans="2:3" x14ac:dyDescent="0.3">
      <c r="B16385" s="1"/>
      <c r="C16385" s="1"/>
    </row>
    <row r="16386" spans="2:3" x14ac:dyDescent="0.3">
      <c r="C16386" s="1"/>
    </row>
    <row r="16387" spans="2:3" x14ac:dyDescent="0.3">
      <c r="C16387" s="1"/>
    </row>
  </sheetData>
  <conditionalFormatting sqref="B2:B19">
    <cfRule type="colorScale" priority="1">
      <colorScale>
        <cfvo type="min"/>
        <cfvo type="max"/>
        <color rgb="FFFF7128"/>
        <color rgb="FFFFEF9C"/>
      </colorScale>
    </cfRule>
    <cfRule type="iconSet" priority="2">
      <iconSet>
        <cfvo type="percent" val="0"/>
        <cfvo type="percent" val="33"/>
        <cfvo type="percent" val="67"/>
      </iconSet>
    </cfRule>
  </conditionalFormatting>
  <conditionalFormatting sqref="B96">
    <cfRule type="containsBlanks" dxfId="4" priority="3">
      <formula>LEN(TRIM(B96))=0</formula>
    </cfRule>
  </conditionalFormatting>
  <conditionalFormatting sqref="B110">
    <cfRule type="containsBlanks" dxfId="3" priority="4">
      <formula>LEN(TRIM(B110))=0</formula>
    </cfRule>
  </conditionalFormatting>
  <conditionalFormatting sqref="B119:B121">
    <cfRule type="containsBlanks" dxfId="2" priority="5">
      <formula>LEN(TRIM(B119))=0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914E-54EA-4E2B-AA73-8F114F65D8EE}">
  <dimension ref="A1:AP20"/>
  <sheetViews>
    <sheetView workbookViewId="0">
      <selection activeCell="B20" sqref="B20"/>
    </sheetView>
  </sheetViews>
  <sheetFormatPr defaultRowHeight="14.4" x14ac:dyDescent="0.3"/>
  <cols>
    <col min="1" max="1" width="18" customWidth="1"/>
    <col min="2" max="2" width="53.88671875" customWidth="1"/>
    <col min="3" max="3" width="44" customWidth="1"/>
    <col min="4" max="4" width="19.33203125" hidden="1" customWidth="1"/>
    <col min="5" max="5" width="31.33203125" hidden="1" customWidth="1"/>
    <col min="6" max="7" width="38.44140625" customWidth="1"/>
    <col min="8" max="8" width="30.109375" customWidth="1"/>
    <col min="9" max="10" width="38.44140625" customWidth="1"/>
    <col min="11" max="11" width="28" customWidth="1"/>
    <col min="12" max="13" width="0" hidden="1" customWidth="1"/>
    <col min="14" max="14" width="32" customWidth="1"/>
    <col min="15" max="15" width="19.33203125" hidden="1" customWidth="1"/>
    <col min="16" max="16" width="32.6640625" hidden="1" customWidth="1"/>
    <col min="17" max="17" width="0" hidden="1" customWidth="1"/>
    <col min="18" max="18" width="34.109375" hidden="1" customWidth="1"/>
    <col min="19" max="19" width="24.6640625" hidden="1" customWidth="1"/>
    <col min="20" max="42" width="0" hidden="1" customWidth="1"/>
  </cols>
  <sheetData>
    <row r="1" spans="1:42" ht="86.4" x14ac:dyDescent="0.3">
      <c r="A1" s="1" t="s">
        <v>3</v>
      </c>
      <c r="B1" s="1" t="s">
        <v>4</v>
      </c>
      <c r="C1" t="s">
        <v>5</v>
      </c>
      <c r="D1" s="29" t="s">
        <v>91</v>
      </c>
      <c r="E1" t="s">
        <v>92</v>
      </c>
      <c r="F1" s="1" t="s">
        <v>2979</v>
      </c>
      <c r="G1" s="1" t="s">
        <v>2980</v>
      </c>
      <c r="H1" s="30" t="s">
        <v>2981</v>
      </c>
      <c r="I1" s="1" t="s">
        <v>95</v>
      </c>
      <c r="J1" s="1" t="s">
        <v>2982</v>
      </c>
      <c r="K1" s="1" t="s">
        <v>105</v>
      </c>
      <c r="L1" s="1" t="s">
        <v>2983</v>
      </c>
      <c r="M1" s="1" t="s">
        <v>109</v>
      </c>
      <c r="N1" s="1" t="s">
        <v>2984</v>
      </c>
      <c r="O1" s="1" t="s">
        <v>2985</v>
      </c>
      <c r="P1" s="1" t="s">
        <v>2986</v>
      </c>
      <c r="Q1" s="1" t="s">
        <v>2987</v>
      </c>
      <c r="R1" s="1" t="s">
        <v>2988</v>
      </c>
      <c r="S1" s="1" t="s">
        <v>2989</v>
      </c>
      <c r="T1" s="28" t="s">
        <v>121</v>
      </c>
      <c r="U1" s="1" t="s">
        <v>2990</v>
      </c>
      <c r="V1" s="1" t="s">
        <v>2991</v>
      </c>
      <c r="W1" s="1" t="s">
        <v>124</v>
      </c>
      <c r="X1" s="1" t="s">
        <v>125</v>
      </c>
      <c r="Y1" s="1" t="s">
        <v>2992</v>
      </c>
      <c r="Z1" s="1" t="s">
        <v>128</v>
      </c>
      <c r="AA1" s="1" t="s">
        <v>129</v>
      </c>
      <c r="AB1" s="1" t="s">
        <v>130</v>
      </c>
      <c r="AC1" s="1" t="s">
        <v>131</v>
      </c>
      <c r="AD1" s="1" t="s">
        <v>132</v>
      </c>
      <c r="AE1" s="1" t="s">
        <v>2993</v>
      </c>
      <c r="AF1" s="1" t="s">
        <v>134</v>
      </c>
      <c r="AG1" s="1" t="s">
        <v>135</v>
      </c>
      <c r="AH1" s="1" t="s">
        <v>2994</v>
      </c>
      <c r="AI1" s="1" t="s">
        <v>138</v>
      </c>
      <c r="AJ1" s="1" t="s">
        <v>2995</v>
      </c>
      <c r="AK1" s="1" t="s">
        <v>2996</v>
      </c>
      <c r="AL1" s="1" t="s">
        <v>143</v>
      </c>
      <c r="AM1" s="1" t="s">
        <v>144</v>
      </c>
      <c r="AN1" s="1" t="s">
        <v>145</v>
      </c>
      <c r="AO1" s="1" t="s">
        <v>146</v>
      </c>
      <c r="AP1" s="1" t="s">
        <v>2997</v>
      </c>
    </row>
    <row r="2" spans="1:42" ht="81" customHeight="1" x14ac:dyDescent="0.3">
      <c r="A2">
        <v>2023</v>
      </c>
      <c r="B2" t="s">
        <v>461</v>
      </c>
      <c r="C2" t="s">
        <v>462</v>
      </c>
      <c r="D2" s="33" t="s">
        <v>472</v>
      </c>
      <c r="E2" s="34" t="s">
        <v>473</v>
      </c>
      <c r="F2" t="s">
        <v>2998</v>
      </c>
      <c r="G2" t="s">
        <v>204</v>
      </c>
      <c r="H2" s="30" t="s">
        <v>2999</v>
      </c>
      <c r="I2" t="s">
        <v>172</v>
      </c>
      <c r="J2" t="s">
        <v>3000</v>
      </c>
      <c r="K2" t="s">
        <v>210</v>
      </c>
      <c r="L2" t="s">
        <v>3001</v>
      </c>
      <c r="M2">
        <v>3</v>
      </c>
      <c r="N2" t="s">
        <v>236</v>
      </c>
      <c r="O2" t="s">
        <v>3002</v>
      </c>
      <c r="P2" t="s">
        <v>3003</v>
      </c>
      <c r="Q2">
        <v>4</v>
      </c>
      <c r="R2" t="s">
        <v>174</v>
      </c>
      <c r="S2" t="s">
        <v>174</v>
      </c>
      <c r="T2" s="29"/>
    </row>
    <row r="3" spans="1:42" x14ac:dyDescent="0.3">
      <c r="A3">
        <v>2020</v>
      </c>
      <c r="B3" t="s">
        <v>3004</v>
      </c>
      <c r="C3" t="s">
        <v>487</v>
      </c>
      <c r="D3" s="33" t="s">
        <v>495</v>
      </c>
      <c r="E3" s="33" t="s">
        <v>496</v>
      </c>
      <c r="F3" t="s">
        <v>2998</v>
      </c>
      <c r="G3" t="s">
        <v>204</v>
      </c>
      <c r="H3" s="30" t="s">
        <v>2999</v>
      </c>
      <c r="I3" t="s">
        <v>172</v>
      </c>
      <c r="J3" t="s">
        <v>3000</v>
      </c>
      <c r="K3" t="s">
        <v>210</v>
      </c>
      <c r="L3">
        <v>57.3</v>
      </c>
      <c r="M3">
        <v>3.7</v>
      </c>
      <c r="N3" t="s">
        <v>185</v>
      </c>
      <c r="O3" t="s">
        <v>3005</v>
      </c>
      <c r="P3" t="s">
        <v>3006</v>
      </c>
      <c r="Q3">
        <v>4</v>
      </c>
      <c r="R3" t="s">
        <v>174</v>
      </c>
      <c r="S3" t="s">
        <v>174</v>
      </c>
      <c r="T3" s="29"/>
    </row>
    <row r="4" spans="1:42" x14ac:dyDescent="0.3">
      <c r="A4">
        <v>2020</v>
      </c>
      <c r="B4" t="s">
        <v>648</v>
      </c>
      <c r="C4" t="s">
        <v>649</v>
      </c>
      <c r="D4" s="33" t="s">
        <v>658</v>
      </c>
      <c r="E4" s="33" t="s">
        <v>659</v>
      </c>
      <c r="F4" t="s">
        <v>3007</v>
      </c>
      <c r="G4" t="s">
        <v>204</v>
      </c>
      <c r="H4" s="30" t="s">
        <v>3008</v>
      </c>
      <c r="I4" t="s">
        <v>172</v>
      </c>
      <c r="J4" t="s">
        <v>664</v>
      </c>
      <c r="K4" t="s">
        <v>665</v>
      </c>
      <c r="L4">
        <v>732</v>
      </c>
      <c r="M4">
        <v>3</v>
      </c>
      <c r="N4" t="s">
        <v>3009</v>
      </c>
      <c r="O4" t="s">
        <v>3010</v>
      </c>
      <c r="P4" t="s">
        <v>3011</v>
      </c>
      <c r="Q4">
        <v>4</v>
      </c>
      <c r="R4" t="s">
        <v>3012</v>
      </c>
      <c r="S4" t="s">
        <v>3013</v>
      </c>
      <c r="T4" s="29">
        <v>1</v>
      </c>
      <c r="AD4">
        <v>1</v>
      </c>
    </row>
    <row r="5" spans="1:42" x14ac:dyDescent="0.3">
      <c r="A5">
        <v>2022</v>
      </c>
      <c r="B5" t="s">
        <v>697</v>
      </c>
      <c r="C5" t="s">
        <v>698</v>
      </c>
      <c r="D5" s="34" t="s">
        <v>3014</v>
      </c>
      <c r="E5" s="33" t="s">
        <v>705</v>
      </c>
      <c r="F5" t="s">
        <v>3015</v>
      </c>
      <c r="G5" t="s">
        <v>204</v>
      </c>
      <c r="H5" s="30" t="s">
        <v>3016</v>
      </c>
      <c r="I5" t="s">
        <v>172</v>
      </c>
      <c r="J5" t="s">
        <v>711</v>
      </c>
      <c r="K5" t="s">
        <v>665</v>
      </c>
      <c r="L5">
        <v>4.2</v>
      </c>
      <c r="M5">
        <v>3</v>
      </c>
      <c r="N5" t="s">
        <v>3017</v>
      </c>
      <c r="O5" t="s">
        <v>3018</v>
      </c>
      <c r="P5" t="s">
        <v>3019</v>
      </c>
      <c r="Q5">
        <v>4</v>
      </c>
      <c r="R5" t="s">
        <v>3020</v>
      </c>
      <c r="S5" t="s">
        <v>174</v>
      </c>
      <c r="T5" s="29"/>
      <c r="U5">
        <v>1</v>
      </c>
    </row>
    <row r="6" spans="1:42" x14ac:dyDescent="0.3">
      <c r="A6">
        <v>2020</v>
      </c>
      <c r="B6" t="s">
        <v>717</v>
      </c>
      <c r="C6" t="s">
        <v>718</v>
      </c>
      <c r="D6" s="33" t="s">
        <v>725</v>
      </c>
      <c r="E6" s="33" t="s">
        <v>726</v>
      </c>
      <c r="F6" t="s">
        <v>3007</v>
      </c>
      <c r="G6" t="s">
        <v>204</v>
      </c>
      <c r="H6" s="30" t="s">
        <v>3008</v>
      </c>
      <c r="I6" t="s">
        <v>172</v>
      </c>
      <c r="J6" t="s">
        <v>727</v>
      </c>
      <c r="K6" t="s">
        <v>665</v>
      </c>
      <c r="L6">
        <v>165</v>
      </c>
      <c r="M6">
        <v>3</v>
      </c>
      <c r="N6" t="s">
        <v>185</v>
      </c>
      <c r="O6" t="s">
        <v>3021</v>
      </c>
      <c r="P6" t="s">
        <v>3022</v>
      </c>
      <c r="Q6">
        <v>4</v>
      </c>
      <c r="R6" t="s">
        <v>3012</v>
      </c>
      <c r="S6" t="s">
        <v>729</v>
      </c>
      <c r="T6" s="29"/>
      <c r="Y6">
        <v>1</v>
      </c>
    </row>
    <row r="7" spans="1:42" x14ac:dyDescent="0.3">
      <c r="A7">
        <v>2022</v>
      </c>
      <c r="B7" t="s">
        <v>766</v>
      </c>
      <c r="C7" t="s">
        <v>767</v>
      </c>
      <c r="D7" s="35" t="s">
        <v>775</v>
      </c>
      <c r="E7" s="33" t="s">
        <v>776</v>
      </c>
      <c r="F7" t="s">
        <v>3015</v>
      </c>
      <c r="G7" t="s">
        <v>204</v>
      </c>
      <c r="H7" s="30" t="s">
        <v>3016</v>
      </c>
      <c r="I7" t="s">
        <v>172</v>
      </c>
      <c r="J7" t="s">
        <v>456</v>
      </c>
      <c r="K7" t="s">
        <v>457</v>
      </c>
      <c r="L7">
        <v>0.17</v>
      </c>
      <c r="M7">
        <v>3</v>
      </c>
      <c r="N7" t="s">
        <v>781</v>
      </c>
      <c r="O7" t="s">
        <v>3023</v>
      </c>
      <c r="P7" t="s">
        <v>3024</v>
      </c>
      <c r="Q7">
        <v>4</v>
      </c>
      <c r="R7" t="s">
        <v>3012</v>
      </c>
      <c r="S7" t="s">
        <v>783</v>
      </c>
      <c r="T7" s="29">
        <v>1</v>
      </c>
    </row>
    <row r="8" spans="1:42" x14ac:dyDescent="0.3">
      <c r="A8">
        <v>2020</v>
      </c>
      <c r="B8" t="s">
        <v>833</v>
      </c>
      <c r="C8" t="s">
        <v>834</v>
      </c>
      <c r="D8" s="35" t="s">
        <v>844</v>
      </c>
      <c r="E8" s="34" t="s">
        <v>845</v>
      </c>
      <c r="F8" t="s">
        <v>3025</v>
      </c>
      <c r="G8" t="s">
        <v>204</v>
      </c>
      <c r="H8" s="30" t="s">
        <v>3026</v>
      </c>
      <c r="I8" t="s">
        <v>172</v>
      </c>
      <c r="J8" t="s">
        <v>664</v>
      </c>
      <c r="K8" t="s">
        <v>665</v>
      </c>
      <c r="L8" t="s">
        <v>3027</v>
      </c>
      <c r="M8">
        <v>3.46</v>
      </c>
      <c r="N8" t="s">
        <v>3028</v>
      </c>
      <c r="O8" t="s">
        <v>3029</v>
      </c>
      <c r="P8" t="s">
        <v>3030</v>
      </c>
      <c r="Q8">
        <v>4</v>
      </c>
      <c r="R8" t="s">
        <v>174</v>
      </c>
      <c r="S8" t="s">
        <v>174</v>
      </c>
      <c r="T8" s="29"/>
    </row>
    <row r="9" spans="1:42" ht="28.8" x14ac:dyDescent="0.3">
      <c r="A9">
        <v>2020</v>
      </c>
      <c r="B9" t="s">
        <v>855</v>
      </c>
      <c r="C9" t="s">
        <v>856</v>
      </c>
      <c r="D9" s="35" t="s">
        <v>863</v>
      </c>
      <c r="E9" s="34" t="s">
        <v>864</v>
      </c>
      <c r="F9" t="s">
        <v>3031</v>
      </c>
      <c r="G9" t="s">
        <v>204</v>
      </c>
      <c r="H9" s="30" t="s">
        <v>3032</v>
      </c>
      <c r="I9" t="s">
        <v>172</v>
      </c>
      <c r="J9" t="s">
        <v>866</v>
      </c>
      <c r="K9" t="s">
        <v>210</v>
      </c>
      <c r="L9" t="s">
        <v>3033</v>
      </c>
      <c r="M9">
        <v>3</v>
      </c>
      <c r="N9" t="s">
        <v>3034</v>
      </c>
      <c r="O9" t="s">
        <v>3035</v>
      </c>
      <c r="P9" t="s">
        <v>3036</v>
      </c>
      <c r="Q9">
        <v>4</v>
      </c>
      <c r="R9" t="s">
        <v>3020</v>
      </c>
      <c r="S9" t="s">
        <v>174</v>
      </c>
      <c r="T9" s="29"/>
      <c r="W9">
        <v>1</v>
      </c>
    </row>
    <row r="10" spans="1:42" x14ac:dyDescent="0.3">
      <c r="A10">
        <v>2023</v>
      </c>
      <c r="B10" t="s">
        <v>995</v>
      </c>
      <c r="C10" t="s">
        <v>996</v>
      </c>
      <c r="D10" s="36" t="s">
        <v>1003</v>
      </c>
      <c r="E10" s="34" t="s">
        <v>1004</v>
      </c>
      <c r="F10" t="s">
        <v>2998</v>
      </c>
      <c r="G10" t="s">
        <v>204</v>
      </c>
      <c r="H10" s="30" t="s">
        <v>2999</v>
      </c>
      <c r="I10" t="s">
        <v>172</v>
      </c>
      <c r="J10" t="s">
        <v>456</v>
      </c>
      <c r="K10" t="s">
        <v>457</v>
      </c>
      <c r="L10" s="37">
        <v>160000</v>
      </c>
      <c r="M10">
        <v>3.9</v>
      </c>
      <c r="N10" t="s">
        <v>3037</v>
      </c>
      <c r="O10" t="s">
        <v>3038</v>
      </c>
      <c r="P10" t="s">
        <v>3039</v>
      </c>
      <c r="Q10">
        <v>4</v>
      </c>
      <c r="R10" t="s">
        <v>174</v>
      </c>
      <c r="S10" t="s">
        <v>174</v>
      </c>
      <c r="T10" s="29"/>
    </row>
    <row r="11" spans="1:42" x14ac:dyDescent="0.3">
      <c r="A11">
        <v>2022</v>
      </c>
      <c r="B11" t="s">
        <v>1018</v>
      </c>
      <c r="C11" t="s">
        <v>1019</v>
      </c>
      <c r="D11" s="36" t="s">
        <v>1028</v>
      </c>
      <c r="E11" s="34" t="s">
        <v>1029</v>
      </c>
      <c r="F11" t="s">
        <v>3015</v>
      </c>
      <c r="G11" t="s">
        <v>204</v>
      </c>
      <c r="H11" s="30" t="s">
        <v>3016</v>
      </c>
      <c r="I11" t="s">
        <v>172</v>
      </c>
      <c r="J11" t="s">
        <v>3040</v>
      </c>
      <c r="K11" t="s">
        <v>210</v>
      </c>
      <c r="L11">
        <v>276.08999999999997</v>
      </c>
      <c r="M11">
        <v>3.7</v>
      </c>
      <c r="N11" t="s">
        <v>1034</v>
      </c>
      <c r="O11" t="s">
        <v>3041</v>
      </c>
      <c r="P11" t="s">
        <v>3042</v>
      </c>
      <c r="Q11">
        <v>4</v>
      </c>
      <c r="R11" t="s">
        <v>174</v>
      </c>
      <c r="S11" t="s">
        <v>174</v>
      </c>
      <c r="T11" s="29"/>
    </row>
    <row r="12" spans="1:42" x14ac:dyDescent="0.3">
      <c r="A12">
        <v>2023</v>
      </c>
      <c r="B12" t="s">
        <v>1160</v>
      </c>
      <c r="C12" t="s">
        <v>1161</v>
      </c>
      <c r="D12" s="33" t="s">
        <v>1170</v>
      </c>
      <c r="E12" s="33" t="s">
        <v>1171</v>
      </c>
      <c r="F12" t="s">
        <v>3025</v>
      </c>
      <c r="G12" t="s">
        <v>204</v>
      </c>
      <c r="H12" s="30" t="s">
        <v>3026</v>
      </c>
      <c r="I12" t="s">
        <v>172</v>
      </c>
      <c r="J12" t="s">
        <v>3043</v>
      </c>
      <c r="K12" t="s">
        <v>239</v>
      </c>
      <c r="L12" s="37">
        <v>6300</v>
      </c>
      <c r="M12">
        <v>3</v>
      </c>
      <c r="N12" t="s">
        <v>3017</v>
      </c>
      <c r="O12" t="s">
        <v>3044</v>
      </c>
      <c r="P12" t="s">
        <v>3045</v>
      </c>
      <c r="Q12">
        <v>4</v>
      </c>
      <c r="R12" t="s">
        <v>3020</v>
      </c>
      <c r="S12" t="s">
        <v>174</v>
      </c>
      <c r="T12" s="29"/>
      <c r="X12">
        <v>1</v>
      </c>
    </row>
    <row r="13" spans="1:42" x14ac:dyDescent="0.3">
      <c r="A13">
        <v>2019</v>
      </c>
      <c r="B13" t="s">
        <v>1194</v>
      </c>
      <c r="C13" t="s">
        <v>1195</v>
      </c>
      <c r="D13" s="35" t="s">
        <v>1204</v>
      </c>
      <c r="E13" s="33" t="s">
        <v>1205</v>
      </c>
      <c r="F13" t="s">
        <v>2998</v>
      </c>
      <c r="G13" t="s">
        <v>204</v>
      </c>
      <c r="H13" s="30" t="s">
        <v>2999</v>
      </c>
      <c r="I13" t="s">
        <v>172</v>
      </c>
      <c r="J13" t="s">
        <v>3046</v>
      </c>
      <c r="K13" t="s">
        <v>239</v>
      </c>
      <c r="L13">
        <v>100</v>
      </c>
      <c r="M13">
        <v>3.7</v>
      </c>
      <c r="N13" t="s">
        <v>3047</v>
      </c>
      <c r="O13" t="s">
        <v>3048</v>
      </c>
      <c r="P13" t="s">
        <v>3049</v>
      </c>
      <c r="Q13">
        <v>4</v>
      </c>
      <c r="R13" t="s">
        <v>3020</v>
      </c>
      <c r="S13" t="s">
        <v>174</v>
      </c>
      <c r="T13" s="29"/>
      <c r="X13">
        <v>1</v>
      </c>
    </row>
    <row r="14" spans="1:42" ht="28.8" x14ac:dyDescent="0.3">
      <c r="A14">
        <v>2022</v>
      </c>
      <c r="B14" t="s">
        <v>1309</v>
      </c>
      <c r="C14" t="s">
        <v>1310</v>
      </c>
      <c r="D14" s="36" t="s">
        <v>1319</v>
      </c>
      <c r="E14" s="34" t="s">
        <v>1320</v>
      </c>
      <c r="F14" t="s">
        <v>3015</v>
      </c>
      <c r="G14" t="s">
        <v>204</v>
      </c>
      <c r="H14" s="30" t="s">
        <v>3050</v>
      </c>
      <c r="I14" t="s">
        <v>172</v>
      </c>
      <c r="J14" t="s">
        <v>664</v>
      </c>
      <c r="K14" t="s">
        <v>665</v>
      </c>
      <c r="L14" t="s">
        <v>3051</v>
      </c>
      <c r="M14">
        <v>3</v>
      </c>
      <c r="N14" t="s">
        <v>3052</v>
      </c>
      <c r="O14" t="s">
        <v>3041</v>
      </c>
      <c r="P14" t="s">
        <v>3053</v>
      </c>
      <c r="Q14">
        <v>4</v>
      </c>
      <c r="R14" t="s">
        <v>3054</v>
      </c>
      <c r="S14" t="s">
        <v>1323</v>
      </c>
      <c r="T14" s="29">
        <v>1</v>
      </c>
      <c r="AJ14">
        <v>1</v>
      </c>
    </row>
    <row r="15" spans="1:42" x14ac:dyDescent="0.3">
      <c r="A15">
        <v>2022</v>
      </c>
      <c r="B15" t="s">
        <v>1689</v>
      </c>
      <c r="C15" t="s">
        <v>1690</v>
      </c>
      <c r="D15" s="35" t="s">
        <v>1697</v>
      </c>
      <c r="E15" s="34" t="s">
        <v>1698</v>
      </c>
      <c r="F15" t="s">
        <v>3055</v>
      </c>
      <c r="G15" t="s">
        <v>204</v>
      </c>
      <c r="H15" s="30" t="s">
        <v>3056</v>
      </c>
      <c r="I15" t="s">
        <v>172</v>
      </c>
      <c r="J15" t="s">
        <v>3057</v>
      </c>
      <c r="K15" t="s">
        <v>457</v>
      </c>
      <c r="L15">
        <v>14</v>
      </c>
      <c r="M15">
        <v>31.9</v>
      </c>
      <c r="N15" t="s">
        <v>3058</v>
      </c>
      <c r="O15" t="s">
        <v>3059</v>
      </c>
      <c r="P15" t="s">
        <v>1701</v>
      </c>
      <c r="Q15">
        <v>4</v>
      </c>
      <c r="R15" t="s">
        <v>174</v>
      </c>
      <c r="S15" t="s">
        <v>174</v>
      </c>
      <c r="T15" s="29"/>
    </row>
    <row r="16" spans="1:42" x14ac:dyDescent="0.3">
      <c r="A16">
        <v>2021</v>
      </c>
      <c r="B16" t="s">
        <v>1881</v>
      </c>
      <c r="C16" t="s">
        <v>1882</v>
      </c>
      <c r="D16" s="36" t="s">
        <v>1890</v>
      </c>
      <c r="E16" s="34" t="s">
        <v>1891</v>
      </c>
      <c r="F16" t="s">
        <v>3015</v>
      </c>
      <c r="G16" t="s">
        <v>204</v>
      </c>
      <c r="H16" s="30" t="s">
        <v>3016</v>
      </c>
      <c r="I16" t="s">
        <v>172</v>
      </c>
      <c r="J16" t="s">
        <v>3060</v>
      </c>
      <c r="K16" t="s">
        <v>665</v>
      </c>
      <c r="L16" s="38">
        <v>0</v>
      </c>
      <c r="M16">
        <v>3.125</v>
      </c>
      <c r="N16" t="s">
        <v>3061</v>
      </c>
      <c r="O16" t="s">
        <v>3018</v>
      </c>
      <c r="P16" t="s">
        <v>3062</v>
      </c>
      <c r="Q16">
        <v>1</v>
      </c>
      <c r="R16" t="s">
        <v>3020</v>
      </c>
      <c r="S16" t="s">
        <v>174</v>
      </c>
      <c r="T16" s="29"/>
      <c r="U16">
        <v>1</v>
      </c>
    </row>
    <row r="17" spans="1:28" ht="28.8" x14ac:dyDescent="0.3">
      <c r="A17">
        <v>2021</v>
      </c>
      <c r="B17" t="s">
        <v>1998</v>
      </c>
      <c r="C17" t="s">
        <v>1999</v>
      </c>
      <c r="D17" s="36" t="s">
        <v>2006</v>
      </c>
      <c r="E17" s="34" t="s">
        <v>2007</v>
      </c>
      <c r="F17" t="s">
        <v>3063</v>
      </c>
      <c r="G17" t="s">
        <v>204</v>
      </c>
      <c r="H17" s="30" t="s">
        <v>3064</v>
      </c>
      <c r="I17" t="s">
        <v>172</v>
      </c>
      <c r="J17" t="s">
        <v>3065</v>
      </c>
      <c r="K17" t="s">
        <v>176</v>
      </c>
      <c r="L17" s="37">
        <v>5163</v>
      </c>
      <c r="M17">
        <v>3</v>
      </c>
      <c r="N17" t="s">
        <v>3066</v>
      </c>
      <c r="O17" t="s">
        <v>3067</v>
      </c>
      <c r="P17" t="s">
        <v>3068</v>
      </c>
      <c r="Q17">
        <v>4</v>
      </c>
      <c r="R17" t="s">
        <v>3020</v>
      </c>
      <c r="S17" t="s">
        <v>174</v>
      </c>
      <c r="T17" s="29"/>
      <c r="W17">
        <v>1</v>
      </c>
      <c r="AA17">
        <v>1</v>
      </c>
    </row>
    <row r="18" spans="1:28" ht="28.8" x14ac:dyDescent="0.3">
      <c r="A18">
        <v>2021</v>
      </c>
      <c r="B18" t="s">
        <v>2294</v>
      </c>
      <c r="C18" t="s">
        <v>2295</v>
      </c>
      <c r="D18" s="36" t="s">
        <v>2301</v>
      </c>
      <c r="E18" s="34" t="s">
        <v>2302</v>
      </c>
      <c r="F18" t="s">
        <v>3069</v>
      </c>
      <c r="G18" t="s">
        <v>204</v>
      </c>
      <c r="H18" s="30" t="s">
        <v>3070</v>
      </c>
      <c r="I18" t="s">
        <v>172</v>
      </c>
      <c r="J18" t="s">
        <v>3071</v>
      </c>
      <c r="K18" t="s">
        <v>239</v>
      </c>
      <c r="L18" t="s">
        <v>3072</v>
      </c>
      <c r="M18">
        <v>3</v>
      </c>
      <c r="N18" t="s">
        <v>3073</v>
      </c>
      <c r="O18" t="s">
        <v>3074</v>
      </c>
      <c r="P18" t="s">
        <v>3075</v>
      </c>
      <c r="Q18">
        <v>4</v>
      </c>
      <c r="R18" t="s">
        <v>3076</v>
      </c>
      <c r="S18" t="s">
        <v>2306</v>
      </c>
      <c r="T18" s="29">
        <v>1</v>
      </c>
    </row>
    <row r="19" spans="1:28" x14ac:dyDescent="0.3">
      <c r="A19">
        <v>2023</v>
      </c>
      <c r="B19" t="s">
        <v>2308</v>
      </c>
      <c r="C19" t="s">
        <v>2309</v>
      </c>
      <c r="D19" s="36" t="s">
        <v>2317</v>
      </c>
      <c r="E19" s="34" t="s">
        <v>2318</v>
      </c>
      <c r="F19" t="s">
        <v>3025</v>
      </c>
      <c r="G19" t="s">
        <v>204</v>
      </c>
      <c r="H19" s="30" t="s">
        <v>3026</v>
      </c>
      <c r="I19" t="s">
        <v>172</v>
      </c>
      <c r="J19" t="s">
        <v>3077</v>
      </c>
      <c r="K19" t="s">
        <v>176</v>
      </c>
      <c r="L19">
        <v>50</v>
      </c>
      <c r="M19">
        <v>100</v>
      </c>
      <c r="N19" t="s">
        <v>3037</v>
      </c>
      <c r="O19" t="s">
        <v>3078</v>
      </c>
      <c r="P19" t="s">
        <v>3079</v>
      </c>
      <c r="Q19">
        <v>4</v>
      </c>
      <c r="R19" t="s">
        <v>3020</v>
      </c>
      <c r="S19" t="s">
        <v>174</v>
      </c>
      <c r="T19" s="29"/>
      <c r="AB19">
        <v>1</v>
      </c>
    </row>
    <row r="20" spans="1:28" x14ac:dyDescent="0.3">
      <c r="A20">
        <v>2023</v>
      </c>
      <c r="B20" t="s">
        <v>1736</v>
      </c>
      <c r="C20" t="s">
        <v>1737</v>
      </c>
      <c r="D20" s="33" t="s">
        <v>1747</v>
      </c>
      <c r="E20" s="33" t="s">
        <v>1748</v>
      </c>
      <c r="F20" t="s">
        <v>3007</v>
      </c>
      <c r="G20" t="s">
        <v>204</v>
      </c>
      <c r="H20" s="31" t="s">
        <v>3008</v>
      </c>
      <c r="I20" s="33" t="s">
        <v>172</v>
      </c>
      <c r="J20" s="33" t="s">
        <v>3080</v>
      </c>
      <c r="K20" s="33" t="s">
        <v>457</v>
      </c>
      <c r="L20" s="33">
        <v>19.63</v>
      </c>
      <c r="M20" s="33">
        <v>4.7699999999999996</v>
      </c>
      <c r="N20" s="33" t="s">
        <v>3081</v>
      </c>
      <c r="O20" s="33" t="s">
        <v>3082</v>
      </c>
      <c r="P20" s="34"/>
      <c r="Q20" s="33">
        <v>4</v>
      </c>
      <c r="R20" s="33" t="s">
        <v>3012</v>
      </c>
      <c r="T20" s="29"/>
      <c r="X20">
        <v>1</v>
      </c>
    </row>
  </sheetData>
  <conditionalFormatting sqref="D2:E20">
    <cfRule type="containsBlanks" dxfId="1" priority="2">
      <formula>LEN(TRIM(D2))=0</formula>
    </cfRule>
  </conditionalFormatting>
  <conditionalFormatting sqref="H20:R20">
    <cfRule type="containsBlanks" dxfId="0" priority="1">
      <formula>LEN(TRIM(H20))=0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table</vt:lpstr>
      <vt:lpstr>algorithms</vt:lpstr>
      <vt:lpstr>Sheet6</vt:lpstr>
      <vt:lpstr>vegetation_indices_CLEANED</vt:lpstr>
      <vt:lpstr>Attribute key</vt:lpstr>
      <vt:lpstr>Application_key</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Shields, Spencer</dc:creator>
  <cp:keywords/>
  <dc:description/>
  <cp:lastModifiedBy>Spencer Shields</cp:lastModifiedBy>
  <cp:revision/>
  <dcterms:created xsi:type="dcterms:W3CDTF">2023-07-10T19:12:41Z</dcterms:created>
  <dcterms:modified xsi:type="dcterms:W3CDTF">2025-01-19T23:03:47Z</dcterms:modified>
  <cp:category/>
  <cp:contentStatus/>
</cp:coreProperties>
</file>