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\Dropbox\Temp\Review_OXPHOS\"/>
    </mc:Choice>
  </mc:AlternateContent>
  <xr:revisionPtr revIDLastSave="0" documentId="13_ncr:1_{986BB205-BE13-4817-B851-37401AA4A705}" xr6:coauthVersionLast="43" xr6:coauthVersionMax="43" xr10:uidLastSave="{00000000-0000-0000-0000-000000000000}"/>
  <bookViews>
    <workbookView xWindow="984" yWindow="168" windowWidth="18204" windowHeight="9012" xr2:uid="{E2FF16F0-88DD-48EA-9DB6-FBA186542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" i="1" l="1"/>
  <c r="T9" i="1"/>
  <c r="T7" i="1"/>
  <c r="T5" i="1"/>
  <c r="Q6" i="1"/>
  <c r="T6" i="1"/>
  <c r="T8" i="1"/>
  <c r="N5" i="1"/>
  <c r="R5" i="1" s="1"/>
  <c r="J5" i="1"/>
  <c r="Q5" i="1"/>
  <c r="P5" i="1"/>
  <c r="F9" i="1"/>
  <c r="F8" i="1"/>
  <c r="F7" i="1"/>
  <c r="P7" i="1" s="1"/>
  <c r="F6" i="1"/>
  <c r="F5" i="1"/>
  <c r="R9" i="1"/>
  <c r="Q9" i="1"/>
  <c r="P9" i="1"/>
  <c r="R8" i="1"/>
  <c r="Q8" i="1"/>
  <c r="P8" i="1"/>
  <c r="R7" i="1"/>
  <c r="Q7" i="1"/>
  <c r="R6" i="1"/>
</calcChain>
</file>

<file path=xl/sharedStrings.xml><?xml version="1.0" encoding="utf-8"?>
<sst xmlns="http://schemas.openxmlformats.org/spreadsheetml/2006/main" count="27" uniqueCount="21">
  <si>
    <t>all</t>
  </si>
  <si>
    <t>UCC+</t>
  </si>
  <si>
    <t>UCC-</t>
  </si>
  <si>
    <t>substance records</t>
  </si>
  <si>
    <t>active</t>
  </si>
  <si>
    <t>inactive</t>
  </si>
  <si>
    <t>UCC+/-</t>
  </si>
  <si>
    <t>**active = CID shows PUBCHEM_ACTIVITY_OUTCOME as 'Active' in at least one assay</t>
  </si>
  <si>
    <t>*all = includes all cpds/records regardless of PUBCHEM_ACTIVITY_OUTCOME (active, inconclusive, inactive, and no record)</t>
  </si>
  <si>
    <t>better yet, consider inactive if no active records are observed for given cpd grouping but also observed "inactive" in at least one substance record</t>
  </si>
  <si>
    <t>active fraction: (act / (act+inact) )</t>
  </si>
  <si>
    <t>***inactive = CIDs recounted as those that did not test as "Active" in any assay within our set</t>
  </si>
  <si>
    <t>*all</t>
  </si>
  <si>
    <t>**active</t>
  </si>
  <si>
    <t>***inactive</t>
  </si>
  <si>
    <t>UCC+/UCC-</t>
  </si>
  <si>
    <t>Ratio</t>
  </si>
  <si>
    <t>unique CIDs</t>
  </si>
  <si>
    <t>unique AIDs</t>
  </si>
  <si>
    <t>unique scaffolds</t>
  </si>
  <si>
    <t>unique generic scaffolds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</si>
</sst>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EC8B-B333-4F12-8E2A-AC6E99A6B92F}">
  <dimension ref="B2:T14"/>
  <sheetViews>
    <sheetView tabSelected="1" topLeftCell="B1" workbookViewId="0">
      <selection activeCell="B3" sqref="B3"/>
    </sheetView>
  </sheetViews>
  <sheetFormatPr defaultRowHeight="14.4" x14ac:dyDescent="0.3"/>
  <cols>
    <col min="2" max="2" width="22.5546875" style="3" customWidth="1"/>
    <col min="3" max="3" width="1.44140625" customWidth="1"/>
    <col min="4" max="6" width="8.77734375" style="1" customWidth="1"/>
    <col min="7" max="7" width="1.5546875" style="1" customWidth="1"/>
    <col min="8" max="10" width="8.77734375" style="1" customWidth="1"/>
    <col min="11" max="11" width="1.5546875" style="1" customWidth="1"/>
    <col min="12" max="14" width="8.77734375" style="1" customWidth="1"/>
    <col min="15" max="15" width="7" customWidth="1"/>
    <col min="16" max="18" width="8.77734375" customWidth="1"/>
    <col min="19" max="19" width="10.5546875" customWidth="1"/>
    <col min="20" max="20" width="8.88671875" style="7"/>
  </cols>
  <sheetData>
    <row r="2" spans="2:20" x14ac:dyDescent="0.3">
      <c r="D2" s="11" t="s">
        <v>6</v>
      </c>
      <c r="E2" s="11"/>
      <c r="F2" s="11"/>
      <c r="G2" s="3"/>
      <c r="H2" s="11" t="s">
        <v>1</v>
      </c>
      <c r="I2" s="11"/>
      <c r="J2" s="11"/>
      <c r="K2" s="3"/>
      <c r="L2" s="11" t="s">
        <v>2</v>
      </c>
      <c r="M2" s="11"/>
      <c r="N2" s="11"/>
      <c r="O2" s="8"/>
      <c r="P2" s="9" t="s">
        <v>10</v>
      </c>
      <c r="Q2" s="8"/>
      <c r="R2" s="8"/>
      <c r="S2" s="8"/>
      <c r="T2" s="10" t="s">
        <v>16</v>
      </c>
    </row>
    <row r="3" spans="2:20" x14ac:dyDescent="0.3">
      <c r="D3" s="3" t="s">
        <v>12</v>
      </c>
      <c r="E3" s="3" t="s">
        <v>13</v>
      </c>
      <c r="F3" s="3" t="s">
        <v>14</v>
      </c>
      <c r="G3" s="3"/>
      <c r="H3" s="3" t="s">
        <v>0</v>
      </c>
      <c r="I3" s="3" t="s">
        <v>4</v>
      </c>
      <c r="J3" s="3" t="s">
        <v>5</v>
      </c>
      <c r="K3" s="3"/>
      <c r="L3" s="3" t="s">
        <v>0</v>
      </c>
      <c r="M3" s="3" t="s">
        <v>4</v>
      </c>
      <c r="N3" s="3" t="s">
        <v>5</v>
      </c>
      <c r="O3" s="3"/>
      <c r="P3" s="3" t="s">
        <v>6</v>
      </c>
      <c r="Q3" s="3" t="s">
        <v>1</v>
      </c>
      <c r="R3" s="3" t="s">
        <v>2</v>
      </c>
      <c r="S3" s="8"/>
      <c r="T3" s="10" t="s">
        <v>15</v>
      </c>
    </row>
    <row r="5" spans="2:20" x14ac:dyDescent="0.3">
      <c r="B5" s="3" t="s">
        <v>3</v>
      </c>
      <c r="D5" s="4">
        <v>361124</v>
      </c>
      <c r="E5" s="4">
        <v>10187</v>
      </c>
      <c r="F5" s="4">
        <f>D5-E5</f>
        <v>350937</v>
      </c>
      <c r="G5" s="4"/>
      <c r="H5" s="4">
        <v>30946</v>
      </c>
      <c r="I5" s="4">
        <v>2230</v>
      </c>
      <c r="J5" s="4">
        <f>H5-I5</f>
        <v>28716</v>
      </c>
      <c r="K5" s="4"/>
      <c r="L5" s="4">
        <v>330172</v>
      </c>
      <c r="M5" s="4">
        <v>7957</v>
      </c>
      <c r="N5" s="4">
        <f>L5-M5</f>
        <v>322215</v>
      </c>
      <c r="P5" s="5">
        <f>E5/(E5+F5)</f>
        <v>2.8209146996599505E-2</v>
      </c>
      <c r="Q5" s="6">
        <f>I5/(I5+J5)</f>
        <v>7.206100950042009E-2</v>
      </c>
      <c r="R5" s="6">
        <f>M5/(M5+N5)</f>
        <v>2.4099560229213866E-2</v>
      </c>
      <c r="T5" s="7">
        <f>Q5/R5</f>
        <v>2.990137945051238</v>
      </c>
    </row>
    <row r="6" spans="2:20" x14ac:dyDescent="0.3">
      <c r="B6" s="3" t="s">
        <v>17</v>
      </c>
      <c r="D6" s="4">
        <v>308531</v>
      </c>
      <c r="E6" s="4">
        <v>3818</v>
      </c>
      <c r="F6" s="4">
        <f>D6-E6</f>
        <v>304713</v>
      </c>
      <c r="G6" s="4"/>
      <c r="H6" s="4">
        <v>24385</v>
      </c>
      <c r="I6" s="4">
        <v>636</v>
      </c>
      <c r="J6" s="4">
        <v>23749</v>
      </c>
      <c r="K6" s="4"/>
      <c r="L6" s="4">
        <v>284144</v>
      </c>
      <c r="M6" s="4">
        <v>3182</v>
      </c>
      <c r="N6" s="4">
        <v>280962</v>
      </c>
      <c r="P6" s="5">
        <f>E6/(E6+F6)</f>
        <v>1.2374769472111392E-2</v>
      </c>
      <c r="Q6" s="6">
        <f>I6/(I6+J6)</f>
        <v>2.6081607545622307E-2</v>
      </c>
      <c r="R6" s="6">
        <f>M6/(M6+N6)</f>
        <v>1.1198547215496369E-2</v>
      </c>
      <c r="T6" s="7">
        <f>Q6/R6</f>
        <v>2.3290170629928677</v>
      </c>
    </row>
    <row r="7" spans="2:20" x14ac:dyDescent="0.3">
      <c r="B7" s="3" t="s">
        <v>18</v>
      </c>
      <c r="D7" s="4">
        <v>4641</v>
      </c>
      <c r="E7" s="4">
        <v>1613</v>
      </c>
      <c r="F7" s="4">
        <f>D7-E7</f>
        <v>3028</v>
      </c>
      <c r="G7" s="4"/>
      <c r="H7" s="4">
        <v>1490</v>
      </c>
      <c r="I7" s="4">
        <v>546</v>
      </c>
      <c r="J7" s="4">
        <v>944</v>
      </c>
      <c r="K7" s="4"/>
      <c r="L7" s="4">
        <v>3536</v>
      </c>
      <c r="M7" s="4">
        <v>1230</v>
      </c>
      <c r="N7" s="4">
        <v>2306</v>
      </c>
      <c r="P7" s="5">
        <f>E7/(E7+F7)</f>
        <v>0.34755440637793578</v>
      </c>
      <c r="Q7" s="6">
        <f>I7/(I7+J7)</f>
        <v>0.36644295302013424</v>
      </c>
      <c r="R7" s="6">
        <f>M7/(M7+N7)</f>
        <v>0.34785067873303166</v>
      </c>
      <c r="T7" s="7">
        <f>Q7/R7</f>
        <v>1.0534490096578819</v>
      </c>
    </row>
    <row r="8" spans="2:20" x14ac:dyDescent="0.3">
      <c r="B8" s="3" t="s">
        <v>19</v>
      </c>
      <c r="D8" s="4">
        <v>108785</v>
      </c>
      <c r="E8" s="4">
        <v>1548</v>
      </c>
      <c r="F8" s="4">
        <f>D8-E8</f>
        <v>107237</v>
      </c>
      <c r="G8" s="4"/>
      <c r="H8" s="4">
        <v>8835</v>
      </c>
      <c r="I8" s="4">
        <v>265</v>
      </c>
      <c r="J8" s="4">
        <v>8570</v>
      </c>
      <c r="K8" s="4"/>
      <c r="L8" s="4">
        <v>100488</v>
      </c>
      <c r="M8" s="4">
        <v>1293</v>
      </c>
      <c r="N8" s="4">
        <v>99195</v>
      </c>
      <c r="P8" s="5">
        <f>E8/(E8+F8)</f>
        <v>1.4229903019717792E-2</v>
      </c>
      <c r="Q8" s="6">
        <f>I8/(I8+J8)</f>
        <v>2.9994340690435765E-2</v>
      </c>
      <c r="R8" s="6">
        <f>M8/(M8+N8)</f>
        <v>1.2867208024838787E-2</v>
      </c>
      <c r="T8" s="7">
        <f>Q8/R8</f>
        <v>2.3310682964427758</v>
      </c>
    </row>
    <row r="9" spans="2:20" x14ac:dyDescent="0.3">
      <c r="B9" s="9" t="s">
        <v>20</v>
      </c>
      <c r="D9" s="4">
        <v>47200</v>
      </c>
      <c r="E9" s="4">
        <v>1095</v>
      </c>
      <c r="F9" s="4">
        <f>D9-E9</f>
        <v>46105</v>
      </c>
      <c r="G9" s="4"/>
      <c r="H9" s="4">
        <v>5142</v>
      </c>
      <c r="I9" s="4">
        <v>237</v>
      </c>
      <c r="J9" s="4">
        <v>4905</v>
      </c>
      <c r="K9" s="4"/>
      <c r="L9" s="4">
        <v>43924</v>
      </c>
      <c r="M9" s="4">
        <v>900</v>
      </c>
      <c r="N9" s="4">
        <v>43024</v>
      </c>
      <c r="P9" s="5">
        <f>E9/(E9+F9)</f>
        <v>2.319915254237288E-2</v>
      </c>
      <c r="Q9" s="6">
        <f>I9/(I9+J9)</f>
        <v>4.6091015169194866E-2</v>
      </c>
      <c r="R9" s="6">
        <f>M9/(M9+N9)</f>
        <v>2.0489937164192697E-2</v>
      </c>
      <c r="T9" s="7">
        <f>Q9/R9</f>
        <v>2.2494463892130168</v>
      </c>
    </row>
    <row r="11" spans="2:20" x14ac:dyDescent="0.3">
      <c r="D11" s="2" t="s">
        <v>8</v>
      </c>
    </row>
    <row r="12" spans="2:20" x14ac:dyDescent="0.3">
      <c r="D12" s="2" t="s">
        <v>7</v>
      </c>
    </row>
    <row r="13" spans="2:20" x14ac:dyDescent="0.3">
      <c r="D13" s="2" t="s">
        <v>11</v>
      </c>
    </row>
    <row r="14" spans="2:20" x14ac:dyDescent="0.3">
      <c r="D14" s="2" t="s">
        <v>9</v>
      </c>
    </row>
  </sheetData>
  <mergeCells count="3">
    <mergeCell ref="D2:F2"/>
    <mergeCell ref="H2:J2"/>
    <mergeCell ref="L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Inspiron</cp:lastModifiedBy>
  <dcterms:created xsi:type="dcterms:W3CDTF">2019-06-30T04:09:45Z</dcterms:created>
  <dcterms:modified xsi:type="dcterms:W3CDTF">2019-06-30T19:32:19Z</dcterms:modified>
</cp:coreProperties>
</file>