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60" yWindow="0" windowWidth="27870" windowHeight="12420" activeTab="1"/>
  </bookViews>
  <sheets>
    <sheet name="графики" sheetId="2" r:id="rId1"/>
    <sheet name="вычисления" sheetId="1" r:id="rId2"/>
  </sheets>
  <calcPr calcId="152511"/>
</workbook>
</file>

<file path=xl/calcChain.xml><?xml version="1.0" encoding="utf-8"?>
<calcChain xmlns="http://schemas.openxmlformats.org/spreadsheetml/2006/main">
  <c r="W96" i="1" l="1"/>
  <c r="X96" i="1"/>
  <c r="AF95" i="1"/>
  <c r="AF96" i="1"/>
  <c r="AF97" i="1"/>
  <c r="AF98" i="1"/>
  <c r="AF99" i="1"/>
  <c r="AF100" i="1"/>
  <c r="AF101" i="1"/>
  <c r="AF102" i="1"/>
  <c r="AF103" i="1"/>
  <c r="AF104" i="1"/>
  <c r="AF94" i="1"/>
  <c r="AE95" i="1"/>
  <c r="AE96" i="1"/>
  <c r="AE97" i="1"/>
  <c r="AE98" i="1"/>
  <c r="AE99" i="1"/>
  <c r="AE100" i="1"/>
  <c r="AE101" i="1"/>
  <c r="AE102" i="1"/>
  <c r="AE103" i="1"/>
  <c r="AE104" i="1"/>
  <c r="AE94" i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4" i="1"/>
  <c r="AD103" i="1"/>
  <c r="AD102" i="1"/>
  <c r="AD101" i="1"/>
  <c r="AD100" i="1"/>
  <c r="AD99" i="1"/>
  <c r="AD98" i="1"/>
  <c r="AD97" i="1"/>
  <c r="AD96" i="1"/>
  <c r="AD95" i="1"/>
  <c r="AD94" i="1"/>
  <c r="AB106" i="1"/>
  <c r="Z106" i="1"/>
  <c r="Z116" i="1"/>
  <c r="AB116" i="1" s="1"/>
  <c r="Z115" i="1"/>
  <c r="AB115" i="1" s="1"/>
  <c r="Z114" i="1"/>
  <c r="AB114" i="1" s="1"/>
  <c r="Z113" i="1"/>
  <c r="AB113" i="1" s="1"/>
  <c r="Z112" i="1"/>
  <c r="AB112" i="1" s="1"/>
  <c r="Z111" i="1"/>
  <c r="AB111" i="1" s="1"/>
  <c r="Z110" i="1"/>
  <c r="AB110" i="1" s="1"/>
  <c r="Z109" i="1"/>
  <c r="AB109" i="1" s="1"/>
  <c r="Z108" i="1"/>
  <c r="AB108" i="1" s="1"/>
  <c r="Z107" i="1"/>
  <c r="AB107" i="1" s="1"/>
  <c r="Z104" i="1"/>
  <c r="Z103" i="1"/>
  <c r="Z102" i="1"/>
  <c r="Z101" i="1"/>
  <c r="Z100" i="1"/>
  <c r="Z99" i="1"/>
  <c r="Z98" i="1"/>
  <c r="Z97" i="1"/>
  <c r="Z96" i="1"/>
  <c r="Z95" i="1"/>
  <c r="Z94" i="1"/>
  <c r="X95" i="1"/>
  <c r="X97" i="1"/>
  <c r="X98" i="1"/>
  <c r="X99" i="1"/>
  <c r="X100" i="1"/>
  <c r="X101" i="1"/>
  <c r="X102" i="1"/>
  <c r="X103" i="1"/>
  <c r="X104" i="1"/>
  <c r="X94" i="1"/>
  <c r="W95" i="1"/>
  <c r="W97" i="1"/>
  <c r="W98" i="1"/>
  <c r="W99" i="1"/>
  <c r="W100" i="1"/>
  <c r="W101" i="1"/>
  <c r="W102" i="1"/>
  <c r="W103" i="1"/>
  <c r="W104" i="1"/>
  <c r="W94" i="1"/>
  <c r="T95" i="1"/>
  <c r="T96" i="1"/>
  <c r="T97" i="1"/>
  <c r="T98" i="1"/>
  <c r="T99" i="1"/>
  <c r="T100" i="1"/>
  <c r="T101" i="1"/>
  <c r="T102" i="1"/>
  <c r="T103" i="1"/>
  <c r="T104" i="1"/>
  <c r="T94" i="1"/>
  <c r="X106" i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R107" i="1"/>
  <c r="V94" i="1"/>
  <c r="V104" i="1"/>
  <c r="V103" i="1"/>
  <c r="V102" i="1"/>
  <c r="V101" i="1"/>
  <c r="V100" i="1"/>
  <c r="V99" i="1"/>
  <c r="V98" i="1"/>
  <c r="V97" i="1"/>
  <c r="V96" i="1"/>
  <c r="V95" i="1"/>
  <c r="S95" i="1"/>
  <c r="S96" i="1"/>
  <c r="S97" i="1"/>
  <c r="S98" i="1"/>
  <c r="S99" i="1"/>
  <c r="S100" i="1"/>
  <c r="S101" i="1"/>
  <c r="S102" i="1"/>
  <c r="S103" i="1"/>
  <c r="S104" i="1"/>
  <c r="S94" i="1"/>
  <c r="T107" i="1"/>
  <c r="T108" i="1"/>
  <c r="T109" i="1"/>
  <c r="T110" i="1"/>
  <c r="T111" i="1"/>
  <c r="T112" i="1"/>
  <c r="T113" i="1"/>
  <c r="T114" i="1"/>
  <c r="T115" i="1"/>
  <c r="T116" i="1"/>
  <c r="R106" i="1"/>
  <c r="R108" i="1"/>
  <c r="R109" i="1"/>
  <c r="R110" i="1"/>
  <c r="R111" i="1"/>
  <c r="R112" i="1"/>
  <c r="R113" i="1"/>
  <c r="R114" i="1"/>
  <c r="R115" i="1"/>
  <c r="R116" i="1"/>
  <c r="R94" i="1"/>
  <c r="R95" i="1"/>
  <c r="R98" i="1"/>
  <c r="R99" i="1"/>
  <c r="R100" i="1"/>
  <c r="R101" i="1"/>
  <c r="R102" i="1"/>
  <c r="R103" i="1"/>
  <c r="R104" i="1"/>
  <c r="R97" i="1"/>
  <c r="R96" i="1"/>
  <c r="R48" i="1"/>
  <c r="AE52" i="1"/>
  <c r="AE49" i="1"/>
  <c r="AD58" i="1"/>
  <c r="AE58" i="1" s="1"/>
  <c r="AD57" i="1"/>
  <c r="AD56" i="1"/>
  <c r="AE56" i="1" s="1"/>
  <c r="AD55" i="1"/>
  <c r="AE55" i="1" s="1"/>
  <c r="AD54" i="1"/>
  <c r="AE54" i="1" s="1"/>
  <c r="AD53" i="1"/>
  <c r="AD52" i="1"/>
  <c r="AD51" i="1"/>
  <c r="AE51" i="1" s="1"/>
  <c r="AD50" i="1"/>
  <c r="AE50" i="1" s="1"/>
  <c r="AD49" i="1"/>
  <c r="AD48" i="1"/>
  <c r="AE48" i="1" s="1"/>
  <c r="AE57" i="1"/>
  <c r="AE53" i="1"/>
  <c r="AA49" i="1"/>
  <c r="AA50" i="1"/>
  <c r="AA51" i="1"/>
  <c r="AA52" i="1"/>
  <c r="AA53" i="1"/>
  <c r="AA54" i="1"/>
  <c r="AA55" i="1"/>
  <c r="AA56" i="1"/>
  <c r="AA57" i="1"/>
  <c r="AA58" i="1"/>
  <c r="AA48" i="1"/>
  <c r="AA1" i="1"/>
  <c r="W1" i="1"/>
  <c r="Z48" i="1"/>
  <c r="Z58" i="1"/>
  <c r="Z57" i="1"/>
  <c r="Z56" i="1"/>
  <c r="Z55" i="1"/>
  <c r="Z54" i="1"/>
  <c r="Z53" i="1"/>
  <c r="Z52" i="1"/>
  <c r="Z51" i="1"/>
  <c r="Z50" i="1"/>
  <c r="Z49" i="1"/>
  <c r="W49" i="1"/>
  <c r="W50" i="1"/>
  <c r="W51" i="1"/>
  <c r="W52" i="1"/>
  <c r="W53" i="1"/>
  <c r="W54" i="1"/>
  <c r="W55" i="1"/>
  <c r="W56" i="1"/>
  <c r="W57" i="1"/>
  <c r="W58" i="1"/>
  <c r="W48" i="1"/>
  <c r="W2" i="1"/>
  <c r="V48" i="1"/>
  <c r="V58" i="1"/>
  <c r="V57" i="1"/>
  <c r="V56" i="1"/>
  <c r="V55" i="1"/>
  <c r="V54" i="1"/>
  <c r="V53" i="1"/>
  <c r="V52" i="1"/>
  <c r="V51" i="1"/>
  <c r="V50" i="1"/>
  <c r="V49" i="1"/>
  <c r="V2" i="1"/>
  <c r="R58" i="1"/>
  <c r="R57" i="1"/>
  <c r="R56" i="1"/>
  <c r="R55" i="1"/>
  <c r="R54" i="1"/>
  <c r="R53" i="1"/>
  <c r="R52" i="1"/>
  <c r="R51" i="1"/>
  <c r="R50" i="1"/>
  <c r="R49" i="1"/>
  <c r="AE5" i="1"/>
  <c r="AA5" i="1"/>
  <c r="W5" i="1"/>
  <c r="V5" i="1"/>
  <c r="R4" i="1"/>
  <c r="AB101" i="1" l="1"/>
  <c r="AA101" i="1"/>
  <c r="AB94" i="1"/>
  <c r="AA94" i="1"/>
  <c r="AA98" i="1"/>
  <c r="AB98" i="1"/>
  <c r="AA102" i="1"/>
  <c r="AB102" i="1"/>
  <c r="AB97" i="1"/>
  <c r="AA97" i="1"/>
  <c r="AA99" i="1"/>
  <c r="AB99" i="1"/>
  <c r="AA103" i="1"/>
  <c r="AB103" i="1"/>
  <c r="AA95" i="1"/>
  <c r="AB95" i="1"/>
  <c r="AA96" i="1"/>
  <c r="AB96" i="1"/>
  <c r="AA100" i="1"/>
  <c r="AB100" i="1"/>
  <c r="AB104" i="1"/>
  <c r="AA104" i="1"/>
  <c r="AE2" i="1"/>
  <c r="AE3" i="1"/>
  <c r="AE4" i="1"/>
  <c r="AE6" i="1"/>
  <c r="AE7" i="1"/>
  <c r="AE8" i="1"/>
  <c r="AE9" i="1"/>
  <c r="AE10" i="1"/>
  <c r="AE11" i="1"/>
  <c r="AE1" i="1"/>
  <c r="AA2" i="1"/>
  <c r="AA3" i="1"/>
  <c r="AA4" i="1"/>
  <c r="AA6" i="1"/>
  <c r="AA7" i="1"/>
  <c r="AA8" i="1"/>
  <c r="AA9" i="1"/>
  <c r="AA10" i="1"/>
  <c r="AA11" i="1"/>
  <c r="W3" i="1"/>
  <c r="W4" i="1"/>
  <c r="W6" i="1"/>
  <c r="W7" i="1"/>
  <c r="W8" i="1"/>
  <c r="W9" i="1"/>
  <c r="W10" i="1"/>
  <c r="W11" i="1"/>
  <c r="AD11" i="1"/>
  <c r="AD10" i="1"/>
  <c r="AD9" i="1"/>
  <c r="AD8" i="1"/>
  <c r="AD7" i="1"/>
  <c r="AD6" i="1"/>
  <c r="AD5" i="1"/>
  <c r="AD4" i="1"/>
  <c r="AD3" i="1"/>
  <c r="AD2" i="1"/>
  <c r="AD1" i="1"/>
  <c r="Z1" i="1"/>
  <c r="Z11" i="1"/>
  <c r="Z10" i="1"/>
  <c r="Z9" i="1"/>
  <c r="Z8" i="1"/>
  <c r="Z7" i="1"/>
  <c r="Z6" i="1"/>
  <c r="Z5" i="1"/>
  <c r="Z4" i="1"/>
  <c r="Z3" i="1"/>
  <c r="Z2" i="1"/>
  <c r="V1" i="1"/>
  <c r="V11" i="1"/>
  <c r="V10" i="1"/>
  <c r="V9" i="1"/>
  <c r="V8" i="1"/>
  <c r="V7" i="1"/>
  <c r="V6" i="1"/>
  <c r="V4" i="1"/>
  <c r="V3" i="1"/>
  <c r="R11" i="1"/>
  <c r="R10" i="1"/>
  <c r="R9" i="1"/>
  <c r="R8" i="1"/>
  <c r="R7" i="1"/>
  <c r="R6" i="1"/>
  <c r="R5" i="1"/>
  <c r="R3" i="1"/>
  <c r="R2" i="1"/>
  <c r="R1" i="1"/>
</calcChain>
</file>

<file path=xl/sharedStrings.xml><?xml version="1.0" encoding="utf-8"?>
<sst xmlns="http://schemas.openxmlformats.org/spreadsheetml/2006/main" count="478" uniqueCount="23">
  <si>
    <t>-2.036376</t>
  </si>
  <si>
    <t>77.035293</t>
  </si>
  <si>
    <t>-72.765008</t>
  </si>
  <si>
    <t>-363.213352</t>
  </si>
  <si>
    <t>-90.018651</t>
  </si>
  <si>
    <t>73.150576</t>
  </si>
  <si>
    <t>145.329788</t>
  </si>
  <si>
    <t>386.076990</t>
  </si>
  <si>
    <t>511.433389</t>
  </si>
  <si>
    <t>512.707168</t>
  </si>
  <si>
    <t>491.179654</t>
  </si>
  <si>
    <t>2 thr</t>
  </si>
  <si>
    <t>4 thr</t>
  </si>
  <si>
    <t>8 thr</t>
  </si>
  <si>
    <t>seq</t>
  </si>
  <si>
    <t>-</t>
  </si>
  <si>
    <t>+</t>
  </si>
  <si>
    <t>СТ.ОТКЛ.</t>
  </si>
  <si>
    <t>ПОГРЕШ.</t>
  </si>
  <si>
    <t>СРЕДНЕЕ</t>
  </si>
  <si>
    <t>2thr</t>
  </si>
  <si>
    <t>4thr</t>
  </si>
  <si>
    <t>8thr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</si>
</sst>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parBoost2thr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вычисления!$U$1:$U$11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вычисления!$W$1:$W$11</c:f>
              <c:numCache>
                <c:formatCode>General</c:formatCode>
                <c:ptCount val="11"/>
                <c:pt idx="0">
                  <c:v>0</c:v>
                </c:pt>
                <c:pt idx="1">
                  <c:v>0.19718309859154928</c:v>
                </c:pt>
                <c:pt idx="2">
                  <c:v>0.48863636363636365</c:v>
                </c:pt>
                <c:pt idx="3">
                  <c:v>0.92920353982300885</c:v>
                </c:pt>
                <c:pt idx="4">
                  <c:v>1.4173913043478261</c:v>
                </c:pt>
                <c:pt idx="5">
                  <c:v>1.7250000000000001</c:v>
                </c:pt>
                <c:pt idx="6">
                  <c:v>2.0611111111111109</c:v>
                </c:pt>
                <c:pt idx="7">
                  <c:v>2.4622641509433962</c:v>
                </c:pt>
                <c:pt idx="8">
                  <c:v>2.8608695652173912</c:v>
                </c:pt>
                <c:pt idx="9">
                  <c:v>2.8026315789473686</c:v>
                </c:pt>
                <c:pt idx="10">
                  <c:v>2.9768115942028985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23776"/>
        <c:axId val="361925736"/>
      </c:scatterChart>
      <c:valAx>
        <c:axId val="3619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925736"/>
        <c:crosses val="autoZero"/>
        <c:crossBetween val="midCat"/>
      </c:valAx>
      <c:valAx>
        <c:axId val="3619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parBoost4thr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вычисления!$Y$1:$Y$11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вычисления!$AA$1:$AA$11</c:f>
              <c:numCache>
                <c:formatCode>General</c:formatCode>
                <c:ptCount val="11"/>
                <c:pt idx="0">
                  <c:v>0</c:v>
                </c:pt>
                <c:pt idx="1">
                  <c:v>4.5161290322580643E-2</c:v>
                </c:pt>
                <c:pt idx="2">
                  <c:v>0.13109756097560976</c:v>
                </c:pt>
                <c:pt idx="3">
                  <c:v>0.30612244897959184</c:v>
                </c:pt>
                <c:pt idx="4">
                  <c:v>0.45915492957746479</c:v>
                </c:pt>
                <c:pt idx="5">
                  <c:v>0.72631578947368425</c:v>
                </c:pt>
                <c:pt idx="6">
                  <c:v>0.91604938271604941</c:v>
                </c:pt>
                <c:pt idx="7">
                  <c:v>1.1809954751131222</c:v>
                </c:pt>
                <c:pt idx="8">
                  <c:v>1.4089935760171306</c:v>
                </c:pt>
                <c:pt idx="9">
                  <c:v>1.6290630975143403</c:v>
                </c:pt>
                <c:pt idx="10">
                  <c:v>1.8844036697247706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27696"/>
        <c:axId val="102507928"/>
      </c:scatterChart>
      <c:valAx>
        <c:axId val="3619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7928"/>
        <c:crosses val="autoZero"/>
        <c:crossBetween val="midCat"/>
      </c:valAx>
      <c:valAx>
        <c:axId val="1025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92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parBoost8thr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вычисления!$AC$1:$AC$11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вычисления!$AE$1:$AE$11</c:f>
              <c:numCache>
                <c:formatCode>General</c:formatCode>
                <c:ptCount val="11"/>
                <c:pt idx="0">
                  <c:v>0</c:v>
                </c:pt>
                <c:pt idx="1">
                  <c:v>1.928374655647383E-2</c:v>
                </c:pt>
                <c:pt idx="2">
                  <c:v>5.9474412171507604E-2</c:v>
                </c:pt>
                <c:pt idx="3">
                  <c:v>0.1432469304229195</c:v>
                </c:pt>
                <c:pt idx="4">
                  <c:v>0.20477386934673367</c:v>
                </c:pt>
                <c:pt idx="5">
                  <c:v>0.35384615384615387</c:v>
                </c:pt>
                <c:pt idx="6">
                  <c:v>0.45299145299145299</c:v>
                </c:pt>
                <c:pt idx="7">
                  <c:v>0.62740384615384615</c:v>
                </c:pt>
                <c:pt idx="8">
                  <c:v>0.72149122807017541</c:v>
                </c:pt>
                <c:pt idx="9">
                  <c:v>0.89028213166144199</c:v>
                </c:pt>
                <c:pt idx="10">
                  <c:v>1.0249500998003993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9416"/>
        <c:axId val="409244512"/>
      </c:scatterChart>
      <c:valAx>
        <c:axId val="40923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4512"/>
        <c:crosses val="autoZero"/>
        <c:crossBetween val="midCat"/>
      </c:valAx>
      <c:valAx>
        <c:axId val="4092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3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parBoost2thr</a:t>
            </a:r>
            <a:r>
              <a:rPr lang="en-US" baseline="0"/>
              <a:t>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вычисления!$U$48:$U$58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вычисления!$W$48:$W$58</c:f>
              <c:numCache>
                <c:formatCode>General</c:formatCode>
                <c:ptCount val="11"/>
                <c:pt idx="0">
                  <c:v>0</c:v>
                </c:pt>
                <c:pt idx="1">
                  <c:v>0.22580645161290322</c:v>
                </c:pt>
                <c:pt idx="2">
                  <c:v>0.44736842105263158</c:v>
                </c:pt>
                <c:pt idx="3">
                  <c:v>0.91304347826086951</c:v>
                </c:pt>
                <c:pt idx="4">
                  <c:v>1.38</c:v>
                </c:pt>
                <c:pt idx="5">
                  <c:v>1.681159420289855</c:v>
                </c:pt>
                <c:pt idx="6">
                  <c:v>1.9870129870129871</c:v>
                </c:pt>
                <c:pt idx="7">
                  <c:v>2.2808988764044944</c:v>
                </c:pt>
                <c:pt idx="8">
                  <c:v>2.613861386138614</c:v>
                </c:pt>
                <c:pt idx="9">
                  <c:v>2.96</c:v>
                </c:pt>
                <c:pt idx="10">
                  <c:v>2.6979865771812079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5688"/>
        <c:axId val="409239808"/>
      </c:scatterChart>
      <c:valAx>
        <c:axId val="4092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39808"/>
        <c:crosses val="autoZero"/>
        <c:crossBetween val="midCat"/>
      </c:valAx>
      <c:valAx>
        <c:axId val="409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parBoost4thr</a:t>
            </a:r>
            <a:r>
              <a:rPr lang="ru-RU" sz="1400" b="0" i="0" baseline="0">
                <a:effectLst/>
              </a:rPr>
              <a:t> (</a:t>
            </a:r>
            <a:r>
              <a:rPr lang="en-US" sz="1400" b="0" i="0" baseline="0">
                <a:effectLst/>
              </a:rPr>
              <a:t>min)</a:t>
            </a:r>
          </a:p>
          <a:p>
            <a:pPr>
              <a:defRPr/>
            </a:pP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вычисления!$Y$48:$Y$58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вычисления!$AA$48:$AA$58</c:f>
              <c:numCache>
                <c:formatCode>General</c:formatCode>
                <c:ptCount val="11"/>
                <c:pt idx="0">
                  <c:v>0</c:v>
                </c:pt>
                <c:pt idx="1">
                  <c:v>4.9645390070921988E-2</c:v>
                </c:pt>
                <c:pt idx="2">
                  <c:v>0.11888111888111888</c:v>
                </c:pt>
                <c:pt idx="3">
                  <c:v>0.26250000000000001</c:v>
                </c:pt>
                <c:pt idx="4">
                  <c:v>0.44516129032258067</c:v>
                </c:pt>
                <c:pt idx="5">
                  <c:v>0.65909090909090906</c:v>
                </c:pt>
                <c:pt idx="6">
                  <c:v>0.83606557377049184</c:v>
                </c:pt>
                <c:pt idx="7">
                  <c:v>0.9854368932038835</c:v>
                </c:pt>
                <c:pt idx="8">
                  <c:v>1.233644859813084</c:v>
                </c:pt>
                <c:pt idx="9">
                  <c:v>1.6299559471365639</c:v>
                </c:pt>
                <c:pt idx="10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2944"/>
        <c:axId val="409240592"/>
      </c:scatterChart>
      <c:valAx>
        <c:axId val="4092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0592"/>
        <c:crosses val="autoZero"/>
        <c:crossBetween val="midCat"/>
      </c:valAx>
      <c:valAx>
        <c:axId val="4092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parBoost8thr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(min)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вычисления!$AC$48:$AC$58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вычисления!$AE$48:$AE$58</c:f>
              <c:numCache>
                <c:formatCode>General</c:formatCode>
                <c:ptCount val="11"/>
                <c:pt idx="0">
                  <c:v>0</c:v>
                </c:pt>
                <c:pt idx="1">
                  <c:v>2.1604938271604937E-2</c:v>
                </c:pt>
                <c:pt idx="2">
                  <c:v>5.2307692307692305E-2</c:v>
                </c:pt>
                <c:pt idx="3">
                  <c:v>0.12650602409638553</c:v>
                </c:pt>
                <c:pt idx="4">
                  <c:v>0.19770773638968481</c:v>
                </c:pt>
                <c:pt idx="5">
                  <c:v>0.32492997198879553</c:v>
                </c:pt>
                <c:pt idx="6">
                  <c:v>0.42382271468144045</c:v>
                </c:pt>
                <c:pt idx="7">
                  <c:v>0.50877192982456143</c:v>
                </c:pt>
                <c:pt idx="8">
                  <c:v>0.67346938775510201</c:v>
                </c:pt>
                <c:pt idx="9">
                  <c:v>0.88516746411483249</c:v>
                </c:pt>
                <c:pt idx="10">
                  <c:v>0.85350318471337583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4120"/>
        <c:axId val="409240984"/>
      </c:scatterChart>
      <c:valAx>
        <c:axId val="40924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0984"/>
        <c:crosses val="autoZero"/>
        <c:crossBetween val="midCat"/>
      </c:valAx>
      <c:valAx>
        <c:axId val="4092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parBoost2thr (CI)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6486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вычисления!$U$94:$U$104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вычисления!$W$94:$W$104</c:f>
              <c:numCache>
                <c:formatCode>General</c:formatCode>
                <c:ptCount val="11"/>
                <c:pt idx="0">
                  <c:v>0</c:v>
                </c:pt>
                <c:pt idx="1">
                  <c:v>0.20849329743797521</c:v>
                </c:pt>
                <c:pt idx="2">
                  <c:v>0.46862752779783123</c:v>
                </c:pt>
                <c:pt idx="3">
                  <c:v>0.91692110494883705</c:v>
                </c:pt>
                <c:pt idx="4">
                  <c:v>1.4422241520401493</c:v>
                </c:pt>
                <c:pt idx="5">
                  <c:v>1.7395097456826916</c:v>
                </c:pt>
                <c:pt idx="6">
                  <c:v>1.9862493971679172</c:v>
                </c:pt>
                <c:pt idx="7">
                  <c:v>2.5009919236819949</c:v>
                </c:pt>
                <c:pt idx="8">
                  <c:v>2.9771728312183532</c:v>
                </c:pt>
                <c:pt idx="9">
                  <c:v>2.9252492271991932</c:v>
                </c:pt>
                <c:pt idx="10">
                  <c:v>2.9434860492273063</c:v>
                </c:pt>
              </c:numCache>
            </c:numRef>
          </c:yVal>
          <c:smooth val="0"/>
        </c:ser>
        <c:ser>
          <c:idx val="1"/>
          <c:order val="1"/>
          <c:tx>
            <c:v>Верхняя граница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вычисления!$U$94:$U$104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вычисления!$X$94:$X$104</c:f>
              <c:numCache>
                <c:formatCode>General</c:formatCode>
                <c:ptCount val="11"/>
                <c:pt idx="0">
                  <c:v>0</c:v>
                </c:pt>
                <c:pt idx="1">
                  <c:v>0.2366601407205797</c:v>
                </c:pt>
                <c:pt idx="2">
                  <c:v>0.46661400103224276</c:v>
                </c:pt>
                <c:pt idx="3">
                  <c:v>0.83748089757927313</c:v>
                </c:pt>
                <c:pt idx="4">
                  <c:v>1.2719885859350415</c:v>
                </c:pt>
                <c:pt idx="5">
                  <c:v>1.6518190500683272</c:v>
                </c:pt>
                <c:pt idx="6">
                  <c:v>1.9148812419019992</c:v>
                </c:pt>
                <c:pt idx="7">
                  <c:v>2.2632809124305515</c:v>
                </c:pt>
                <c:pt idx="8">
                  <c:v>2.4751884695174859</c:v>
                </c:pt>
                <c:pt idx="9">
                  <c:v>2.6858147075543339</c:v>
                </c:pt>
                <c:pt idx="10">
                  <c:v>2.7959993524714992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1768"/>
        <c:axId val="409240200"/>
      </c:scatterChart>
      <c:valAx>
        <c:axId val="4092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0200"/>
        <c:crosses val="autoZero"/>
        <c:crossBetween val="midCat"/>
      </c:valAx>
      <c:valAx>
        <c:axId val="4092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parBoost4thr</a:t>
            </a:r>
            <a:r>
              <a:rPr lang="ru-RU" sz="1400" b="0" i="0" baseline="0">
                <a:effectLst/>
              </a:rPr>
              <a:t> (</a:t>
            </a:r>
            <a:r>
              <a:rPr lang="en-US" sz="1400" b="0" i="0" baseline="0">
                <a:effectLst/>
              </a:rPr>
              <a:t>CI)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вычисления!$Y$94:$Y$104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вычисления!$AA$94:$AA$104</c:f>
              <c:numCache>
                <c:formatCode>General</c:formatCode>
                <c:ptCount val="11"/>
                <c:pt idx="0">
                  <c:v>0</c:v>
                </c:pt>
                <c:pt idx="1">
                  <c:v>4.8452220330083541E-2</c:v>
                </c:pt>
                <c:pt idx="2">
                  <c:v>0.13245265242030718</c:v>
                </c:pt>
                <c:pt idx="3">
                  <c:v>0.29083652157156165</c:v>
                </c:pt>
                <c:pt idx="4">
                  <c:v>0.46973581323360902</c:v>
                </c:pt>
                <c:pt idx="5">
                  <c:v>0.69320377235496478</c:v>
                </c:pt>
                <c:pt idx="6">
                  <c:v>0.86646655259617</c:v>
                </c:pt>
                <c:pt idx="7">
                  <c:v>1.1508845072832399</c:v>
                </c:pt>
                <c:pt idx="8">
                  <c:v>1.4320955645059004</c:v>
                </c:pt>
                <c:pt idx="9">
                  <c:v>1.7027635128700014</c:v>
                </c:pt>
                <c:pt idx="10">
                  <c:v>1.8057108795303312</c:v>
                </c:pt>
              </c:numCache>
            </c:numRef>
          </c:yVal>
          <c:smooth val="0"/>
        </c:ser>
        <c:ser>
          <c:idx val="1"/>
          <c:order val="1"/>
          <c:tx>
            <c:v>Верхняя граница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вычисления!$Y$94:$Y$104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вычисления!$AB$94:$AB$104</c:f>
              <c:numCache>
                <c:formatCode>General</c:formatCode>
                <c:ptCount val="11"/>
                <c:pt idx="0">
                  <c:v>0</c:v>
                </c:pt>
                <c:pt idx="1">
                  <c:v>5.0659612169447706E-2</c:v>
                </c:pt>
                <c:pt idx="2">
                  <c:v>0.10518954575484832</c:v>
                </c:pt>
                <c:pt idx="3">
                  <c:v>0.26363328288392446</c:v>
                </c:pt>
                <c:pt idx="4">
                  <c:v>0.44175656403296276</c:v>
                </c:pt>
                <c:pt idx="5">
                  <c:v>0.71785565957407871</c:v>
                </c:pt>
                <c:pt idx="6">
                  <c:v>0.9100830337844138</c:v>
                </c:pt>
                <c:pt idx="7">
                  <c:v>1.1595487948034828</c:v>
                </c:pt>
                <c:pt idx="8">
                  <c:v>1.2333099904707907</c:v>
                </c:pt>
                <c:pt idx="9">
                  <c:v>1.4918959958443181</c:v>
                </c:pt>
                <c:pt idx="10">
                  <c:v>1.7945897356246998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2552"/>
        <c:axId val="409243336"/>
      </c:scatterChart>
      <c:valAx>
        <c:axId val="4092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3336"/>
        <c:crosses val="autoZero"/>
        <c:crossBetween val="midCat"/>
      </c:valAx>
      <c:valAx>
        <c:axId val="4092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parBoost8thr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(CI)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Нижняя граница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вычисления!$AC$94:$AC$104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вычисления!$AE$94:$AE$104</c:f>
              <c:numCache>
                <c:formatCode>General</c:formatCode>
                <c:ptCount val="11"/>
                <c:pt idx="0">
                  <c:v>0</c:v>
                </c:pt>
                <c:pt idx="1">
                  <c:v>2.009962326856796E-2</c:v>
                </c:pt>
                <c:pt idx="2">
                  <c:v>5.596543085987743E-2</c:v>
                </c:pt>
                <c:pt idx="3">
                  <c:v>0.13671081387434034</c:v>
                </c:pt>
                <c:pt idx="4">
                  <c:v>0.21289504938554224</c:v>
                </c:pt>
                <c:pt idx="5">
                  <c:v>0.34721855106399707</c:v>
                </c:pt>
                <c:pt idx="6">
                  <c:v>0.43589995224821459</c:v>
                </c:pt>
                <c:pt idx="7">
                  <c:v>0.66497934722433005</c:v>
                </c:pt>
                <c:pt idx="8">
                  <c:v>0.73032688730283035</c:v>
                </c:pt>
                <c:pt idx="9">
                  <c:v>0.93854058865108292</c:v>
                </c:pt>
                <c:pt idx="10">
                  <c:v>0.96937055285448492</c:v>
                </c:pt>
              </c:numCache>
            </c:numRef>
          </c:yVal>
          <c:smooth val="0"/>
        </c:ser>
        <c:ser>
          <c:idx val="1"/>
          <c:order val="1"/>
          <c:tx>
            <c:v>Верхняя граница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вычисления!$AC$94:$AC$104</c:f>
              <c:numCache>
                <c:formatCode>General</c:formatCode>
                <c:ptCount val="11"/>
                <c:pt idx="0">
                  <c:v>10</c:v>
                </c:pt>
                <c:pt idx="1">
                  <c:v>1309</c:v>
                </c:pt>
                <c:pt idx="2">
                  <c:v>2608</c:v>
                </c:pt>
                <c:pt idx="3">
                  <c:v>3907</c:v>
                </c:pt>
                <c:pt idx="4">
                  <c:v>5206</c:v>
                </c:pt>
                <c:pt idx="5">
                  <c:v>6505</c:v>
                </c:pt>
                <c:pt idx="6">
                  <c:v>7804</c:v>
                </c:pt>
                <c:pt idx="7">
                  <c:v>9103</c:v>
                </c:pt>
                <c:pt idx="8">
                  <c:v>10402</c:v>
                </c:pt>
                <c:pt idx="9">
                  <c:v>11701</c:v>
                </c:pt>
                <c:pt idx="10">
                  <c:v>13000</c:v>
                </c:pt>
              </c:numCache>
            </c:numRef>
          </c:xVal>
          <c:yVal>
            <c:numRef>
              <c:f>вычисления!$AF$94:$AF$104</c:f>
              <c:numCache>
                <c:formatCode>General</c:formatCode>
                <c:ptCount val="11"/>
                <c:pt idx="0">
                  <c:v>0</c:v>
                </c:pt>
                <c:pt idx="1">
                  <c:v>2.44622869988371E-2</c:v>
                </c:pt>
                <c:pt idx="2">
                  <c:v>5.6696681115981841E-2</c:v>
                </c:pt>
                <c:pt idx="3">
                  <c:v>0.13356148507652288</c:v>
                </c:pt>
                <c:pt idx="4">
                  <c:v>0.16768916024858463</c:v>
                </c:pt>
                <c:pt idx="5">
                  <c:v>0.31346286004585772</c:v>
                </c:pt>
                <c:pt idx="6">
                  <c:v>0.4328963779194232</c:v>
                </c:pt>
                <c:pt idx="7">
                  <c:v>0.39968211769654016</c:v>
                </c:pt>
                <c:pt idx="8">
                  <c:v>0.60966180276292881</c:v>
                </c:pt>
                <c:pt idx="9">
                  <c:v>0.70683096676064416</c:v>
                </c:pt>
                <c:pt idx="10">
                  <c:v>0.90862072199839483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6080"/>
        <c:axId val="409806880"/>
      </c:scatterChart>
      <c:valAx>
        <c:axId val="4092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06880"/>
        <c:crosses val="autoZero"/>
        <c:crossBetween val="midCat"/>
      </c:valAx>
      <c:valAx>
        <c:axId val="409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17</xdr:row>
      <xdr:rowOff>28575</xdr:rowOff>
    </xdr:from>
    <xdr:to>
      <xdr:col>23</xdr:col>
      <xdr:colOff>314325</xdr:colOff>
      <xdr:row>31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319087</xdr:colOff>
      <xdr:row>17</xdr:row>
      <xdr:rowOff>28575</xdr:rowOff>
    </xdr:from>
    <xdr:to>
      <xdr:col>31</xdr:col>
      <xdr:colOff>14287</xdr:colOff>
      <xdr:row>31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31</xdr:row>
      <xdr:rowOff>104775</xdr:rowOff>
    </xdr:from>
    <xdr:to>
      <xdr:col>23</xdr:col>
      <xdr:colOff>319087</xdr:colOff>
      <xdr:row>45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23</xdr:col>
      <xdr:colOff>304800</xdr:colOff>
      <xdr:row>75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304800</xdr:colOff>
      <xdr:row>59</xdr:row>
      <xdr:rowOff>9524</xdr:rowOff>
    </xdr:from>
    <xdr:to>
      <xdr:col>31</xdr:col>
      <xdr:colOff>285750</xdr:colOff>
      <xdr:row>75</xdr:row>
      <xdr:rowOff>38099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609599</xdr:colOff>
      <xdr:row>75</xdr:row>
      <xdr:rowOff>47625</xdr:rowOff>
    </xdr:from>
    <xdr:to>
      <xdr:col>23</xdr:col>
      <xdr:colOff>333374</xdr:colOff>
      <xdr:row>91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116</xdr:row>
      <xdr:rowOff>180975</xdr:rowOff>
    </xdr:from>
    <xdr:to>
      <xdr:col>23</xdr:col>
      <xdr:colOff>304800</xdr:colOff>
      <xdr:row>131</xdr:row>
      <xdr:rowOff>66675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314325</xdr:colOff>
      <xdr:row>116</xdr:row>
      <xdr:rowOff>180975</xdr:rowOff>
    </xdr:from>
    <xdr:to>
      <xdr:col>31</xdr:col>
      <xdr:colOff>9525</xdr:colOff>
      <xdr:row>131</xdr:row>
      <xdr:rowOff>66675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131</xdr:row>
      <xdr:rowOff>66675</xdr:rowOff>
    </xdr:from>
    <xdr:to>
      <xdr:col>23</xdr:col>
      <xdr:colOff>304800</xdr:colOff>
      <xdr:row>145</xdr:row>
      <xdr:rowOff>142875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tabSelected="1" topLeftCell="E1" workbookViewId="0">
      <selection activeCell="AF14" sqref="AF14"/>
    </sheetView>
  </sheetViews>
  <sheetFormatPr defaultRowHeight="15"/>
  <sheetData>
    <row r="1" spans="1:31">
      <c r="A1" s="1">
        <v>10</v>
      </c>
      <c r="B1">
        <v>0</v>
      </c>
      <c r="C1" t="s">
        <v>0</v>
      </c>
      <c r="D1" t="s">
        <v>11</v>
      </c>
      <c r="E1" s="1">
        <v>10</v>
      </c>
      <c r="F1">
        <v>35</v>
      </c>
      <c r="G1" t="s">
        <v>0</v>
      </c>
      <c r="H1" t="s">
        <v>12</v>
      </c>
      <c r="I1" s="1">
        <v>10</v>
      </c>
      <c r="J1">
        <v>152</v>
      </c>
      <c r="K1" t="s">
        <v>0</v>
      </c>
      <c r="L1" t="s">
        <v>13</v>
      </c>
      <c r="M1" s="1">
        <v>10</v>
      </c>
      <c r="N1">
        <v>392</v>
      </c>
      <c r="O1" t="s">
        <v>0</v>
      </c>
      <c r="P1" s="2" t="s">
        <v>14</v>
      </c>
      <c r="Q1" s="11">
        <v>10</v>
      </c>
      <c r="R1" s="2">
        <f>MEDIAN(B1:B10)</f>
        <v>0</v>
      </c>
      <c r="T1" s="3" t="s">
        <v>11</v>
      </c>
      <c r="U1" s="7">
        <v>10</v>
      </c>
      <c r="V1" s="3">
        <f>MEDIAN(F1:F10)</f>
        <v>35</v>
      </c>
      <c r="W1" s="7">
        <f>R1/V1</f>
        <v>0</v>
      </c>
      <c r="X1" s="4" t="s">
        <v>12</v>
      </c>
      <c r="Y1" s="8">
        <v>10</v>
      </c>
      <c r="Z1" s="4">
        <f>MEDIAN(J1:J10)</f>
        <v>153.5</v>
      </c>
      <c r="AA1" s="8">
        <f>R1/Z1</f>
        <v>0</v>
      </c>
      <c r="AB1" s="5" t="s">
        <v>13</v>
      </c>
      <c r="AC1" s="9">
        <v>10</v>
      </c>
      <c r="AD1" s="5">
        <f>MEDIAN(N1:N10)</f>
        <v>361.5</v>
      </c>
      <c r="AE1" s="9">
        <f>R1/AD1</f>
        <v>0</v>
      </c>
    </row>
    <row r="2" spans="1:31">
      <c r="A2" s="1">
        <v>10</v>
      </c>
      <c r="B2">
        <v>0</v>
      </c>
      <c r="C2" t="s">
        <v>0</v>
      </c>
      <c r="E2" s="1">
        <v>10</v>
      </c>
      <c r="F2">
        <v>37</v>
      </c>
      <c r="G2" t="s">
        <v>0</v>
      </c>
      <c r="I2" s="1">
        <v>10</v>
      </c>
      <c r="J2">
        <v>167</v>
      </c>
      <c r="K2" t="s">
        <v>0</v>
      </c>
      <c r="M2" s="1">
        <v>10</v>
      </c>
      <c r="N2">
        <v>343</v>
      </c>
      <c r="O2" t="s">
        <v>0</v>
      </c>
      <c r="P2" s="3" t="s">
        <v>11</v>
      </c>
      <c r="Q2" s="11">
        <v>1309</v>
      </c>
      <c r="R2" s="2">
        <f>MEDIAN(B11:B20)</f>
        <v>7</v>
      </c>
      <c r="U2" s="7">
        <v>1309</v>
      </c>
      <c r="V2" s="3">
        <f>MEDIAN(F11:F20)</f>
        <v>35.5</v>
      </c>
      <c r="W2" s="7">
        <f>R2/V2</f>
        <v>0.19718309859154928</v>
      </c>
      <c r="Y2" s="8">
        <v>1309</v>
      </c>
      <c r="Z2" s="4">
        <f>MEDIAN(J11:J20)</f>
        <v>155</v>
      </c>
      <c r="AA2" s="8">
        <f t="shared" ref="AA2:AA11" si="0">R2/Z2</f>
        <v>4.5161290322580643E-2</v>
      </c>
      <c r="AC2" s="9">
        <v>1309</v>
      </c>
      <c r="AD2" s="5">
        <f>MEDIAN(N11:N20)</f>
        <v>363</v>
      </c>
      <c r="AE2" s="9">
        <f t="shared" ref="AE2:AE11" si="1">R2/AD2</f>
        <v>1.928374655647383E-2</v>
      </c>
    </row>
    <row r="3" spans="1:31">
      <c r="A3" s="1">
        <v>10</v>
      </c>
      <c r="B3">
        <v>0</v>
      </c>
      <c r="C3" t="s">
        <v>0</v>
      </c>
      <c r="E3" s="1">
        <v>10</v>
      </c>
      <c r="F3">
        <v>37</v>
      </c>
      <c r="G3" t="s">
        <v>0</v>
      </c>
      <c r="I3" s="1">
        <v>10</v>
      </c>
      <c r="J3">
        <v>143</v>
      </c>
      <c r="K3" t="s">
        <v>0</v>
      </c>
      <c r="M3" s="1">
        <v>10</v>
      </c>
      <c r="N3">
        <v>370</v>
      </c>
      <c r="O3" t="s">
        <v>0</v>
      </c>
      <c r="P3" s="4" t="s">
        <v>12</v>
      </c>
      <c r="Q3" s="11">
        <v>2608</v>
      </c>
      <c r="R3" s="2">
        <f>MEDIAN(B21:B30)</f>
        <v>21.5</v>
      </c>
      <c r="U3" s="7">
        <v>2608</v>
      </c>
      <c r="V3" s="3">
        <f>MEDIAN(F21:F30)</f>
        <v>44</v>
      </c>
      <c r="W3" s="7">
        <f t="shared" ref="W3:W11" si="2">R3/V3</f>
        <v>0.48863636363636365</v>
      </c>
      <c r="Y3" s="8">
        <v>2608</v>
      </c>
      <c r="Z3" s="4">
        <f>MEDIAN(J21:J30)</f>
        <v>164</v>
      </c>
      <c r="AA3" s="8">
        <f t="shared" si="0"/>
        <v>0.13109756097560976</v>
      </c>
      <c r="AC3" s="9">
        <v>2608</v>
      </c>
      <c r="AD3" s="5">
        <f>MEDIAN(N21:N30)</f>
        <v>361.5</v>
      </c>
      <c r="AE3" s="9">
        <f t="shared" si="1"/>
        <v>5.9474412171507604E-2</v>
      </c>
    </row>
    <row r="4" spans="1:31">
      <c r="A4" s="1">
        <v>10</v>
      </c>
      <c r="B4">
        <v>0</v>
      </c>
      <c r="C4" t="s">
        <v>0</v>
      </c>
      <c r="E4" s="1">
        <v>10</v>
      </c>
      <c r="F4">
        <v>48</v>
      </c>
      <c r="G4" t="s">
        <v>0</v>
      </c>
      <c r="I4" s="1">
        <v>10</v>
      </c>
      <c r="J4">
        <v>155</v>
      </c>
      <c r="K4" t="s">
        <v>0</v>
      </c>
      <c r="M4" s="1">
        <v>10</v>
      </c>
      <c r="N4">
        <v>409</v>
      </c>
      <c r="O4" t="s">
        <v>0</v>
      </c>
      <c r="P4" s="5" t="s">
        <v>13</v>
      </c>
      <c r="Q4" s="11">
        <v>3907</v>
      </c>
      <c r="R4" s="2">
        <f>MEDIAN(B31:B40)</f>
        <v>52.5</v>
      </c>
      <c r="U4" s="7">
        <v>3907</v>
      </c>
      <c r="V4" s="3">
        <f>MEDIAN(F31:F40)</f>
        <v>56.5</v>
      </c>
      <c r="W4" s="7">
        <f t="shared" si="2"/>
        <v>0.92920353982300885</v>
      </c>
      <c r="Y4" s="8">
        <v>3907</v>
      </c>
      <c r="Z4" s="4">
        <f>MEDIAN(J31:J40)</f>
        <v>171.5</v>
      </c>
      <c r="AA4" s="8">
        <f t="shared" si="0"/>
        <v>0.30612244897959184</v>
      </c>
      <c r="AC4" s="9">
        <v>3907</v>
      </c>
      <c r="AD4" s="5">
        <f>MEDIAN(N31:N40)</f>
        <v>366.5</v>
      </c>
      <c r="AE4" s="9">
        <f t="shared" si="1"/>
        <v>0.1432469304229195</v>
      </c>
    </row>
    <row r="5" spans="1:31">
      <c r="A5" s="1">
        <v>10</v>
      </c>
      <c r="B5">
        <v>0</v>
      </c>
      <c r="C5" t="s">
        <v>0</v>
      </c>
      <c r="E5" s="1">
        <v>10</v>
      </c>
      <c r="F5">
        <v>35</v>
      </c>
      <c r="G5" t="s">
        <v>0</v>
      </c>
      <c r="I5" s="1">
        <v>10</v>
      </c>
      <c r="J5">
        <v>163</v>
      </c>
      <c r="K5" t="s">
        <v>0</v>
      </c>
      <c r="M5" s="1">
        <v>10</v>
      </c>
      <c r="N5">
        <v>353</v>
      </c>
      <c r="O5" t="s">
        <v>0</v>
      </c>
      <c r="Q5" s="11">
        <v>5206</v>
      </c>
      <c r="R5" s="2">
        <f>MEDIAN(B41:B50)</f>
        <v>81.5</v>
      </c>
      <c r="U5" s="7">
        <v>5206</v>
      </c>
      <c r="V5" s="3">
        <f>MEDIAN(F41:F50)</f>
        <v>57.5</v>
      </c>
      <c r="W5" s="7">
        <f>R5/V5</f>
        <v>1.4173913043478261</v>
      </c>
      <c r="Y5" s="8">
        <v>5206</v>
      </c>
      <c r="Z5" s="4">
        <f>MEDIAN(J41:J50)</f>
        <v>177.5</v>
      </c>
      <c r="AA5" s="8">
        <f>R5/Z5</f>
        <v>0.45915492957746479</v>
      </c>
      <c r="AC5" s="9">
        <v>5206</v>
      </c>
      <c r="AD5" s="5">
        <f>MEDIAN(N41:N50)</f>
        <v>398</v>
      </c>
      <c r="AE5" s="9">
        <f>R5/AD5</f>
        <v>0.20477386934673367</v>
      </c>
    </row>
    <row r="6" spans="1:31">
      <c r="A6" s="1">
        <v>10</v>
      </c>
      <c r="B6">
        <v>0</v>
      </c>
      <c r="C6" t="s">
        <v>0</v>
      </c>
      <c r="E6" s="1">
        <v>10</v>
      </c>
      <c r="F6">
        <v>33</v>
      </c>
      <c r="G6" t="s">
        <v>0</v>
      </c>
      <c r="I6" s="1">
        <v>10</v>
      </c>
      <c r="J6">
        <v>182</v>
      </c>
      <c r="K6" t="s">
        <v>0</v>
      </c>
      <c r="M6" s="1">
        <v>10</v>
      </c>
      <c r="N6">
        <v>324</v>
      </c>
      <c r="O6" t="s">
        <v>0</v>
      </c>
      <c r="Q6" s="11">
        <v>6505</v>
      </c>
      <c r="R6" s="2">
        <f>MEDIAN(B51:B60)</f>
        <v>138</v>
      </c>
      <c r="U6" s="7">
        <v>6505</v>
      </c>
      <c r="V6" s="3">
        <f>MEDIAN(F51:F60)</f>
        <v>80</v>
      </c>
      <c r="W6" s="7">
        <f t="shared" si="2"/>
        <v>1.7250000000000001</v>
      </c>
      <c r="Y6" s="8">
        <v>6505</v>
      </c>
      <c r="Z6" s="4">
        <f>MEDIAN(J51:J60)</f>
        <v>190</v>
      </c>
      <c r="AA6" s="8">
        <f t="shared" si="0"/>
        <v>0.72631578947368425</v>
      </c>
      <c r="AC6" s="9">
        <v>6505</v>
      </c>
      <c r="AD6" s="5">
        <f>MEDIAN(N51:N60)</f>
        <v>390</v>
      </c>
      <c r="AE6" s="9">
        <f t="shared" si="1"/>
        <v>0.35384615384615387</v>
      </c>
    </row>
    <row r="7" spans="1:31">
      <c r="A7" s="1">
        <v>10</v>
      </c>
      <c r="B7">
        <v>0</v>
      </c>
      <c r="C7" t="s">
        <v>0</v>
      </c>
      <c r="E7" s="1">
        <v>10</v>
      </c>
      <c r="F7">
        <v>29</v>
      </c>
      <c r="G7" t="s">
        <v>0</v>
      </c>
      <c r="I7" s="1">
        <v>10</v>
      </c>
      <c r="J7">
        <v>138</v>
      </c>
      <c r="K7" t="s">
        <v>0</v>
      </c>
      <c r="M7" s="1">
        <v>10</v>
      </c>
      <c r="N7">
        <v>349</v>
      </c>
      <c r="O7" t="s">
        <v>0</v>
      </c>
      <c r="Q7" s="11">
        <v>7804</v>
      </c>
      <c r="R7" s="2">
        <f>MEDIAN(B61:B70)</f>
        <v>185.5</v>
      </c>
      <c r="U7" s="7">
        <v>7804</v>
      </c>
      <c r="V7" s="3">
        <f>MEDIAN(F61:F70)</f>
        <v>90</v>
      </c>
      <c r="W7" s="7">
        <f t="shared" si="2"/>
        <v>2.0611111111111109</v>
      </c>
      <c r="Y7" s="8">
        <v>7804</v>
      </c>
      <c r="Z7" s="4">
        <f>MEDIAN(J61:J70)</f>
        <v>202.5</v>
      </c>
      <c r="AA7" s="8">
        <f t="shared" si="0"/>
        <v>0.91604938271604941</v>
      </c>
      <c r="AC7" s="9">
        <v>7804</v>
      </c>
      <c r="AD7" s="5">
        <f>MEDIAN(N61:N70)</f>
        <v>409.5</v>
      </c>
      <c r="AE7" s="9">
        <f t="shared" si="1"/>
        <v>0.45299145299145299</v>
      </c>
    </row>
    <row r="8" spans="1:31">
      <c r="A8" s="1">
        <v>10</v>
      </c>
      <c r="B8">
        <v>0</v>
      </c>
      <c r="C8" t="s">
        <v>0</v>
      </c>
      <c r="E8" s="1">
        <v>10</v>
      </c>
      <c r="F8">
        <v>39</v>
      </c>
      <c r="G8" t="s">
        <v>0</v>
      </c>
      <c r="I8" s="1">
        <v>10</v>
      </c>
      <c r="J8">
        <v>148</v>
      </c>
      <c r="K8" t="s">
        <v>0</v>
      </c>
      <c r="M8" s="1">
        <v>10</v>
      </c>
      <c r="N8">
        <v>384</v>
      </c>
      <c r="O8" t="s">
        <v>0</v>
      </c>
      <c r="Q8" s="11">
        <v>9103</v>
      </c>
      <c r="R8" s="2">
        <f>MEDIAN(B71:B80)</f>
        <v>261</v>
      </c>
      <c r="U8" s="7">
        <v>9103</v>
      </c>
      <c r="V8" s="3">
        <f>MEDIAN(F71:F80)</f>
        <v>106</v>
      </c>
      <c r="W8" s="7">
        <f t="shared" si="2"/>
        <v>2.4622641509433962</v>
      </c>
      <c r="Y8" s="8">
        <v>9103</v>
      </c>
      <c r="Z8" s="4">
        <f>MEDIAN(J71:J80)</f>
        <v>221</v>
      </c>
      <c r="AA8" s="8">
        <f t="shared" si="0"/>
        <v>1.1809954751131222</v>
      </c>
      <c r="AC8" s="9">
        <v>9103</v>
      </c>
      <c r="AD8" s="5">
        <f>MEDIAN(N71:N80)</f>
        <v>416</v>
      </c>
      <c r="AE8" s="9">
        <f t="shared" si="1"/>
        <v>0.62740384615384615</v>
      </c>
    </row>
    <row r="9" spans="1:31">
      <c r="A9" s="1">
        <v>10</v>
      </c>
      <c r="B9">
        <v>0</v>
      </c>
      <c r="C9" t="s">
        <v>0</v>
      </c>
      <c r="E9" s="1">
        <v>10</v>
      </c>
      <c r="F9">
        <v>30</v>
      </c>
      <c r="G9" t="s">
        <v>0</v>
      </c>
      <c r="I9" s="1">
        <v>10</v>
      </c>
      <c r="J9">
        <v>144</v>
      </c>
      <c r="K9" t="s">
        <v>0</v>
      </c>
      <c r="M9" s="1">
        <v>10</v>
      </c>
      <c r="N9">
        <v>347</v>
      </c>
      <c r="O9" t="s">
        <v>0</v>
      </c>
      <c r="Q9" s="11">
        <v>10402</v>
      </c>
      <c r="R9" s="2">
        <f>MEDIAN(B81:B90)</f>
        <v>329</v>
      </c>
      <c r="U9" s="7">
        <v>10402</v>
      </c>
      <c r="V9" s="3">
        <f>MEDIAN(F81:F90)</f>
        <v>115</v>
      </c>
      <c r="W9" s="7">
        <f t="shared" si="2"/>
        <v>2.8608695652173912</v>
      </c>
      <c r="Y9" s="8">
        <v>10402</v>
      </c>
      <c r="Z9" s="4">
        <f>MEDIAN(J81:J90)</f>
        <v>233.5</v>
      </c>
      <c r="AA9" s="8">
        <f t="shared" si="0"/>
        <v>1.4089935760171306</v>
      </c>
      <c r="AC9" s="9">
        <v>10402</v>
      </c>
      <c r="AD9" s="5">
        <f>MEDIAN(N81:N90)</f>
        <v>456</v>
      </c>
      <c r="AE9" s="9">
        <f t="shared" si="1"/>
        <v>0.72149122807017541</v>
      </c>
    </row>
    <row r="10" spans="1:31">
      <c r="A10" s="1">
        <v>10</v>
      </c>
      <c r="B10">
        <v>0</v>
      </c>
      <c r="C10" t="s">
        <v>0</v>
      </c>
      <c r="E10" s="1">
        <v>10</v>
      </c>
      <c r="F10">
        <v>30</v>
      </c>
      <c r="G10" t="s">
        <v>0</v>
      </c>
      <c r="I10" s="1">
        <v>10</v>
      </c>
      <c r="J10">
        <v>166</v>
      </c>
      <c r="K10" t="s">
        <v>0</v>
      </c>
      <c r="M10" s="1">
        <v>10</v>
      </c>
      <c r="N10">
        <v>372</v>
      </c>
      <c r="O10" t="s">
        <v>0</v>
      </c>
      <c r="Q10" s="11">
        <v>11701</v>
      </c>
      <c r="R10" s="2">
        <f>MEDIAN(B91:B100)</f>
        <v>426</v>
      </c>
      <c r="U10" s="7">
        <v>11701</v>
      </c>
      <c r="V10" s="3">
        <f>MEDIAN(F91:F100)</f>
        <v>152</v>
      </c>
      <c r="W10" s="7">
        <f t="shared" si="2"/>
        <v>2.8026315789473686</v>
      </c>
      <c r="Y10" s="8">
        <v>11701</v>
      </c>
      <c r="Z10" s="4">
        <f>MEDIAN(J91:J100)</f>
        <v>261.5</v>
      </c>
      <c r="AA10" s="8">
        <f t="shared" si="0"/>
        <v>1.6290630975143403</v>
      </c>
      <c r="AC10" s="9">
        <v>11701</v>
      </c>
      <c r="AD10" s="5">
        <f>MEDIAN(N91:N100)</f>
        <v>478.5</v>
      </c>
      <c r="AE10" s="9">
        <f t="shared" si="1"/>
        <v>0.89028213166144199</v>
      </c>
    </row>
    <row r="11" spans="1:31">
      <c r="A11" s="1">
        <v>1309</v>
      </c>
      <c r="B11">
        <v>7</v>
      </c>
      <c r="C11" t="s">
        <v>1</v>
      </c>
      <c r="E11" s="1">
        <v>1309</v>
      </c>
      <c r="F11">
        <v>36</v>
      </c>
      <c r="G11" t="s">
        <v>1</v>
      </c>
      <c r="I11" s="1">
        <v>1309</v>
      </c>
      <c r="J11">
        <v>156</v>
      </c>
      <c r="K11" t="s">
        <v>1</v>
      </c>
      <c r="M11" s="1">
        <v>1309</v>
      </c>
      <c r="N11">
        <v>337</v>
      </c>
      <c r="O11" t="s">
        <v>1</v>
      </c>
      <c r="Q11" s="11">
        <v>13000</v>
      </c>
      <c r="R11" s="2">
        <f>MEDIAN(B101:B110)</f>
        <v>513.5</v>
      </c>
      <c r="U11" s="7">
        <v>13000</v>
      </c>
      <c r="V11" s="3">
        <f>MEDIAN(F101:F110)</f>
        <v>172.5</v>
      </c>
      <c r="W11" s="7">
        <f t="shared" si="2"/>
        <v>2.9768115942028985</v>
      </c>
      <c r="Y11" s="8">
        <v>13000</v>
      </c>
      <c r="Z11" s="4">
        <f>MEDIAN(J101:J110)</f>
        <v>272.5</v>
      </c>
      <c r="AA11" s="8">
        <f t="shared" si="0"/>
        <v>1.8844036697247706</v>
      </c>
      <c r="AC11" s="9">
        <v>13000</v>
      </c>
      <c r="AD11" s="5">
        <f>MEDIAN(N101:N110)</f>
        <v>501</v>
      </c>
      <c r="AE11" s="9">
        <f t="shared" si="1"/>
        <v>1.0249500998003993</v>
      </c>
    </row>
    <row r="12" spans="1:31">
      <c r="A12" s="1">
        <v>1309</v>
      </c>
      <c r="B12">
        <v>13</v>
      </c>
      <c r="C12" t="s">
        <v>1</v>
      </c>
      <c r="E12" s="1">
        <v>1309</v>
      </c>
      <c r="F12">
        <v>31</v>
      </c>
      <c r="G12" t="s">
        <v>1</v>
      </c>
      <c r="I12" s="1">
        <v>1309</v>
      </c>
      <c r="J12">
        <v>166</v>
      </c>
      <c r="K12" t="s">
        <v>1</v>
      </c>
      <c r="M12" s="1">
        <v>1309</v>
      </c>
      <c r="N12">
        <v>363</v>
      </c>
      <c r="O12" t="s">
        <v>1</v>
      </c>
    </row>
    <row r="13" spans="1:31">
      <c r="A13" s="1">
        <v>1309</v>
      </c>
      <c r="B13">
        <v>7</v>
      </c>
      <c r="C13" t="s">
        <v>1</v>
      </c>
      <c r="E13" s="1">
        <v>1309</v>
      </c>
      <c r="F13">
        <v>45</v>
      </c>
      <c r="G13" t="s">
        <v>1</v>
      </c>
      <c r="I13" s="1">
        <v>1309</v>
      </c>
      <c r="J13">
        <v>141</v>
      </c>
      <c r="K13" t="s">
        <v>1</v>
      </c>
      <c r="M13" s="1">
        <v>1309</v>
      </c>
      <c r="N13">
        <v>363</v>
      </c>
      <c r="O13" t="s">
        <v>1</v>
      </c>
    </row>
    <row r="14" spans="1:31">
      <c r="A14" s="1">
        <v>1309</v>
      </c>
      <c r="B14">
        <v>7</v>
      </c>
      <c r="C14" t="s">
        <v>1</v>
      </c>
      <c r="E14" s="1">
        <v>1309</v>
      </c>
      <c r="F14">
        <v>32</v>
      </c>
      <c r="G14" t="s">
        <v>1</v>
      </c>
      <c r="I14" s="1">
        <v>1309</v>
      </c>
      <c r="J14">
        <v>154</v>
      </c>
      <c r="K14" t="s">
        <v>1</v>
      </c>
      <c r="M14" s="1">
        <v>1309</v>
      </c>
      <c r="N14">
        <v>354</v>
      </c>
      <c r="O14" t="s">
        <v>1</v>
      </c>
    </row>
    <row r="15" spans="1:31">
      <c r="A15" s="1">
        <v>1309</v>
      </c>
      <c r="B15">
        <v>7</v>
      </c>
      <c r="C15" t="s">
        <v>1</v>
      </c>
      <c r="E15" s="1">
        <v>1309</v>
      </c>
      <c r="F15">
        <v>36</v>
      </c>
      <c r="G15" t="s">
        <v>1</v>
      </c>
      <c r="I15" s="1">
        <v>1309</v>
      </c>
      <c r="J15">
        <v>142</v>
      </c>
      <c r="K15" t="s">
        <v>1</v>
      </c>
      <c r="M15" s="1">
        <v>1309</v>
      </c>
      <c r="N15">
        <v>367</v>
      </c>
      <c r="O15" t="s">
        <v>1</v>
      </c>
    </row>
    <row r="16" spans="1:31">
      <c r="A16" s="1">
        <v>1309</v>
      </c>
      <c r="B16">
        <v>8</v>
      </c>
      <c r="C16" t="s">
        <v>1</v>
      </c>
      <c r="E16" s="1">
        <v>1309</v>
      </c>
      <c r="F16">
        <v>44</v>
      </c>
      <c r="G16" t="s">
        <v>1</v>
      </c>
      <c r="I16" s="1">
        <v>1309</v>
      </c>
      <c r="J16">
        <v>252</v>
      </c>
      <c r="K16" t="s">
        <v>1</v>
      </c>
      <c r="M16" s="1">
        <v>1309</v>
      </c>
      <c r="N16">
        <v>324</v>
      </c>
      <c r="O16" t="s">
        <v>1</v>
      </c>
    </row>
    <row r="17" spans="1:15">
      <c r="A17" s="1">
        <v>1309</v>
      </c>
      <c r="B17">
        <v>7</v>
      </c>
      <c r="C17" t="s">
        <v>1</v>
      </c>
      <c r="E17" s="1">
        <v>1309</v>
      </c>
      <c r="F17">
        <v>35</v>
      </c>
      <c r="G17" t="s">
        <v>1</v>
      </c>
      <c r="I17" s="1">
        <v>1309</v>
      </c>
      <c r="J17">
        <v>145</v>
      </c>
      <c r="K17" t="s">
        <v>1</v>
      </c>
      <c r="M17" s="1">
        <v>1309</v>
      </c>
      <c r="N17">
        <v>402</v>
      </c>
      <c r="O17" t="s">
        <v>1</v>
      </c>
    </row>
    <row r="18" spans="1:15">
      <c r="A18" s="1">
        <v>1309</v>
      </c>
      <c r="B18">
        <v>7</v>
      </c>
      <c r="C18" t="s">
        <v>1</v>
      </c>
      <c r="E18" s="1">
        <v>1309</v>
      </c>
      <c r="F18">
        <v>32</v>
      </c>
      <c r="G18" t="s">
        <v>1</v>
      </c>
      <c r="I18" s="1">
        <v>1309</v>
      </c>
      <c r="J18">
        <v>165</v>
      </c>
      <c r="K18" t="s">
        <v>1</v>
      </c>
      <c r="M18" s="1">
        <v>1309</v>
      </c>
      <c r="N18">
        <v>330</v>
      </c>
      <c r="O18" t="s">
        <v>1</v>
      </c>
    </row>
    <row r="19" spans="1:15">
      <c r="A19" s="1">
        <v>1309</v>
      </c>
      <c r="B19">
        <v>9</v>
      </c>
      <c r="C19" t="s">
        <v>1</v>
      </c>
      <c r="E19" s="1">
        <v>1309</v>
      </c>
      <c r="F19">
        <v>33</v>
      </c>
      <c r="G19" t="s">
        <v>1</v>
      </c>
      <c r="I19" s="1">
        <v>1309</v>
      </c>
      <c r="J19">
        <v>164</v>
      </c>
      <c r="K19" t="s">
        <v>1</v>
      </c>
      <c r="M19" s="1">
        <v>1309</v>
      </c>
      <c r="N19">
        <v>365</v>
      </c>
      <c r="O19" t="s">
        <v>1</v>
      </c>
    </row>
    <row r="20" spans="1:15">
      <c r="A20" s="1">
        <v>1309</v>
      </c>
      <c r="B20">
        <v>9</v>
      </c>
      <c r="C20" t="s">
        <v>1</v>
      </c>
      <c r="E20" s="1">
        <v>1309</v>
      </c>
      <c r="F20">
        <v>38</v>
      </c>
      <c r="G20" t="s">
        <v>1</v>
      </c>
      <c r="I20" s="1">
        <v>1309</v>
      </c>
      <c r="J20">
        <v>145</v>
      </c>
      <c r="K20" t="s">
        <v>1</v>
      </c>
      <c r="M20" s="1">
        <v>1309</v>
      </c>
      <c r="N20">
        <v>413</v>
      </c>
      <c r="O20" t="s">
        <v>1</v>
      </c>
    </row>
    <row r="21" spans="1:15">
      <c r="A21" s="1">
        <v>2608</v>
      </c>
      <c r="B21">
        <v>18</v>
      </c>
      <c r="C21" t="s">
        <v>2</v>
      </c>
      <c r="E21" s="1">
        <v>2608</v>
      </c>
      <c r="F21">
        <v>43</v>
      </c>
      <c r="G21" t="s">
        <v>2</v>
      </c>
      <c r="I21" s="1">
        <v>2608</v>
      </c>
      <c r="J21">
        <v>149</v>
      </c>
      <c r="K21" t="s">
        <v>2</v>
      </c>
      <c r="M21" s="1">
        <v>2608</v>
      </c>
      <c r="N21">
        <v>361</v>
      </c>
      <c r="O21" t="s">
        <v>2</v>
      </c>
    </row>
    <row r="22" spans="1:15">
      <c r="A22" s="1">
        <v>2608</v>
      </c>
      <c r="B22">
        <v>21</v>
      </c>
      <c r="C22" t="s">
        <v>2</v>
      </c>
      <c r="E22" s="1">
        <v>2608</v>
      </c>
      <c r="F22">
        <v>47</v>
      </c>
      <c r="G22" t="s">
        <v>2</v>
      </c>
      <c r="I22" s="1">
        <v>2608</v>
      </c>
      <c r="J22">
        <v>203</v>
      </c>
      <c r="K22" t="s">
        <v>2</v>
      </c>
      <c r="M22" s="1">
        <v>2608</v>
      </c>
      <c r="N22">
        <v>361</v>
      </c>
      <c r="O22" t="s">
        <v>2</v>
      </c>
    </row>
    <row r="23" spans="1:15">
      <c r="A23" s="1">
        <v>2608</v>
      </c>
      <c r="B23">
        <v>17</v>
      </c>
      <c r="C23" t="s">
        <v>2</v>
      </c>
      <c r="E23" s="1">
        <v>2608</v>
      </c>
      <c r="F23">
        <v>53</v>
      </c>
      <c r="G23" t="s">
        <v>2</v>
      </c>
      <c r="I23" s="1">
        <v>2608</v>
      </c>
      <c r="J23">
        <v>164</v>
      </c>
      <c r="K23" t="s">
        <v>2</v>
      </c>
      <c r="M23" s="1">
        <v>2608</v>
      </c>
      <c r="N23">
        <v>351</v>
      </c>
      <c r="O23" t="s">
        <v>2</v>
      </c>
    </row>
    <row r="24" spans="1:15">
      <c r="A24" s="1">
        <v>2608</v>
      </c>
      <c r="B24">
        <v>22</v>
      </c>
      <c r="C24" t="s">
        <v>2</v>
      </c>
      <c r="E24" s="1">
        <v>2608</v>
      </c>
      <c r="F24">
        <v>43</v>
      </c>
      <c r="G24" t="s">
        <v>2</v>
      </c>
      <c r="I24" s="1">
        <v>2608</v>
      </c>
      <c r="J24">
        <v>164</v>
      </c>
      <c r="K24" t="s">
        <v>2</v>
      </c>
      <c r="M24" s="1">
        <v>2608</v>
      </c>
      <c r="N24">
        <v>339</v>
      </c>
      <c r="O24" t="s">
        <v>2</v>
      </c>
    </row>
    <row r="25" spans="1:15">
      <c r="A25" s="1">
        <v>2608</v>
      </c>
      <c r="B25">
        <v>22</v>
      </c>
      <c r="C25" t="s">
        <v>2</v>
      </c>
      <c r="E25" s="1">
        <v>2608</v>
      </c>
      <c r="F25">
        <v>42</v>
      </c>
      <c r="G25" t="s">
        <v>2</v>
      </c>
      <c r="I25" s="1">
        <v>2608</v>
      </c>
      <c r="J25">
        <v>155</v>
      </c>
      <c r="K25" t="s">
        <v>2</v>
      </c>
      <c r="M25" s="1">
        <v>2608</v>
      </c>
      <c r="N25">
        <v>388</v>
      </c>
      <c r="O25" t="s">
        <v>2</v>
      </c>
    </row>
    <row r="26" spans="1:15">
      <c r="A26" s="1">
        <v>2608</v>
      </c>
      <c r="B26">
        <v>21</v>
      </c>
      <c r="C26" t="s">
        <v>2</v>
      </c>
      <c r="E26" s="1">
        <v>2608</v>
      </c>
      <c r="F26">
        <v>48</v>
      </c>
      <c r="G26" t="s">
        <v>2</v>
      </c>
      <c r="I26" s="1">
        <v>2608</v>
      </c>
      <c r="J26">
        <v>312</v>
      </c>
      <c r="K26" t="s">
        <v>2</v>
      </c>
      <c r="M26" s="1">
        <v>2608</v>
      </c>
      <c r="N26">
        <v>401</v>
      </c>
      <c r="O26" t="s">
        <v>2</v>
      </c>
    </row>
    <row r="27" spans="1:15">
      <c r="A27" s="1">
        <v>2608</v>
      </c>
      <c r="B27">
        <v>23</v>
      </c>
      <c r="C27" t="s">
        <v>2</v>
      </c>
      <c r="E27" s="1">
        <v>2608</v>
      </c>
      <c r="F27">
        <v>41</v>
      </c>
      <c r="G27" t="s">
        <v>2</v>
      </c>
      <c r="I27" s="1">
        <v>2608</v>
      </c>
      <c r="J27">
        <v>170</v>
      </c>
      <c r="K27" t="s">
        <v>2</v>
      </c>
      <c r="M27" s="1">
        <v>2608</v>
      </c>
      <c r="N27">
        <v>410</v>
      </c>
      <c r="O27" t="s">
        <v>2</v>
      </c>
    </row>
    <row r="28" spans="1:15">
      <c r="A28" s="1">
        <v>2608</v>
      </c>
      <c r="B28">
        <v>22</v>
      </c>
      <c r="C28" t="s">
        <v>2</v>
      </c>
      <c r="E28" s="1">
        <v>2608</v>
      </c>
      <c r="F28">
        <v>38</v>
      </c>
      <c r="G28" t="s">
        <v>2</v>
      </c>
      <c r="I28" s="1">
        <v>2608</v>
      </c>
      <c r="J28">
        <v>164</v>
      </c>
      <c r="K28" t="s">
        <v>2</v>
      </c>
      <c r="M28" s="1">
        <v>2608</v>
      </c>
      <c r="N28">
        <v>362</v>
      </c>
      <c r="O28" t="s">
        <v>2</v>
      </c>
    </row>
    <row r="29" spans="1:15">
      <c r="A29" s="1">
        <v>2608</v>
      </c>
      <c r="B29">
        <v>22</v>
      </c>
      <c r="C29" t="s">
        <v>2</v>
      </c>
      <c r="E29" s="1">
        <v>2608</v>
      </c>
      <c r="F29">
        <v>45</v>
      </c>
      <c r="G29" t="s">
        <v>2</v>
      </c>
      <c r="I29" s="1">
        <v>2608</v>
      </c>
      <c r="J29">
        <v>170</v>
      </c>
      <c r="K29" t="s">
        <v>2</v>
      </c>
      <c r="M29" s="1">
        <v>2608</v>
      </c>
      <c r="N29">
        <v>325</v>
      </c>
      <c r="O29" t="s">
        <v>2</v>
      </c>
    </row>
    <row r="30" spans="1:15">
      <c r="A30" s="1">
        <v>2608</v>
      </c>
      <c r="B30">
        <v>21</v>
      </c>
      <c r="C30" t="s">
        <v>2</v>
      </c>
      <c r="E30" s="1">
        <v>2608</v>
      </c>
      <c r="F30">
        <v>47</v>
      </c>
      <c r="G30" t="s">
        <v>2</v>
      </c>
      <c r="I30" s="1">
        <v>2608</v>
      </c>
      <c r="J30">
        <v>143</v>
      </c>
      <c r="K30" t="s">
        <v>2</v>
      </c>
      <c r="M30" s="1">
        <v>2608</v>
      </c>
      <c r="N30">
        <v>411</v>
      </c>
      <c r="O30" t="s">
        <v>2</v>
      </c>
    </row>
    <row r="31" spans="1:15">
      <c r="A31" s="1">
        <v>3907</v>
      </c>
      <c r="B31">
        <v>46</v>
      </c>
      <c r="C31" t="s">
        <v>3</v>
      </c>
      <c r="E31" s="1">
        <v>3907</v>
      </c>
      <c r="F31">
        <v>58</v>
      </c>
      <c r="G31" t="s">
        <v>3</v>
      </c>
      <c r="I31" s="1">
        <v>3907</v>
      </c>
      <c r="J31">
        <v>225</v>
      </c>
      <c r="K31" t="s">
        <v>3</v>
      </c>
      <c r="M31" s="1">
        <v>3907</v>
      </c>
      <c r="N31">
        <v>370</v>
      </c>
      <c r="O31" t="s">
        <v>3</v>
      </c>
    </row>
    <row r="32" spans="1:15">
      <c r="A32" s="1">
        <v>3907</v>
      </c>
      <c r="B32">
        <v>52</v>
      </c>
      <c r="C32" t="s">
        <v>3</v>
      </c>
      <c r="E32" s="1">
        <v>3907</v>
      </c>
      <c r="F32">
        <v>73</v>
      </c>
      <c r="G32" t="s">
        <v>3</v>
      </c>
      <c r="I32" s="1">
        <v>3907</v>
      </c>
      <c r="J32">
        <v>229</v>
      </c>
      <c r="K32" t="s">
        <v>3</v>
      </c>
      <c r="M32" s="1">
        <v>3907</v>
      </c>
      <c r="N32">
        <v>349</v>
      </c>
      <c r="O32" t="s">
        <v>3</v>
      </c>
    </row>
    <row r="33" spans="1:31">
      <c r="A33" s="1">
        <v>3907</v>
      </c>
      <c r="B33">
        <v>53</v>
      </c>
      <c r="C33" t="s">
        <v>3</v>
      </c>
      <c r="E33" s="1">
        <v>3907</v>
      </c>
      <c r="F33">
        <v>60</v>
      </c>
      <c r="G33" t="s">
        <v>3</v>
      </c>
      <c r="I33" s="1">
        <v>3907</v>
      </c>
      <c r="J33">
        <v>172</v>
      </c>
      <c r="K33" t="s">
        <v>3</v>
      </c>
      <c r="M33" s="1">
        <v>3907</v>
      </c>
      <c r="N33">
        <v>361</v>
      </c>
      <c r="O33" t="s">
        <v>3</v>
      </c>
    </row>
    <row r="34" spans="1:31">
      <c r="A34" s="1">
        <v>3907</v>
      </c>
      <c r="B34">
        <v>53</v>
      </c>
      <c r="C34" t="s">
        <v>3</v>
      </c>
      <c r="E34" s="1">
        <v>3907</v>
      </c>
      <c r="F34">
        <v>73</v>
      </c>
      <c r="G34" t="s">
        <v>3</v>
      </c>
      <c r="I34" s="1">
        <v>3907</v>
      </c>
      <c r="J34">
        <v>226</v>
      </c>
      <c r="K34" t="s">
        <v>3</v>
      </c>
      <c r="M34" s="1">
        <v>3907</v>
      </c>
      <c r="N34">
        <v>363</v>
      </c>
      <c r="O34" t="s">
        <v>3</v>
      </c>
    </row>
    <row r="35" spans="1:31">
      <c r="A35" s="1">
        <v>3907</v>
      </c>
      <c r="B35">
        <v>53</v>
      </c>
      <c r="C35" t="s">
        <v>3</v>
      </c>
      <c r="E35" s="1">
        <v>3907</v>
      </c>
      <c r="F35">
        <v>46</v>
      </c>
      <c r="G35" t="s">
        <v>3</v>
      </c>
      <c r="I35" s="1">
        <v>3907</v>
      </c>
      <c r="J35">
        <v>164</v>
      </c>
      <c r="K35" t="s">
        <v>3</v>
      </c>
      <c r="M35" s="1">
        <v>3907</v>
      </c>
      <c r="N35">
        <v>332</v>
      </c>
      <c r="O35" t="s">
        <v>3</v>
      </c>
    </row>
    <row r="36" spans="1:31">
      <c r="A36" s="1">
        <v>3907</v>
      </c>
      <c r="B36">
        <v>52</v>
      </c>
      <c r="C36" t="s">
        <v>3</v>
      </c>
      <c r="E36" s="1">
        <v>3907</v>
      </c>
      <c r="F36">
        <v>54</v>
      </c>
      <c r="G36" t="s">
        <v>3</v>
      </c>
      <c r="I36" s="1">
        <v>3907</v>
      </c>
      <c r="J36">
        <v>164</v>
      </c>
      <c r="K36" t="s">
        <v>3</v>
      </c>
      <c r="M36" s="1">
        <v>3907</v>
      </c>
      <c r="N36">
        <v>349</v>
      </c>
      <c r="O36" t="s">
        <v>3</v>
      </c>
    </row>
    <row r="37" spans="1:31">
      <c r="A37" s="1">
        <v>3907</v>
      </c>
      <c r="B37">
        <v>52</v>
      </c>
      <c r="C37" t="s">
        <v>3</v>
      </c>
      <c r="E37" s="1">
        <v>3907</v>
      </c>
      <c r="F37">
        <v>51</v>
      </c>
      <c r="G37" t="s">
        <v>3</v>
      </c>
      <c r="I37" s="1">
        <v>3907</v>
      </c>
      <c r="J37">
        <v>167</v>
      </c>
      <c r="K37" t="s">
        <v>3</v>
      </c>
      <c r="M37" s="1">
        <v>3907</v>
      </c>
      <c r="N37">
        <v>382</v>
      </c>
      <c r="O37" t="s">
        <v>3</v>
      </c>
    </row>
    <row r="38" spans="1:31">
      <c r="A38" s="1">
        <v>3907</v>
      </c>
      <c r="B38">
        <v>42</v>
      </c>
      <c r="C38" t="s">
        <v>3</v>
      </c>
      <c r="E38" s="1">
        <v>3907</v>
      </c>
      <c r="F38">
        <v>54</v>
      </c>
      <c r="G38" t="s">
        <v>3</v>
      </c>
      <c r="I38" s="1">
        <v>3907</v>
      </c>
      <c r="J38">
        <v>171</v>
      </c>
      <c r="K38" t="s">
        <v>3</v>
      </c>
      <c r="M38" s="1">
        <v>3907</v>
      </c>
      <c r="N38">
        <v>446</v>
      </c>
      <c r="O38" t="s">
        <v>3</v>
      </c>
    </row>
    <row r="39" spans="1:31">
      <c r="A39" s="1">
        <v>3907</v>
      </c>
      <c r="B39">
        <v>53</v>
      </c>
      <c r="C39" t="s">
        <v>3</v>
      </c>
      <c r="E39" s="1">
        <v>3907</v>
      </c>
      <c r="F39">
        <v>55</v>
      </c>
      <c r="G39" t="s">
        <v>3</v>
      </c>
      <c r="I39" s="1">
        <v>3907</v>
      </c>
      <c r="J39">
        <v>174</v>
      </c>
      <c r="K39" t="s">
        <v>3</v>
      </c>
      <c r="M39" s="1">
        <v>3907</v>
      </c>
      <c r="N39">
        <v>413</v>
      </c>
      <c r="O39" t="s">
        <v>3</v>
      </c>
    </row>
    <row r="40" spans="1:31">
      <c r="A40" s="1">
        <v>3907</v>
      </c>
      <c r="B40">
        <v>55</v>
      </c>
      <c r="C40" t="s">
        <v>3</v>
      </c>
      <c r="E40" s="1">
        <v>3907</v>
      </c>
      <c r="F40">
        <v>61</v>
      </c>
      <c r="G40" t="s">
        <v>3</v>
      </c>
      <c r="I40" s="1">
        <v>3907</v>
      </c>
      <c r="J40">
        <v>160</v>
      </c>
      <c r="K40" t="s">
        <v>3</v>
      </c>
      <c r="M40" s="1">
        <v>3907</v>
      </c>
      <c r="N40">
        <v>419</v>
      </c>
      <c r="O40" t="s">
        <v>3</v>
      </c>
    </row>
    <row r="41" spans="1:31">
      <c r="A41" s="1">
        <v>5206</v>
      </c>
      <c r="B41">
        <v>85</v>
      </c>
      <c r="C41" t="s">
        <v>4</v>
      </c>
      <c r="E41" s="1">
        <v>5206</v>
      </c>
      <c r="F41">
        <v>65</v>
      </c>
      <c r="G41" t="s">
        <v>4</v>
      </c>
      <c r="I41" s="1">
        <v>5206</v>
      </c>
      <c r="J41">
        <v>188</v>
      </c>
      <c r="K41" t="s">
        <v>4</v>
      </c>
      <c r="M41" s="1">
        <v>5206</v>
      </c>
      <c r="N41">
        <v>422</v>
      </c>
      <c r="O41" t="s">
        <v>4</v>
      </c>
    </row>
    <row r="42" spans="1:31">
      <c r="A42" s="1">
        <v>5206</v>
      </c>
      <c r="B42">
        <v>85</v>
      </c>
      <c r="C42" t="s">
        <v>4</v>
      </c>
      <c r="E42" s="1">
        <v>5206</v>
      </c>
      <c r="F42">
        <v>53</v>
      </c>
      <c r="G42" t="s">
        <v>4</v>
      </c>
      <c r="I42" s="1">
        <v>5206</v>
      </c>
      <c r="J42">
        <v>220</v>
      </c>
      <c r="K42" t="s">
        <v>4</v>
      </c>
      <c r="M42" s="1">
        <v>5206</v>
      </c>
      <c r="N42">
        <v>349</v>
      </c>
      <c r="O42" t="s">
        <v>4</v>
      </c>
    </row>
    <row r="43" spans="1:31">
      <c r="A43" s="1">
        <v>5206</v>
      </c>
      <c r="B43">
        <v>81</v>
      </c>
      <c r="C43" t="s">
        <v>4</v>
      </c>
      <c r="E43" s="1">
        <v>5206</v>
      </c>
      <c r="F43">
        <v>85</v>
      </c>
      <c r="G43" t="s">
        <v>4</v>
      </c>
      <c r="I43" s="1">
        <v>5206</v>
      </c>
      <c r="J43">
        <v>195</v>
      </c>
      <c r="K43" t="s">
        <v>4</v>
      </c>
      <c r="M43" s="1">
        <v>5206</v>
      </c>
      <c r="N43">
        <v>352</v>
      </c>
      <c r="O43" t="s">
        <v>4</v>
      </c>
    </row>
    <row r="44" spans="1:31">
      <c r="A44" s="1">
        <v>5206</v>
      </c>
      <c r="B44">
        <v>83</v>
      </c>
      <c r="C44" t="s">
        <v>4</v>
      </c>
      <c r="E44" s="1">
        <v>5206</v>
      </c>
      <c r="F44">
        <v>57</v>
      </c>
      <c r="G44" t="s">
        <v>4</v>
      </c>
      <c r="I44" s="1">
        <v>5206</v>
      </c>
      <c r="J44">
        <v>181</v>
      </c>
      <c r="K44" t="s">
        <v>4</v>
      </c>
      <c r="M44" s="1">
        <v>5206</v>
      </c>
      <c r="N44">
        <v>354</v>
      </c>
      <c r="O44" t="s">
        <v>4</v>
      </c>
    </row>
    <row r="45" spans="1:31">
      <c r="A45" s="1">
        <v>5206</v>
      </c>
      <c r="B45">
        <v>81</v>
      </c>
      <c r="C45" t="s">
        <v>4</v>
      </c>
      <c r="E45" s="1">
        <v>5206</v>
      </c>
      <c r="F45">
        <v>50</v>
      </c>
      <c r="G45" t="s">
        <v>4</v>
      </c>
      <c r="I45" s="1">
        <v>5206</v>
      </c>
      <c r="J45">
        <v>155</v>
      </c>
      <c r="K45" t="s">
        <v>4</v>
      </c>
      <c r="M45" s="1">
        <v>5206</v>
      </c>
      <c r="N45">
        <v>404</v>
      </c>
      <c r="O45" t="s">
        <v>4</v>
      </c>
    </row>
    <row r="46" spans="1:31">
      <c r="A46" s="1">
        <v>5206</v>
      </c>
      <c r="B46">
        <v>82</v>
      </c>
      <c r="C46" t="s">
        <v>4</v>
      </c>
      <c r="E46" s="1">
        <v>5206</v>
      </c>
      <c r="F46">
        <v>63</v>
      </c>
      <c r="G46" t="s">
        <v>4</v>
      </c>
      <c r="I46" s="1">
        <v>5206</v>
      </c>
      <c r="J46">
        <v>167</v>
      </c>
      <c r="K46" t="s">
        <v>4</v>
      </c>
      <c r="M46" s="1">
        <v>5206</v>
      </c>
      <c r="N46">
        <v>372</v>
      </c>
      <c r="O46" t="s">
        <v>4</v>
      </c>
    </row>
    <row r="47" spans="1:31">
      <c r="A47" s="1">
        <v>5206</v>
      </c>
      <c r="B47">
        <v>87</v>
      </c>
      <c r="C47" t="s">
        <v>4</v>
      </c>
      <c r="E47" s="1">
        <v>5206</v>
      </c>
      <c r="F47">
        <v>55</v>
      </c>
      <c r="G47" t="s">
        <v>4</v>
      </c>
      <c r="I47" s="1">
        <v>5206</v>
      </c>
      <c r="J47">
        <v>185</v>
      </c>
      <c r="K47" t="s">
        <v>4</v>
      </c>
      <c r="M47" s="1">
        <v>5206</v>
      </c>
      <c r="N47">
        <v>652</v>
      </c>
      <c r="O47" t="s">
        <v>4</v>
      </c>
    </row>
    <row r="48" spans="1:31">
      <c r="A48" s="1">
        <v>5206</v>
      </c>
      <c r="B48">
        <v>75</v>
      </c>
      <c r="C48" t="s">
        <v>4</v>
      </c>
      <c r="E48" s="1">
        <v>5206</v>
      </c>
      <c r="F48">
        <v>58</v>
      </c>
      <c r="G48" t="s">
        <v>4</v>
      </c>
      <c r="I48" s="1">
        <v>5206</v>
      </c>
      <c r="J48">
        <v>158</v>
      </c>
      <c r="K48" t="s">
        <v>4</v>
      </c>
      <c r="M48" s="1">
        <v>5206</v>
      </c>
      <c r="N48">
        <v>413</v>
      </c>
      <c r="O48" t="s">
        <v>4</v>
      </c>
      <c r="P48" s="2" t="s">
        <v>14</v>
      </c>
      <c r="Q48" s="11">
        <v>10</v>
      </c>
      <c r="R48" s="2">
        <f>MIN(B1:B10)</f>
        <v>0</v>
      </c>
      <c r="T48" s="3" t="s">
        <v>11</v>
      </c>
      <c r="U48" s="7">
        <v>10</v>
      </c>
      <c r="V48" s="3">
        <f>MIN(F1:F10)</f>
        <v>29</v>
      </c>
      <c r="W48" s="7">
        <f>R48/V48</f>
        <v>0</v>
      </c>
      <c r="X48" s="4" t="s">
        <v>12</v>
      </c>
      <c r="Y48" s="8">
        <v>10</v>
      </c>
      <c r="Z48" s="4">
        <f>MIN(J1:J10)</f>
        <v>138</v>
      </c>
      <c r="AA48" s="8">
        <f>R48/Z48</f>
        <v>0</v>
      </c>
      <c r="AB48" s="5" t="s">
        <v>13</v>
      </c>
      <c r="AC48" s="9">
        <v>10</v>
      </c>
      <c r="AD48" s="5">
        <f>MIN(N1:N10)</f>
        <v>324</v>
      </c>
      <c r="AE48" s="9">
        <f>R48/AD48</f>
        <v>0</v>
      </c>
    </row>
    <row r="49" spans="1:31">
      <c r="A49" s="1">
        <v>5206</v>
      </c>
      <c r="B49">
        <v>69</v>
      </c>
      <c r="C49" t="s">
        <v>4</v>
      </c>
      <c r="E49" s="1">
        <v>5206</v>
      </c>
      <c r="F49">
        <v>53</v>
      </c>
      <c r="G49" t="s">
        <v>4</v>
      </c>
      <c r="I49" s="1">
        <v>5206</v>
      </c>
      <c r="J49">
        <v>156</v>
      </c>
      <c r="K49" t="s">
        <v>4</v>
      </c>
      <c r="M49" s="1">
        <v>5206</v>
      </c>
      <c r="N49">
        <v>623</v>
      </c>
      <c r="O49" t="s">
        <v>4</v>
      </c>
      <c r="P49" s="6"/>
      <c r="Q49" s="11">
        <v>1309</v>
      </c>
      <c r="R49" s="2">
        <f>MIN(B11:B20)</f>
        <v>7</v>
      </c>
      <c r="U49" s="7">
        <v>1309</v>
      </c>
      <c r="V49" s="3">
        <f>MIN(F11:F20)</f>
        <v>31</v>
      </c>
      <c r="W49" s="7">
        <f t="shared" ref="W49:W58" si="3">R49/V49</f>
        <v>0.22580645161290322</v>
      </c>
      <c r="Y49" s="8">
        <v>1309</v>
      </c>
      <c r="Z49" s="4">
        <f>MIN(J11:J20)</f>
        <v>141</v>
      </c>
      <c r="AA49" s="8">
        <f t="shared" ref="AA49:AA58" si="4">R49/Z49</f>
        <v>4.9645390070921988E-2</v>
      </c>
      <c r="AC49" s="9">
        <v>1309</v>
      </c>
      <c r="AD49" s="5">
        <f>MIN(N11:N20)</f>
        <v>324</v>
      </c>
      <c r="AE49" s="9">
        <f>R49/AD49</f>
        <v>2.1604938271604937E-2</v>
      </c>
    </row>
    <row r="50" spans="1:31">
      <c r="A50" s="1">
        <v>5206</v>
      </c>
      <c r="B50">
        <v>81</v>
      </c>
      <c r="C50" t="s">
        <v>4</v>
      </c>
      <c r="E50" s="1">
        <v>5206</v>
      </c>
      <c r="F50">
        <v>61</v>
      </c>
      <c r="G50" t="s">
        <v>4</v>
      </c>
      <c r="I50" s="1">
        <v>5206</v>
      </c>
      <c r="J50">
        <v>174</v>
      </c>
      <c r="K50" t="s">
        <v>4</v>
      </c>
      <c r="M50" s="1">
        <v>5206</v>
      </c>
      <c r="N50">
        <v>392</v>
      </c>
      <c r="O50" t="s">
        <v>4</v>
      </c>
      <c r="P50" s="6"/>
      <c r="Q50" s="11">
        <v>2608</v>
      </c>
      <c r="R50" s="2">
        <f>MIN(B21:B30)</f>
        <v>17</v>
      </c>
      <c r="U50" s="7">
        <v>2608</v>
      </c>
      <c r="V50" s="3">
        <f>MIN(F21:F30)</f>
        <v>38</v>
      </c>
      <c r="W50" s="7">
        <f t="shared" si="3"/>
        <v>0.44736842105263158</v>
      </c>
      <c r="Y50" s="8">
        <v>2608</v>
      </c>
      <c r="Z50" s="4">
        <f>MIN(J21:J30)</f>
        <v>143</v>
      </c>
      <c r="AA50" s="8">
        <f t="shared" si="4"/>
        <v>0.11888111888111888</v>
      </c>
      <c r="AC50" s="9">
        <v>2608</v>
      </c>
      <c r="AD50" s="5">
        <f>MIN(N21:N30)</f>
        <v>325</v>
      </c>
      <c r="AE50" s="9">
        <f t="shared" ref="AE50:AE51" si="5">R50/AD50</f>
        <v>5.2307692307692305E-2</v>
      </c>
    </row>
    <row r="51" spans="1:31">
      <c r="A51" s="1">
        <v>6505</v>
      </c>
      <c r="B51">
        <v>140</v>
      </c>
      <c r="C51" t="s">
        <v>5</v>
      </c>
      <c r="E51" s="1">
        <v>6505</v>
      </c>
      <c r="F51">
        <v>80</v>
      </c>
      <c r="G51" t="s">
        <v>5</v>
      </c>
      <c r="I51" s="1">
        <v>6505</v>
      </c>
      <c r="J51">
        <v>192</v>
      </c>
      <c r="K51" t="s">
        <v>5</v>
      </c>
      <c r="M51" s="1">
        <v>6505</v>
      </c>
      <c r="N51">
        <v>357</v>
      </c>
      <c r="O51" t="s">
        <v>5</v>
      </c>
      <c r="P51" s="6"/>
      <c r="Q51" s="11">
        <v>3907</v>
      </c>
      <c r="R51" s="2">
        <f>MIN(B31:B40)</f>
        <v>42</v>
      </c>
      <c r="U51" s="7">
        <v>3907</v>
      </c>
      <c r="V51" s="3">
        <f>MIN(F31:F40)</f>
        <v>46</v>
      </c>
      <c r="W51" s="7">
        <f t="shared" si="3"/>
        <v>0.91304347826086951</v>
      </c>
      <c r="Y51" s="8">
        <v>3907</v>
      </c>
      <c r="Z51" s="4">
        <f>MIN(J31:J40)</f>
        <v>160</v>
      </c>
      <c r="AA51" s="8">
        <f t="shared" si="4"/>
        <v>0.26250000000000001</v>
      </c>
      <c r="AC51" s="9">
        <v>3907</v>
      </c>
      <c r="AD51" s="5">
        <f>MIN(N31:N40)</f>
        <v>332</v>
      </c>
      <c r="AE51" s="9">
        <f t="shared" si="5"/>
        <v>0.12650602409638553</v>
      </c>
    </row>
    <row r="52" spans="1:31">
      <c r="A52" s="1">
        <v>6505</v>
      </c>
      <c r="B52">
        <v>120</v>
      </c>
      <c r="C52" t="s">
        <v>5</v>
      </c>
      <c r="E52" s="1">
        <v>6505</v>
      </c>
      <c r="F52">
        <v>71</v>
      </c>
      <c r="G52" t="s">
        <v>5</v>
      </c>
      <c r="I52" s="1">
        <v>6505</v>
      </c>
      <c r="J52">
        <v>199</v>
      </c>
      <c r="K52" t="s">
        <v>5</v>
      </c>
      <c r="M52" s="1">
        <v>6505</v>
      </c>
      <c r="N52">
        <v>376</v>
      </c>
      <c r="O52" t="s">
        <v>5</v>
      </c>
      <c r="Q52" s="11">
        <v>5206</v>
      </c>
      <c r="R52" s="2">
        <f>MIN(B41:B50)</f>
        <v>69</v>
      </c>
      <c r="U52" s="7">
        <v>5206</v>
      </c>
      <c r="V52" s="3">
        <f>MIN(F41:F50)</f>
        <v>50</v>
      </c>
      <c r="W52" s="7">
        <f t="shared" si="3"/>
        <v>1.38</v>
      </c>
      <c r="Y52" s="8">
        <v>5206</v>
      </c>
      <c r="Z52" s="4">
        <f>MIN(J41:J50)</f>
        <v>155</v>
      </c>
      <c r="AA52" s="8">
        <f t="shared" si="4"/>
        <v>0.44516129032258067</v>
      </c>
      <c r="AC52" s="9">
        <v>5206</v>
      </c>
      <c r="AD52" s="5">
        <f>MIN(N41:N50)</f>
        <v>349</v>
      </c>
      <c r="AE52" s="9">
        <f>R52/AD52</f>
        <v>0.19770773638968481</v>
      </c>
    </row>
    <row r="53" spans="1:31">
      <c r="A53" s="1">
        <v>6505</v>
      </c>
      <c r="B53">
        <v>142</v>
      </c>
      <c r="C53" t="s">
        <v>5</v>
      </c>
      <c r="E53" s="1">
        <v>6505</v>
      </c>
      <c r="F53">
        <v>91</v>
      </c>
      <c r="G53" t="s">
        <v>5</v>
      </c>
      <c r="I53" s="1">
        <v>6505</v>
      </c>
      <c r="J53">
        <v>191</v>
      </c>
      <c r="K53" t="s">
        <v>5</v>
      </c>
      <c r="M53" s="1">
        <v>6505</v>
      </c>
      <c r="N53">
        <v>400</v>
      </c>
      <c r="O53" t="s">
        <v>5</v>
      </c>
      <c r="Q53" s="11">
        <v>6505</v>
      </c>
      <c r="R53" s="2">
        <f>MIN(B51:B60)</f>
        <v>116</v>
      </c>
      <c r="U53" s="7">
        <v>6505</v>
      </c>
      <c r="V53" s="3">
        <f>MIN(F51:F60)</f>
        <v>69</v>
      </c>
      <c r="W53" s="7">
        <f t="shared" si="3"/>
        <v>1.681159420289855</v>
      </c>
      <c r="Y53" s="8">
        <v>6505</v>
      </c>
      <c r="Z53" s="4">
        <f>MIN(J51:J60)</f>
        <v>176</v>
      </c>
      <c r="AA53" s="8">
        <f t="shared" si="4"/>
        <v>0.65909090909090906</v>
      </c>
      <c r="AC53" s="9">
        <v>6505</v>
      </c>
      <c r="AD53" s="5">
        <f>MIN(N51:N60)</f>
        <v>357</v>
      </c>
      <c r="AE53" s="9">
        <f t="shared" ref="AE53:AE58" si="6">R53/AD53</f>
        <v>0.32492997198879553</v>
      </c>
    </row>
    <row r="54" spans="1:31">
      <c r="A54" s="1">
        <v>6505</v>
      </c>
      <c r="B54">
        <v>136</v>
      </c>
      <c r="C54" t="s">
        <v>5</v>
      </c>
      <c r="E54" s="1">
        <v>6505</v>
      </c>
      <c r="F54">
        <v>80</v>
      </c>
      <c r="G54" t="s">
        <v>5</v>
      </c>
      <c r="I54" s="1">
        <v>6505</v>
      </c>
      <c r="J54">
        <v>182</v>
      </c>
      <c r="K54" t="s">
        <v>5</v>
      </c>
      <c r="M54" s="1">
        <v>6505</v>
      </c>
      <c r="N54">
        <v>414</v>
      </c>
      <c r="O54" t="s">
        <v>5</v>
      </c>
      <c r="Q54" s="11">
        <v>7804</v>
      </c>
      <c r="R54" s="2">
        <f>MIN(B61:B70)</f>
        <v>153</v>
      </c>
      <c r="U54" s="7">
        <v>7804</v>
      </c>
      <c r="V54" s="3">
        <f>MIN(F61:F70)</f>
        <v>77</v>
      </c>
      <c r="W54" s="7">
        <f t="shared" si="3"/>
        <v>1.9870129870129871</v>
      </c>
      <c r="Y54" s="8">
        <v>7804</v>
      </c>
      <c r="Z54" s="4">
        <f>MIN(J61:J70)</f>
        <v>183</v>
      </c>
      <c r="AA54" s="8">
        <f t="shared" si="4"/>
        <v>0.83606557377049184</v>
      </c>
      <c r="AC54" s="9">
        <v>7804</v>
      </c>
      <c r="AD54" s="5">
        <f>MIN(N61:N70)</f>
        <v>361</v>
      </c>
      <c r="AE54" s="9">
        <f t="shared" si="6"/>
        <v>0.42382271468144045</v>
      </c>
    </row>
    <row r="55" spans="1:31">
      <c r="A55" s="1">
        <v>6505</v>
      </c>
      <c r="B55">
        <v>116</v>
      </c>
      <c r="C55" t="s">
        <v>5</v>
      </c>
      <c r="E55" s="1">
        <v>6505</v>
      </c>
      <c r="F55">
        <v>71</v>
      </c>
      <c r="G55" t="s">
        <v>5</v>
      </c>
      <c r="I55" s="1">
        <v>6505</v>
      </c>
      <c r="J55">
        <v>179</v>
      </c>
      <c r="K55" t="s">
        <v>5</v>
      </c>
      <c r="M55" s="1">
        <v>6505</v>
      </c>
      <c r="N55">
        <v>386</v>
      </c>
      <c r="O55" t="s">
        <v>5</v>
      </c>
      <c r="Q55" s="11">
        <v>9103</v>
      </c>
      <c r="R55" s="2">
        <f>MIN(B71:B80)</f>
        <v>203</v>
      </c>
      <c r="U55" s="7">
        <v>9103</v>
      </c>
      <c r="V55" s="3">
        <f>MIN(F71:F80)</f>
        <v>89</v>
      </c>
      <c r="W55" s="7">
        <f t="shared" si="3"/>
        <v>2.2808988764044944</v>
      </c>
      <c r="Y55" s="8">
        <v>9103</v>
      </c>
      <c r="Z55" s="4">
        <f>MIN(J71:J80)</f>
        <v>206</v>
      </c>
      <c r="AA55" s="8">
        <f t="shared" si="4"/>
        <v>0.9854368932038835</v>
      </c>
      <c r="AC55" s="9">
        <v>9103</v>
      </c>
      <c r="AD55" s="5">
        <f>MIN(N71:N80)</f>
        <v>399</v>
      </c>
      <c r="AE55" s="9">
        <f t="shared" si="6"/>
        <v>0.50877192982456143</v>
      </c>
    </row>
    <row r="56" spans="1:31">
      <c r="A56" s="1">
        <v>6505</v>
      </c>
      <c r="B56">
        <v>138</v>
      </c>
      <c r="C56" t="s">
        <v>5</v>
      </c>
      <c r="E56" s="1">
        <v>6505</v>
      </c>
      <c r="F56">
        <v>97</v>
      </c>
      <c r="G56" t="s">
        <v>5</v>
      </c>
      <c r="I56" s="1">
        <v>6505</v>
      </c>
      <c r="J56">
        <v>184</v>
      </c>
      <c r="K56" t="s">
        <v>5</v>
      </c>
      <c r="M56" s="1">
        <v>6505</v>
      </c>
      <c r="N56">
        <v>364</v>
      </c>
      <c r="O56" t="s">
        <v>5</v>
      </c>
      <c r="Q56" s="11">
        <v>10402</v>
      </c>
      <c r="R56" s="2">
        <f>MIN(B81:B90)</f>
        <v>264</v>
      </c>
      <c r="U56" s="7">
        <v>10402</v>
      </c>
      <c r="V56" s="3">
        <f>MIN(F81:F90)</f>
        <v>101</v>
      </c>
      <c r="W56" s="7">
        <f t="shared" si="3"/>
        <v>2.613861386138614</v>
      </c>
      <c r="Y56" s="8">
        <v>10402</v>
      </c>
      <c r="Z56" s="4">
        <f>MIN(J81:J90)</f>
        <v>214</v>
      </c>
      <c r="AA56" s="8">
        <f t="shared" si="4"/>
        <v>1.233644859813084</v>
      </c>
      <c r="AC56" s="9">
        <v>10402</v>
      </c>
      <c r="AD56" s="5">
        <f>MIN(N81:N90)</f>
        <v>392</v>
      </c>
      <c r="AE56" s="9">
        <f t="shared" si="6"/>
        <v>0.67346938775510201</v>
      </c>
    </row>
    <row r="57" spans="1:31">
      <c r="A57" s="1">
        <v>6505</v>
      </c>
      <c r="B57">
        <v>144</v>
      </c>
      <c r="C57" t="s">
        <v>5</v>
      </c>
      <c r="E57" s="1">
        <v>6505</v>
      </c>
      <c r="F57">
        <v>69</v>
      </c>
      <c r="G57" t="s">
        <v>5</v>
      </c>
      <c r="I57" s="1">
        <v>6505</v>
      </c>
      <c r="J57">
        <v>189</v>
      </c>
      <c r="K57" t="s">
        <v>5</v>
      </c>
      <c r="M57" s="1">
        <v>6505</v>
      </c>
      <c r="N57">
        <v>435</v>
      </c>
      <c r="O57" t="s">
        <v>5</v>
      </c>
      <c r="Q57" s="11">
        <v>11701</v>
      </c>
      <c r="R57" s="2">
        <f>MIN(B91:B100)</f>
        <v>370</v>
      </c>
      <c r="U57" s="7">
        <v>11701</v>
      </c>
      <c r="V57" s="3">
        <f>MIN(F91:F100)</f>
        <v>125</v>
      </c>
      <c r="W57" s="7">
        <f t="shared" si="3"/>
        <v>2.96</v>
      </c>
      <c r="Y57" s="8">
        <v>11701</v>
      </c>
      <c r="Z57" s="4">
        <f>MIN(J91:J100)</f>
        <v>227</v>
      </c>
      <c r="AA57" s="8">
        <f t="shared" si="4"/>
        <v>1.6299559471365639</v>
      </c>
      <c r="AC57" s="9">
        <v>11701</v>
      </c>
      <c r="AD57" s="5">
        <f>MIN(N91:N100)</f>
        <v>418</v>
      </c>
      <c r="AE57" s="9">
        <f t="shared" si="6"/>
        <v>0.88516746411483249</v>
      </c>
    </row>
    <row r="58" spans="1:31">
      <c r="A58" s="1">
        <v>6505</v>
      </c>
      <c r="B58">
        <v>138</v>
      </c>
      <c r="C58" t="s">
        <v>5</v>
      </c>
      <c r="E58" s="1">
        <v>6505</v>
      </c>
      <c r="F58">
        <v>69</v>
      </c>
      <c r="G58" t="s">
        <v>5</v>
      </c>
      <c r="I58" s="1">
        <v>6505</v>
      </c>
      <c r="J58">
        <v>207</v>
      </c>
      <c r="K58" t="s">
        <v>5</v>
      </c>
      <c r="M58" s="1">
        <v>6505</v>
      </c>
      <c r="N58">
        <v>394</v>
      </c>
      <c r="O58" t="s">
        <v>5</v>
      </c>
      <c r="Q58" s="11">
        <v>13000</v>
      </c>
      <c r="R58" s="2">
        <f>MIN(B101:B110)</f>
        <v>402</v>
      </c>
      <c r="U58" s="7">
        <v>13000</v>
      </c>
      <c r="V58" s="3">
        <f>MIN(F101:F110)</f>
        <v>149</v>
      </c>
      <c r="W58" s="7">
        <f t="shared" si="3"/>
        <v>2.6979865771812079</v>
      </c>
      <c r="Y58" s="8">
        <v>13000</v>
      </c>
      <c r="Z58" s="4">
        <f>MIN(J101:J110)</f>
        <v>250</v>
      </c>
      <c r="AA58" s="8">
        <f t="shared" si="4"/>
        <v>1.6080000000000001</v>
      </c>
      <c r="AC58" s="9">
        <v>13000</v>
      </c>
      <c r="AD58" s="5">
        <f>MIN(N101:N110)</f>
        <v>471</v>
      </c>
      <c r="AE58" s="9">
        <f t="shared" si="6"/>
        <v>0.85350318471337583</v>
      </c>
    </row>
    <row r="59" spans="1:31">
      <c r="A59" s="1">
        <v>6505</v>
      </c>
      <c r="B59">
        <v>121</v>
      </c>
      <c r="C59" t="s">
        <v>5</v>
      </c>
      <c r="E59" s="1">
        <v>6505</v>
      </c>
      <c r="F59">
        <v>82</v>
      </c>
      <c r="G59" t="s">
        <v>5</v>
      </c>
      <c r="I59" s="1">
        <v>6505</v>
      </c>
      <c r="J59">
        <v>176</v>
      </c>
      <c r="K59" t="s">
        <v>5</v>
      </c>
      <c r="M59" s="1">
        <v>6505</v>
      </c>
      <c r="N59">
        <v>579</v>
      </c>
      <c r="O59" t="s">
        <v>5</v>
      </c>
    </row>
    <row r="60" spans="1:31">
      <c r="A60" s="1">
        <v>6505</v>
      </c>
      <c r="B60">
        <v>142</v>
      </c>
      <c r="C60" t="s">
        <v>5</v>
      </c>
      <c r="E60" s="1">
        <v>6505</v>
      </c>
      <c r="F60">
        <v>80</v>
      </c>
      <c r="G60" t="s">
        <v>5</v>
      </c>
      <c r="I60" s="1">
        <v>6505</v>
      </c>
      <c r="J60">
        <v>195</v>
      </c>
      <c r="K60" t="s">
        <v>5</v>
      </c>
      <c r="M60" s="1">
        <v>6505</v>
      </c>
      <c r="N60">
        <v>363</v>
      </c>
      <c r="O60" t="s">
        <v>5</v>
      </c>
    </row>
    <row r="61" spans="1:31">
      <c r="A61" s="1">
        <v>7804</v>
      </c>
      <c r="B61">
        <v>183</v>
      </c>
      <c r="C61" t="s">
        <v>6</v>
      </c>
      <c r="E61" s="1">
        <v>7804</v>
      </c>
      <c r="F61">
        <v>108</v>
      </c>
      <c r="G61" t="s">
        <v>6</v>
      </c>
      <c r="I61" s="1">
        <v>7804</v>
      </c>
      <c r="J61">
        <v>202</v>
      </c>
      <c r="K61" t="s">
        <v>6</v>
      </c>
      <c r="M61" s="1">
        <v>7804</v>
      </c>
      <c r="N61">
        <v>424</v>
      </c>
      <c r="O61" t="s">
        <v>6</v>
      </c>
    </row>
    <row r="62" spans="1:31">
      <c r="A62" s="1">
        <v>7804</v>
      </c>
      <c r="B62">
        <v>189</v>
      </c>
      <c r="C62" t="s">
        <v>6</v>
      </c>
      <c r="E62" s="1">
        <v>7804</v>
      </c>
      <c r="F62">
        <v>99</v>
      </c>
      <c r="G62" t="s">
        <v>6</v>
      </c>
      <c r="I62" s="1">
        <v>7804</v>
      </c>
      <c r="J62">
        <v>195</v>
      </c>
      <c r="K62" t="s">
        <v>6</v>
      </c>
      <c r="M62" s="1">
        <v>7804</v>
      </c>
      <c r="N62">
        <v>401</v>
      </c>
      <c r="O62" t="s">
        <v>6</v>
      </c>
    </row>
    <row r="63" spans="1:31">
      <c r="A63" s="1">
        <v>7804</v>
      </c>
      <c r="B63">
        <v>154</v>
      </c>
      <c r="C63" t="s">
        <v>6</v>
      </c>
      <c r="E63" s="1">
        <v>7804</v>
      </c>
      <c r="F63">
        <v>116</v>
      </c>
      <c r="G63" t="s">
        <v>6</v>
      </c>
      <c r="I63" s="1">
        <v>7804</v>
      </c>
      <c r="J63">
        <v>235</v>
      </c>
      <c r="K63" t="s">
        <v>6</v>
      </c>
      <c r="M63" s="1">
        <v>7804</v>
      </c>
      <c r="N63">
        <v>415</v>
      </c>
      <c r="O63" t="s">
        <v>6</v>
      </c>
    </row>
    <row r="64" spans="1:31">
      <c r="A64" s="1">
        <v>7804</v>
      </c>
      <c r="B64">
        <v>185</v>
      </c>
      <c r="C64" t="s">
        <v>6</v>
      </c>
      <c r="E64" s="1">
        <v>7804</v>
      </c>
      <c r="F64">
        <v>89</v>
      </c>
      <c r="G64" t="s">
        <v>6</v>
      </c>
      <c r="I64" s="1">
        <v>7804</v>
      </c>
      <c r="J64">
        <v>214</v>
      </c>
      <c r="K64" t="s">
        <v>6</v>
      </c>
      <c r="M64" s="1">
        <v>7804</v>
      </c>
      <c r="N64">
        <v>422</v>
      </c>
      <c r="O64" t="s">
        <v>6</v>
      </c>
    </row>
    <row r="65" spans="1:15">
      <c r="A65" s="1">
        <v>7804</v>
      </c>
      <c r="B65">
        <v>186</v>
      </c>
      <c r="C65" t="s">
        <v>6</v>
      </c>
      <c r="E65" s="1">
        <v>7804</v>
      </c>
      <c r="F65">
        <v>102</v>
      </c>
      <c r="G65" t="s">
        <v>6</v>
      </c>
      <c r="I65" s="1">
        <v>7804</v>
      </c>
      <c r="J65">
        <v>203</v>
      </c>
      <c r="K65" t="s">
        <v>6</v>
      </c>
      <c r="M65" s="1">
        <v>7804</v>
      </c>
      <c r="N65">
        <v>460</v>
      </c>
      <c r="O65" t="s">
        <v>6</v>
      </c>
    </row>
    <row r="66" spans="1:15">
      <c r="A66" s="1">
        <v>7804</v>
      </c>
      <c r="B66">
        <v>197</v>
      </c>
      <c r="C66" t="s">
        <v>6</v>
      </c>
      <c r="E66" s="1">
        <v>7804</v>
      </c>
      <c r="F66">
        <v>77</v>
      </c>
      <c r="G66" t="s">
        <v>6</v>
      </c>
      <c r="I66" s="1">
        <v>7804</v>
      </c>
      <c r="J66">
        <v>207</v>
      </c>
      <c r="K66" t="s">
        <v>6</v>
      </c>
      <c r="M66" s="1">
        <v>7804</v>
      </c>
      <c r="N66">
        <v>386</v>
      </c>
      <c r="O66" t="s">
        <v>6</v>
      </c>
    </row>
    <row r="67" spans="1:15">
      <c r="A67" s="1">
        <v>7804</v>
      </c>
      <c r="B67">
        <v>215</v>
      </c>
      <c r="C67" t="s">
        <v>6</v>
      </c>
      <c r="E67" s="1">
        <v>7804</v>
      </c>
      <c r="F67">
        <v>79</v>
      </c>
      <c r="G67" t="s">
        <v>6</v>
      </c>
      <c r="I67" s="1">
        <v>7804</v>
      </c>
      <c r="J67">
        <v>202</v>
      </c>
      <c r="K67" t="s">
        <v>6</v>
      </c>
      <c r="M67" s="1">
        <v>7804</v>
      </c>
      <c r="N67">
        <v>392</v>
      </c>
      <c r="O67" t="s">
        <v>6</v>
      </c>
    </row>
    <row r="68" spans="1:15">
      <c r="A68" s="1">
        <v>7804</v>
      </c>
      <c r="B68">
        <v>153</v>
      </c>
      <c r="C68" t="s">
        <v>6</v>
      </c>
      <c r="E68" s="1">
        <v>7804</v>
      </c>
      <c r="F68">
        <v>85</v>
      </c>
      <c r="G68" t="s">
        <v>6</v>
      </c>
      <c r="I68" s="1">
        <v>7804</v>
      </c>
      <c r="J68">
        <v>207</v>
      </c>
      <c r="K68" t="s">
        <v>6</v>
      </c>
      <c r="M68" s="1">
        <v>7804</v>
      </c>
      <c r="N68">
        <v>528</v>
      </c>
      <c r="O68" t="s">
        <v>6</v>
      </c>
    </row>
    <row r="69" spans="1:15">
      <c r="A69" s="1">
        <v>7804</v>
      </c>
      <c r="B69">
        <v>191</v>
      </c>
      <c r="C69" t="s">
        <v>6</v>
      </c>
      <c r="E69" s="1">
        <v>7804</v>
      </c>
      <c r="F69">
        <v>91</v>
      </c>
      <c r="G69" t="s">
        <v>6</v>
      </c>
      <c r="I69" s="1">
        <v>7804</v>
      </c>
      <c r="J69">
        <v>200</v>
      </c>
      <c r="K69" t="s">
        <v>6</v>
      </c>
      <c r="M69" s="1">
        <v>7804</v>
      </c>
      <c r="N69">
        <v>404</v>
      </c>
      <c r="O69" t="s">
        <v>6</v>
      </c>
    </row>
    <row r="70" spans="1:15">
      <c r="A70" s="1">
        <v>7804</v>
      </c>
      <c r="B70">
        <v>168</v>
      </c>
      <c r="C70" t="s">
        <v>6</v>
      </c>
      <c r="E70" s="1">
        <v>7804</v>
      </c>
      <c r="F70">
        <v>89</v>
      </c>
      <c r="G70" t="s">
        <v>6</v>
      </c>
      <c r="I70" s="1">
        <v>7804</v>
      </c>
      <c r="J70">
        <v>183</v>
      </c>
      <c r="K70" t="s">
        <v>6</v>
      </c>
      <c r="M70" s="1">
        <v>7804</v>
      </c>
      <c r="N70">
        <v>361</v>
      </c>
      <c r="O70" t="s">
        <v>6</v>
      </c>
    </row>
    <row r="71" spans="1:15">
      <c r="A71" s="1">
        <v>9103</v>
      </c>
      <c r="B71">
        <v>260</v>
      </c>
      <c r="C71" t="s">
        <v>7</v>
      </c>
      <c r="E71" s="1">
        <v>9103</v>
      </c>
      <c r="F71">
        <v>105</v>
      </c>
      <c r="G71" t="s">
        <v>7</v>
      </c>
      <c r="I71" s="1">
        <v>9103</v>
      </c>
      <c r="J71">
        <v>223</v>
      </c>
      <c r="K71" t="s">
        <v>7</v>
      </c>
      <c r="M71" s="1">
        <v>9103</v>
      </c>
      <c r="N71">
        <v>407</v>
      </c>
      <c r="O71" t="s">
        <v>7</v>
      </c>
    </row>
    <row r="72" spans="1:15">
      <c r="A72" s="1">
        <v>9103</v>
      </c>
      <c r="B72">
        <v>269</v>
      </c>
      <c r="C72" t="s">
        <v>7</v>
      </c>
      <c r="E72" s="1">
        <v>9103</v>
      </c>
      <c r="F72">
        <v>113</v>
      </c>
      <c r="G72" t="s">
        <v>7</v>
      </c>
      <c r="I72" s="1">
        <v>9103</v>
      </c>
      <c r="J72">
        <v>209</v>
      </c>
      <c r="K72" t="s">
        <v>7</v>
      </c>
      <c r="M72" s="1">
        <v>9103</v>
      </c>
      <c r="N72">
        <v>411</v>
      </c>
      <c r="O72" t="s">
        <v>7</v>
      </c>
    </row>
    <row r="73" spans="1:15">
      <c r="A73" s="1">
        <v>9103</v>
      </c>
      <c r="B73">
        <v>263</v>
      </c>
      <c r="C73" t="s">
        <v>7</v>
      </c>
      <c r="E73" s="1">
        <v>9103</v>
      </c>
      <c r="F73">
        <v>150</v>
      </c>
      <c r="G73" t="s">
        <v>7</v>
      </c>
      <c r="I73" s="1">
        <v>9103</v>
      </c>
      <c r="J73">
        <v>233</v>
      </c>
      <c r="K73" t="s">
        <v>7</v>
      </c>
      <c r="M73" s="1">
        <v>9103</v>
      </c>
      <c r="N73">
        <v>693</v>
      </c>
      <c r="O73" t="s">
        <v>7</v>
      </c>
    </row>
    <row r="74" spans="1:15">
      <c r="A74" s="1">
        <v>9103</v>
      </c>
      <c r="B74">
        <v>259</v>
      </c>
      <c r="C74" t="s">
        <v>7</v>
      </c>
      <c r="E74" s="1">
        <v>9103</v>
      </c>
      <c r="F74">
        <v>97</v>
      </c>
      <c r="G74" t="s">
        <v>7</v>
      </c>
      <c r="I74" s="1">
        <v>9103</v>
      </c>
      <c r="J74">
        <v>229</v>
      </c>
      <c r="K74" t="s">
        <v>7</v>
      </c>
      <c r="M74" s="1">
        <v>9103</v>
      </c>
      <c r="N74">
        <v>425</v>
      </c>
      <c r="O74" t="s">
        <v>7</v>
      </c>
    </row>
    <row r="75" spans="1:15">
      <c r="A75" s="1">
        <v>9103</v>
      </c>
      <c r="B75">
        <v>262</v>
      </c>
      <c r="C75" t="s">
        <v>7</v>
      </c>
      <c r="E75" s="1">
        <v>9103</v>
      </c>
      <c r="F75">
        <v>105</v>
      </c>
      <c r="G75" t="s">
        <v>7</v>
      </c>
      <c r="I75" s="1">
        <v>9103</v>
      </c>
      <c r="J75">
        <v>219</v>
      </c>
      <c r="K75" t="s">
        <v>7</v>
      </c>
      <c r="M75" s="1">
        <v>9103</v>
      </c>
      <c r="N75">
        <v>399</v>
      </c>
      <c r="O75" t="s">
        <v>7</v>
      </c>
    </row>
    <row r="76" spans="1:15">
      <c r="A76" s="1">
        <v>9103</v>
      </c>
      <c r="B76">
        <v>262</v>
      </c>
      <c r="C76" t="s">
        <v>7</v>
      </c>
      <c r="E76" s="1">
        <v>9103</v>
      </c>
      <c r="F76">
        <v>113</v>
      </c>
      <c r="G76" t="s">
        <v>7</v>
      </c>
      <c r="I76" s="1">
        <v>9103</v>
      </c>
      <c r="J76">
        <v>206</v>
      </c>
      <c r="K76" t="s">
        <v>7</v>
      </c>
      <c r="M76" s="1">
        <v>9103</v>
      </c>
      <c r="N76">
        <v>410</v>
      </c>
      <c r="O76" t="s">
        <v>7</v>
      </c>
    </row>
    <row r="77" spans="1:15">
      <c r="A77" s="1">
        <v>9103</v>
      </c>
      <c r="B77">
        <v>274</v>
      </c>
      <c r="C77" t="s">
        <v>7</v>
      </c>
      <c r="E77" s="1">
        <v>9103</v>
      </c>
      <c r="F77">
        <v>107</v>
      </c>
      <c r="G77" t="s">
        <v>7</v>
      </c>
      <c r="I77" s="1">
        <v>9103</v>
      </c>
      <c r="J77">
        <v>226</v>
      </c>
      <c r="K77" t="s">
        <v>7</v>
      </c>
      <c r="M77" s="1">
        <v>9103</v>
      </c>
      <c r="N77">
        <v>448</v>
      </c>
      <c r="O77" t="s">
        <v>7</v>
      </c>
    </row>
    <row r="78" spans="1:15">
      <c r="A78" s="1">
        <v>9103</v>
      </c>
      <c r="B78">
        <v>203</v>
      </c>
      <c r="C78" t="s">
        <v>7</v>
      </c>
      <c r="E78" s="1">
        <v>9103</v>
      </c>
      <c r="F78">
        <v>89</v>
      </c>
      <c r="G78" t="s">
        <v>7</v>
      </c>
      <c r="I78" s="1">
        <v>9103</v>
      </c>
      <c r="J78">
        <v>211</v>
      </c>
      <c r="K78" t="s">
        <v>7</v>
      </c>
      <c r="M78" s="1">
        <v>9103</v>
      </c>
      <c r="N78">
        <v>420</v>
      </c>
      <c r="O78" t="s">
        <v>7</v>
      </c>
    </row>
    <row r="79" spans="1:15">
      <c r="A79" s="1">
        <v>9103</v>
      </c>
      <c r="B79">
        <v>255</v>
      </c>
      <c r="C79" t="s">
        <v>7</v>
      </c>
      <c r="E79" s="1">
        <v>9103</v>
      </c>
      <c r="F79">
        <v>111</v>
      </c>
      <c r="G79" t="s">
        <v>7</v>
      </c>
      <c r="I79" s="1">
        <v>9103</v>
      </c>
      <c r="J79">
        <v>257</v>
      </c>
      <c r="K79" t="s">
        <v>7</v>
      </c>
      <c r="M79" s="1">
        <v>9103</v>
      </c>
      <c r="N79">
        <v>1173</v>
      </c>
      <c r="O79" t="s">
        <v>7</v>
      </c>
    </row>
    <row r="80" spans="1:15">
      <c r="A80" s="1">
        <v>9103</v>
      </c>
      <c r="B80">
        <v>258</v>
      </c>
      <c r="C80" t="s">
        <v>7</v>
      </c>
      <c r="E80" s="1">
        <v>9103</v>
      </c>
      <c r="F80">
        <v>92</v>
      </c>
      <c r="G80" t="s">
        <v>7</v>
      </c>
      <c r="I80" s="1">
        <v>9103</v>
      </c>
      <c r="J80">
        <v>207</v>
      </c>
      <c r="K80" t="s">
        <v>7</v>
      </c>
      <c r="M80" s="1">
        <v>9103</v>
      </c>
      <c r="N80">
        <v>412</v>
      </c>
      <c r="O80" t="s">
        <v>7</v>
      </c>
    </row>
    <row r="81" spans="1:32">
      <c r="A81" s="1">
        <v>10402</v>
      </c>
      <c r="B81">
        <v>325</v>
      </c>
      <c r="C81" t="s">
        <v>8</v>
      </c>
      <c r="E81" s="1">
        <v>10402</v>
      </c>
      <c r="F81">
        <v>128</v>
      </c>
      <c r="G81" t="s">
        <v>8</v>
      </c>
      <c r="I81" s="1">
        <v>10402</v>
      </c>
      <c r="J81">
        <v>220</v>
      </c>
      <c r="K81" t="s">
        <v>8</v>
      </c>
      <c r="M81" s="1">
        <v>10402</v>
      </c>
      <c r="N81">
        <v>414</v>
      </c>
      <c r="O81" t="s">
        <v>8</v>
      </c>
    </row>
    <row r="82" spans="1:32">
      <c r="A82" s="1">
        <v>10402</v>
      </c>
      <c r="B82">
        <v>327</v>
      </c>
      <c r="C82" t="s">
        <v>8</v>
      </c>
      <c r="E82" s="1">
        <v>10402</v>
      </c>
      <c r="F82">
        <v>117</v>
      </c>
      <c r="G82" t="s">
        <v>8</v>
      </c>
      <c r="I82" s="1">
        <v>10402</v>
      </c>
      <c r="J82">
        <v>372</v>
      </c>
      <c r="K82" t="s">
        <v>8</v>
      </c>
      <c r="M82" s="1">
        <v>10402</v>
      </c>
      <c r="N82">
        <v>509</v>
      </c>
      <c r="O82" t="s">
        <v>8</v>
      </c>
    </row>
    <row r="83" spans="1:32">
      <c r="A83" s="1">
        <v>10402</v>
      </c>
      <c r="B83">
        <v>328</v>
      </c>
      <c r="C83" t="s">
        <v>8</v>
      </c>
      <c r="E83" s="1">
        <v>10402</v>
      </c>
      <c r="F83">
        <v>191</v>
      </c>
      <c r="G83" t="s">
        <v>8</v>
      </c>
      <c r="I83" s="1">
        <v>10402</v>
      </c>
      <c r="J83">
        <v>236</v>
      </c>
      <c r="K83" t="s">
        <v>8</v>
      </c>
      <c r="M83" s="1">
        <v>10402</v>
      </c>
      <c r="N83">
        <v>413</v>
      </c>
      <c r="O83" t="s">
        <v>8</v>
      </c>
    </row>
    <row r="84" spans="1:32">
      <c r="A84" s="1">
        <v>10402</v>
      </c>
      <c r="B84">
        <v>264</v>
      </c>
      <c r="C84" t="s">
        <v>8</v>
      </c>
      <c r="E84" s="1">
        <v>10402</v>
      </c>
      <c r="F84">
        <v>101</v>
      </c>
      <c r="G84" t="s">
        <v>8</v>
      </c>
      <c r="I84" s="1">
        <v>10402</v>
      </c>
      <c r="J84">
        <v>225</v>
      </c>
      <c r="K84" t="s">
        <v>8</v>
      </c>
      <c r="M84" s="1">
        <v>10402</v>
      </c>
      <c r="N84">
        <v>392</v>
      </c>
      <c r="O84" t="s">
        <v>8</v>
      </c>
    </row>
    <row r="85" spans="1:32">
      <c r="A85" s="1">
        <v>10402</v>
      </c>
      <c r="B85">
        <v>336</v>
      </c>
      <c r="C85" t="s">
        <v>8</v>
      </c>
      <c r="E85" s="1">
        <v>10402</v>
      </c>
      <c r="F85">
        <v>108</v>
      </c>
      <c r="G85" t="s">
        <v>8</v>
      </c>
      <c r="I85" s="1">
        <v>10402</v>
      </c>
      <c r="J85">
        <v>218</v>
      </c>
      <c r="K85" t="s">
        <v>8</v>
      </c>
      <c r="M85" s="1">
        <v>10402</v>
      </c>
      <c r="N85">
        <v>458</v>
      </c>
      <c r="O85" t="s">
        <v>8</v>
      </c>
    </row>
    <row r="86" spans="1:32">
      <c r="A86" s="1">
        <v>10402</v>
      </c>
      <c r="B86">
        <v>336</v>
      </c>
      <c r="C86" t="s">
        <v>8</v>
      </c>
      <c r="E86" s="1">
        <v>10402</v>
      </c>
      <c r="F86">
        <v>114</v>
      </c>
      <c r="G86" t="s">
        <v>8</v>
      </c>
      <c r="I86" s="1">
        <v>10402</v>
      </c>
      <c r="J86">
        <v>214</v>
      </c>
      <c r="K86" t="s">
        <v>8</v>
      </c>
      <c r="M86" s="1">
        <v>10402</v>
      </c>
      <c r="N86">
        <v>454</v>
      </c>
      <c r="O86" t="s">
        <v>8</v>
      </c>
    </row>
    <row r="87" spans="1:32">
      <c r="A87" s="1">
        <v>10402</v>
      </c>
      <c r="B87">
        <v>327</v>
      </c>
      <c r="C87" t="s">
        <v>8</v>
      </c>
      <c r="E87" s="1">
        <v>10402</v>
      </c>
      <c r="F87">
        <v>116</v>
      </c>
      <c r="G87" t="s">
        <v>8</v>
      </c>
      <c r="I87" s="1">
        <v>10402</v>
      </c>
      <c r="J87">
        <v>231</v>
      </c>
      <c r="K87" t="s">
        <v>8</v>
      </c>
      <c r="M87" s="1">
        <v>10402</v>
      </c>
      <c r="N87">
        <v>464</v>
      </c>
      <c r="O87" t="s">
        <v>8</v>
      </c>
    </row>
    <row r="88" spans="1:32">
      <c r="A88" s="1">
        <v>10402</v>
      </c>
      <c r="B88">
        <v>335</v>
      </c>
      <c r="C88" t="s">
        <v>8</v>
      </c>
      <c r="E88" s="1">
        <v>10402</v>
      </c>
      <c r="F88">
        <v>103</v>
      </c>
      <c r="G88" t="s">
        <v>8</v>
      </c>
      <c r="I88" s="1">
        <v>10402</v>
      </c>
      <c r="J88">
        <v>252</v>
      </c>
      <c r="K88" t="s">
        <v>8</v>
      </c>
      <c r="M88" s="1">
        <v>10402</v>
      </c>
      <c r="N88">
        <v>657</v>
      </c>
      <c r="O88" t="s">
        <v>8</v>
      </c>
    </row>
    <row r="89" spans="1:32">
      <c r="A89" s="1">
        <v>10402</v>
      </c>
      <c r="B89">
        <v>330</v>
      </c>
      <c r="C89" t="s">
        <v>8</v>
      </c>
      <c r="E89" s="1">
        <v>10402</v>
      </c>
      <c r="F89">
        <v>121</v>
      </c>
      <c r="G89" t="s">
        <v>8</v>
      </c>
      <c r="I89" s="1">
        <v>10402</v>
      </c>
      <c r="J89">
        <v>242</v>
      </c>
      <c r="K89" t="s">
        <v>8</v>
      </c>
      <c r="M89" s="1">
        <v>10402</v>
      </c>
      <c r="N89">
        <v>699</v>
      </c>
      <c r="O89" t="s">
        <v>8</v>
      </c>
    </row>
    <row r="90" spans="1:32">
      <c r="A90" s="1">
        <v>10402</v>
      </c>
      <c r="B90">
        <v>342</v>
      </c>
      <c r="C90" t="s">
        <v>8</v>
      </c>
      <c r="E90" s="1">
        <v>10402</v>
      </c>
      <c r="F90">
        <v>108</v>
      </c>
      <c r="G90" t="s">
        <v>8</v>
      </c>
      <c r="I90" s="1">
        <v>10402</v>
      </c>
      <c r="J90">
        <v>250</v>
      </c>
      <c r="K90" t="s">
        <v>8</v>
      </c>
      <c r="M90" s="1">
        <v>10402</v>
      </c>
      <c r="N90">
        <v>449</v>
      </c>
      <c r="O90" t="s">
        <v>8</v>
      </c>
    </row>
    <row r="91" spans="1:32">
      <c r="A91" s="1">
        <v>11701</v>
      </c>
      <c r="B91">
        <v>434</v>
      </c>
      <c r="C91" t="s">
        <v>9</v>
      </c>
      <c r="E91" s="1">
        <v>11701</v>
      </c>
      <c r="F91">
        <v>130</v>
      </c>
      <c r="G91" t="s">
        <v>9</v>
      </c>
      <c r="I91" s="1">
        <v>11701</v>
      </c>
      <c r="J91">
        <v>267</v>
      </c>
      <c r="K91" t="s">
        <v>9</v>
      </c>
      <c r="M91" s="1">
        <v>11701</v>
      </c>
      <c r="N91">
        <v>424</v>
      </c>
      <c r="O91" t="s">
        <v>9</v>
      </c>
    </row>
    <row r="92" spans="1:32">
      <c r="A92" s="1">
        <v>11701</v>
      </c>
      <c r="B92">
        <v>424</v>
      </c>
      <c r="C92" t="s">
        <v>9</v>
      </c>
      <c r="E92" s="1">
        <v>11701</v>
      </c>
      <c r="F92">
        <v>159</v>
      </c>
      <c r="G92" t="s">
        <v>9</v>
      </c>
      <c r="I92" s="1">
        <v>11701</v>
      </c>
      <c r="J92">
        <v>228</v>
      </c>
      <c r="K92" t="s">
        <v>9</v>
      </c>
      <c r="M92" s="1">
        <v>11701</v>
      </c>
      <c r="N92">
        <v>574</v>
      </c>
      <c r="O92" t="s">
        <v>9</v>
      </c>
    </row>
    <row r="93" spans="1:32">
      <c r="A93" s="1">
        <v>11701</v>
      </c>
      <c r="B93">
        <v>426</v>
      </c>
      <c r="C93" t="s">
        <v>9</v>
      </c>
      <c r="E93" s="1">
        <v>11701</v>
      </c>
      <c r="F93">
        <v>186</v>
      </c>
      <c r="G93" t="s">
        <v>9</v>
      </c>
      <c r="I93" s="1">
        <v>11701</v>
      </c>
      <c r="J93">
        <v>289</v>
      </c>
      <c r="K93" t="s">
        <v>9</v>
      </c>
      <c r="M93" s="1">
        <v>11701</v>
      </c>
      <c r="N93">
        <v>442</v>
      </c>
      <c r="O93" t="s">
        <v>9</v>
      </c>
      <c r="Q93" s="11" t="s">
        <v>14</v>
      </c>
      <c r="R93" s="2" t="s">
        <v>19</v>
      </c>
      <c r="S93" s="12" t="s">
        <v>15</v>
      </c>
      <c r="T93" s="10" t="s">
        <v>16</v>
      </c>
      <c r="U93" s="7" t="s">
        <v>20</v>
      </c>
      <c r="V93" s="3" t="s">
        <v>19</v>
      </c>
      <c r="W93" s="13" t="s">
        <v>15</v>
      </c>
      <c r="X93" s="14" t="s">
        <v>16</v>
      </c>
      <c r="Y93" s="8" t="s">
        <v>21</v>
      </c>
      <c r="Z93" s="4" t="s">
        <v>19</v>
      </c>
      <c r="AA93" s="16" t="s">
        <v>15</v>
      </c>
      <c r="AB93" s="15" t="s">
        <v>16</v>
      </c>
      <c r="AC93" s="9" t="s">
        <v>22</v>
      </c>
      <c r="AD93" s="5" t="s">
        <v>19</v>
      </c>
      <c r="AE93" s="18" t="s">
        <v>15</v>
      </c>
      <c r="AF93" s="17" t="s">
        <v>16</v>
      </c>
    </row>
    <row r="94" spans="1:32">
      <c r="A94" s="1">
        <v>11701</v>
      </c>
      <c r="B94">
        <v>370</v>
      </c>
      <c r="C94" t="s">
        <v>9</v>
      </c>
      <c r="E94" s="1">
        <v>11701</v>
      </c>
      <c r="F94">
        <v>154</v>
      </c>
      <c r="G94" t="s">
        <v>9</v>
      </c>
      <c r="I94" s="1">
        <v>11701</v>
      </c>
      <c r="J94">
        <v>268</v>
      </c>
      <c r="K94" t="s">
        <v>9</v>
      </c>
      <c r="M94" s="1">
        <v>11701</v>
      </c>
      <c r="N94">
        <v>452</v>
      </c>
      <c r="O94" t="s">
        <v>9</v>
      </c>
      <c r="Q94" s="2">
        <v>10</v>
      </c>
      <c r="R94" s="11">
        <f>AVERAGE(B1:B10)</f>
        <v>0</v>
      </c>
      <c r="S94" s="2">
        <f>R94-T106</f>
        <v>0</v>
      </c>
      <c r="T94" s="11">
        <f>R94+T106</f>
        <v>0</v>
      </c>
      <c r="U94" s="3">
        <v>10</v>
      </c>
      <c r="V94" s="7">
        <f>AVERAGE(F1:F10)</f>
        <v>35.299999999999997</v>
      </c>
      <c r="W94" s="3">
        <f>S94/(V94-X106)</f>
        <v>0</v>
      </c>
      <c r="X94" s="7">
        <f>T94/(V94+X106)</f>
        <v>0</v>
      </c>
      <c r="Y94" s="4">
        <v>10</v>
      </c>
      <c r="Z94" s="8">
        <f>AVERAGE(J1:J10)</f>
        <v>155.80000000000001</v>
      </c>
      <c r="AA94" s="4">
        <f>S94/(Z94-AB106)</f>
        <v>0</v>
      </c>
      <c r="AB94" s="8">
        <f>T94/(Z94+AB106)</f>
        <v>0</v>
      </c>
      <c r="AC94" s="5">
        <v>10</v>
      </c>
      <c r="AD94" s="9">
        <f>AVERAGE(N1:N10)</f>
        <v>364.3</v>
      </c>
      <c r="AE94" s="5">
        <f>S94/(AD94-AF106)</f>
        <v>0</v>
      </c>
      <c r="AF94" s="9">
        <f>T94/(AD94+AF106)</f>
        <v>0</v>
      </c>
    </row>
    <row r="95" spans="1:32">
      <c r="A95" s="1">
        <v>11701</v>
      </c>
      <c r="B95">
        <v>426</v>
      </c>
      <c r="C95" t="s">
        <v>9</v>
      </c>
      <c r="E95" s="1">
        <v>11701</v>
      </c>
      <c r="F95">
        <v>153</v>
      </c>
      <c r="G95" t="s">
        <v>9</v>
      </c>
      <c r="I95" s="1">
        <v>11701</v>
      </c>
      <c r="J95">
        <v>279</v>
      </c>
      <c r="K95" t="s">
        <v>9</v>
      </c>
      <c r="M95" s="1">
        <v>11701</v>
      </c>
      <c r="N95">
        <v>467</v>
      </c>
      <c r="O95" t="s">
        <v>9</v>
      </c>
      <c r="P95" s="6"/>
      <c r="Q95" s="2">
        <v>1309</v>
      </c>
      <c r="R95" s="11">
        <f>AVERAGE(B11:B20)</f>
        <v>8.1</v>
      </c>
      <c r="S95" s="2">
        <f t="shared" ref="S95:S104" si="7">R95-T107</f>
        <v>6.9149824417576635</v>
      </c>
      <c r="T95" s="11">
        <f t="shared" ref="T95:T104" si="8">R95+T107</f>
        <v>9.2850175582423358</v>
      </c>
      <c r="U95" s="3">
        <v>1309</v>
      </c>
      <c r="V95" s="7">
        <f>AVERAGE(F11:F20)</f>
        <v>36.200000000000003</v>
      </c>
      <c r="W95" s="3">
        <f t="shared" ref="W95:W104" si="9">S95/(V95-X107)</f>
        <v>0.20849329743797521</v>
      </c>
      <c r="X95" s="7">
        <f t="shared" ref="X95:X104" si="10">T95/(V95+X107)</f>
        <v>0.2366601407205797</v>
      </c>
      <c r="Y95" s="4">
        <v>1309</v>
      </c>
      <c r="Z95" s="8">
        <f>AVERAGE(J11:J20)</f>
        <v>163</v>
      </c>
      <c r="AA95" s="4">
        <f t="shared" ref="AA95:AA104" si="11">S95/(Z95-AB107)</f>
        <v>4.8452220330083541E-2</v>
      </c>
      <c r="AB95" s="8">
        <f t="shared" ref="AB95:AB104" si="12">T95/(Z95+AB107)</f>
        <v>5.0659612169447706E-2</v>
      </c>
      <c r="AC95" s="5">
        <v>1309</v>
      </c>
      <c r="AD95" s="9">
        <f>AVERAGE(N11:N20)</f>
        <v>361.8</v>
      </c>
      <c r="AE95" s="5">
        <f t="shared" ref="AE95:AE104" si="13">S95/(AD95-AF107)</f>
        <v>2.009962326856796E-2</v>
      </c>
      <c r="AF95" s="9">
        <f t="shared" ref="AF95:AF104" si="14">T95/(AD95+AF107)</f>
        <v>2.44622869988371E-2</v>
      </c>
    </row>
    <row r="96" spans="1:32">
      <c r="A96" s="1">
        <v>11701</v>
      </c>
      <c r="B96">
        <v>428</v>
      </c>
      <c r="C96" t="s">
        <v>9</v>
      </c>
      <c r="E96" s="1">
        <v>11701</v>
      </c>
      <c r="F96">
        <v>144</v>
      </c>
      <c r="G96" t="s">
        <v>9</v>
      </c>
      <c r="I96" s="1">
        <v>11701</v>
      </c>
      <c r="J96">
        <v>237</v>
      </c>
      <c r="K96" t="s">
        <v>9</v>
      </c>
      <c r="M96" s="1">
        <v>11701</v>
      </c>
      <c r="N96">
        <v>418</v>
      </c>
      <c r="O96" t="s">
        <v>9</v>
      </c>
      <c r="P96" s="6"/>
      <c r="Q96" s="2">
        <v>2608</v>
      </c>
      <c r="R96" s="11">
        <f>AVERAGE(B21:B30)</f>
        <v>20.9</v>
      </c>
      <c r="S96" s="2">
        <f t="shared" si="7"/>
        <v>19.714982441757662</v>
      </c>
      <c r="T96" s="11">
        <f t="shared" si="8"/>
        <v>22.085017558242335</v>
      </c>
      <c r="U96" s="3">
        <v>2608</v>
      </c>
      <c r="V96" s="7">
        <f>AVERAGE(F21:F30)</f>
        <v>44.7</v>
      </c>
      <c r="W96" s="3">
        <f>S96/(V96-X108)</f>
        <v>0.46862752779783123</v>
      </c>
      <c r="X96" s="7">
        <f>T96/(V96+X108)</f>
        <v>0.46661400103224276</v>
      </c>
      <c r="Y96" s="4">
        <v>2608</v>
      </c>
      <c r="Z96" s="8">
        <f>AVERAGE(J21:J30)</f>
        <v>179.4</v>
      </c>
      <c r="AA96" s="4">
        <f t="shared" si="11"/>
        <v>0.13245265242030718</v>
      </c>
      <c r="AB96" s="8">
        <f t="shared" si="12"/>
        <v>0.10518954575484832</v>
      </c>
      <c r="AC96" s="5">
        <v>2608</v>
      </c>
      <c r="AD96" s="9">
        <f>AVERAGE(N21:N30)</f>
        <v>370.9</v>
      </c>
      <c r="AE96" s="5">
        <f t="shared" si="13"/>
        <v>5.596543085987743E-2</v>
      </c>
      <c r="AF96" s="9">
        <f t="shared" si="14"/>
        <v>5.6696681115981841E-2</v>
      </c>
    </row>
    <row r="97" spans="1:32">
      <c r="A97" s="1">
        <v>11701</v>
      </c>
      <c r="B97">
        <v>429</v>
      </c>
      <c r="C97" t="s">
        <v>9</v>
      </c>
      <c r="E97" s="1">
        <v>11701</v>
      </c>
      <c r="F97">
        <v>158</v>
      </c>
      <c r="G97" t="s">
        <v>9</v>
      </c>
      <c r="I97" s="1">
        <v>11701</v>
      </c>
      <c r="J97">
        <v>360</v>
      </c>
      <c r="K97" t="s">
        <v>9</v>
      </c>
      <c r="M97" s="1">
        <v>11701</v>
      </c>
      <c r="N97">
        <v>490</v>
      </c>
      <c r="O97" t="s">
        <v>9</v>
      </c>
      <c r="P97" s="6"/>
      <c r="Q97" s="2">
        <v>3907</v>
      </c>
      <c r="R97" s="11">
        <f>AVERAGE(B31:B40)</f>
        <v>51.1</v>
      </c>
      <c r="S97" s="2">
        <f t="shared" si="7"/>
        <v>48.647650677783531</v>
      </c>
      <c r="T97" s="11">
        <f t="shared" si="8"/>
        <v>53.552349322216472</v>
      </c>
      <c r="U97" s="3">
        <v>3907</v>
      </c>
      <c r="V97" s="7">
        <f>AVERAGE(F31:F40)</f>
        <v>58.5</v>
      </c>
      <c r="W97" s="3">
        <f t="shared" si="9"/>
        <v>0.91692110494883705</v>
      </c>
      <c r="X97" s="7">
        <f t="shared" si="10"/>
        <v>0.83748089757927313</v>
      </c>
      <c r="Y97" s="4">
        <v>3907</v>
      </c>
      <c r="Z97" s="8">
        <f>AVERAGE(J31:J40)</f>
        <v>185.2</v>
      </c>
      <c r="AA97" s="4">
        <f t="shared" si="11"/>
        <v>0.29083652157156165</v>
      </c>
      <c r="AB97" s="8">
        <f t="shared" si="12"/>
        <v>0.26363328288392446</v>
      </c>
      <c r="AC97" s="5">
        <v>3907</v>
      </c>
      <c r="AD97" s="9">
        <f>AVERAGE(N31:N40)</f>
        <v>378.4</v>
      </c>
      <c r="AE97" s="5">
        <f t="shared" si="13"/>
        <v>0.13671081387434034</v>
      </c>
      <c r="AF97" s="9">
        <f t="shared" si="14"/>
        <v>0.13356148507652288</v>
      </c>
    </row>
    <row r="98" spans="1:32">
      <c r="A98" s="1">
        <v>11701</v>
      </c>
      <c r="B98">
        <v>429</v>
      </c>
      <c r="C98" t="s">
        <v>9</v>
      </c>
      <c r="E98" s="1">
        <v>11701</v>
      </c>
      <c r="F98">
        <v>151</v>
      </c>
      <c r="G98" t="s">
        <v>9</v>
      </c>
      <c r="I98" s="1">
        <v>11701</v>
      </c>
      <c r="J98">
        <v>239</v>
      </c>
      <c r="K98" t="s">
        <v>9</v>
      </c>
      <c r="M98" s="1">
        <v>11701</v>
      </c>
      <c r="N98">
        <v>897</v>
      </c>
      <c r="O98" t="s">
        <v>9</v>
      </c>
      <c r="Q98" s="2">
        <v>5206</v>
      </c>
      <c r="R98" s="11">
        <f>AVERAGE(B41:B50)</f>
        <v>80.900000000000006</v>
      </c>
      <c r="S98" s="2">
        <f t="shared" si="7"/>
        <v>77.614501668521129</v>
      </c>
      <c r="T98" s="11">
        <f t="shared" si="8"/>
        <v>84.185498331478883</v>
      </c>
      <c r="U98" s="3">
        <v>5206</v>
      </c>
      <c r="V98" s="7">
        <f>AVERAGE(F41:F50)</f>
        <v>60</v>
      </c>
      <c r="W98" s="3">
        <f t="shared" si="9"/>
        <v>1.4422241520401493</v>
      </c>
      <c r="X98" s="7">
        <f t="shared" si="10"/>
        <v>1.2719885859350415</v>
      </c>
      <c r="Y98" s="4">
        <v>5206</v>
      </c>
      <c r="Z98" s="8">
        <f>AVERAGE(J41:J50)</f>
        <v>177.9</v>
      </c>
      <c r="AA98" s="4">
        <f t="shared" si="11"/>
        <v>0.46973581323360902</v>
      </c>
      <c r="AB98" s="8">
        <f t="shared" si="12"/>
        <v>0.44175656403296276</v>
      </c>
      <c r="AC98" s="5">
        <v>5206</v>
      </c>
      <c r="AD98" s="9">
        <f>AVERAGE(N41:N50)</f>
        <v>433.3</v>
      </c>
      <c r="AE98" s="5">
        <f t="shared" si="13"/>
        <v>0.21289504938554224</v>
      </c>
      <c r="AF98" s="9">
        <f t="shared" si="14"/>
        <v>0.16768916024858463</v>
      </c>
    </row>
    <row r="99" spans="1:32">
      <c r="A99" s="1">
        <v>11701</v>
      </c>
      <c r="B99">
        <v>419</v>
      </c>
      <c r="C99" t="s">
        <v>9</v>
      </c>
      <c r="E99" s="1">
        <v>11701</v>
      </c>
      <c r="F99">
        <v>144</v>
      </c>
      <c r="G99" t="s">
        <v>9</v>
      </c>
      <c r="I99" s="1">
        <v>11701</v>
      </c>
      <c r="J99">
        <v>227</v>
      </c>
      <c r="K99" t="s">
        <v>9</v>
      </c>
      <c r="M99" s="1">
        <v>11701</v>
      </c>
      <c r="N99">
        <v>536</v>
      </c>
      <c r="O99" t="s">
        <v>9</v>
      </c>
      <c r="Q99" s="2">
        <v>6505</v>
      </c>
      <c r="R99" s="11">
        <f>AVERAGE(B51:B60)</f>
        <v>133.69999999999999</v>
      </c>
      <c r="S99" s="2">
        <f t="shared" si="7"/>
        <v>127.20577567652279</v>
      </c>
      <c r="T99" s="11">
        <f t="shared" si="8"/>
        <v>140.19422432347719</v>
      </c>
      <c r="U99" s="3">
        <v>6505</v>
      </c>
      <c r="V99" s="7">
        <f>AVERAGE(F51:F60)</f>
        <v>79</v>
      </c>
      <c r="W99" s="3">
        <f t="shared" si="9"/>
        <v>1.7395097456826916</v>
      </c>
      <c r="X99" s="7">
        <f t="shared" si="10"/>
        <v>1.6518190500683272</v>
      </c>
      <c r="Y99" s="4">
        <v>6505</v>
      </c>
      <c r="Z99" s="8">
        <f>AVERAGE(J51:J60)</f>
        <v>189.4</v>
      </c>
      <c r="AA99" s="4">
        <f t="shared" si="11"/>
        <v>0.69320377235496478</v>
      </c>
      <c r="AB99" s="8">
        <f t="shared" si="12"/>
        <v>0.71785565957407871</v>
      </c>
      <c r="AC99" s="5">
        <v>6505</v>
      </c>
      <c r="AD99" s="9">
        <f>AVERAGE(N51:N60)</f>
        <v>406.8</v>
      </c>
      <c r="AE99" s="5">
        <f t="shared" si="13"/>
        <v>0.34721855106399707</v>
      </c>
      <c r="AF99" s="9">
        <f t="shared" si="14"/>
        <v>0.31346286004585772</v>
      </c>
    </row>
    <row r="100" spans="1:32">
      <c r="A100" s="1">
        <v>11701</v>
      </c>
      <c r="B100">
        <v>422</v>
      </c>
      <c r="C100" t="s">
        <v>9</v>
      </c>
      <c r="E100" s="1">
        <v>11701</v>
      </c>
      <c r="F100">
        <v>125</v>
      </c>
      <c r="G100" t="s">
        <v>9</v>
      </c>
      <c r="I100" s="1">
        <v>11701</v>
      </c>
      <c r="J100">
        <v>256</v>
      </c>
      <c r="K100" t="s">
        <v>9</v>
      </c>
      <c r="M100" s="1">
        <v>11701</v>
      </c>
      <c r="N100">
        <v>537</v>
      </c>
      <c r="O100" t="s">
        <v>9</v>
      </c>
      <c r="Q100" s="2">
        <v>7804</v>
      </c>
      <c r="R100" s="11">
        <f>AVERAGE(B61:B70)</f>
        <v>182.1</v>
      </c>
      <c r="S100" s="2">
        <f t="shared" si="7"/>
        <v>170.248203683725</v>
      </c>
      <c r="T100" s="11">
        <f t="shared" si="8"/>
        <v>193.95179631627499</v>
      </c>
      <c r="U100" s="3">
        <v>7804</v>
      </c>
      <c r="V100" s="7">
        <f>AVERAGE(F61:F70)</f>
        <v>93.5</v>
      </c>
      <c r="W100" s="3">
        <f t="shared" si="9"/>
        <v>1.9862493971679172</v>
      </c>
      <c r="X100" s="7">
        <f t="shared" si="10"/>
        <v>1.9148812419019992</v>
      </c>
      <c r="Y100" s="4">
        <v>7804</v>
      </c>
      <c r="Z100" s="8">
        <f>AVERAGE(J61:J70)</f>
        <v>204.8</v>
      </c>
      <c r="AA100" s="4">
        <f t="shared" si="11"/>
        <v>0.86646655259617</v>
      </c>
      <c r="AB100" s="8">
        <f t="shared" si="12"/>
        <v>0.9100830337844138</v>
      </c>
      <c r="AC100" s="5">
        <v>7804</v>
      </c>
      <c r="AD100" s="9">
        <f>AVERAGE(N61:N70)</f>
        <v>419.3</v>
      </c>
      <c r="AE100" s="5">
        <f t="shared" si="13"/>
        <v>0.43589995224821459</v>
      </c>
      <c r="AF100" s="9">
        <f t="shared" si="14"/>
        <v>0.4328963779194232</v>
      </c>
    </row>
    <row r="101" spans="1:32">
      <c r="A101" s="1">
        <v>13000</v>
      </c>
      <c r="B101">
        <v>402</v>
      </c>
      <c r="C101" t="s">
        <v>10</v>
      </c>
      <c r="E101" s="1">
        <v>13000</v>
      </c>
      <c r="F101">
        <v>199</v>
      </c>
      <c r="G101" t="s">
        <v>10</v>
      </c>
      <c r="I101" s="1">
        <v>13000</v>
      </c>
      <c r="J101">
        <v>255</v>
      </c>
      <c r="K101" t="s">
        <v>10</v>
      </c>
      <c r="M101" s="1">
        <v>13000</v>
      </c>
      <c r="N101">
        <v>523</v>
      </c>
      <c r="O101" t="s">
        <v>10</v>
      </c>
      <c r="Q101" s="2">
        <v>9103</v>
      </c>
      <c r="R101" s="11">
        <f>AVERAGE(B71:B80)</f>
        <v>256.5</v>
      </c>
      <c r="S101" s="2">
        <f t="shared" si="7"/>
        <v>244.36421560434457</v>
      </c>
      <c r="T101" s="11">
        <f t="shared" si="8"/>
        <v>268.63578439565543</v>
      </c>
      <c r="U101" s="3">
        <v>9103</v>
      </c>
      <c r="V101" s="7">
        <f>AVERAGE(F71:F80)</f>
        <v>108.2</v>
      </c>
      <c r="W101" s="3">
        <f t="shared" si="9"/>
        <v>2.5009919236819949</v>
      </c>
      <c r="X101" s="7">
        <f t="shared" si="10"/>
        <v>2.2632809124305515</v>
      </c>
      <c r="Y101" s="4">
        <v>9103</v>
      </c>
      <c r="Z101" s="8">
        <f>AVERAGE(J71:J80)</f>
        <v>222</v>
      </c>
      <c r="AA101" s="4">
        <f t="shared" si="11"/>
        <v>1.1508845072832399</v>
      </c>
      <c r="AB101" s="8">
        <f t="shared" si="12"/>
        <v>1.1595487948034828</v>
      </c>
      <c r="AC101" s="5">
        <v>9103</v>
      </c>
      <c r="AD101" s="9">
        <f>AVERAGE(N71:N80)</f>
        <v>519.79999999999995</v>
      </c>
      <c r="AE101" s="5">
        <f t="shared" si="13"/>
        <v>0.66497934722433005</v>
      </c>
      <c r="AF101" s="9">
        <f t="shared" si="14"/>
        <v>0.39968211769654016</v>
      </c>
    </row>
    <row r="102" spans="1:32">
      <c r="A102" s="1">
        <v>13000</v>
      </c>
      <c r="B102">
        <v>525</v>
      </c>
      <c r="C102" t="s">
        <v>10</v>
      </c>
      <c r="E102" s="1">
        <v>13000</v>
      </c>
      <c r="F102">
        <v>208</v>
      </c>
      <c r="G102" t="s">
        <v>10</v>
      </c>
      <c r="I102" s="1">
        <v>13000</v>
      </c>
      <c r="J102">
        <v>267</v>
      </c>
      <c r="K102" t="s">
        <v>10</v>
      </c>
      <c r="M102" s="1">
        <v>13000</v>
      </c>
      <c r="N102">
        <v>491</v>
      </c>
      <c r="O102" t="s">
        <v>10</v>
      </c>
      <c r="Q102" s="2">
        <v>10402</v>
      </c>
      <c r="R102" s="11">
        <f>AVERAGE(B81:B90)</f>
        <v>325</v>
      </c>
      <c r="S102" s="2">
        <f t="shared" si="7"/>
        <v>311.3051631553551</v>
      </c>
      <c r="T102" s="11">
        <f t="shared" si="8"/>
        <v>338.6948368446449</v>
      </c>
      <c r="U102" s="3">
        <v>10402</v>
      </c>
      <c r="V102" s="7">
        <f>AVERAGE(F81:F90)</f>
        <v>120.7</v>
      </c>
      <c r="W102" s="3">
        <f t="shared" si="9"/>
        <v>2.9771728312183532</v>
      </c>
      <c r="X102" s="7">
        <f t="shared" si="10"/>
        <v>2.4751884695174859</v>
      </c>
      <c r="Y102" s="4">
        <v>10402</v>
      </c>
      <c r="Z102" s="8">
        <f>AVERAGE(J81:J90)</f>
        <v>246</v>
      </c>
      <c r="AA102" s="4">
        <f t="shared" si="11"/>
        <v>1.4320955645059004</v>
      </c>
      <c r="AB102" s="8">
        <f t="shared" si="12"/>
        <v>1.2333099904707907</v>
      </c>
      <c r="AC102" s="5">
        <v>10402</v>
      </c>
      <c r="AD102" s="9">
        <f>AVERAGE(N81:N90)</f>
        <v>490.9</v>
      </c>
      <c r="AE102" s="5">
        <f t="shared" si="13"/>
        <v>0.73032688730283035</v>
      </c>
      <c r="AF102" s="9">
        <f t="shared" si="14"/>
        <v>0.60966180276292881</v>
      </c>
    </row>
    <row r="103" spans="1:32">
      <c r="A103" s="1">
        <v>13000</v>
      </c>
      <c r="B103">
        <v>515</v>
      </c>
      <c r="C103" t="s">
        <v>10</v>
      </c>
      <c r="E103" s="1">
        <v>13000</v>
      </c>
      <c r="F103">
        <v>149</v>
      </c>
      <c r="G103" t="s">
        <v>10</v>
      </c>
      <c r="I103" s="1">
        <v>13000</v>
      </c>
      <c r="J103">
        <v>335</v>
      </c>
      <c r="K103" t="s">
        <v>10</v>
      </c>
      <c r="M103" s="1">
        <v>13000</v>
      </c>
      <c r="N103">
        <v>471</v>
      </c>
      <c r="O103" t="s">
        <v>10</v>
      </c>
      <c r="Q103" s="2">
        <v>11701</v>
      </c>
      <c r="R103" s="11">
        <f>AVERAGE(B91:B100)</f>
        <v>420.7</v>
      </c>
      <c r="S103" s="2">
        <f t="shared" si="7"/>
        <v>409.36511030481972</v>
      </c>
      <c r="T103" s="11">
        <f t="shared" si="8"/>
        <v>432.03488969518025</v>
      </c>
      <c r="U103" s="3">
        <v>11701</v>
      </c>
      <c r="V103" s="7">
        <f>AVERAGE(F91:F100)</f>
        <v>150.4</v>
      </c>
      <c r="W103" s="3">
        <f t="shared" si="9"/>
        <v>2.9252492271991932</v>
      </c>
      <c r="X103" s="7">
        <f t="shared" si="10"/>
        <v>2.6858147075543339</v>
      </c>
      <c r="Y103" s="4">
        <v>11701</v>
      </c>
      <c r="Z103" s="8">
        <f>AVERAGE(J91:J100)</f>
        <v>265</v>
      </c>
      <c r="AA103" s="4">
        <f t="shared" si="11"/>
        <v>1.7027635128700014</v>
      </c>
      <c r="AB103" s="8">
        <f t="shared" si="12"/>
        <v>1.4918959958443181</v>
      </c>
      <c r="AC103" s="5">
        <v>11701</v>
      </c>
      <c r="AD103" s="9">
        <f>AVERAGE(N91:N100)</f>
        <v>523.70000000000005</v>
      </c>
      <c r="AE103" s="5">
        <f t="shared" si="13"/>
        <v>0.93854058865108292</v>
      </c>
      <c r="AF103" s="9">
        <f t="shared" si="14"/>
        <v>0.70683096676064416</v>
      </c>
    </row>
    <row r="104" spans="1:32">
      <c r="A104" s="1">
        <v>13000</v>
      </c>
      <c r="B104">
        <v>504</v>
      </c>
      <c r="C104" t="s">
        <v>10</v>
      </c>
      <c r="E104" s="1">
        <v>13000</v>
      </c>
      <c r="F104">
        <v>181</v>
      </c>
      <c r="G104" t="s">
        <v>10</v>
      </c>
      <c r="I104" s="1">
        <v>13000</v>
      </c>
      <c r="J104">
        <v>250</v>
      </c>
      <c r="K104" t="s">
        <v>10</v>
      </c>
      <c r="M104" s="1">
        <v>13000</v>
      </c>
      <c r="N104">
        <v>482</v>
      </c>
      <c r="O104" t="s">
        <v>10</v>
      </c>
      <c r="Q104" s="2">
        <v>13000</v>
      </c>
      <c r="R104" s="11">
        <f>AVERAGE(B101:B110)</f>
        <v>495.5</v>
      </c>
      <c r="S104" s="2">
        <f t="shared" si="7"/>
        <v>470.68539729273556</v>
      </c>
      <c r="T104" s="11">
        <f t="shared" si="8"/>
        <v>520.31460270726438</v>
      </c>
      <c r="U104" s="3">
        <v>13000</v>
      </c>
      <c r="V104" s="7">
        <f>AVERAGE(F101:F110)</f>
        <v>173</v>
      </c>
      <c r="W104" s="3">
        <f t="shared" si="9"/>
        <v>2.9434860492273063</v>
      </c>
      <c r="X104" s="7">
        <f t="shared" si="10"/>
        <v>2.7959993524714992</v>
      </c>
      <c r="Y104" s="4">
        <v>13000</v>
      </c>
      <c r="Z104" s="8">
        <f>AVERAGE(J101:J110)</f>
        <v>275.3</v>
      </c>
      <c r="AA104" s="4">
        <f t="shared" si="11"/>
        <v>1.8057108795303312</v>
      </c>
      <c r="AB104" s="8">
        <f t="shared" si="12"/>
        <v>1.7945897356246998</v>
      </c>
      <c r="AC104" s="5">
        <v>13000</v>
      </c>
      <c r="AD104" s="9">
        <f>AVERAGE(N101:N110)</f>
        <v>529.1</v>
      </c>
      <c r="AE104" s="5">
        <f t="shared" si="13"/>
        <v>0.96937055285448492</v>
      </c>
      <c r="AF104" s="9">
        <f t="shared" si="14"/>
        <v>0.90862072199839483</v>
      </c>
    </row>
    <row r="105" spans="1:32">
      <c r="A105" s="1">
        <v>13000</v>
      </c>
      <c r="B105">
        <v>515</v>
      </c>
      <c r="C105" t="s">
        <v>10</v>
      </c>
      <c r="E105" s="1">
        <v>13000</v>
      </c>
      <c r="F105">
        <v>172</v>
      </c>
      <c r="G105" t="s">
        <v>10</v>
      </c>
      <c r="I105" s="1">
        <v>13000</v>
      </c>
      <c r="J105">
        <v>274</v>
      </c>
      <c r="K105" t="s">
        <v>10</v>
      </c>
      <c r="M105" s="1">
        <v>13000</v>
      </c>
      <c r="N105">
        <v>483</v>
      </c>
      <c r="O105" t="s">
        <v>10</v>
      </c>
    </row>
    <row r="106" spans="1:32">
      <c r="A106" s="1">
        <v>13000</v>
      </c>
      <c r="B106">
        <v>513</v>
      </c>
      <c r="C106" t="s">
        <v>10</v>
      </c>
      <c r="E106" s="1">
        <v>13000</v>
      </c>
      <c r="F106">
        <v>153</v>
      </c>
      <c r="G106" t="s">
        <v>10</v>
      </c>
      <c r="I106" s="1">
        <v>13000</v>
      </c>
      <c r="J106">
        <v>285</v>
      </c>
      <c r="K106" t="s">
        <v>10</v>
      </c>
      <c r="M106" s="1">
        <v>13000</v>
      </c>
      <c r="N106">
        <v>481</v>
      </c>
      <c r="O106" t="s">
        <v>10</v>
      </c>
      <c r="Q106" s="2" t="s">
        <v>17</v>
      </c>
      <c r="R106" s="11">
        <f>_xlfn.STDEV.S(B1:B10)</f>
        <v>0</v>
      </c>
      <c r="S106" s="2" t="s">
        <v>18</v>
      </c>
      <c r="T106" s="11">
        <v>0</v>
      </c>
      <c r="U106" s="3" t="s">
        <v>17</v>
      </c>
      <c r="V106" s="7">
        <f>_xlfn.STDEV.S(F1:F10)</f>
        <v>5.5986109388351393</v>
      </c>
      <c r="W106" s="3" t="s">
        <v>18</v>
      </c>
      <c r="X106" s="7">
        <f>CONFIDENCE(0.05,V106,10)</f>
        <v>3.469991247695996</v>
      </c>
      <c r="Y106" s="4" t="s">
        <v>17</v>
      </c>
      <c r="Z106" s="8">
        <f>_xlfn.STDEV.S(J1:J10)</f>
        <v>13.59575097022759</v>
      </c>
      <c r="AA106" s="4" t="s">
        <v>18</v>
      </c>
      <c r="AB106" s="8">
        <f>CONFIDENCE(0.05,Z106,10)</f>
        <v>8.426578911796982</v>
      </c>
      <c r="AC106" s="5" t="s">
        <v>17</v>
      </c>
      <c r="AD106" s="9">
        <f>_xlfn.STDEV.S(N1:N10)</f>
        <v>25.785654926722337</v>
      </c>
      <c r="AE106" s="5" t="s">
        <v>18</v>
      </c>
      <c r="AF106" s="9">
        <f>CONFIDENCE(0.05,AD106,10)</f>
        <v>15.981820828302144</v>
      </c>
    </row>
    <row r="107" spans="1:32">
      <c r="A107" s="1">
        <v>13000</v>
      </c>
      <c r="B107">
        <v>491</v>
      </c>
      <c r="C107" t="s">
        <v>10</v>
      </c>
      <c r="E107" s="1">
        <v>13000</v>
      </c>
      <c r="F107">
        <v>156</v>
      </c>
      <c r="G107" t="s">
        <v>10</v>
      </c>
      <c r="I107" s="1">
        <v>13000</v>
      </c>
      <c r="J107">
        <v>279</v>
      </c>
      <c r="K107" t="s">
        <v>10</v>
      </c>
      <c r="M107" s="1">
        <v>13000</v>
      </c>
      <c r="N107">
        <v>566</v>
      </c>
      <c r="O107" t="s">
        <v>10</v>
      </c>
      <c r="R107" s="11">
        <f>_xlfn.STDEV.S(B11:B20)</f>
        <v>1.9119507199599977</v>
      </c>
      <c r="T107" s="11">
        <f t="shared" ref="T107:T116" si="15">CONFIDENCE(0.05,R107,10)</f>
        <v>1.1850175582423361</v>
      </c>
      <c r="V107" s="7">
        <f>_xlfn.STDEV.S(F11:F20)</f>
        <v>4.8944412914607112</v>
      </c>
      <c r="X107" s="7">
        <f t="shared" ref="X107:X116" si="16">CONFIDENCE(0.05,V107,10)</f>
        <v>3.0335503983536705</v>
      </c>
      <c r="Y107" s="6"/>
      <c r="Z107" s="8">
        <f>_xlfn.STDEV.S(J11:J20)</f>
        <v>32.724438710066352</v>
      </c>
      <c r="AA107" s="6"/>
      <c r="AB107" s="8">
        <f t="shared" ref="AB107:AB116" si="17">CONFIDENCE(0.05,Z107,10)</f>
        <v>20.282444547454212</v>
      </c>
      <c r="AC107" s="6"/>
      <c r="AD107" s="9">
        <f>_xlfn.STDEV.S(N11:N20)</f>
        <v>28.662015126489468</v>
      </c>
      <c r="AE107" s="6"/>
      <c r="AF107" s="9">
        <f t="shared" ref="AF107:AF116" si="18">CONFIDENCE(0.05,AD107,10)</f>
        <v>17.764574591236368</v>
      </c>
    </row>
    <row r="108" spans="1:32">
      <c r="A108" s="1">
        <v>13000</v>
      </c>
      <c r="B108">
        <v>514</v>
      </c>
      <c r="C108" t="s">
        <v>10</v>
      </c>
      <c r="E108" s="1">
        <v>13000</v>
      </c>
      <c r="F108">
        <v>173</v>
      </c>
      <c r="G108" t="s">
        <v>10</v>
      </c>
      <c r="I108" s="1">
        <v>13000</v>
      </c>
      <c r="J108">
        <v>276</v>
      </c>
      <c r="K108" t="s">
        <v>10</v>
      </c>
      <c r="M108" s="1">
        <v>13000</v>
      </c>
      <c r="N108">
        <v>587</v>
      </c>
      <c r="O108" t="s">
        <v>10</v>
      </c>
      <c r="R108" s="11">
        <f>_xlfn.STDEV.S(B21:B30)</f>
        <v>1.9119507199599983</v>
      </c>
      <c r="T108" s="11">
        <f t="shared" si="15"/>
        <v>1.1850175582423366</v>
      </c>
      <c r="V108" s="7">
        <f>_xlfn.STDEV.S(F21:F30)</f>
        <v>4.2439499421071298</v>
      </c>
      <c r="X108" s="7">
        <f t="shared" si="16"/>
        <v>2.6303790914672303</v>
      </c>
      <c r="Y108" s="6"/>
      <c r="Z108" s="8">
        <f>_xlfn.STDEV.S(J21:J30)</f>
        <v>49.297734904016323</v>
      </c>
      <c r="AA108" s="6"/>
      <c r="AB108" s="8">
        <f t="shared" si="17"/>
        <v>30.5544911973765</v>
      </c>
      <c r="AC108" s="6"/>
      <c r="AD108" s="9">
        <f>_xlfn.STDEV.S(N21:N30)</f>
        <v>30.057167753022465</v>
      </c>
      <c r="AE108" s="6"/>
      <c r="AF108" s="9">
        <f t="shared" si="18"/>
        <v>18.629283258468181</v>
      </c>
    </row>
    <row r="109" spans="1:32">
      <c r="A109" s="1">
        <v>13000</v>
      </c>
      <c r="B109">
        <v>528</v>
      </c>
      <c r="C109" t="s">
        <v>10</v>
      </c>
      <c r="E109" s="1">
        <v>13000</v>
      </c>
      <c r="F109">
        <v>150</v>
      </c>
      <c r="G109" t="s">
        <v>10</v>
      </c>
      <c r="I109" s="1">
        <v>13000</v>
      </c>
      <c r="J109">
        <v>261</v>
      </c>
      <c r="K109" t="s">
        <v>10</v>
      </c>
      <c r="M109" s="1">
        <v>13000</v>
      </c>
      <c r="N109">
        <v>696</v>
      </c>
      <c r="O109" t="s">
        <v>10</v>
      </c>
      <c r="R109" s="11">
        <f>_xlfn.STDEV.S(B31:B40)</f>
        <v>3.9567101935263791</v>
      </c>
      <c r="T109" s="11">
        <f t="shared" si="15"/>
        <v>2.4523493222164694</v>
      </c>
      <c r="V109" s="7">
        <f>_xlfn.STDEV.S(F31:F40)</f>
        <v>8.7844559687362924</v>
      </c>
      <c r="X109" s="7">
        <f t="shared" si="16"/>
        <v>5.4445621709209071</v>
      </c>
      <c r="Y109" s="6"/>
      <c r="Z109" s="8">
        <f>_xlfn.STDEV.S(J31:J40)</f>
        <v>28.93210442858701</v>
      </c>
      <c r="AA109" s="6"/>
      <c r="AB109" s="8">
        <f t="shared" si="17"/>
        <v>17.93197459895503</v>
      </c>
      <c r="AC109" s="6"/>
      <c r="AD109" s="9">
        <f>_xlfn.STDEV.S(N31:N40)</f>
        <v>36.393528118181798</v>
      </c>
      <c r="AE109" s="6"/>
      <c r="AF109" s="9">
        <f t="shared" si="18"/>
        <v>22.556527935685452</v>
      </c>
    </row>
    <row r="110" spans="1:32">
      <c r="A110" s="1">
        <v>13000</v>
      </c>
      <c r="B110">
        <v>448</v>
      </c>
      <c r="C110" t="s">
        <v>10</v>
      </c>
      <c r="E110" s="1">
        <v>13000</v>
      </c>
      <c r="F110">
        <v>189</v>
      </c>
      <c r="G110" t="s">
        <v>10</v>
      </c>
      <c r="I110" s="1">
        <v>13000</v>
      </c>
      <c r="J110">
        <v>271</v>
      </c>
      <c r="K110" t="s">
        <v>10</v>
      </c>
      <c r="M110" s="1">
        <v>13000</v>
      </c>
      <c r="N110">
        <v>511</v>
      </c>
      <c r="O110" t="s">
        <v>10</v>
      </c>
      <c r="R110" s="11">
        <f>_xlfn.STDEV.S(B41:B50)</f>
        <v>5.3009433122794283</v>
      </c>
      <c r="T110" s="11">
        <f t="shared" si="15"/>
        <v>3.2854983314788768</v>
      </c>
      <c r="V110" s="7">
        <f>_xlfn.STDEV.S(F41:F50)</f>
        <v>9.9777530313971763</v>
      </c>
      <c r="X110" s="7">
        <f t="shared" si="16"/>
        <v>6.1841617624217484</v>
      </c>
      <c r="Y110" s="6"/>
      <c r="Z110" s="8">
        <f>_xlfn.STDEV.S(J41:J50)</f>
        <v>20.442059039582592</v>
      </c>
      <c r="AA110" s="6"/>
      <c r="AB110" s="8">
        <f t="shared" si="17"/>
        <v>12.669886642809844</v>
      </c>
      <c r="AC110" s="6"/>
      <c r="AD110" s="9">
        <f>_xlfn.STDEV.S(N41:N50)</f>
        <v>110.89639809800461</v>
      </c>
      <c r="AE110" s="6"/>
      <c r="AF110" s="9">
        <f t="shared" si="18"/>
        <v>68.733036641612259</v>
      </c>
    </row>
    <row r="111" spans="1:32">
      <c r="R111" s="11">
        <f>_xlfn.STDEV.S(B51:B60)</f>
        <v>10.478019320887364</v>
      </c>
      <c r="T111" s="11">
        <f t="shared" si="15"/>
        <v>6.4942243234772024</v>
      </c>
      <c r="V111" s="7">
        <f>_xlfn.STDEV.S(F51:F60)</f>
        <v>9.4751136023679301</v>
      </c>
      <c r="X111" s="7">
        <f t="shared" si="16"/>
        <v>5.8726283412690208</v>
      </c>
      <c r="Y111" s="6"/>
      <c r="Z111" s="8">
        <f>_xlfn.STDEV.S(J51:J60)</f>
        <v>9.5125647902597166</v>
      </c>
      <c r="AA111" s="6"/>
      <c r="AB111" s="8">
        <f t="shared" si="17"/>
        <v>5.8958404014782548</v>
      </c>
      <c r="AC111" s="6"/>
      <c r="AD111" s="9">
        <f>_xlfn.STDEV.S(N51:N60)</f>
        <v>65.253011850454584</v>
      </c>
      <c r="AE111" s="6"/>
      <c r="AF111" s="9">
        <f t="shared" si="18"/>
        <v>40.443492587822426</v>
      </c>
    </row>
    <row r="112" spans="1:32">
      <c r="R112" s="11">
        <f>_xlfn.STDEV.S(B61:B70)</f>
        <v>19.122122150942232</v>
      </c>
      <c r="T112" s="11">
        <f t="shared" si="15"/>
        <v>11.85179631627501</v>
      </c>
      <c r="V112" s="7">
        <f>_xlfn.STDEV.S(F61:F70)</f>
        <v>12.563173696695168</v>
      </c>
      <c r="X112" s="7">
        <f t="shared" si="16"/>
        <v>7.7865926471909974</v>
      </c>
      <c r="Y112" s="6"/>
      <c r="Z112" s="8">
        <f>_xlfn.STDEV.S(J61:J70)</f>
        <v>13.414751416092495</v>
      </c>
      <c r="AA112" s="6"/>
      <c r="AB112" s="8">
        <f t="shared" si="17"/>
        <v>8.3143962872947093</v>
      </c>
      <c r="AC112" s="6"/>
      <c r="AD112" s="9">
        <f>_xlfn.STDEV.S(N61:N70)</f>
        <v>46.358626189979276</v>
      </c>
      <c r="AE112" s="6"/>
      <c r="AF112" s="9">
        <f t="shared" si="18"/>
        <v>28.732846217013293</v>
      </c>
    </row>
    <row r="113" spans="18:32">
      <c r="R113" s="11">
        <f>_xlfn.STDEV.S(B71:B80)</f>
        <v>19.580318916935163</v>
      </c>
      <c r="T113" s="11">
        <f t="shared" si="15"/>
        <v>12.135784395655444</v>
      </c>
      <c r="V113" s="7">
        <f>_xlfn.STDEV.S(F71:F80)</f>
        <v>16.929920916006161</v>
      </c>
      <c r="X113" s="7">
        <f t="shared" si="16"/>
        <v>10.493080881049707</v>
      </c>
      <c r="Y113" s="6"/>
      <c r="Z113" s="8">
        <f>_xlfn.STDEV.S(J71:J80)</f>
        <v>15.606266547626166</v>
      </c>
      <c r="AA113" s="6"/>
      <c r="AB113" s="8">
        <f t="shared" si="17"/>
        <v>9.6726864790395553</v>
      </c>
      <c r="AC113" s="6"/>
      <c r="AD113" s="9">
        <f>_xlfn.STDEV.S(N71:N80)</f>
        <v>245.76447623238349</v>
      </c>
      <c r="AE113" s="6"/>
      <c r="AF113" s="9">
        <f t="shared" si="18"/>
        <v>152.32360148576373</v>
      </c>
    </row>
    <row r="114" spans="18:32">
      <c r="R114" s="11">
        <f>_xlfn.STDEV.S(B81:B90)</f>
        <v>22.095751225568733</v>
      </c>
      <c r="T114" s="11">
        <f t="shared" si="15"/>
        <v>13.694836844644925</v>
      </c>
      <c r="V114" s="7">
        <f>_xlfn.STDEV.S(F81:F90)</f>
        <v>26.034378980280856</v>
      </c>
      <c r="X114" s="7">
        <f t="shared" si="16"/>
        <v>16.135978761112366</v>
      </c>
      <c r="Y114" s="6"/>
      <c r="Z114" s="8">
        <f>_xlfn.STDEV.S(J81:J90)</f>
        <v>46.180804092898455</v>
      </c>
      <c r="AA114" s="6"/>
      <c r="AB114" s="8">
        <f t="shared" si="17"/>
        <v>28.62263296460862</v>
      </c>
      <c r="AC114" s="6"/>
      <c r="AD114" s="9">
        <f>_xlfn.STDEV.S(N81:N90)</f>
        <v>104.30132629390029</v>
      </c>
      <c r="AE114" s="6"/>
      <c r="AF114" s="9">
        <f t="shared" si="18"/>
        <v>64.64544389973652</v>
      </c>
    </row>
    <row r="115" spans="18:32">
      <c r="R115" s="11">
        <f>_xlfn.STDEV.S(B91:B100)</f>
        <v>18.288126081027425</v>
      </c>
      <c r="T115" s="11">
        <f t="shared" si="15"/>
        <v>11.334889695180285</v>
      </c>
      <c r="V115" s="7">
        <f>_xlfn.STDEV.S(F91:F100)</f>
        <v>16.87338469635273</v>
      </c>
      <c r="X115" s="7">
        <f t="shared" si="16"/>
        <v>10.458040012963233</v>
      </c>
      <c r="Y115" s="6"/>
      <c r="Z115" s="8">
        <f>_xlfn.STDEV.S(J91:J100)</f>
        <v>39.670868124831571</v>
      </c>
      <c r="AA115" s="6"/>
      <c r="AB115" s="8">
        <f t="shared" si="17"/>
        <v>24.587806990979981</v>
      </c>
      <c r="AC115" s="6"/>
      <c r="AD115" s="9">
        <f>_xlfn.STDEV.S(N91:N100)</f>
        <v>141.22090654164649</v>
      </c>
      <c r="AE115" s="6"/>
      <c r="AF115" s="9">
        <f t="shared" si="18"/>
        <v>87.528016332059224</v>
      </c>
    </row>
    <row r="116" spans="18:32">
      <c r="R116" s="11">
        <f>_xlfn.STDEV.S(B101:B110)</f>
        <v>40.036788638006975</v>
      </c>
      <c r="T116" s="11">
        <f t="shared" si="15"/>
        <v>24.814602707264427</v>
      </c>
      <c r="V116" s="7">
        <f>_xlfn.STDEV.S(F101:F110)</f>
        <v>21.123972690339812</v>
      </c>
      <c r="X116" s="7">
        <f t="shared" si="16"/>
        <v>13.092533336009836</v>
      </c>
      <c r="Y116" s="6"/>
      <c r="Z116" s="8">
        <f>_xlfn.STDEV.S(J101:J110)</f>
        <v>23.612849609199365</v>
      </c>
      <c r="AA116" s="6"/>
      <c r="AB116" s="8">
        <f t="shared" si="17"/>
        <v>14.635126886336471</v>
      </c>
      <c r="AC116" s="6"/>
      <c r="AD116" s="9">
        <f>_xlfn.STDEV.S(N101:N110)</f>
        <v>70.252639333574677</v>
      </c>
      <c r="AE116" s="6"/>
      <c r="AF116" s="9">
        <f t="shared" si="18"/>
        <v>43.542236865233619</v>
      </c>
    </row>
  </sheetData>
  <sortState ref="M1:O110">
    <sortCondition ref="M1:M110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графики</vt:lpstr>
      <vt:lpstr>вычисления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2021-06-16T23:14:25Z</dcterms:modified>
</cp:coreProperties>
</file>