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J4" i="1" l="1"/>
  <c r="H4" i="1"/>
  <c r="I4" i="1" s="1"/>
  <c r="F4" i="1"/>
  <c r="L4" i="1" s="1"/>
  <c r="F5" i="1"/>
  <c r="L5" i="1" s="1"/>
  <c r="F6" i="1"/>
  <c r="F7" i="1"/>
  <c r="F8" i="1"/>
  <c r="F9" i="1"/>
  <c r="F10" i="1"/>
  <c r="F11" i="1"/>
  <c r="F12" i="1"/>
  <c r="F13" i="1"/>
  <c r="F3" i="1"/>
  <c r="J5" i="1"/>
  <c r="H5" i="1"/>
  <c r="I5" i="1" s="1"/>
  <c r="L6" i="1"/>
  <c r="L7" i="1"/>
  <c r="L8" i="1"/>
  <c r="L9" i="1"/>
  <c r="L10" i="1"/>
  <c r="L11" i="1"/>
  <c r="L12" i="1"/>
  <c r="L13" i="1"/>
  <c r="G4" i="1" l="1"/>
  <c r="K4" i="1"/>
  <c r="G5" i="1"/>
  <c r="K5" i="1"/>
  <c r="F19" i="1"/>
  <c r="K6" i="1" l="1"/>
  <c r="K8" i="1"/>
  <c r="K10" i="1"/>
  <c r="K12" i="1"/>
  <c r="K7" i="1"/>
  <c r="K9" i="1"/>
  <c r="K11" i="1"/>
  <c r="J6" i="1"/>
  <c r="J7" i="1"/>
  <c r="J8" i="1"/>
  <c r="J9" i="1"/>
  <c r="J10" i="1"/>
  <c r="J11" i="1"/>
  <c r="J12" i="1"/>
  <c r="J13" i="1"/>
  <c r="J3" i="1"/>
  <c r="I6" i="1"/>
  <c r="I8" i="1"/>
  <c r="I10" i="1"/>
  <c r="I12" i="1"/>
  <c r="H6" i="1"/>
  <c r="H7" i="1"/>
  <c r="I7" i="1" s="1"/>
  <c r="H8" i="1"/>
  <c r="H9" i="1"/>
  <c r="I9" i="1" s="1"/>
  <c r="H10" i="1"/>
  <c r="H11" i="1"/>
  <c r="I11" i="1" s="1"/>
  <c r="H12" i="1"/>
  <c r="H13" i="1"/>
  <c r="I13" i="1" s="1"/>
  <c r="H3" i="1"/>
  <c r="I3" i="1" s="1"/>
  <c r="G8" i="1"/>
  <c r="G12" i="1"/>
  <c r="K13" i="1"/>
  <c r="G7" i="1"/>
  <c r="G9" i="1"/>
  <c r="G11" i="1"/>
  <c r="G13" i="1"/>
  <c r="G15" i="1" s="1"/>
  <c r="F16" i="1"/>
  <c r="E16" i="1"/>
  <c r="G3" i="1" l="1"/>
  <c r="L3" i="1"/>
  <c r="G10" i="1"/>
  <c r="G6" i="1"/>
  <c r="K3" i="1"/>
</calcChain>
</file>

<file path=xl/sharedStrings.xml><?xml version="1.0" encoding="utf-8"?>
<sst xmlns="http://schemas.openxmlformats.org/spreadsheetml/2006/main" count="8" uniqueCount="8">
  <si>
    <t>position</t>
  </si>
  <si>
    <t>tuning (//)</t>
  </si>
  <si>
    <t>étalement linéaire</t>
  </si>
  <si>
    <t>facteur</t>
  </si>
  <si>
    <t>FACTOR</t>
  </si>
  <si>
    <t>étalement log</t>
  </si>
  <si>
    <t>Droite</t>
  </si>
  <si>
    <t>MINLIM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</si>
</sst>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0" borderId="4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6" xfId="0" applyBorder="1" applyAlignment="1">
      <alignment horizontal="center"/>
    </xf>
    <xf numFmtId="1" fontId="0" fillId="0" borderId="7" xfId="0" applyNumberFormat="1" applyBorder="1"/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0" borderId="2" xfId="0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tuning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Feuil1!$E$3:$E$13</c:f>
              <c:numCache>
                <c:formatCode>General</c:formatCode>
                <c:ptCount val="11"/>
                <c:pt idx="0">
                  <c:v>90</c:v>
                </c:pt>
                <c:pt idx="1">
                  <c:v>110</c:v>
                </c:pt>
                <c:pt idx="2">
                  <c:v>120</c:v>
                </c:pt>
                <c:pt idx="3">
                  <c:v>136</c:v>
                </c:pt>
                <c:pt idx="4">
                  <c:v>147</c:v>
                </c:pt>
                <c:pt idx="5">
                  <c:v>157</c:v>
                </c:pt>
                <c:pt idx="6">
                  <c:v>166</c:v>
                </c:pt>
                <c:pt idx="7">
                  <c:v>185</c:v>
                </c:pt>
                <c:pt idx="8">
                  <c:v>220</c:v>
                </c:pt>
                <c:pt idx="9">
                  <c:v>270</c:v>
                </c:pt>
                <c:pt idx="10">
                  <c:v>333</c:v>
                </c:pt>
              </c:numCache>
            </c:numRef>
          </c:val>
          <c:smooth val="0"/>
        </c:ser>
        <c:ser>
          <c:idx val="2"/>
          <c:order val="1"/>
          <c:tx>
            <c:v>log(H)</c:v>
          </c:tx>
          <c:marker>
            <c:symbol val="none"/>
          </c:marker>
          <c:val>
            <c:numRef>
              <c:f>Feuil1!$G$3:$G$13</c:f>
              <c:numCache>
                <c:formatCode>0</c:formatCode>
                <c:ptCount val="11"/>
                <c:pt idx="0">
                  <c:v>0</c:v>
                </c:pt>
                <c:pt idx="1">
                  <c:v>208.27853703164499</c:v>
                </c:pt>
                <c:pt idx="2">
                  <c:v>215.83624920952494</c:v>
                </c:pt>
                <c:pt idx="3">
                  <c:v>226.70778167404347</c:v>
                </c:pt>
                <c:pt idx="4">
                  <c:v>233.4634669496352</c:v>
                </c:pt>
                <c:pt idx="5">
                  <c:v>239.17993048184672</c:v>
                </c:pt>
                <c:pt idx="6">
                  <c:v>244.02161760801101</c:v>
                </c:pt>
                <c:pt idx="7">
                  <c:v>253.43434568060275</c:v>
                </c:pt>
                <c:pt idx="8">
                  <c:v>268.48453616444124</c:v>
                </c:pt>
                <c:pt idx="9">
                  <c:v>286.27275283179745</c:v>
                </c:pt>
                <c:pt idx="10">
                  <c:v>304.48884670126392</c:v>
                </c:pt>
              </c:numCache>
            </c:numRef>
          </c:val>
          <c:smooth val="0"/>
        </c:ser>
        <c:ser>
          <c:idx val="4"/>
          <c:order val="2"/>
          <c:tx>
            <c:v>Log (J)</c:v>
          </c:tx>
          <c:marker>
            <c:symbol val="none"/>
          </c:marker>
          <c:val>
            <c:numRef>
              <c:f>Feuil1!$I$3:$I$13</c:f>
              <c:numCache>
                <c:formatCode>0</c:formatCode>
                <c:ptCount val="11"/>
                <c:pt idx="0">
                  <c:v>-53.300507154431052</c:v>
                </c:pt>
                <c:pt idx="1">
                  <c:v>0</c:v>
                </c:pt>
                <c:pt idx="2">
                  <c:v>22.765976837023704</c:v>
                </c:pt>
                <c:pt idx="3">
                  <c:v>55.203799814659618</c:v>
                </c:pt>
                <c:pt idx="4">
                  <c:v>75.196311936023676</c:v>
                </c:pt>
                <c:pt idx="5">
                  <c:v>92.024534111496806</c:v>
                </c:pt>
                <c:pt idx="6">
                  <c:v>106.21852909495388</c:v>
                </c:pt>
                <c:pt idx="7">
                  <c:v>133.67092677746194</c:v>
                </c:pt>
                <c:pt idx="8">
                  <c:v>177.2206121036555</c:v>
                </c:pt>
                <c:pt idx="9">
                  <c:v>228.23534138394976</c:v>
                </c:pt>
                <c:pt idx="10">
                  <c:v>280.06138728210664</c:v>
                </c:pt>
              </c:numCache>
            </c:numRef>
          </c:val>
          <c:smooth val="0"/>
        </c:ser>
        <c:ser>
          <c:idx val="1"/>
          <c:order val="3"/>
          <c:tx>
            <c:v>droite modèle</c:v>
          </c:tx>
          <c:marker>
            <c:symbol val="none"/>
          </c:marker>
          <c:val>
            <c:numRef>
              <c:f>Feuil1!$J$3:$J$13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240</c:v>
                </c:pt>
                <c:pt idx="10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03040"/>
        <c:axId val="77704576"/>
      </c:lineChart>
      <c:catAx>
        <c:axId val="7770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704576"/>
        <c:crosses val="autoZero"/>
        <c:auto val="1"/>
        <c:lblAlgn val="ctr"/>
        <c:lblOffset val="100"/>
        <c:noMultiLvlLbl val="0"/>
      </c:catAx>
      <c:valAx>
        <c:axId val="777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030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1</xdr:row>
      <xdr:rowOff>38101</xdr:rowOff>
    </xdr:from>
    <xdr:to>
      <xdr:col>23</xdr:col>
      <xdr:colOff>561974</xdr:colOff>
      <xdr:row>40</xdr:row>
      <xdr:rowOff>142875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6"/>
  <sheetViews>
    <sheetView tabSelected="1" topLeftCell="C1" workbookViewId="0">
      <selection activeCell="K28" sqref="K28"/>
    </sheetView>
  </sheetViews>
  <sheetFormatPr baseColWidth="10" defaultRowHeight="15" x14ac:dyDescent="0.25"/>
  <cols>
    <col min="8" max="8" width="12.5703125" bestFit="1" customWidth="1"/>
  </cols>
  <sheetData>
    <row r="1" spans="4:12" ht="15.75" thickBot="1" x14ac:dyDescent="0.3"/>
    <row r="2" spans="4:12" ht="30.75" thickBot="1" x14ac:dyDescent="0.3">
      <c r="D2" s="28" t="s">
        <v>0</v>
      </c>
      <c r="E2" s="29" t="s">
        <v>1</v>
      </c>
      <c r="F2" s="30" t="s">
        <v>2</v>
      </c>
      <c r="G2" s="31" t="s">
        <v>5</v>
      </c>
      <c r="H2" s="32"/>
      <c r="I2" s="33"/>
      <c r="J2" s="32" t="s">
        <v>6</v>
      </c>
      <c r="K2" s="32"/>
      <c r="L2" s="32"/>
    </row>
    <row r="3" spans="4:12" x14ac:dyDescent="0.25">
      <c r="D3" s="10">
        <v>0</v>
      </c>
      <c r="E3" s="11">
        <v>90</v>
      </c>
      <c r="F3" s="12">
        <f>LOG(E3-F22)</f>
        <v>1</v>
      </c>
      <c r="G3" s="13">
        <f>(F3-1)*200</f>
        <v>0</v>
      </c>
      <c r="H3" s="12">
        <f>LOG($E3-10)</f>
        <v>1.9030899869919435</v>
      </c>
      <c r="I3" s="14">
        <f>(H3-2)*550</f>
        <v>-53.300507154431052</v>
      </c>
      <c r="J3" s="15">
        <f>D3*30+30</f>
        <v>30</v>
      </c>
      <c r="K3" s="16">
        <f>(F3-1)*K$15+K$16</f>
        <v>-60</v>
      </c>
      <c r="L3" s="17">
        <f>(F3-1)*L$15+L$16</f>
        <v>0</v>
      </c>
    </row>
    <row r="4" spans="4:12" x14ac:dyDescent="0.25">
      <c r="D4" s="18"/>
      <c r="E4" s="4">
        <v>110</v>
      </c>
      <c r="F4" s="5">
        <f>LOG(E4-G33)</f>
        <v>2.0413926851582249</v>
      </c>
      <c r="G4" s="6">
        <f>(F4-1)*200</f>
        <v>208.27853703164499</v>
      </c>
      <c r="H4" s="5">
        <f>LOG($E4-10)</f>
        <v>2</v>
      </c>
      <c r="I4" s="7">
        <f>(H4-2)*550</f>
        <v>0</v>
      </c>
      <c r="J4" s="8">
        <f>D4*30+30</f>
        <v>30</v>
      </c>
      <c r="K4" s="9">
        <f>(F4-1)*K$15+K$16</f>
        <v>773.11414812657995</v>
      </c>
      <c r="L4" s="19">
        <f>(F4-1)*L$15+L$16</f>
        <v>786.25147729445985</v>
      </c>
    </row>
    <row r="5" spans="4:12" x14ac:dyDescent="0.25">
      <c r="D5" s="18">
        <v>0</v>
      </c>
      <c r="E5" s="4">
        <v>120</v>
      </c>
      <c r="F5" s="5">
        <f>LOG(E5-G33)</f>
        <v>2.0791812460476247</v>
      </c>
      <c r="G5" s="6">
        <f>(F5-1)*200</f>
        <v>215.83624920952494</v>
      </c>
      <c r="H5" s="5">
        <f>LOG($E5-10)</f>
        <v>2.0413926851582249</v>
      </c>
      <c r="I5" s="7">
        <f>(H5-2)*550</f>
        <v>22.765976837023704</v>
      </c>
      <c r="J5" s="8">
        <f>D5*30+30</f>
        <v>30</v>
      </c>
      <c r="K5" s="9">
        <f>(F5-1)*K$15+K$16</f>
        <v>803.34499683809975</v>
      </c>
      <c r="L5" s="19">
        <f>(F5-1)*L$15+L$16</f>
        <v>814.78184076595664</v>
      </c>
    </row>
    <row r="6" spans="4:12" x14ac:dyDescent="0.25">
      <c r="D6" s="18">
        <v>1</v>
      </c>
      <c r="E6" s="4">
        <v>136</v>
      </c>
      <c r="F6" s="5">
        <f>LOG(E6-G34)</f>
        <v>2.1335389083702174</v>
      </c>
      <c r="G6" s="6">
        <f t="shared" ref="G6:G13" si="0">(F6-1)*200</f>
        <v>226.70778167404347</v>
      </c>
      <c r="H6" s="5">
        <f>LOG($E6-10)</f>
        <v>2.1003705451175629</v>
      </c>
      <c r="I6" s="7">
        <f t="shared" ref="I6:I13" si="1">(H6-2)*550</f>
        <v>55.203799814659618</v>
      </c>
      <c r="J6" s="8">
        <f t="shared" ref="J6:J13" si="2">D6*30+30</f>
        <v>60</v>
      </c>
      <c r="K6" s="9">
        <f>(F6-1)*K$15+K$16</f>
        <v>846.8311266961739</v>
      </c>
      <c r="L6" s="19">
        <f>(F6-1)*L$15+L$16</f>
        <v>855.82187581951416</v>
      </c>
    </row>
    <row r="7" spans="4:12" x14ac:dyDescent="0.25">
      <c r="D7" s="18">
        <v>2</v>
      </c>
      <c r="E7" s="4">
        <v>147</v>
      </c>
      <c r="F7" s="5">
        <f>LOG(E7-G35)</f>
        <v>2.167317334748176</v>
      </c>
      <c r="G7" s="6">
        <f t="shared" si="0"/>
        <v>233.4634669496352</v>
      </c>
      <c r="H7" s="5">
        <f>LOG($E7-10)</f>
        <v>2.1367205671564067</v>
      </c>
      <c r="I7" s="7">
        <f t="shared" si="1"/>
        <v>75.196311936023676</v>
      </c>
      <c r="J7" s="8">
        <f t="shared" si="2"/>
        <v>90</v>
      </c>
      <c r="K7" s="9">
        <f>(F7-1)*K$15+K$16</f>
        <v>873.85386779854082</v>
      </c>
      <c r="L7" s="19">
        <f>(F7-1)*L$15+L$16</f>
        <v>881.32458773487292</v>
      </c>
    </row>
    <row r="8" spans="4:12" x14ac:dyDescent="0.25">
      <c r="D8" s="18">
        <v>3</v>
      </c>
      <c r="E8" s="4">
        <v>157</v>
      </c>
      <c r="F8" s="5">
        <f>LOG(E8-G36)</f>
        <v>2.1958996524092336</v>
      </c>
      <c r="G8" s="6">
        <f t="shared" si="0"/>
        <v>239.17993048184672</v>
      </c>
      <c r="H8" s="5">
        <f>LOG($E8-10)</f>
        <v>2.167317334748176</v>
      </c>
      <c r="I8" s="7">
        <f t="shared" si="1"/>
        <v>92.024534111496806</v>
      </c>
      <c r="J8" s="8">
        <f t="shared" si="2"/>
        <v>120</v>
      </c>
      <c r="K8" s="9">
        <f>(F8-1)*K$15+K$16</f>
        <v>896.7197219273869</v>
      </c>
      <c r="L8" s="19">
        <f>(F8-1)*L$15+L$16</f>
        <v>902.90423756897133</v>
      </c>
    </row>
    <row r="9" spans="4:12" x14ac:dyDescent="0.25">
      <c r="D9" s="18">
        <v>4</v>
      </c>
      <c r="E9" s="4">
        <v>166</v>
      </c>
      <c r="F9" s="5">
        <f>LOG(E9-G37)</f>
        <v>2.220108088040055</v>
      </c>
      <c r="G9" s="6">
        <f t="shared" si="0"/>
        <v>244.02161760801101</v>
      </c>
      <c r="H9" s="5">
        <f>LOG($E9-10)</f>
        <v>2.1931245983544616</v>
      </c>
      <c r="I9" s="7">
        <f t="shared" si="1"/>
        <v>106.21852909495388</v>
      </c>
      <c r="J9" s="8">
        <f t="shared" si="2"/>
        <v>150</v>
      </c>
      <c r="K9" s="9">
        <f>(F9-1)*K$15+K$16</f>
        <v>916.08647043204405</v>
      </c>
      <c r="L9" s="19">
        <f>(F9-1)*L$15+L$16</f>
        <v>921.18160647024149</v>
      </c>
    </row>
    <row r="10" spans="4:12" x14ac:dyDescent="0.25">
      <c r="D10" s="18">
        <v>5</v>
      </c>
      <c r="E10" s="4">
        <v>185</v>
      </c>
      <c r="F10" s="5">
        <f>LOG(E10-G38)</f>
        <v>2.2671717284030137</v>
      </c>
      <c r="G10" s="6">
        <f t="shared" si="0"/>
        <v>253.43434568060275</v>
      </c>
      <c r="H10" s="5">
        <f>LOG($E10-10)</f>
        <v>2.2430380486862944</v>
      </c>
      <c r="I10" s="7">
        <f t="shared" si="1"/>
        <v>133.67092677746194</v>
      </c>
      <c r="J10" s="8">
        <f t="shared" si="2"/>
        <v>180</v>
      </c>
      <c r="K10" s="9">
        <f>(F10-1)*K$15+K$16</f>
        <v>953.73738272241098</v>
      </c>
      <c r="L10" s="19">
        <f>(F10-1)*L$15+L$16</f>
        <v>956.71465494427537</v>
      </c>
    </row>
    <row r="11" spans="4:12" x14ac:dyDescent="0.25">
      <c r="D11" s="18">
        <v>6</v>
      </c>
      <c r="E11" s="4">
        <v>220</v>
      </c>
      <c r="F11" s="5">
        <f>LOG(E11-G39)</f>
        <v>2.3424226808222062</v>
      </c>
      <c r="G11" s="6">
        <f t="shared" si="0"/>
        <v>268.48453616444124</v>
      </c>
      <c r="H11" s="5">
        <f>LOG($E11-10)</f>
        <v>2.3222192947339191</v>
      </c>
      <c r="I11" s="7">
        <f t="shared" si="1"/>
        <v>177.2206121036555</v>
      </c>
      <c r="J11" s="8">
        <f t="shared" si="2"/>
        <v>210</v>
      </c>
      <c r="K11" s="9">
        <f>(F11-1)*K$15+K$16</f>
        <v>1013.938144657765</v>
      </c>
      <c r="L11" s="19">
        <f>(F11-1)*L$15+L$16</f>
        <v>1013.5291240207656</v>
      </c>
    </row>
    <row r="12" spans="4:12" x14ac:dyDescent="0.25">
      <c r="D12" s="18">
        <v>7</v>
      </c>
      <c r="E12" s="4">
        <v>270</v>
      </c>
      <c r="F12" s="5">
        <f>LOG(E12-G40)</f>
        <v>2.4313637641589874</v>
      </c>
      <c r="G12" s="6">
        <f t="shared" si="0"/>
        <v>286.27275283179745</v>
      </c>
      <c r="H12" s="5">
        <f>LOG($E12-10)</f>
        <v>2.4149733479708178</v>
      </c>
      <c r="I12" s="7">
        <f t="shared" si="1"/>
        <v>228.23534138394976</v>
      </c>
      <c r="J12" s="8">
        <f t="shared" si="2"/>
        <v>240</v>
      </c>
      <c r="K12" s="9">
        <f>(F12-1)*K$15+K$16</f>
        <v>1085.0910113271898</v>
      </c>
      <c r="L12" s="19">
        <f>(F12-1)*L$15+L$16</f>
        <v>1080.6796419400355</v>
      </c>
    </row>
    <row r="13" spans="4:12" ht="15.75" thickBot="1" x14ac:dyDescent="0.3">
      <c r="D13" s="20">
        <v>8</v>
      </c>
      <c r="E13" s="21">
        <v>333</v>
      </c>
      <c r="F13" s="22">
        <f>LOG(E13-G41)</f>
        <v>2.5224442335063197</v>
      </c>
      <c r="G13" s="23">
        <f t="shared" si="0"/>
        <v>304.48884670126392</v>
      </c>
      <c r="H13" s="22">
        <f>LOG($E13-10)</f>
        <v>2.509202522331103</v>
      </c>
      <c r="I13" s="24">
        <f t="shared" si="1"/>
        <v>280.06138728210664</v>
      </c>
      <c r="J13" s="25">
        <f t="shared" si="2"/>
        <v>270</v>
      </c>
      <c r="K13" s="26">
        <f>(F13-1)*K$15+K$16</f>
        <v>1157.9553868050557</v>
      </c>
      <c r="L13" s="27">
        <f>(F13-1)*L$15+L$16</f>
        <v>1149.4453962972714</v>
      </c>
    </row>
    <row r="14" spans="4:12" x14ac:dyDescent="0.25">
      <c r="D14" s="2"/>
      <c r="E14" s="2"/>
      <c r="F14" s="2"/>
      <c r="G14" s="2"/>
    </row>
    <row r="15" spans="4:12" x14ac:dyDescent="0.25">
      <c r="D15" s="2"/>
      <c r="E15" s="2"/>
      <c r="F15" s="2"/>
      <c r="G15" s="2">
        <f>1024/G13</f>
        <v>3.363013164829165</v>
      </c>
      <c r="K15">
        <v>800</v>
      </c>
      <c r="L15">
        <v>755</v>
      </c>
    </row>
    <row r="16" spans="4:12" x14ac:dyDescent="0.25">
      <c r="D16" s="2"/>
      <c r="E16" s="2">
        <f>(1023/(340-120))</f>
        <v>4.6500000000000004</v>
      </c>
      <c r="F16" s="3">
        <f>1023/(LN(35))</f>
        <v>287.73554158617111</v>
      </c>
      <c r="G16" s="2"/>
      <c r="K16">
        <v>-60</v>
      </c>
      <c r="L16">
        <v>0</v>
      </c>
    </row>
    <row r="17" spans="4:7" x14ac:dyDescent="0.25">
      <c r="E17" t="s">
        <v>3</v>
      </c>
      <c r="F17" t="s">
        <v>4</v>
      </c>
    </row>
    <row r="19" spans="4:7" x14ac:dyDescent="0.25">
      <c r="F19">
        <f>1020/(F13-1)</f>
        <v>669.97527893081008</v>
      </c>
      <c r="G19" s="1"/>
    </row>
    <row r="21" spans="4:7" x14ac:dyDescent="0.25">
      <c r="F21" t="s">
        <v>7</v>
      </c>
    </row>
    <row r="22" spans="4:7" x14ac:dyDescent="0.25">
      <c r="F22">
        <v>80</v>
      </c>
    </row>
    <row r="23" spans="4:7" x14ac:dyDescent="0.25">
      <c r="D23" s="2"/>
    </row>
    <row r="24" spans="4:7" x14ac:dyDescent="0.25">
      <c r="D24" s="2"/>
    </row>
    <row r="25" spans="4:7" x14ac:dyDescent="0.25">
      <c r="D25" s="2"/>
    </row>
    <row r="26" spans="4:7" x14ac:dyDescent="0.25">
      <c r="D2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2016-06-25T10:31:06Z</dcterms:created>
  <dcterms:modified xsi:type="dcterms:W3CDTF">2020-05-25T19:38:11Z</dcterms:modified>
</cp:coreProperties>
</file>