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nfig\Desktop\"/>
    </mc:Choice>
  </mc:AlternateContent>
  <xr:revisionPtr revIDLastSave="0" documentId="13_ncr:1_{F64A3512-5D05-4286-BD5B-F39EC6D68891}" xr6:coauthVersionLast="47" xr6:coauthVersionMax="47" xr10:uidLastSave="{00000000-0000-0000-0000-000000000000}"/>
  <bookViews>
    <workbookView xWindow="-105" yWindow="0" windowWidth="19410" windowHeight="15585" firstSheet="1" activeTab="1" xr2:uid="{79E09D70-4644-4617-8D43-757B8DF2D3D7}"/>
  </bookViews>
  <sheets>
    <sheet name="ITARK_SPALTE" sheetId="1" state="hidden" r:id="rId1"/>
    <sheet name="conditions Spalte_V2" sheetId="8" r:id="rId2"/>
  </sheets>
  <definedNames>
    <definedName name="_xlnm._FilterDatabase" localSheetId="1" hidden="1">'conditions Spalte_V2'!$A$13:$H$125</definedName>
    <definedName name="_xlnm._FilterDatabase" localSheetId="0" hidden="1">ITARK_SPALTE!$C$1:$I$68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K126" i="8" l="1"/>
  <c r="R126" i="8" s="1"/>
  <c r="K125" i="8"/>
  <c r="R125" i="8" s="1"/>
  <c r="K124" i="8"/>
  <c r="R124" i="8" s="1"/>
  <c r="K123" i="8"/>
  <c r="R123" i="8" s="1"/>
  <c r="K122" i="8"/>
  <c r="R122" i="8" s="1"/>
  <c r="K121" i="8"/>
  <c r="R121" i="8" s="1"/>
  <c r="K120" i="8"/>
  <c r="R120" i="8" s="1"/>
  <c r="K119" i="8"/>
  <c r="R119" i="8" s="1"/>
  <c r="K118" i="8"/>
  <c r="R118" i="8" s="1"/>
  <c r="K117" i="8"/>
  <c r="R117" i="8" s="1"/>
  <c r="K116" i="8"/>
  <c r="R116" i="8" s="1"/>
  <c r="K115" i="8"/>
  <c r="R115" i="8" s="1"/>
  <c r="K114" i="8"/>
  <c r="R114" i="8" s="1"/>
  <c r="K113" i="8"/>
  <c r="R113" i="8" s="1"/>
  <c r="K112" i="8"/>
  <c r="R112" i="8" s="1"/>
  <c r="K111" i="8"/>
  <c r="R111" i="8" s="1"/>
  <c r="K110" i="8"/>
  <c r="R110" i="8" s="1"/>
  <c r="K109" i="8"/>
  <c r="R109" i="8" s="1"/>
  <c r="K108" i="8"/>
  <c r="R108" i="8" s="1"/>
  <c r="K107" i="8"/>
  <c r="R107" i="8" s="1"/>
  <c r="K106" i="8"/>
  <c r="R106" i="8" s="1"/>
  <c r="K105" i="8"/>
  <c r="R105" i="8" s="1"/>
  <c r="K104" i="8"/>
  <c r="R104" i="8" s="1"/>
  <c r="K103" i="8"/>
  <c r="R103" i="8" s="1"/>
  <c r="K102" i="8"/>
  <c r="R102" i="8" s="1"/>
  <c r="K101" i="8"/>
  <c r="R101" i="8" s="1"/>
  <c r="K100" i="8"/>
  <c r="R100" i="8" s="1"/>
  <c r="K99" i="8"/>
  <c r="R99" i="8" s="1"/>
  <c r="K98" i="8"/>
  <c r="R98" i="8" s="1"/>
  <c r="K97" i="8"/>
  <c r="R97" i="8" s="1"/>
  <c r="K96" i="8"/>
  <c r="R96" i="8" s="1"/>
  <c r="K95" i="8"/>
  <c r="R95" i="8" s="1"/>
  <c r="K94" i="8"/>
  <c r="R94" i="8" s="1"/>
  <c r="K93" i="8"/>
  <c r="R93" i="8" s="1"/>
  <c r="K92" i="8"/>
  <c r="K91" i="8"/>
  <c r="R91" i="8" s="1"/>
  <c r="K90" i="8"/>
  <c r="R90" i="8" s="1"/>
  <c r="K89" i="8"/>
  <c r="R89" i="8" s="1"/>
  <c r="K88" i="8"/>
  <c r="R88" i="8" s="1"/>
  <c r="K87" i="8"/>
  <c r="R87" i="8" s="1"/>
  <c r="K86" i="8"/>
  <c r="R86" i="8" s="1"/>
  <c r="K85" i="8"/>
  <c r="R85" i="8" s="1"/>
  <c r="K84" i="8"/>
  <c r="R84" i="8" s="1"/>
  <c r="K83" i="8"/>
  <c r="R83" i="8" s="1"/>
  <c r="K82" i="8"/>
  <c r="R82" i="8" s="1"/>
  <c r="K81" i="8"/>
  <c r="R81" i="8" s="1"/>
  <c r="K80" i="8"/>
  <c r="R80" i="8" s="1"/>
  <c r="K79" i="8"/>
  <c r="R79" i="8" s="1"/>
  <c r="K78" i="8"/>
  <c r="R78" i="8" s="1"/>
  <c r="K77" i="8"/>
  <c r="R77" i="8" s="1"/>
  <c r="K76" i="8"/>
  <c r="R76" i="8" s="1"/>
  <c r="K75" i="8"/>
  <c r="R75" i="8" s="1"/>
  <c r="K74" i="8"/>
  <c r="R74" i="8" s="1"/>
  <c r="P72" i="8"/>
  <c r="O72" i="8"/>
  <c r="N72" i="8"/>
  <c r="M72" i="8"/>
  <c r="L72" i="8"/>
  <c r="K72" i="8"/>
  <c r="P71" i="8"/>
  <c r="O71" i="8"/>
  <c r="N71" i="8"/>
  <c r="M71" i="8"/>
  <c r="L71" i="8"/>
  <c r="K71" i="8"/>
  <c r="P70" i="8"/>
  <c r="O70" i="8"/>
  <c r="N70" i="8"/>
  <c r="M70" i="8"/>
  <c r="L70" i="8"/>
  <c r="K70" i="8"/>
  <c r="P69" i="8"/>
  <c r="O69" i="8"/>
  <c r="N69" i="8"/>
  <c r="M69" i="8"/>
  <c r="L69" i="8"/>
  <c r="K69" i="8"/>
  <c r="P68" i="8"/>
  <c r="O68" i="8"/>
  <c r="N68" i="8"/>
  <c r="M68" i="8"/>
  <c r="L68" i="8"/>
  <c r="K68" i="8"/>
  <c r="P67" i="8"/>
  <c r="O67" i="8"/>
  <c r="N67" i="8"/>
  <c r="M67" i="8"/>
  <c r="L67" i="8"/>
  <c r="K67" i="8"/>
  <c r="P66" i="8"/>
  <c r="O66" i="8"/>
  <c r="N66" i="8"/>
  <c r="M66" i="8"/>
  <c r="R66" i="8" s="1"/>
  <c r="L66" i="8"/>
  <c r="K66" i="8"/>
  <c r="P65" i="8"/>
  <c r="O65" i="8"/>
  <c r="N65" i="8"/>
  <c r="M65" i="8"/>
  <c r="L65" i="8"/>
  <c r="K65" i="8"/>
  <c r="P64" i="8"/>
  <c r="O64" i="8"/>
  <c r="N64" i="8"/>
  <c r="M64" i="8"/>
  <c r="L64" i="8"/>
  <c r="K64" i="8"/>
  <c r="P63" i="8"/>
  <c r="O63" i="8"/>
  <c r="N63" i="8"/>
  <c r="M63" i="8"/>
  <c r="L63" i="8"/>
  <c r="K63" i="8"/>
  <c r="P62" i="8"/>
  <c r="O62" i="8"/>
  <c r="N62" i="8"/>
  <c r="M62" i="8"/>
  <c r="R62" i="8" s="1"/>
  <c r="L62" i="8"/>
  <c r="K62" i="8"/>
  <c r="P61" i="8"/>
  <c r="O61" i="8"/>
  <c r="N61" i="8"/>
  <c r="M61" i="8"/>
  <c r="L61" i="8"/>
  <c r="K61" i="8"/>
  <c r="P60" i="8"/>
  <c r="O60" i="8"/>
  <c r="N60" i="8"/>
  <c r="M60" i="8"/>
  <c r="L60" i="8"/>
  <c r="K60" i="8"/>
  <c r="P59" i="8"/>
  <c r="O59" i="8"/>
  <c r="N59" i="8"/>
  <c r="M59" i="8"/>
  <c r="L59" i="8"/>
  <c r="K59" i="8"/>
  <c r="P58" i="8"/>
  <c r="O58" i="8"/>
  <c r="N58" i="8"/>
  <c r="M58" i="8"/>
  <c r="R58" i="8" s="1"/>
  <c r="L58" i="8"/>
  <c r="K58" i="8"/>
  <c r="P57" i="8"/>
  <c r="O57" i="8"/>
  <c r="N57" i="8"/>
  <c r="M57" i="8"/>
  <c r="L57" i="8"/>
  <c r="K57" i="8"/>
  <c r="P56" i="8"/>
  <c r="O56" i="8"/>
  <c r="N56" i="8"/>
  <c r="M56" i="8"/>
  <c r="L56" i="8"/>
  <c r="K56" i="8"/>
  <c r="P55" i="8"/>
  <c r="O55" i="8"/>
  <c r="N55" i="8"/>
  <c r="M55" i="8"/>
  <c r="L55" i="8"/>
  <c r="K55" i="8"/>
  <c r="P54" i="8"/>
  <c r="O54" i="8"/>
  <c r="N54" i="8"/>
  <c r="M54" i="8"/>
  <c r="R54" i="8" s="1"/>
  <c r="L54" i="8"/>
  <c r="K54" i="8"/>
  <c r="P53" i="8"/>
  <c r="O53" i="8"/>
  <c r="N53" i="8"/>
  <c r="M53" i="8"/>
  <c r="L53" i="8"/>
  <c r="K53" i="8"/>
  <c r="P52" i="8"/>
  <c r="O52" i="8"/>
  <c r="N52" i="8"/>
  <c r="M52" i="8"/>
  <c r="L52" i="8"/>
  <c r="K52" i="8"/>
  <c r="P51" i="8"/>
  <c r="O51" i="8"/>
  <c r="N51" i="8"/>
  <c r="M51" i="8"/>
  <c r="L51" i="8"/>
  <c r="K51" i="8"/>
  <c r="P50" i="8"/>
  <c r="O50" i="8"/>
  <c r="N50" i="8"/>
  <c r="M50" i="8"/>
  <c r="R50" i="8" s="1"/>
  <c r="L50" i="8"/>
  <c r="K50" i="8"/>
  <c r="P49" i="8"/>
  <c r="O49" i="8"/>
  <c r="N49" i="8"/>
  <c r="M49" i="8"/>
  <c r="L49" i="8"/>
  <c r="K49" i="8"/>
  <c r="P48" i="8"/>
  <c r="O48" i="8"/>
  <c r="N48" i="8"/>
  <c r="M48" i="8"/>
  <c r="L48" i="8"/>
  <c r="K48" i="8"/>
  <c r="P47" i="8"/>
  <c r="O47" i="8"/>
  <c r="N47" i="8"/>
  <c r="M47" i="8"/>
  <c r="L47" i="8"/>
  <c r="K47" i="8"/>
  <c r="P46" i="8"/>
  <c r="O46" i="8"/>
  <c r="N46" i="8"/>
  <c r="M46" i="8"/>
  <c r="R46" i="8" s="1"/>
  <c r="L46" i="8"/>
  <c r="K46" i="8"/>
  <c r="P45" i="8"/>
  <c r="O45" i="8"/>
  <c r="N45" i="8"/>
  <c r="M45" i="8"/>
  <c r="L45" i="8"/>
  <c r="K45" i="8"/>
  <c r="P44" i="8"/>
  <c r="O44" i="8"/>
  <c r="N44" i="8"/>
  <c r="M44" i="8"/>
  <c r="L44" i="8"/>
  <c r="K44" i="8"/>
  <c r="P43" i="8"/>
  <c r="O43" i="8"/>
  <c r="N43" i="8"/>
  <c r="M43" i="8"/>
  <c r="L43" i="8"/>
  <c r="K43" i="8"/>
  <c r="P42" i="8"/>
  <c r="O42" i="8"/>
  <c r="N42" i="8"/>
  <c r="M42" i="8"/>
  <c r="R42" i="8" s="1"/>
  <c r="L42" i="8"/>
  <c r="K42" i="8"/>
  <c r="P41" i="8"/>
  <c r="O41" i="8"/>
  <c r="N41" i="8"/>
  <c r="M41" i="8"/>
  <c r="L41" i="8"/>
  <c r="K41" i="8"/>
  <c r="P40" i="8"/>
  <c r="O40" i="8"/>
  <c r="N40" i="8"/>
  <c r="M40" i="8"/>
  <c r="L40" i="8"/>
  <c r="K40" i="8"/>
  <c r="P39" i="8"/>
  <c r="O39" i="8"/>
  <c r="N39" i="8"/>
  <c r="M39" i="8"/>
  <c r="L39" i="8"/>
  <c r="K39" i="8"/>
  <c r="P38" i="8"/>
  <c r="O38" i="8"/>
  <c r="N38" i="8"/>
  <c r="M38" i="8"/>
  <c r="R38" i="8" s="1"/>
  <c r="L38" i="8"/>
  <c r="K38" i="8"/>
  <c r="P37" i="8"/>
  <c r="O37" i="8"/>
  <c r="N37" i="8"/>
  <c r="M37" i="8"/>
  <c r="L37" i="8"/>
  <c r="K37" i="8"/>
  <c r="P36" i="8"/>
  <c r="O36" i="8"/>
  <c r="N36" i="8"/>
  <c r="M36" i="8"/>
  <c r="L36" i="8"/>
  <c r="K36" i="8"/>
  <c r="P35" i="8"/>
  <c r="O35" i="8"/>
  <c r="N35" i="8"/>
  <c r="M35" i="8"/>
  <c r="L35" i="8"/>
  <c r="K35" i="8"/>
  <c r="P34" i="8"/>
  <c r="O34" i="8"/>
  <c r="N34" i="8"/>
  <c r="M34" i="8"/>
  <c r="R34" i="8" s="1"/>
  <c r="L34" i="8"/>
  <c r="K34" i="8"/>
  <c r="P33" i="8"/>
  <c r="O33" i="8"/>
  <c r="N33" i="8"/>
  <c r="M33" i="8"/>
  <c r="L33" i="8"/>
  <c r="K33" i="8"/>
  <c r="P32" i="8"/>
  <c r="O32" i="8"/>
  <c r="N32" i="8"/>
  <c r="M32" i="8"/>
  <c r="L32" i="8"/>
  <c r="K32" i="8"/>
  <c r="P31" i="8"/>
  <c r="O31" i="8"/>
  <c r="N31" i="8"/>
  <c r="M31" i="8"/>
  <c r="L31" i="8"/>
  <c r="K31" i="8"/>
  <c r="P30" i="8"/>
  <c r="O30" i="8"/>
  <c r="N30" i="8"/>
  <c r="M30" i="8"/>
  <c r="R30" i="8" s="1"/>
  <c r="L30" i="8"/>
  <c r="K30" i="8"/>
  <c r="P29" i="8"/>
  <c r="O29" i="8"/>
  <c r="N29" i="8"/>
  <c r="M29" i="8"/>
  <c r="L29" i="8"/>
  <c r="K29" i="8"/>
  <c r="P28" i="8"/>
  <c r="O28" i="8"/>
  <c r="N28" i="8"/>
  <c r="M28" i="8"/>
  <c r="L28" i="8"/>
  <c r="K28" i="8"/>
  <c r="P27" i="8"/>
  <c r="O27" i="8"/>
  <c r="N27" i="8"/>
  <c r="M27" i="8"/>
  <c r="L27" i="8"/>
  <c r="K27" i="8"/>
  <c r="P26" i="8"/>
  <c r="O26" i="8"/>
  <c r="N26" i="8"/>
  <c r="M26" i="8"/>
  <c r="R26" i="8" s="1"/>
  <c r="L26" i="8"/>
  <c r="K26" i="8"/>
  <c r="P25" i="8"/>
  <c r="O25" i="8"/>
  <c r="N25" i="8"/>
  <c r="M25" i="8"/>
  <c r="L25" i="8"/>
  <c r="K25" i="8"/>
  <c r="P12" i="8"/>
  <c r="O12" i="8"/>
  <c r="N12" i="8"/>
  <c r="M12" i="8"/>
  <c r="L12" i="8"/>
  <c r="K12" i="8"/>
  <c r="P11" i="8"/>
  <c r="O11" i="8"/>
  <c r="N11" i="8"/>
  <c r="M11" i="8"/>
  <c r="L11" i="8"/>
  <c r="K11" i="8"/>
  <c r="P10" i="8"/>
  <c r="O10" i="8"/>
  <c r="N10" i="8"/>
  <c r="M10" i="8"/>
  <c r="R10" i="8" s="1"/>
  <c r="L10" i="8"/>
  <c r="K10" i="8"/>
  <c r="P9" i="8"/>
  <c r="O9" i="8"/>
  <c r="N9" i="8"/>
  <c r="M9" i="8"/>
  <c r="L9" i="8"/>
  <c r="K9" i="8"/>
  <c r="P8" i="8"/>
  <c r="O8" i="8"/>
  <c r="N8" i="8"/>
  <c r="M8" i="8"/>
  <c r="L8" i="8"/>
  <c r="K8" i="8"/>
  <c r="P7" i="8"/>
  <c r="O7" i="8"/>
  <c r="N7" i="8"/>
  <c r="M7" i="8"/>
  <c r="L7" i="8"/>
  <c r="K7" i="8"/>
  <c r="P6" i="8"/>
  <c r="O6" i="8"/>
  <c r="N6" i="8"/>
  <c r="M6" i="8"/>
  <c r="R6" i="8" s="1"/>
  <c r="L6" i="8"/>
  <c r="K6" i="8"/>
  <c r="P5" i="8"/>
  <c r="O5" i="8"/>
  <c r="N5" i="8"/>
  <c r="M5" i="8"/>
  <c r="L5" i="8"/>
  <c r="K5" i="8"/>
  <c r="P4" i="8"/>
  <c r="O4" i="8"/>
  <c r="N4" i="8"/>
  <c r="M4" i="8"/>
  <c r="L4" i="8"/>
  <c r="K4" i="8"/>
  <c r="P3" i="8"/>
  <c r="O3" i="8"/>
  <c r="N3" i="8"/>
  <c r="M3" i="8"/>
  <c r="L3" i="8"/>
  <c r="K3" i="8"/>
  <c r="P24" i="8"/>
  <c r="O24" i="8"/>
  <c r="N24" i="8"/>
  <c r="M24" i="8"/>
  <c r="R24" i="8" s="1"/>
  <c r="L24" i="8"/>
  <c r="K24" i="8"/>
  <c r="P23" i="8"/>
  <c r="O23" i="8"/>
  <c r="N23" i="8"/>
  <c r="M23" i="8"/>
  <c r="L23" i="8"/>
  <c r="K23" i="8"/>
  <c r="P22" i="8"/>
  <c r="O22" i="8"/>
  <c r="N22" i="8"/>
  <c r="M22" i="8"/>
  <c r="L22" i="8"/>
  <c r="K22" i="8"/>
  <c r="P21" i="8"/>
  <c r="O21" i="8"/>
  <c r="N21" i="8"/>
  <c r="M21" i="8"/>
  <c r="L21" i="8"/>
  <c r="K21" i="8"/>
  <c r="P20" i="8"/>
  <c r="O20" i="8"/>
  <c r="N20" i="8"/>
  <c r="M20" i="8"/>
  <c r="R20" i="8" s="1"/>
  <c r="L20" i="8"/>
  <c r="K20" i="8"/>
  <c r="P19" i="8"/>
  <c r="O19" i="8"/>
  <c r="N19" i="8"/>
  <c r="M19" i="8"/>
  <c r="L19" i="8"/>
  <c r="K19" i="8"/>
  <c r="P18" i="8"/>
  <c r="O18" i="8"/>
  <c r="N18" i="8"/>
  <c r="M18" i="8"/>
  <c r="L18" i="8"/>
  <c r="K18" i="8"/>
  <c r="P17" i="8"/>
  <c r="O17" i="8"/>
  <c r="N17" i="8"/>
  <c r="M17" i="8"/>
  <c r="L17" i="8"/>
  <c r="K17" i="8"/>
  <c r="P16" i="8"/>
  <c r="O16" i="8"/>
  <c r="N16" i="8"/>
  <c r="M16" i="8"/>
  <c r="R16" i="8" s="1"/>
  <c r="L16" i="8"/>
  <c r="K16" i="8"/>
  <c r="P15" i="8"/>
  <c r="O15" i="8"/>
  <c r="N15" i="8"/>
  <c r="M15" i="8"/>
  <c r="L15" i="8"/>
  <c r="K15" i="8"/>
  <c r="P14" i="8"/>
  <c r="O14" i="8"/>
  <c r="N14" i="8"/>
  <c r="M14" i="8"/>
  <c r="L14" i="8"/>
  <c r="K14" i="8"/>
  <c r="P13" i="8"/>
  <c r="O13" i="8"/>
  <c r="N13" i="8"/>
  <c r="M13" i="8"/>
  <c r="L13" i="8"/>
  <c r="K13" i="8"/>
  <c r="R70" i="8" l="1"/>
  <c r="R19" i="8"/>
  <c r="R23" i="8"/>
  <c r="R5" i="8"/>
  <c r="R9" i="8"/>
  <c r="R25" i="8"/>
  <c r="R29" i="8"/>
  <c r="R33" i="8"/>
  <c r="R37" i="8"/>
  <c r="R41" i="8"/>
  <c r="R45" i="8"/>
  <c r="R49" i="8"/>
  <c r="R53" i="8"/>
  <c r="R57" i="8"/>
  <c r="R61" i="8"/>
  <c r="R65" i="8"/>
  <c r="R15" i="8"/>
  <c r="R14" i="8"/>
  <c r="R13" i="8"/>
  <c r="R17" i="8"/>
  <c r="R21" i="8"/>
  <c r="R3" i="8"/>
  <c r="R7" i="8"/>
  <c r="R11" i="8"/>
  <c r="R27" i="8"/>
  <c r="R31" i="8"/>
  <c r="R35" i="8"/>
  <c r="R39" i="8"/>
  <c r="R43" i="8"/>
  <c r="R47" i="8"/>
  <c r="R51" i="8"/>
  <c r="R55" i="8"/>
  <c r="R59" i="8"/>
  <c r="R63" i="8"/>
  <c r="R67" i="8"/>
  <c r="R71" i="8"/>
  <c r="R69" i="8"/>
  <c r="R18" i="8"/>
  <c r="R22" i="8"/>
  <c r="R4" i="8"/>
  <c r="R8" i="8"/>
  <c r="R12" i="8"/>
  <c r="R28" i="8"/>
  <c r="R32" i="8"/>
  <c r="R36" i="8"/>
  <c r="R40" i="8"/>
  <c r="R44" i="8"/>
  <c r="R48" i="8"/>
  <c r="R52" i="8"/>
  <c r="R56" i="8"/>
  <c r="R60" i="8"/>
  <c r="R64" i="8"/>
  <c r="R68" i="8"/>
  <c r="R7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Puddu Stefano BFS</author>
  </authors>
  <commentList>
    <comment ref="H1" authorId="0" shapeId="0" xr:uid="{E15BEBEF-4E7E-468F-8402-1F7B6BFF149B}">
      <text>
        <r>
          <rPr>
            <b/>
            <sz val="9"/>
            <color indexed="81"/>
            <rFont val="Tahoma"/>
            <family val="2"/>
          </rPr>
          <t>Puddu Stefano BFS:</t>
        </r>
        <r>
          <rPr>
            <sz val="9"/>
            <color indexed="81"/>
            <rFont val="Tahoma"/>
            <family val="2"/>
          </rPr>
          <t xml:space="preserve">
or
</t>
        </r>
      </text>
    </comment>
  </commentList>
</comments>
</file>

<file path=xl/sharedStrings.xml><?xml version="1.0" encoding="utf-8"?>
<sst xmlns="http://schemas.openxmlformats.org/spreadsheetml/2006/main" count="724" uniqueCount="337">
  <si>
    <t>ITARK_SPALTE</t>
  </si>
  <si>
    <t>ktr_typ</t>
  </si>
  <si>
    <t>abc_fall</t>
  </si>
  <si>
    <t>tarif</t>
  </si>
  <si>
    <t>ktr_beschr</t>
  </si>
  <si>
    <t>liegeklasse</t>
  </si>
  <si>
    <t>grundversicherung</t>
  </si>
  <si>
    <t>A</t>
  </si>
  <si>
    <t>vide</t>
  </si>
  <si>
    <t>2,3</t>
  </si>
  <si>
    <t>2,3,4</t>
  </si>
  <si>
    <t xml:space="preserve">weiterer Tarif reine stat. </t>
  </si>
  <si>
    <t>weiterer Tarif stat. ZV</t>
  </si>
  <si>
    <t>1,2,3</t>
  </si>
  <si>
    <t>5,8</t>
  </si>
  <si>
    <t>stat. Tarif KVG ZV Reha</t>
  </si>
  <si>
    <t>stat. Tarif MTK Reha</t>
  </si>
  <si>
    <t>stat. Tarif MTK ZV Reha</t>
  </si>
  <si>
    <t>übrige Selbstzahler Reha</t>
  </si>
  <si>
    <t>rein stat. KVG Fälle Psychi</t>
  </si>
  <si>
    <t>stat. Tarif KVG ZV Psychi</t>
  </si>
  <si>
    <t>stat. Tarif MTK Psychi</t>
  </si>
  <si>
    <t>stat. Tarif MTK ZV Psychi</t>
  </si>
  <si>
    <t>übrige Selbstzahler Psychi</t>
  </si>
  <si>
    <t>Tageskliniken Psychiatrie</t>
  </si>
  <si>
    <t>Tagesklinik Psycho-geriatrie</t>
  </si>
  <si>
    <t>Tagesklinik Alkohol-behandlung</t>
  </si>
  <si>
    <t>Tagesklinik Suchtbehandlung</t>
  </si>
  <si>
    <t>Tagesklinik Kinder-&amp; Jugendpsychiatrie</t>
  </si>
  <si>
    <t>Akuttagesklinik Psychiatrie</t>
  </si>
  <si>
    <t>Nachtklinik Psychiatrie</t>
  </si>
  <si>
    <t>weitere Tagesklinik</t>
  </si>
  <si>
    <t>universitäre Lehre + Forschung</t>
  </si>
  <si>
    <t>601,602,603</t>
  </si>
  <si>
    <t>5**,7**</t>
  </si>
  <si>
    <t>übrige Aufträge von Dritten</t>
  </si>
  <si>
    <t>Rein KVG Ernährungsberatung</t>
  </si>
  <si>
    <t>MTK Ernährungsberatung</t>
  </si>
  <si>
    <t>Selbstzahler (inkl. ZV) Ernährungsberatung</t>
  </si>
  <si>
    <t>Rein KVG Diabetesberatung</t>
  </si>
  <si>
    <t>MTK Diabetesberatung</t>
  </si>
  <si>
    <t>Selbstzahler (inkl. ZV) Diabetesberatung</t>
  </si>
  <si>
    <t>Rein KVG Logopädie</t>
  </si>
  <si>
    <t>MTK Logopädie</t>
  </si>
  <si>
    <t>Selbstzahler (inkl. ZV) Logopädie</t>
  </si>
  <si>
    <t>MTK  Neuropsychologie</t>
  </si>
  <si>
    <t>übrige ambulante Tarife</t>
  </si>
  <si>
    <t>371-382,402,403</t>
  </si>
  <si>
    <t>383,401</t>
  </si>
  <si>
    <t>Dialyse</t>
  </si>
  <si>
    <t>weitere Tarife (z. B. SVK) stationär</t>
  </si>
  <si>
    <t>Material, Medikamente, Blut, Fremdleistungen</t>
  </si>
  <si>
    <t>Selbstzahler (inkl. ZV) Nichtärztliche Psychotherapie</t>
  </si>
  <si>
    <t>stat. Tarif MTK akut</t>
  </si>
  <si>
    <t>stat. Tarif MTK ZV akut</t>
  </si>
  <si>
    <t>übrige Selbstzahler akut</t>
  </si>
  <si>
    <t>rein stat. KVG Fälle Reha</t>
  </si>
  <si>
    <t>rein stat. KVG Fälleakut</t>
  </si>
  <si>
    <t>stat. Tarif KVG ZV akut</t>
  </si>
  <si>
    <t>1,2,3,4,5,8</t>
  </si>
  <si>
    <t>Rein KVG TARMED</t>
  </si>
  <si>
    <t>MTK TARMED</t>
  </si>
  <si>
    <t>Selbstzahler (inkl. ZV) TARMED</t>
  </si>
  <si>
    <t>Rein KVG Physio</t>
  </si>
  <si>
    <t>MTK Physio</t>
  </si>
  <si>
    <t>Selbstzahler (inkl. ZV) Physio</t>
  </si>
  <si>
    <t>Rein KVG Ergotherapie</t>
  </si>
  <si>
    <t>MTK Ergotherapie</t>
  </si>
  <si>
    <t>Selbstzahler (inkl. ZV) Ergotherapie</t>
  </si>
  <si>
    <t>Rein KVG Neuropsychologie</t>
  </si>
  <si>
    <t>Selbstzahler (inkl. ZV) Neuropsychologie</t>
  </si>
  <si>
    <t>Rein KVG Nichtärztliche Psychotherapie</t>
  </si>
  <si>
    <t>MTK Nichtärztliche Psychotherapie</t>
  </si>
  <si>
    <t>geriatrische Langzeit stationär</t>
  </si>
  <si>
    <t>GWL</t>
  </si>
  <si>
    <t>ITARK_TITLE</t>
  </si>
  <si>
    <t>ITARK_SPALTE_1</t>
  </si>
  <si>
    <t>ITARK_SPALTE_2</t>
  </si>
  <si>
    <t>ITARK_SPALTE_3</t>
  </si>
  <si>
    <t>ITARK_SPALTE_4</t>
  </si>
  <si>
    <t>ITARK_SPALTE_5</t>
  </si>
  <si>
    <t>ITARK_SPALTE_6</t>
  </si>
  <si>
    <t>ITARK_SPALTE_7</t>
  </si>
  <si>
    <t>ITARK_SPALTE_8</t>
  </si>
  <si>
    <t>ITARK_SPALTE_9</t>
  </si>
  <si>
    <t>ITARK_SPALTE_10</t>
  </si>
  <si>
    <t>ITARK_SPALTE_11</t>
  </si>
  <si>
    <t>ITARK_SPALTE_12</t>
  </si>
  <si>
    <t>ITARK_SPALTE_13</t>
  </si>
  <si>
    <t>ITARK_SPALTE_14</t>
  </si>
  <si>
    <t>ITARK_SPALTE_15</t>
  </si>
  <si>
    <t>ITARK_SPALTE_16</t>
  </si>
  <si>
    <t>ITARK_SPALTE_17</t>
  </si>
  <si>
    <t>ITARK_SPALTE_18</t>
  </si>
  <si>
    <t>ITARK_SPALTE_19</t>
  </si>
  <si>
    <t>ITARK_SPALTE_20</t>
  </si>
  <si>
    <t>ITARK_SPALTE_21</t>
  </si>
  <si>
    <t>ITARK_SPALTE_22</t>
  </si>
  <si>
    <t>ITARK_SPALTE_23</t>
  </si>
  <si>
    <t>ITARK_SPALTE_24</t>
  </si>
  <si>
    <t>ITARK_SPALTE_25</t>
  </si>
  <si>
    <t>ITARK_SPALTE_26</t>
  </si>
  <si>
    <t>ITARK_SPALTE_27</t>
  </si>
  <si>
    <t>ITARK_SPALTE_28</t>
  </si>
  <si>
    <t>ITARK_SPALTE_29</t>
  </si>
  <si>
    <t>ITARK_SPALTE_30</t>
  </si>
  <si>
    <t>ITARK_SPALTE_31</t>
  </si>
  <si>
    <t>ITARK_SPALTE_32</t>
  </si>
  <si>
    <t>ITARK_SPALTE_33</t>
  </si>
  <si>
    <t>ITARK_SPALTE_34</t>
  </si>
  <si>
    <t>ITARK_SPALTE_35</t>
  </si>
  <si>
    <t>ITARK_SPALTE_36</t>
  </si>
  <si>
    <t>ITARK_SPALTE_37</t>
  </si>
  <si>
    <t>ITARK_SPALTE_38</t>
  </si>
  <si>
    <t>ITARK_SPALTE_39</t>
  </si>
  <si>
    <t>ITARK_SPALTE_40</t>
  </si>
  <si>
    <t>ITARK_SPALTE_41</t>
  </si>
  <si>
    <t>ITARK_SPALTE_42</t>
  </si>
  <si>
    <t>ITARK_SPALTE_43</t>
  </si>
  <si>
    <t>ITARK_SPALTE_44</t>
  </si>
  <si>
    <t>ITARK_SPALTE_45</t>
  </si>
  <si>
    <t>ITARK_SPALTE_46</t>
  </si>
  <si>
    <t>ITARK_SPALTE_47</t>
  </si>
  <si>
    <t>ITARK_SPALTE_48</t>
  </si>
  <si>
    <t>ITARK_SPALTE_49</t>
  </si>
  <si>
    <t>ITARK_SPALTE_50</t>
  </si>
  <si>
    <t>ITARK_SPALTE_51</t>
  </si>
  <si>
    <t>ITARK_SPALTE_52</t>
  </si>
  <si>
    <t>ITARK_SPALTE_53</t>
  </si>
  <si>
    <t>ITARK_SPALTE_54</t>
  </si>
  <si>
    <t>ITARK_SPALTE_55</t>
  </si>
  <si>
    <t>ITARK_SPALTE_56</t>
  </si>
  <si>
    <t>ITARK_SPALTE_57</t>
  </si>
  <si>
    <t>ITARK_SPALTE_58</t>
  </si>
  <si>
    <t>ITARK_SPALTE_59</t>
  </si>
  <si>
    <t>ITARK_SPALTE_60</t>
  </si>
  <si>
    <t>ITARK_SPALTE_61</t>
  </si>
  <si>
    <t>ITARK_SPALTE_62</t>
  </si>
  <si>
    <t>1, 101</t>
  </si>
  <si>
    <t>sub_total_spalte_1&amp;2</t>
  </si>
  <si>
    <t>sub_total_spalte_3&amp;4</t>
  </si>
  <si>
    <t>ITARK_SPALTE_NEW</t>
  </si>
  <si>
    <t>übrige Selbstzahler 
akut</t>
  </si>
  <si>
    <t>ITARK_SPALTE_OLD</t>
  </si>
  <si>
    <t>1,2</t>
  </si>
  <si>
    <t>1,2,3,4</t>
  </si>
  <si>
    <t>total_spalte_1to7</t>
  </si>
  <si>
    <t>total_spalte_8to12</t>
  </si>
  <si>
    <t>total_spalte_XXtoYY</t>
  </si>
  <si>
    <t>rein stat. KVG Fälle
akut</t>
  </si>
  <si>
    <t>stat. Tarif KVG ZV 
akut</t>
  </si>
  <si>
    <t>stat. 
Tarif MTK 
akut</t>
  </si>
  <si>
    <t>stat. Tarif MTK ZV 
akut</t>
  </si>
  <si>
    <t>rein stat. KVG Fälle 
Reha</t>
  </si>
  <si>
    <t>Früreha
rein stat. KVG</t>
  </si>
  <si>
    <t>Früreha 
KVG ZV</t>
  </si>
  <si>
    <t>Früreha 
MTK</t>
  </si>
  <si>
    <t>Früreha 
MTK ZV</t>
  </si>
  <si>
    <t>Früreha 
Übrige Selbstzahler</t>
  </si>
  <si>
    <t>Paraplegiologie 
rein stat. KVG</t>
  </si>
  <si>
    <t>Paraplegiologie 
KVG ZV</t>
  </si>
  <si>
    <t>Paraplegiologie 
MTK</t>
  </si>
  <si>
    <t>Paraplegiologie 
MTK ZV</t>
  </si>
  <si>
    <t>Paraplegiologie 
Übrige Selbstzahler</t>
  </si>
  <si>
    <t>Beispiel 1 rein stat. KVG</t>
  </si>
  <si>
    <t>Beispiel 1 ZV KVG</t>
  </si>
  <si>
    <t>Beispiel 1 MTK</t>
  </si>
  <si>
    <t>Beispiel 1 MTK ZV</t>
  </si>
  <si>
    <t>Beispiel 1 Übrige Selbstzahler</t>
  </si>
  <si>
    <t>Beispiel 2 rein stat. KVG</t>
  </si>
  <si>
    <t>Beispiel 2 ZV KVG</t>
  </si>
  <si>
    <t>Beispiel 2 MTK</t>
  </si>
  <si>
    <t>Beispiel 2 MTK ZV</t>
  </si>
  <si>
    <t>Beispiel 2 Übrige Selbstzahler</t>
  </si>
  <si>
    <t>Bitte Tarifbezeichnung ergänzen rein stat. KVG</t>
  </si>
  <si>
    <t>Bitte Tarifbezeichnung ergänzen ZV KVG</t>
  </si>
  <si>
    <t>Bitte Tarifbezeichnung ergänzen MTK</t>
  </si>
  <si>
    <t>Bitte Tarifbezeichnung ergänzen MTK ZV</t>
  </si>
  <si>
    <t>Bitte Tarifbezeichnung ergänzen Übrige Selbstzahler</t>
  </si>
  <si>
    <t>Beispiel 3 rein stat. KVG</t>
  </si>
  <si>
    <t>Beispiel 3 ZV KVG</t>
  </si>
  <si>
    <t>Beispiel 3 MTK</t>
  </si>
  <si>
    <t>Beispiel 3 MTK ZV</t>
  </si>
  <si>
    <t>Beispiel 3 Übrige Selbstzahler</t>
  </si>
  <si>
    <t>geriatrische Langzeit
stationär</t>
  </si>
  <si>
    <t>Palliativ
stationär</t>
  </si>
  <si>
    <t>abandon</t>
  </si>
  <si>
    <t>Tageskliniken Reha KVG</t>
  </si>
  <si>
    <t>Tageskliniken Reha MTK</t>
  </si>
  <si>
    <t>Tageskliniken Reha Selbstzahler</t>
  </si>
  <si>
    <t>Rein KVG 
TARMED</t>
  </si>
  <si>
    <t>MTK 
TARMED</t>
  </si>
  <si>
    <t>Selbstzahler (inkl. ZV) 
TARMED</t>
  </si>
  <si>
    <t>Rein KVG 
Physio</t>
  </si>
  <si>
    <t>MTK 
Physio</t>
  </si>
  <si>
    <t>Selbstzahler (inkl. ZV) 
Physio</t>
  </si>
  <si>
    <t>Rein KVG 
Ergotherapie</t>
  </si>
  <si>
    <t>MTK 
Ergotherapie</t>
  </si>
  <si>
    <t>Selbstzahler (inkl. ZV) 
Ergotherapie</t>
  </si>
  <si>
    <t>Rein KVG 
Neuropsychologie</t>
  </si>
  <si>
    <t>Selbstzahler 
(inkl. ZV) 
Neuropsychologie</t>
  </si>
  <si>
    <t>Rein KVG 
Nichtärztliche Psychotherapie</t>
  </si>
  <si>
    <t>MTK 
Nichtärztliche Psychotherapie</t>
  </si>
  <si>
    <t>Selbstzahler 
(inkl. ZV) 
Nichtärztliche Psychotherapie</t>
  </si>
  <si>
    <t>Tarif Labor</t>
  </si>
  <si>
    <t>Material, Medikamente, Blut</t>
  </si>
  <si>
    <t>Fremdleistungen</t>
  </si>
  <si>
    <t>Condition</t>
  </si>
  <si>
    <t>Not Fall</t>
  </si>
  <si>
    <t>Fall (ktr_typ = 1 AND abc_fall = A)</t>
  </si>
  <si>
    <t>NOT MISSING</t>
  </si>
  <si>
    <t>MISSING</t>
  </si>
  <si>
    <t>50_55_60_65</t>
  </si>
  <si>
    <t>51_56_61_66</t>
  </si>
  <si>
    <t>52_57_62_67</t>
  </si>
  <si>
    <t>53_58_63_68</t>
  </si>
  <si>
    <t>54_59_64_69</t>
  </si>
  <si>
    <t>25_30_35_40</t>
  </si>
  <si>
    <t>26_31_36_41</t>
  </si>
  <si>
    <t>27_32_37_42</t>
  </si>
  <si>
    <t>28_33_38_43</t>
  </si>
  <si>
    <t>29_34_39_44</t>
  </si>
  <si>
    <t>IF substr(ktr_typ_str,1,1) IN (5,7) THEN col = '88';</t>
  </si>
  <si>
    <t>Tarif Dyalise</t>
  </si>
  <si>
    <t>Ambulante Patientenadministration</t>
  </si>
  <si>
    <t>übrige ambulante Tarife 1</t>
  </si>
  <si>
    <t>übrige ambulante Tarife 2</t>
  </si>
  <si>
    <t>übrige ambulante Tarife 3</t>
  </si>
  <si>
    <t>übrige ambulante Tarife 4</t>
  </si>
  <si>
    <t>UV_KTR_TYP</t>
  </si>
  <si>
    <t>UV_ABC_FALL</t>
  </si>
  <si>
    <t>UV_TARIF</t>
  </si>
  <si>
    <t>UV_LIEGEKLASSE</t>
  </si>
  <si>
    <t>UV_GRUNDVERSICHERUNG</t>
  </si>
  <si>
    <t>UV_KTR_BESCHR</t>
  </si>
  <si>
    <t>371,372,373</t>
  </si>
  <si>
    <t>374,375,376</t>
  </si>
  <si>
    <t>377,378,379</t>
  </si>
  <si>
    <t>UV_BEHANDLUNG_CHOP</t>
  </si>
  <si>
    <t>9386*,938C*</t>
  </si>
  <si>
    <t>1,2,3,4,5,6,7</t>
  </si>
  <si>
    <t>9387*</t>
  </si>
  <si>
    <t>380,381,382,402</t>
  </si>
  <si>
    <t>NAME_DE</t>
  </si>
  <si>
    <t>NAME_FR</t>
  </si>
  <si>
    <t>Cas LAMal hosp. au sens strict, soins aigus</t>
  </si>
  <si>
    <t>Tarif hosp. LAMal assurance complémentaire</t>
  </si>
  <si>
    <t>Tarif hosp. CTM, soins aigus</t>
  </si>
  <si>
    <t>Tarif hosp. CTM assurance complémentaire</t>
  </si>
  <si>
    <t>Autres tarifs hospitaliers</t>
  </si>
  <si>
    <t>Autres tarifs hospitaliers assurance complémentaire</t>
  </si>
  <si>
    <t>Autres répondants, soins aigus</t>
  </si>
  <si>
    <t>Réa.
cas LAMal hosp. au sens strict</t>
  </si>
  <si>
    <t>Réa.
tarif hosp. LAMal assurance complémentaire</t>
  </si>
  <si>
    <t>Réa.
tarif hosp. CTM</t>
  </si>
  <si>
    <t>Réa.
tarif hosp. CTM assurance complémentaire</t>
  </si>
  <si>
    <t>Réa.
autres répondants</t>
  </si>
  <si>
    <t>Autres tarifs hosp.</t>
  </si>
  <si>
    <t>Autres tarifs hosp. Assurance complémentaire</t>
  </si>
  <si>
    <t>Beispiel 1 cas LAMal hosp. au sens strict</t>
  </si>
  <si>
    <t>Beispiel 1 LAMal assurance complémentaire</t>
  </si>
  <si>
    <t>Beispiel 1 tarif hosp. CTM</t>
  </si>
  <si>
    <t>Beispiel 1 CTM assurance complémentaire</t>
  </si>
  <si>
    <t>Beispiel 1 Autres répondants</t>
  </si>
  <si>
    <t>Beispiel 2 cas LAMal hosp. au sens strict</t>
  </si>
  <si>
    <t>Beispiel 2 LAMal assurance complémentaire</t>
  </si>
  <si>
    <t>Beispiel 2 tarif hosp. CTM</t>
  </si>
  <si>
    <t>Beispiel 2 CTM assurance complémentaire</t>
  </si>
  <si>
    <t>Beispiel 2 Autres répondants</t>
  </si>
  <si>
    <t>Veuillez compléter la désignation des tarifs cas LAMal hosp. au sens strict</t>
  </si>
  <si>
    <t>Veuillez compléter la désignation des tarifs LAMal assurance complémentaire</t>
  </si>
  <si>
    <t>Veuillez compléter la désignation des tarifs tarif hosp. CTM</t>
  </si>
  <si>
    <t>Veuillez compléter la désignation des tarifs CTM assurance complémentaire</t>
  </si>
  <si>
    <t>Veuillez compléter la désignation des tarifs Autres répondants</t>
  </si>
  <si>
    <t xml:space="preserve">Psychiatrie cas LAMal hosp. au sens strict </t>
  </si>
  <si>
    <t>Psychiatrie, tarif hosp. LAMal assurance complémentaire</t>
  </si>
  <si>
    <t>Psychiatrie, tarif hosp. CTM</t>
  </si>
  <si>
    <t>Psychiatrie, tarif hosp. CTM assurance complémentaire</t>
  </si>
  <si>
    <t>Psychiatrie, autres répondants</t>
  </si>
  <si>
    <t>Beispiel 3 cas LAMal hosp. au sens strict</t>
  </si>
  <si>
    <t>Beispiel 3 LAMal assurance complémentaire</t>
  </si>
  <si>
    <t>Beispiel 3 tarif hosp. CTM</t>
  </si>
  <si>
    <t>Beispiel 3 CTM assurance complémentaire</t>
  </si>
  <si>
    <t>Beispiel 3 Autres répondants</t>
  </si>
  <si>
    <t>Longue durée gériatrie hosp.</t>
  </si>
  <si>
    <t>Psy. hôpitaux de jour</t>
  </si>
  <si>
    <t>Psy. hôpital de jour personnes âgées</t>
  </si>
  <si>
    <t>Psy. hôpital de jour traitement alcoolisme</t>
  </si>
  <si>
    <t>Psy. hôpital de jour addiction</t>
  </si>
  <si>
    <t>Psy. hôpital de jour enfants, adolescents</t>
  </si>
  <si>
    <t>Psy. hôpital de jour traitement aigu</t>
  </si>
  <si>
    <t>Psy hôpital de nuit</t>
  </si>
  <si>
    <t>autre clinique de jour</t>
  </si>
  <si>
    <t xml:space="preserve">Enseignement universitaire + recherche </t>
  </si>
  <si>
    <t>PIG</t>
  </si>
  <si>
    <t xml:space="preserve">Autres mandats de tiers </t>
  </si>
  <si>
    <t>Neuropsychologie LAMal au sens strict</t>
  </si>
  <si>
    <t>Neuropsychologie CTM</t>
  </si>
  <si>
    <t>Neuropsychologie Autopayeurs (y c. assurance complémentaire)</t>
  </si>
  <si>
    <t>Psychothérapie psychologique LAMal au sens strict</t>
  </si>
  <si>
    <t>Psychothérapie psychologique CTM</t>
  </si>
  <si>
    <t>Psychothérapie psychologique Autopayeurs (y c. assurance complémentaire)</t>
  </si>
  <si>
    <t>Beispiel 4</t>
  </si>
  <si>
    <t>Autres tarifs amb. spécifiques à l'établissement</t>
  </si>
  <si>
    <t>Matériel, médicaments, sang</t>
  </si>
  <si>
    <t>Prestations de tiers</t>
  </si>
  <si>
    <t>Administration des patients ambulatoire</t>
  </si>
  <si>
    <t xml:space="preserve">Réa. précoce cas LAMal hosp. au sens strict </t>
  </si>
  <si>
    <t>Réa. précoce tarif hosp. LAMal assurance complémentaire</t>
  </si>
  <si>
    <t>Réa. précoce tarif hosp. CTM</t>
  </si>
  <si>
    <t>Réa. précoce tarif hosp. CTM assurance complémentaire</t>
  </si>
  <si>
    <t>Réa. précoce autres répondants</t>
  </si>
  <si>
    <t>Paraplégie cas LAMal hosp. au sens strict</t>
  </si>
  <si>
    <t>Paraplégie tarif hosp. LAMal assurance complémentaire</t>
  </si>
  <si>
    <t>Paraplégie tarif hosp. CTM</t>
  </si>
  <si>
    <t>Paraplégie tarif hosp. CTM assurance complémentaire</t>
  </si>
  <si>
    <t>Paraplégie autres répondants</t>
  </si>
  <si>
    <t>Autres tarifs (p. ex. contrat SVK) hosp.</t>
  </si>
  <si>
    <t>TARMED LAMal au sens strict</t>
  </si>
  <si>
    <t>TARMED CTM</t>
  </si>
  <si>
    <t>TARMED Autopayeurs (y c. assurance complémentaire)</t>
  </si>
  <si>
    <t>Tarif Laboratoire</t>
  </si>
  <si>
    <t>Physio LAMal au sens strict</t>
  </si>
  <si>
    <t>Physio CTM</t>
  </si>
  <si>
    <t>Physio Autopayeurs (y c. assurance complémentaire)</t>
  </si>
  <si>
    <t>Ergothérapie LAMal au sens strict</t>
  </si>
  <si>
    <t>Ergothérapie CTM</t>
  </si>
  <si>
    <t>Ergothérapie Autopayeurs (y c. assurance complémentaire)</t>
  </si>
  <si>
    <t>Conseils nutritionnels LAMal au sens strict</t>
  </si>
  <si>
    <t>Conseils nutritionnels CTM</t>
  </si>
  <si>
    <t>Conseils nutritionnels Autopayeurs (y c. assurance complémentaire)</t>
  </si>
  <si>
    <t>Diabétologie LAMal au sens strict</t>
  </si>
  <si>
    <t>Diabétologie CTM</t>
  </si>
  <si>
    <t>Diabétologie Autopayeurs (y c. assurance complémentaire)</t>
  </si>
  <si>
    <t>Logopédie LAMal au sens strict</t>
  </si>
  <si>
    <t>Logopédie CTM</t>
  </si>
  <si>
    <t>Logopédie Autopayeurs (y c. assurance complémentaire)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</si>
</sst>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/>
  </cellStyleXfs>
  <cellXfs count="57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1" applyNumberFormat="1" applyFont="1" applyFill="1" applyBorder="1" applyAlignment="1" applyProtection="1">
      <alignment horizontal="left" vertical="center" wrapText="1"/>
    </xf>
    <xf numFmtId="3" fontId="2" fillId="2" borderId="0" xfId="1" applyNumberFormat="1" applyFont="1" applyFill="1" applyBorder="1" applyAlignment="1" applyProtection="1">
      <alignment horizontal="left"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2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8" fillId="5" borderId="3" xfId="0" applyFont="1" applyFill="1" applyBorder="1"/>
    <xf numFmtId="0" fontId="8" fillId="5" borderId="2" xfId="0" applyFont="1" applyFill="1" applyBorder="1"/>
    <xf numFmtId="0" fontId="8" fillId="5" borderId="4" xfId="0" applyFont="1" applyFill="1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5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6" borderId="0" xfId="0" applyFill="1" applyAlignment="1">
      <alignment horizontal="left"/>
    </xf>
    <xf numFmtId="0" fontId="10" fillId="0" borderId="5" xfId="0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6" xfId="0" applyFont="1" applyBorder="1"/>
    <xf numFmtId="0" fontId="0" fillId="0" borderId="5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6" xfId="0" applyFill="1" applyBorder="1"/>
  </cellXfs>
  <cellStyles count="6">
    <cellStyle name="Milliers" xfId="1" builtinId="3"/>
    <cellStyle name="Milliers 2" xfId="4" xr:uid="{F2E31E45-3029-4C59-BA3C-71947DF4FCD2}"/>
    <cellStyle name="Normal" xfId="0" builtinId="0"/>
    <cellStyle name="Normal 2" xfId="5" xr:uid="{6D08E9D4-E401-45A8-8551-0F5AF5F17DEB}"/>
    <cellStyle name="Normal 4" xfId="3" xr:uid="{2AD95639-037F-44EF-9284-489B6EA3DF14}"/>
    <cellStyle name="Standard 2" xfId="2" xr:uid="{81FC38FD-C2EC-4718-AA4F-AFD784942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AB4E-4DD6-4E90-BD14-7C99BA550410}">
  <dimension ref="A1:K71"/>
  <sheetViews>
    <sheetView zoomScale="115" zoomScaleNormal="115" workbookViewId="0">
      <pane ySplit="1" topLeftCell="A2" activePane="bottomLeft" state="frozen"/>
      <selection activeCell="B1" sqref="B1"/>
      <selection pane="bottomLeft" activeCell="F22" sqref="F22"/>
    </sheetView>
  </sheetViews>
  <sheetFormatPr baseColWidth="10" defaultColWidth="11" defaultRowHeight="12" customHeight="1" x14ac:dyDescent="0.2"/>
  <cols>
    <col min="1" max="2" width="14.875" style="3" customWidth="1"/>
    <col min="3" max="3" width="34.5" style="2" customWidth="1"/>
    <col min="4" max="4" width="14.5" style="5" bestFit="1" customWidth="1"/>
    <col min="5" max="16384" width="11" style="3"/>
  </cols>
  <sheetData>
    <row r="1" spans="1:11" ht="12" customHeight="1" x14ac:dyDescent="0.2">
      <c r="A1" s="2" t="s">
        <v>143</v>
      </c>
      <c r="B1" s="2" t="s">
        <v>141</v>
      </c>
      <c r="C1" s="2" t="s">
        <v>75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11" ht="12" customHeight="1" x14ac:dyDescent="0.2">
      <c r="A2" s="3" t="s">
        <v>76</v>
      </c>
      <c r="B2" s="3" t="s">
        <v>76</v>
      </c>
      <c r="C2" s="12" t="s">
        <v>57</v>
      </c>
      <c r="D2" s="13">
        <v>1</v>
      </c>
      <c r="E2" s="4" t="s">
        <v>7</v>
      </c>
      <c r="F2" s="4">
        <v>1</v>
      </c>
      <c r="G2" s="4" t="s">
        <v>8</v>
      </c>
      <c r="H2" s="4">
        <v>1</v>
      </c>
      <c r="I2" s="4">
        <v>1</v>
      </c>
    </row>
    <row r="3" spans="1:11" ht="12" customHeight="1" x14ac:dyDescent="0.2">
      <c r="A3" s="3" t="s">
        <v>77</v>
      </c>
      <c r="B3" s="3" t="s">
        <v>77</v>
      </c>
      <c r="C3" s="12" t="s">
        <v>58</v>
      </c>
      <c r="D3" s="13">
        <v>1</v>
      </c>
      <c r="E3" s="4" t="s">
        <v>7</v>
      </c>
      <c r="F3" s="4">
        <v>1</v>
      </c>
      <c r="G3" s="4" t="s">
        <v>8</v>
      </c>
      <c r="H3" s="4" t="s">
        <v>9</v>
      </c>
      <c r="I3" s="4">
        <v>1</v>
      </c>
    </row>
    <row r="4" spans="1:11" ht="12" customHeight="1" x14ac:dyDescent="0.2">
      <c r="A4" s="3" t="s">
        <v>139</v>
      </c>
      <c r="B4" s="3" t="s">
        <v>139</v>
      </c>
      <c r="C4" s="12"/>
      <c r="D4" s="13"/>
      <c r="E4" s="4"/>
      <c r="F4" s="4"/>
      <c r="G4" s="4"/>
      <c r="H4" s="4"/>
      <c r="I4" s="4"/>
    </row>
    <row r="5" spans="1:11" ht="12" customHeight="1" x14ac:dyDescent="0.2">
      <c r="A5" s="3" t="s">
        <v>78</v>
      </c>
      <c r="B5" s="3" t="s">
        <v>78</v>
      </c>
      <c r="C5" s="12" t="s">
        <v>53</v>
      </c>
      <c r="D5" s="13">
        <v>1</v>
      </c>
      <c r="E5" s="4" t="s">
        <v>7</v>
      </c>
      <c r="F5" s="4">
        <v>1</v>
      </c>
      <c r="G5" s="4"/>
      <c r="H5" s="4">
        <v>1</v>
      </c>
      <c r="I5" s="4" t="s">
        <v>10</v>
      </c>
      <c r="K5" s="5"/>
    </row>
    <row r="6" spans="1:11" ht="12" customHeight="1" x14ac:dyDescent="0.2">
      <c r="A6" s="3" t="s">
        <v>79</v>
      </c>
      <c r="B6" s="3" t="s">
        <v>79</v>
      </c>
      <c r="C6" s="12" t="s">
        <v>54</v>
      </c>
      <c r="D6" s="13">
        <v>1</v>
      </c>
      <c r="E6" s="4" t="s">
        <v>7</v>
      </c>
      <c r="F6" s="4">
        <v>1</v>
      </c>
      <c r="G6" s="4"/>
      <c r="H6" s="4" t="s">
        <v>9</v>
      </c>
      <c r="I6" s="4" t="s">
        <v>10</v>
      </c>
    </row>
    <row r="7" spans="1:11" ht="12" customHeight="1" x14ac:dyDescent="0.2">
      <c r="A7" s="3" t="s">
        <v>140</v>
      </c>
      <c r="B7" s="3" t="s">
        <v>140</v>
      </c>
      <c r="C7" s="12"/>
      <c r="D7" s="13"/>
      <c r="E7" s="4"/>
      <c r="F7" s="4"/>
      <c r="G7" s="4"/>
      <c r="H7" s="4"/>
      <c r="I7" s="4"/>
    </row>
    <row r="8" spans="1:11" ht="12" customHeight="1" x14ac:dyDescent="0.2">
      <c r="B8" s="3" t="s">
        <v>80</v>
      </c>
      <c r="C8" s="12" t="s">
        <v>11</v>
      </c>
      <c r="D8" s="20">
        <v>1</v>
      </c>
      <c r="E8" s="19" t="s">
        <v>7</v>
      </c>
      <c r="F8" s="19">
        <v>2</v>
      </c>
      <c r="G8" s="19"/>
      <c r="H8" s="19">
        <v>1</v>
      </c>
      <c r="I8" s="19" t="s">
        <v>145</v>
      </c>
    </row>
    <row r="9" spans="1:11" ht="12" customHeight="1" x14ac:dyDescent="0.2">
      <c r="B9" s="3" t="s">
        <v>81</v>
      </c>
      <c r="C9" s="12" t="s">
        <v>12</v>
      </c>
      <c r="D9" s="20">
        <v>1</v>
      </c>
      <c r="E9" s="19" t="s">
        <v>7</v>
      </c>
      <c r="F9" s="19">
        <v>2</v>
      </c>
      <c r="G9" s="19"/>
      <c r="H9" s="19" t="s">
        <v>9</v>
      </c>
      <c r="I9" s="19" t="s">
        <v>145</v>
      </c>
    </row>
    <row r="10" spans="1:11" ht="12" customHeight="1" x14ac:dyDescent="0.2">
      <c r="A10" s="3" t="s">
        <v>80</v>
      </c>
      <c r="B10" s="3" t="s">
        <v>82</v>
      </c>
      <c r="C10" s="12" t="s">
        <v>55</v>
      </c>
      <c r="D10" s="13">
        <v>1</v>
      </c>
      <c r="E10" s="4" t="s">
        <v>7</v>
      </c>
      <c r="F10" s="19" t="s">
        <v>144</v>
      </c>
      <c r="G10" s="4"/>
      <c r="H10" s="4" t="s">
        <v>13</v>
      </c>
      <c r="I10" s="4" t="s">
        <v>14</v>
      </c>
    </row>
    <row r="11" spans="1:11" ht="12" customHeight="1" x14ac:dyDescent="0.2">
      <c r="B11" s="3" t="s">
        <v>146</v>
      </c>
      <c r="C11" s="12"/>
      <c r="D11" s="13"/>
      <c r="E11" s="4"/>
      <c r="F11" s="4"/>
      <c r="G11" s="4"/>
      <c r="H11" s="4"/>
      <c r="I11" s="4"/>
    </row>
    <row r="12" spans="1:11" ht="12" customHeight="1" x14ac:dyDescent="0.2">
      <c r="A12" s="15" t="s">
        <v>81</v>
      </c>
      <c r="B12" s="15" t="s">
        <v>83</v>
      </c>
      <c r="C12" s="16" t="s">
        <v>56</v>
      </c>
      <c r="D12" s="17">
        <v>1</v>
      </c>
      <c r="E12" s="18" t="s">
        <v>7</v>
      </c>
      <c r="F12" s="18">
        <v>3</v>
      </c>
      <c r="G12" s="18"/>
      <c r="H12" s="18">
        <v>1</v>
      </c>
      <c r="I12" s="18">
        <v>1</v>
      </c>
    </row>
    <row r="13" spans="1:11" ht="12" customHeight="1" x14ac:dyDescent="0.2">
      <c r="A13" s="3" t="s">
        <v>82</v>
      </c>
      <c r="B13" s="3" t="s">
        <v>84</v>
      </c>
      <c r="C13" s="12" t="s">
        <v>15</v>
      </c>
      <c r="D13" s="13">
        <v>1</v>
      </c>
      <c r="E13" s="4" t="s">
        <v>7</v>
      </c>
      <c r="F13" s="4">
        <v>3</v>
      </c>
      <c r="G13" s="4"/>
      <c r="H13" s="4" t="s">
        <v>9</v>
      </c>
      <c r="I13" s="4">
        <v>1</v>
      </c>
    </row>
    <row r="14" spans="1:11" ht="12" customHeight="1" x14ac:dyDescent="0.2">
      <c r="A14" s="3" t="s">
        <v>83</v>
      </c>
      <c r="B14" s="3" t="s">
        <v>85</v>
      </c>
      <c r="C14" s="12" t="s">
        <v>16</v>
      </c>
      <c r="D14" s="13">
        <v>1</v>
      </c>
      <c r="E14" s="4" t="s">
        <v>7</v>
      </c>
      <c r="F14" s="4">
        <v>3</v>
      </c>
      <c r="G14" s="4"/>
      <c r="H14" s="4">
        <v>1</v>
      </c>
      <c r="I14" s="4" t="s">
        <v>10</v>
      </c>
    </row>
    <row r="15" spans="1:11" ht="12" customHeight="1" x14ac:dyDescent="0.2">
      <c r="A15" s="3" t="s">
        <v>84</v>
      </c>
      <c r="B15" s="3" t="s">
        <v>86</v>
      </c>
      <c r="C15" s="12" t="s">
        <v>17</v>
      </c>
      <c r="D15" s="13">
        <v>1</v>
      </c>
      <c r="E15" s="4" t="s">
        <v>7</v>
      </c>
      <c r="F15" s="4">
        <v>3</v>
      </c>
      <c r="G15" s="4"/>
      <c r="H15" s="4" t="s">
        <v>9</v>
      </c>
      <c r="I15" s="4" t="s">
        <v>10</v>
      </c>
    </row>
    <row r="16" spans="1:11" ht="12" customHeight="1" x14ac:dyDescent="0.2">
      <c r="A16" s="3" t="s">
        <v>85</v>
      </c>
      <c r="B16" s="3" t="s">
        <v>87</v>
      </c>
      <c r="C16" s="12" t="s">
        <v>18</v>
      </c>
      <c r="D16" s="13">
        <v>1</v>
      </c>
      <c r="E16" s="4" t="s">
        <v>7</v>
      </c>
      <c r="F16" s="4">
        <v>3</v>
      </c>
      <c r="G16" s="4"/>
      <c r="H16" s="4" t="s">
        <v>13</v>
      </c>
      <c r="I16" s="4" t="s">
        <v>14</v>
      </c>
    </row>
    <row r="17" spans="1:9" ht="12" customHeight="1" x14ac:dyDescent="0.2">
      <c r="B17" s="3" t="s">
        <v>147</v>
      </c>
      <c r="C17" s="12"/>
      <c r="D17" s="13"/>
      <c r="E17" s="4"/>
      <c r="F17" s="4"/>
      <c r="G17" s="4"/>
      <c r="H17" s="4"/>
      <c r="I17" s="4"/>
    </row>
    <row r="18" spans="1:9" ht="12" customHeight="1" x14ac:dyDescent="0.2">
      <c r="A18" s="15" t="s">
        <v>86</v>
      </c>
      <c r="B18" s="15"/>
      <c r="C18" s="16" t="s">
        <v>11</v>
      </c>
      <c r="D18" s="17">
        <v>1</v>
      </c>
      <c r="E18" s="18" t="s">
        <v>7</v>
      </c>
      <c r="F18" s="18">
        <v>4</v>
      </c>
      <c r="G18" s="18"/>
      <c r="H18" s="18">
        <v>1</v>
      </c>
      <c r="I18" s="18" t="s">
        <v>13</v>
      </c>
    </row>
    <row r="19" spans="1:9" ht="12" customHeight="1" x14ac:dyDescent="0.2">
      <c r="A19" s="14" t="s">
        <v>87</v>
      </c>
      <c r="B19" s="14"/>
      <c r="C19" s="12" t="s">
        <v>12</v>
      </c>
      <c r="D19" s="13">
        <v>1</v>
      </c>
      <c r="E19" s="4" t="s">
        <v>7</v>
      </c>
      <c r="F19" s="4">
        <v>4</v>
      </c>
      <c r="G19" s="4"/>
      <c r="H19" s="4" t="s">
        <v>9</v>
      </c>
      <c r="I19" s="4" t="s">
        <v>13</v>
      </c>
    </row>
    <row r="20" spans="1:9" ht="12" customHeight="1" x14ac:dyDescent="0.2">
      <c r="A20" s="3" t="s">
        <v>88</v>
      </c>
      <c r="C20" s="16" t="s">
        <v>19</v>
      </c>
      <c r="D20" s="17">
        <v>1</v>
      </c>
      <c r="E20" s="18" t="s">
        <v>7</v>
      </c>
      <c r="F20" s="18">
        <v>5</v>
      </c>
      <c r="G20" s="18"/>
      <c r="H20" s="18">
        <v>1</v>
      </c>
      <c r="I20" s="18">
        <v>1</v>
      </c>
    </row>
    <row r="21" spans="1:9" ht="12" customHeight="1" x14ac:dyDescent="0.2">
      <c r="A21" s="3" t="s">
        <v>89</v>
      </c>
      <c r="C21" s="12" t="s">
        <v>20</v>
      </c>
      <c r="D21" s="13">
        <v>1</v>
      </c>
      <c r="E21" s="4" t="s">
        <v>7</v>
      </c>
      <c r="F21" s="4">
        <v>5</v>
      </c>
      <c r="G21" s="4"/>
      <c r="H21" s="4" t="s">
        <v>9</v>
      </c>
      <c r="I21" s="4">
        <v>1</v>
      </c>
    </row>
    <row r="22" spans="1:9" ht="12" customHeight="1" x14ac:dyDescent="0.2">
      <c r="A22" s="3" t="s">
        <v>90</v>
      </c>
      <c r="C22" s="12" t="s">
        <v>21</v>
      </c>
      <c r="D22" s="13">
        <v>1</v>
      </c>
      <c r="E22" s="4" t="s">
        <v>7</v>
      </c>
      <c r="F22" s="4">
        <v>5</v>
      </c>
      <c r="G22" s="4"/>
      <c r="H22" s="4">
        <v>1</v>
      </c>
      <c r="I22" s="4" t="s">
        <v>10</v>
      </c>
    </row>
    <row r="23" spans="1:9" ht="12" customHeight="1" x14ac:dyDescent="0.2">
      <c r="A23" s="3" t="s">
        <v>91</v>
      </c>
      <c r="C23" s="12" t="s">
        <v>22</v>
      </c>
      <c r="D23" s="13">
        <v>1</v>
      </c>
      <c r="E23" s="4" t="s">
        <v>7</v>
      </c>
      <c r="F23" s="4">
        <v>5</v>
      </c>
      <c r="G23" s="4"/>
      <c r="H23" s="4" t="s">
        <v>9</v>
      </c>
      <c r="I23" s="4" t="s">
        <v>10</v>
      </c>
    </row>
    <row r="24" spans="1:9" ht="12" customHeight="1" x14ac:dyDescent="0.2">
      <c r="A24" s="3" t="s">
        <v>92</v>
      </c>
      <c r="C24" s="12" t="s">
        <v>23</v>
      </c>
      <c r="D24" s="13">
        <v>1</v>
      </c>
      <c r="E24" s="4" t="s">
        <v>7</v>
      </c>
      <c r="F24" s="4">
        <v>5</v>
      </c>
      <c r="G24" s="4"/>
      <c r="H24" s="4" t="s">
        <v>13</v>
      </c>
      <c r="I24" s="4" t="s">
        <v>14</v>
      </c>
    </row>
    <row r="25" spans="1:9" ht="12" customHeight="1" x14ac:dyDescent="0.2">
      <c r="B25" s="3" t="s">
        <v>148</v>
      </c>
      <c r="C25" s="12"/>
      <c r="D25" s="13"/>
      <c r="E25" s="4"/>
      <c r="F25" s="4"/>
      <c r="G25" s="4"/>
      <c r="H25" s="4"/>
      <c r="I25" s="4"/>
    </row>
    <row r="26" spans="1:9" ht="12" customHeight="1" x14ac:dyDescent="0.2">
      <c r="A26" s="15" t="s">
        <v>93</v>
      </c>
      <c r="B26" s="15"/>
      <c r="C26" s="16" t="s">
        <v>11</v>
      </c>
      <c r="D26" s="17">
        <v>1</v>
      </c>
      <c r="E26" s="18" t="s">
        <v>7</v>
      </c>
      <c r="F26" s="18">
        <v>6</v>
      </c>
      <c r="G26" s="18"/>
      <c r="H26" s="18">
        <v>1</v>
      </c>
      <c r="I26" s="18" t="s">
        <v>13</v>
      </c>
    </row>
    <row r="27" spans="1:9" ht="12" customHeight="1" x14ac:dyDescent="0.2">
      <c r="A27" s="3" t="s">
        <v>94</v>
      </c>
      <c r="C27" s="12" t="s">
        <v>12</v>
      </c>
      <c r="D27" s="13">
        <v>1</v>
      </c>
      <c r="E27" s="4" t="s">
        <v>7</v>
      </c>
      <c r="F27" s="4">
        <v>6</v>
      </c>
      <c r="G27" s="4"/>
      <c r="H27" s="4" t="s">
        <v>9</v>
      </c>
      <c r="I27" s="4" t="s">
        <v>13</v>
      </c>
    </row>
    <row r="28" spans="1:9" ht="12" customHeight="1" x14ac:dyDescent="0.2">
      <c r="C28" s="12"/>
      <c r="D28" s="13"/>
      <c r="E28" s="4"/>
      <c r="F28" s="4"/>
      <c r="G28" s="4"/>
      <c r="H28" s="4"/>
      <c r="I28" s="4"/>
    </row>
    <row r="29" spans="1:9" ht="12" customHeight="1" x14ac:dyDescent="0.2">
      <c r="A29" s="15" t="s">
        <v>95</v>
      </c>
      <c r="B29" s="15"/>
      <c r="C29" s="21" t="s">
        <v>73</v>
      </c>
      <c r="D29" s="17" t="s">
        <v>138</v>
      </c>
      <c r="E29" s="17" t="s">
        <v>7</v>
      </c>
      <c r="F29" s="17">
        <v>7</v>
      </c>
      <c r="G29" s="17"/>
      <c r="H29" s="17" t="s">
        <v>13</v>
      </c>
      <c r="I29" s="17" t="s">
        <v>59</v>
      </c>
    </row>
    <row r="30" spans="1:9" ht="12" customHeight="1" x14ac:dyDescent="0.2">
      <c r="A30" s="6" t="s">
        <v>96</v>
      </c>
      <c r="B30" s="6"/>
      <c r="C30" s="8" t="s">
        <v>50</v>
      </c>
      <c r="D30" s="7">
        <v>102</v>
      </c>
      <c r="E30" s="4"/>
      <c r="F30" s="4"/>
      <c r="G30" s="4"/>
      <c r="H30" s="4"/>
      <c r="I30" s="4"/>
    </row>
    <row r="31" spans="1:9" ht="12" customHeight="1" x14ac:dyDescent="0.2">
      <c r="A31" s="6" t="s">
        <v>97</v>
      </c>
      <c r="B31" s="6"/>
      <c r="C31" s="8" t="s">
        <v>24</v>
      </c>
      <c r="D31" s="7">
        <v>201</v>
      </c>
      <c r="E31" s="4"/>
      <c r="F31" s="4"/>
      <c r="G31" s="4"/>
      <c r="H31" s="4"/>
      <c r="I31" s="4"/>
    </row>
    <row r="32" spans="1:9" ht="12" customHeight="1" x14ac:dyDescent="0.2">
      <c r="A32" s="6" t="s">
        <v>98</v>
      </c>
      <c r="B32" s="6"/>
      <c r="C32" s="8" t="s">
        <v>25</v>
      </c>
      <c r="D32" s="7">
        <v>202</v>
      </c>
      <c r="E32" s="4"/>
      <c r="F32" s="4"/>
      <c r="G32" s="4"/>
      <c r="H32" s="4"/>
      <c r="I32" s="4"/>
    </row>
    <row r="33" spans="1:9" ht="12" customHeight="1" x14ac:dyDescent="0.2">
      <c r="A33" s="6" t="s">
        <v>99</v>
      </c>
      <c r="B33" s="6"/>
      <c r="C33" s="8" t="s">
        <v>26</v>
      </c>
      <c r="D33" s="7">
        <v>203</v>
      </c>
      <c r="E33" s="4"/>
      <c r="F33" s="4"/>
      <c r="G33" s="4"/>
      <c r="H33" s="4"/>
      <c r="I33" s="4"/>
    </row>
    <row r="34" spans="1:9" ht="12" customHeight="1" x14ac:dyDescent="0.2">
      <c r="A34" s="6" t="s">
        <v>100</v>
      </c>
      <c r="B34" s="6"/>
      <c r="C34" s="8" t="s">
        <v>27</v>
      </c>
      <c r="D34" s="7">
        <v>204</v>
      </c>
      <c r="E34" s="4"/>
      <c r="F34" s="4"/>
      <c r="G34" s="4"/>
      <c r="H34" s="4"/>
      <c r="I34" s="4"/>
    </row>
    <row r="35" spans="1:9" ht="12" customHeight="1" x14ac:dyDescent="0.2">
      <c r="A35" s="6" t="s">
        <v>101</v>
      </c>
      <c r="B35" s="6"/>
      <c r="C35" s="8" t="s">
        <v>28</v>
      </c>
      <c r="D35" s="7">
        <v>205</v>
      </c>
      <c r="E35" s="4"/>
      <c r="F35" s="4"/>
      <c r="G35" s="4"/>
      <c r="H35" s="4"/>
      <c r="I35" s="4"/>
    </row>
    <row r="36" spans="1:9" ht="12" customHeight="1" x14ac:dyDescent="0.2">
      <c r="A36" s="6" t="s">
        <v>102</v>
      </c>
      <c r="B36" s="6"/>
      <c r="C36" s="8" t="s">
        <v>29</v>
      </c>
      <c r="D36" s="7">
        <v>206</v>
      </c>
      <c r="E36" s="4"/>
      <c r="F36" s="4"/>
      <c r="G36" s="4"/>
      <c r="H36" s="4"/>
      <c r="I36" s="4"/>
    </row>
    <row r="37" spans="1:9" ht="12" customHeight="1" x14ac:dyDescent="0.2">
      <c r="A37" s="6" t="s">
        <v>103</v>
      </c>
      <c r="B37" s="6"/>
      <c r="C37" s="8" t="s">
        <v>30</v>
      </c>
      <c r="D37" s="7">
        <v>207</v>
      </c>
      <c r="E37" s="4"/>
      <c r="F37" s="4"/>
      <c r="G37" s="4"/>
      <c r="H37" s="4"/>
      <c r="I37" s="4"/>
    </row>
    <row r="38" spans="1:9" ht="12" customHeight="1" x14ac:dyDescent="0.2">
      <c r="A38" s="6" t="s">
        <v>104</v>
      </c>
      <c r="B38" s="6"/>
      <c r="C38" s="8" t="s">
        <v>31</v>
      </c>
      <c r="D38" s="7">
        <v>291</v>
      </c>
      <c r="E38" s="4"/>
      <c r="F38" s="4"/>
      <c r="G38" s="4"/>
      <c r="H38" s="4"/>
      <c r="I38" s="4"/>
    </row>
    <row r="39" spans="1:9" ht="12" customHeight="1" x14ac:dyDescent="0.2">
      <c r="A39" s="6" t="s">
        <v>105</v>
      </c>
      <c r="B39" s="6"/>
      <c r="C39" s="8" t="s">
        <v>31</v>
      </c>
      <c r="D39" s="7">
        <v>292</v>
      </c>
      <c r="E39" s="4"/>
      <c r="F39" s="4"/>
      <c r="G39" s="4"/>
      <c r="H39" s="4"/>
      <c r="I39" s="4"/>
    </row>
    <row r="40" spans="1:9" ht="12" customHeight="1" x14ac:dyDescent="0.2">
      <c r="A40" s="6" t="s">
        <v>106</v>
      </c>
      <c r="B40" s="6"/>
      <c r="C40" s="8" t="s">
        <v>31</v>
      </c>
      <c r="D40" s="7">
        <v>293</v>
      </c>
      <c r="E40" s="4"/>
      <c r="F40" s="4"/>
      <c r="G40" s="4"/>
      <c r="H40" s="4"/>
      <c r="I40" s="4"/>
    </row>
    <row r="41" spans="1:9" ht="12" customHeight="1" x14ac:dyDescent="0.2">
      <c r="A41" s="6" t="s">
        <v>107</v>
      </c>
      <c r="B41" s="6"/>
      <c r="C41" s="8" t="s">
        <v>31</v>
      </c>
      <c r="D41" s="7">
        <v>294</v>
      </c>
      <c r="E41" s="4"/>
      <c r="F41" s="4"/>
      <c r="G41" s="4"/>
      <c r="H41" s="4"/>
      <c r="I41" s="4"/>
    </row>
    <row r="42" spans="1:9" ht="12" customHeight="1" x14ac:dyDescent="0.2">
      <c r="A42" s="6" t="s">
        <v>108</v>
      </c>
      <c r="B42" s="6"/>
      <c r="C42" s="8" t="s">
        <v>32</v>
      </c>
      <c r="D42" s="7" t="s">
        <v>33</v>
      </c>
      <c r="E42" s="4"/>
      <c r="F42" s="4"/>
      <c r="G42" s="4"/>
      <c r="H42" s="4"/>
      <c r="I42" s="4"/>
    </row>
    <row r="43" spans="1:9" ht="12" customHeight="1" x14ac:dyDescent="0.2">
      <c r="A43" s="6" t="s">
        <v>109</v>
      </c>
      <c r="B43" s="6"/>
      <c r="C43" s="8" t="s">
        <v>74</v>
      </c>
      <c r="D43" s="7" t="s">
        <v>34</v>
      </c>
      <c r="E43" s="4"/>
      <c r="F43" s="4"/>
      <c r="G43" s="4"/>
      <c r="H43" s="4"/>
      <c r="I43" s="4"/>
    </row>
    <row r="44" spans="1:9" ht="12" customHeight="1" x14ac:dyDescent="0.2">
      <c r="A44" s="6" t="s">
        <v>110</v>
      </c>
      <c r="B44" s="6"/>
      <c r="C44" s="8" t="s">
        <v>35</v>
      </c>
      <c r="D44" s="7">
        <v>801</v>
      </c>
      <c r="E44" s="4"/>
      <c r="F44" s="4"/>
      <c r="G44" s="4"/>
      <c r="H44" s="4"/>
      <c r="I44" s="4"/>
    </row>
    <row r="45" spans="1:9" ht="12" customHeight="1" x14ac:dyDescent="0.2">
      <c r="A45" s="6" t="s">
        <v>111</v>
      </c>
      <c r="B45" s="6"/>
      <c r="C45" s="8" t="s">
        <v>60</v>
      </c>
      <c r="D45" s="7">
        <v>301</v>
      </c>
      <c r="E45" s="4"/>
      <c r="F45" s="4"/>
      <c r="G45" s="4"/>
      <c r="H45" s="4"/>
      <c r="I45" s="4"/>
    </row>
    <row r="46" spans="1:9" ht="12" customHeight="1" x14ac:dyDescent="0.2">
      <c r="A46" s="6" t="s">
        <v>112</v>
      </c>
      <c r="B46" s="6"/>
      <c r="C46" s="8" t="s">
        <v>61</v>
      </c>
      <c r="D46" s="7">
        <v>302</v>
      </c>
      <c r="E46" s="4"/>
      <c r="F46" s="4"/>
      <c r="G46" s="4"/>
      <c r="H46" s="4"/>
      <c r="I46" s="4"/>
    </row>
    <row r="47" spans="1:9" ht="12" customHeight="1" x14ac:dyDescent="0.2">
      <c r="A47" s="6" t="s">
        <v>113</v>
      </c>
      <c r="B47" s="6"/>
      <c r="C47" s="8" t="s">
        <v>62</v>
      </c>
      <c r="D47" s="7">
        <v>303</v>
      </c>
      <c r="E47" s="4"/>
      <c r="F47" s="4"/>
      <c r="G47" s="4"/>
      <c r="H47" s="4"/>
      <c r="I47" s="4"/>
    </row>
    <row r="48" spans="1:9" ht="12" customHeight="1" x14ac:dyDescent="0.2">
      <c r="A48" s="6" t="s">
        <v>114</v>
      </c>
      <c r="B48" s="6"/>
      <c r="C48" s="9" t="s">
        <v>63</v>
      </c>
      <c r="D48" s="7">
        <v>305</v>
      </c>
      <c r="E48" s="4"/>
      <c r="F48" s="4"/>
      <c r="G48" s="4"/>
      <c r="H48" s="4"/>
      <c r="I48" s="4"/>
    </row>
    <row r="49" spans="1:9" ht="12" customHeight="1" x14ac:dyDescent="0.2">
      <c r="A49" s="6" t="s">
        <v>115</v>
      </c>
      <c r="B49" s="6"/>
      <c r="C49" s="9" t="s">
        <v>64</v>
      </c>
      <c r="D49" s="7">
        <v>306</v>
      </c>
      <c r="E49" s="4"/>
      <c r="F49" s="4"/>
      <c r="G49" s="4"/>
      <c r="H49" s="4"/>
      <c r="I49" s="4"/>
    </row>
    <row r="50" spans="1:9" ht="12" customHeight="1" x14ac:dyDescent="0.2">
      <c r="A50" s="6" t="s">
        <v>116</v>
      </c>
      <c r="B50" s="6"/>
      <c r="C50" s="9" t="s">
        <v>65</v>
      </c>
      <c r="D50" s="7">
        <v>307</v>
      </c>
      <c r="E50" s="4"/>
      <c r="F50" s="4"/>
      <c r="G50" s="4"/>
      <c r="H50" s="4"/>
      <c r="I50" s="4"/>
    </row>
    <row r="51" spans="1:9" ht="12" customHeight="1" x14ac:dyDescent="0.2">
      <c r="A51" s="6" t="s">
        <v>117</v>
      </c>
      <c r="B51" s="6"/>
      <c r="C51" s="9" t="s">
        <v>66</v>
      </c>
      <c r="D51" s="7">
        <v>308</v>
      </c>
      <c r="E51" s="4"/>
      <c r="F51" s="4"/>
      <c r="G51" s="4"/>
      <c r="H51" s="4"/>
      <c r="I51" s="4"/>
    </row>
    <row r="52" spans="1:9" ht="12" customHeight="1" x14ac:dyDescent="0.2">
      <c r="A52" s="6" t="s">
        <v>118</v>
      </c>
      <c r="B52" s="6"/>
      <c r="C52" s="9" t="s">
        <v>67</v>
      </c>
      <c r="D52" s="7">
        <v>309</v>
      </c>
      <c r="E52" s="4"/>
      <c r="F52" s="4"/>
      <c r="G52" s="4"/>
      <c r="H52" s="4"/>
      <c r="I52" s="4"/>
    </row>
    <row r="53" spans="1:9" ht="12" customHeight="1" x14ac:dyDescent="0.2">
      <c r="A53" s="6" t="s">
        <v>119</v>
      </c>
      <c r="B53" s="6"/>
      <c r="C53" s="9" t="s">
        <v>68</v>
      </c>
      <c r="D53" s="7">
        <v>310</v>
      </c>
      <c r="E53" s="4"/>
      <c r="F53" s="4"/>
      <c r="G53" s="4"/>
      <c r="H53" s="4"/>
      <c r="I53" s="4"/>
    </row>
    <row r="54" spans="1:9" ht="12" customHeight="1" x14ac:dyDescent="0.2">
      <c r="A54" s="6" t="s">
        <v>120</v>
      </c>
      <c r="B54" s="6"/>
      <c r="C54" s="9" t="s">
        <v>36</v>
      </c>
      <c r="D54" s="7">
        <v>311</v>
      </c>
      <c r="E54" s="4"/>
      <c r="F54" s="4"/>
      <c r="G54" s="4"/>
      <c r="H54" s="4"/>
      <c r="I54" s="4"/>
    </row>
    <row r="55" spans="1:9" ht="12" customHeight="1" x14ac:dyDescent="0.2">
      <c r="A55" s="6" t="s">
        <v>121</v>
      </c>
      <c r="B55" s="6"/>
      <c r="C55" s="9" t="s">
        <v>37</v>
      </c>
      <c r="D55" s="7">
        <v>312</v>
      </c>
      <c r="E55" s="4"/>
      <c r="F55" s="4"/>
      <c r="G55" s="4"/>
      <c r="H55" s="4"/>
      <c r="I55" s="4"/>
    </row>
    <row r="56" spans="1:9" ht="12" customHeight="1" x14ac:dyDescent="0.2">
      <c r="A56" s="6" t="s">
        <v>122</v>
      </c>
      <c r="B56" s="6"/>
      <c r="C56" s="9" t="s">
        <v>38</v>
      </c>
      <c r="D56" s="7">
        <v>313</v>
      </c>
      <c r="E56" s="4"/>
      <c r="F56" s="4"/>
      <c r="G56" s="4"/>
      <c r="H56" s="4"/>
      <c r="I56" s="4"/>
    </row>
    <row r="57" spans="1:9" ht="12" customHeight="1" x14ac:dyDescent="0.2">
      <c r="A57" s="6" t="s">
        <v>123</v>
      </c>
      <c r="B57" s="6"/>
      <c r="C57" s="9" t="s">
        <v>39</v>
      </c>
      <c r="D57" s="7">
        <v>314</v>
      </c>
      <c r="E57" s="4"/>
      <c r="F57" s="4"/>
      <c r="G57" s="4"/>
      <c r="H57" s="4"/>
      <c r="I57" s="4"/>
    </row>
    <row r="58" spans="1:9" ht="12" customHeight="1" x14ac:dyDescent="0.2">
      <c r="A58" s="6" t="s">
        <v>124</v>
      </c>
      <c r="B58" s="6"/>
      <c r="C58" s="9" t="s">
        <v>40</v>
      </c>
      <c r="D58" s="7">
        <v>315</v>
      </c>
      <c r="E58" s="4"/>
      <c r="F58" s="4"/>
      <c r="G58" s="4"/>
      <c r="H58" s="4"/>
      <c r="I58" s="4"/>
    </row>
    <row r="59" spans="1:9" ht="12" customHeight="1" x14ac:dyDescent="0.2">
      <c r="A59" s="6" t="s">
        <v>125</v>
      </c>
      <c r="B59" s="6"/>
      <c r="C59" s="9" t="s">
        <v>41</v>
      </c>
      <c r="D59" s="7">
        <v>316</v>
      </c>
      <c r="E59" s="4"/>
      <c r="F59" s="4"/>
      <c r="G59" s="4"/>
      <c r="H59" s="4"/>
      <c r="I59" s="4"/>
    </row>
    <row r="60" spans="1:9" ht="12" customHeight="1" x14ac:dyDescent="0.2">
      <c r="A60" s="6" t="s">
        <v>126</v>
      </c>
      <c r="B60" s="6"/>
      <c r="C60" s="9" t="s">
        <v>42</v>
      </c>
      <c r="D60" s="7">
        <v>317</v>
      </c>
      <c r="E60" s="4"/>
      <c r="F60" s="4"/>
      <c r="G60" s="4"/>
      <c r="H60" s="4"/>
      <c r="I60" s="4"/>
    </row>
    <row r="61" spans="1:9" ht="12" customHeight="1" x14ac:dyDescent="0.2">
      <c r="A61" s="6" t="s">
        <v>127</v>
      </c>
      <c r="B61" s="6"/>
      <c r="C61" s="9" t="s">
        <v>43</v>
      </c>
      <c r="D61" s="7">
        <v>318</v>
      </c>
      <c r="E61" s="4"/>
      <c r="F61" s="4"/>
      <c r="G61" s="4"/>
      <c r="H61" s="4"/>
      <c r="I61" s="4"/>
    </row>
    <row r="62" spans="1:9" ht="12" customHeight="1" x14ac:dyDescent="0.2">
      <c r="A62" s="6" t="s">
        <v>128</v>
      </c>
      <c r="B62" s="6"/>
      <c r="C62" s="9" t="s">
        <v>44</v>
      </c>
      <c r="D62" s="7">
        <v>319</v>
      </c>
      <c r="E62" s="4"/>
      <c r="F62" s="4"/>
      <c r="G62" s="4"/>
      <c r="H62" s="4"/>
      <c r="I62" s="4"/>
    </row>
    <row r="63" spans="1:9" ht="12" customHeight="1" x14ac:dyDescent="0.2">
      <c r="A63" s="6" t="s">
        <v>129</v>
      </c>
      <c r="B63" s="6"/>
      <c r="C63" s="9" t="s">
        <v>69</v>
      </c>
      <c r="D63" s="7">
        <v>321</v>
      </c>
      <c r="E63" s="4"/>
      <c r="F63" s="4"/>
      <c r="G63" s="4"/>
      <c r="H63" s="4"/>
      <c r="I63" s="4"/>
    </row>
    <row r="64" spans="1:9" ht="12" customHeight="1" x14ac:dyDescent="0.2">
      <c r="A64" s="6" t="s">
        <v>130</v>
      </c>
      <c r="B64" s="6"/>
      <c r="C64" s="9" t="s">
        <v>45</v>
      </c>
      <c r="D64" s="7">
        <v>322</v>
      </c>
      <c r="E64" s="4"/>
      <c r="F64" s="4"/>
      <c r="G64" s="4"/>
      <c r="H64" s="4"/>
      <c r="I64" s="4"/>
    </row>
    <row r="65" spans="1:9" ht="12" customHeight="1" x14ac:dyDescent="0.2">
      <c r="A65" s="6" t="s">
        <v>131</v>
      </c>
      <c r="B65" s="6"/>
      <c r="C65" s="9" t="s">
        <v>70</v>
      </c>
      <c r="D65" s="7">
        <v>323</v>
      </c>
      <c r="E65" s="4"/>
      <c r="F65" s="4"/>
      <c r="G65" s="4"/>
      <c r="H65" s="4"/>
      <c r="I65" s="4"/>
    </row>
    <row r="66" spans="1:9" ht="12" customHeight="1" x14ac:dyDescent="0.2">
      <c r="A66" s="6" t="s">
        <v>132</v>
      </c>
      <c r="B66" s="6"/>
      <c r="C66" s="9" t="s">
        <v>71</v>
      </c>
      <c r="D66" s="7">
        <v>324</v>
      </c>
      <c r="E66" s="4"/>
      <c r="F66" s="4"/>
      <c r="G66" s="4"/>
      <c r="H66" s="4"/>
      <c r="I66" s="4"/>
    </row>
    <row r="67" spans="1:9" ht="12" customHeight="1" x14ac:dyDescent="0.2">
      <c r="A67" s="6" t="s">
        <v>133</v>
      </c>
      <c r="B67" s="6"/>
      <c r="C67" s="9" t="s">
        <v>72</v>
      </c>
      <c r="D67" s="7">
        <v>325</v>
      </c>
      <c r="E67" s="4"/>
      <c r="F67" s="4"/>
      <c r="G67" s="4"/>
      <c r="H67" s="4"/>
      <c r="I67" s="4"/>
    </row>
    <row r="68" spans="1:9" ht="12" customHeight="1" x14ac:dyDescent="0.2">
      <c r="A68" s="6" t="s">
        <v>134</v>
      </c>
      <c r="B68" s="6"/>
      <c r="C68" s="9" t="s">
        <v>52</v>
      </c>
      <c r="D68" s="7">
        <v>326</v>
      </c>
      <c r="E68" s="4"/>
      <c r="F68" s="4"/>
      <c r="G68" s="4"/>
      <c r="H68" s="4"/>
      <c r="I68" s="4"/>
    </row>
    <row r="69" spans="1:9" ht="12" customHeight="1" x14ac:dyDescent="0.2">
      <c r="A69" s="6" t="s">
        <v>135</v>
      </c>
      <c r="B69" s="6"/>
      <c r="C69" s="10" t="s">
        <v>46</v>
      </c>
      <c r="D69" s="11" t="s">
        <v>47</v>
      </c>
    </row>
    <row r="70" spans="1:9" ht="12" customHeight="1" x14ac:dyDescent="0.2">
      <c r="A70" s="6" t="s">
        <v>136</v>
      </c>
      <c r="B70" s="6"/>
      <c r="C70" s="10" t="s">
        <v>51</v>
      </c>
      <c r="D70" s="11" t="s">
        <v>48</v>
      </c>
    </row>
    <row r="71" spans="1:9" ht="12" customHeight="1" x14ac:dyDescent="0.2">
      <c r="A71" s="6" t="s">
        <v>137</v>
      </c>
      <c r="B71" s="6"/>
      <c r="C71" s="10" t="s">
        <v>49</v>
      </c>
      <c r="D71" s="11">
        <v>302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96AD-E83C-46F3-A3B9-BDA6829E973F}">
  <dimension ref="A1:R126"/>
  <sheetViews>
    <sheetView tabSelected="1" zoomScale="85" zoomScaleNormal="85" workbookViewId="0">
      <selection activeCell="C120" sqref="C120"/>
    </sheetView>
  </sheetViews>
  <sheetFormatPr baseColWidth="10" defaultRowHeight="14.25" outlineLevelCol="1" x14ac:dyDescent="0.2"/>
  <cols>
    <col min="1" max="1" width="15.75" style="35" customWidth="1"/>
    <col min="2" max="2" width="44.25" bestFit="1" customWidth="1"/>
    <col min="3" max="3" width="55.875" customWidth="1"/>
    <col min="4" max="4" width="15.125" style="22" bestFit="1" customWidth="1"/>
    <col min="5" max="5" width="13.75" style="22" bestFit="1" customWidth="1"/>
    <col min="6" max="6" width="10.875" style="22" bestFit="1" customWidth="1"/>
    <col min="7" max="7" width="17.5" style="22" bestFit="1" customWidth="1"/>
    <col min="8" max="8" width="26.875" style="22" bestFit="1" customWidth="1"/>
    <col min="9" max="9" width="17.5" style="22" bestFit="1" customWidth="1"/>
    <col min="10" max="10" width="24.375" style="22" bestFit="1" customWidth="1"/>
    <col min="11" max="11" width="21.75" hidden="1" customWidth="1" outlineLevel="1"/>
    <col min="12" max="12" width="22.25" hidden="1" customWidth="1" outlineLevel="1"/>
    <col min="13" max="15" width="16.5" hidden="1" customWidth="1" outlineLevel="1"/>
    <col min="16" max="16" width="20.25" hidden="1" customWidth="1" outlineLevel="1"/>
    <col min="17" max="17" width="46.875" hidden="1" customWidth="1" outlineLevel="1"/>
    <col min="18" max="18" width="147.25" bestFit="1" customWidth="1" collapsed="1"/>
  </cols>
  <sheetData>
    <row r="1" spans="1:18" s="34" customFormat="1" ht="24" customHeight="1" x14ac:dyDescent="0.2">
      <c r="A1" s="30" t="s">
        <v>0</v>
      </c>
      <c r="B1" s="31" t="s">
        <v>243</v>
      </c>
      <c r="C1" s="31" t="s">
        <v>244</v>
      </c>
      <c r="D1" s="32" t="s">
        <v>229</v>
      </c>
      <c r="E1" s="32" t="s">
        <v>230</v>
      </c>
      <c r="F1" s="32" t="s">
        <v>231</v>
      </c>
      <c r="G1" s="32" t="s">
        <v>232</v>
      </c>
      <c r="H1" s="32" t="s">
        <v>233</v>
      </c>
      <c r="I1" s="32" t="s">
        <v>234</v>
      </c>
      <c r="J1" s="32" t="s">
        <v>238</v>
      </c>
      <c r="K1" s="32" t="s">
        <v>229</v>
      </c>
      <c r="L1" s="32" t="s">
        <v>230</v>
      </c>
      <c r="M1" s="32" t="s">
        <v>231</v>
      </c>
      <c r="N1" s="32" t="s">
        <v>232</v>
      </c>
      <c r="O1" s="32" t="s">
        <v>233</v>
      </c>
      <c r="P1" s="32" t="s">
        <v>234</v>
      </c>
      <c r="Q1" s="32" t="s">
        <v>238</v>
      </c>
      <c r="R1" s="33" t="s">
        <v>207</v>
      </c>
    </row>
    <row r="2" spans="1:18" ht="15" x14ac:dyDescent="0.25">
      <c r="A2" s="37" t="s">
        <v>209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1:18" s="49" customFormat="1" x14ac:dyDescent="0.2">
      <c r="A3" s="51">
        <v>13</v>
      </c>
      <c r="B3" s="49" t="s">
        <v>154</v>
      </c>
      <c r="C3" t="s">
        <v>307</v>
      </c>
      <c r="D3" s="50">
        <v>1</v>
      </c>
      <c r="E3" s="50" t="s">
        <v>7</v>
      </c>
      <c r="F3" s="50" t="s">
        <v>240</v>
      </c>
      <c r="G3" s="50">
        <v>1</v>
      </c>
      <c r="H3" s="50">
        <v>1</v>
      </c>
      <c r="I3" s="50"/>
      <c r="J3" s="50" t="s">
        <v>239</v>
      </c>
      <c r="K3" s="49" t="str">
        <f t="shared" ref="K3:K34" si="0">IF(D3 = "","",IF(ISERR(FIND(",",D3)),D$1&amp;" = "&amp; D3,D$1&amp;" IN ("&amp; D3&amp;")"))</f>
        <v>UV_KTR_TYP = 1</v>
      </c>
      <c r="L3" s="49" t="str">
        <f t="shared" ref="L3:L34" si="1">IF(E3 = "","",IF(ISERR(FIND(",",E3))," AND " &amp; E$1&amp;" = '"&amp; E3&amp;"'", " AND " &amp; E$1&amp;" IN ("&amp; E3&amp;")"))</f>
        <v xml:space="preserve"> AND UV_ABC_FALL = 'A'</v>
      </c>
      <c r="M3" s="49" t="str">
        <f t="shared" ref="M3:M12" si="2">IF(F3 = "","",IF(ISERR(FIND(",",F3)),F$1&amp;" = "&amp; F3, F$1&amp;" IN ("&amp; F3&amp;")"))</f>
        <v>UV_TARIF IN (1,2,3,4,5,6,7)</v>
      </c>
      <c r="N3" s="49" t="str">
        <f t="shared" ref="N3:N12" si="3">IF(G3 = "","",IF(ISERR(FIND(",",G3))," AND " &amp; G$1&amp;" = "&amp; G3, " AND " &amp; G$1&amp;" IN ("&amp; G3&amp;")"))</f>
        <v xml:space="preserve"> AND UV_LIEGEKLASSE = 1</v>
      </c>
      <c r="O3" s="49" t="str">
        <f t="shared" ref="O3:O12" si="4">IF(H3 = "","",IF(ISERR(FIND(",",H3))," AND " &amp; H$1&amp;" = "&amp; H3, " AND " &amp; H$1&amp;" IN ("&amp; H3&amp;")"))</f>
        <v xml:space="preserve"> AND UV_GRUNDVERSICHERUNG = 1</v>
      </c>
      <c r="P3" s="49" t="str">
        <f t="shared" ref="P3:P34" si="5">IF(I3="",""," AND " &amp; I3&amp;"(" &amp; I$1 &amp; ")")</f>
        <v/>
      </c>
      <c r="Q3" s="49" t="str">
        <f>IF(J3 = "","",IF(ISERR(FIND(",",J3))," AND " &amp; J$1&amp;" = '"&amp; J3&amp;"'", " AND " &amp; J$1&amp;" IN ("&amp; J3&amp;")"))</f>
        <v xml:space="preserve"> AND UV_BEHANDLUNG_CHOP IN (9386*,938C*)</v>
      </c>
      <c r="R3" s="52" t="str">
        <f t="shared" ref="R3:R13" si="6">"IF "&amp;M3&amp;N3&amp;O3&amp;P3&amp;Q3&amp;" THEN col = '"&amp;A3&amp;"';"</f>
        <v>IF UV_TARIF IN (1,2,3,4,5,6,7) AND UV_LIEGEKLASSE = 1 AND UV_GRUNDVERSICHERUNG = 1 AND UV_BEHANDLUNG_CHOP IN (9386*,938C*) THEN col = '13';</v>
      </c>
    </row>
    <row r="4" spans="1:18" s="49" customFormat="1" x14ac:dyDescent="0.2">
      <c r="A4" s="51">
        <v>14</v>
      </c>
      <c r="B4" s="49" t="s">
        <v>155</v>
      </c>
      <c r="C4" t="s">
        <v>308</v>
      </c>
      <c r="D4" s="50">
        <v>1</v>
      </c>
      <c r="E4" s="50" t="s">
        <v>7</v>
      </c>
      <c r="F4" s="50" t="s">
        <v>240</v>
      </c>
      <c r="G4" s="50" t="s">
        <v>9</v>
      </c>
      <c r="H4" s="50">
        <v>1</v>
      </c>
      <c r="I4" s="50"/>
      <c r="J4" s="50" t="s">
        <v>239</v>
      </c>
      <c r="K4" s="49" t="str">
        <f t="shared" si="0"/>
        <v>UV_KTR_TYP = 1</v>
      </c>
      <c r="L4" s="49" t="str">
        <f t="shared" si="1"/>
        <v xml:space="preserve"> AND UV_ABC_FALL = 'A'</v>
      </c>
      <c r="M4" s="49" t="str">
        <f t="shared" si="2"/>
        <v>UV_TARIF IN (1,2,3,4,5,6,7)</v>
      </c>
      <c r="N4" s="49" t="str">
        <f t="shared" si="3"/>
        <v xml:space="preserve"> AND UV_LIEGEKLASSE IN (2,3)</v>
      </c>
      <c r="O4" s="49" t="str">
        <f t="shared" si="4"/>
        <v xml:space="preserve"> AND UV_GRUNDVERSICHERUNG = 1</v>
      </c>
      <c r="P4" s="49" t="str">
        <f t="shared" si="5"/>
        <v/>
      </c>
      <c r="Q4" s="49" t="str">
        <f>IF(J4 = "","",IF(ISERR(FIND(",",J4))," AND " &amp; J$1&amp;" = '"&amp; J4&amp;"'", " AND " &amp; J$1&amp;" IN ("&amp; J4&amp;")"))</f>
        <v xml:space="preserve"> AND UV_BEHANDLUNG_CHOP IN (9386*,938C*)</v>
      </c>
      <c r="R4" s="52" t="str">
        <f t="shared" si="6"/>
        <v>IF UV_TARIF IN (1,2,3,4,5,6,7) AND UV_LIEGEKLASSE IN (2,3) AND UV_GRUNDVERSICHERUNG = 1 AND UV_BEHANDLUNG_CHOP IN (9386*,938C*) THEN col = '14';</v>
      </c>
    </row>
    <row r="5" spans="1:18" s="49" customFormat="1" x14ac:dyDescent="0.2">
      <c r="A5" s="51">
        <v>15</v>
      </c>
      <c r="B5" s="49" t="s">
        <v>156</v>
      </c>
      <c r="C5" t="s">
        <v>309</v>
      </c>
      <c r="D5" s="50">
        <v>1</v>
      </c>
      <c r="E5" s="50" t="s">
        <v>7</v>
      </c>
      <c r="F5" s="50" t="s">
        <v>240</v>
      </c>
      <c r="G5" s="50">
        <v>1</v>
      </c>
      <c r="H5" s="50" t="s">
        <v>10</v>
      </c>
      <c r="I5" s="50"/>
      <c r="J5" s="50" t="s">
        <v>239</v>
      </c>
      <c r="K5" s="49" t="str">
        <f t="shared" si="0"/>
        <v>UV_KTR_TYP = 1</v>
      </c>
      <c r="L5" s="49" t="str">
        <f t="shared" si="1"/>
        <v xml:space="preserve"> AND UV_ABC_FALL = 'A'</v>
      </c>
      <c r="M5" s="49" t="str">
        <f t="shared" si="2"/>
        <v>UV_TARIF IN (1,2,3,4,5,6,7)</v>
      </c>
      <c r="N5" s="49" t="str">
        <f t="shared" si="3"/>
        <v xml:space="preserve"> AND UV_LIEGEKLASSE = 1</v>
      </c>
      <c r="O5" s="49" t="str">
        <f t="shared" si="4"/>
        <v xml:space="preserve"> AND UV_GRUNDVERSICHERUNG IN (2,3,4)</v>
      </c>
      <c r="P5" s="49" t="str">
        <f t="shared" si="5"/>
        <v/>
      </c>
      <c r="Q5" s="49" t="str">
        <f>IF(J5 = "","",IF(ISERR(FIND(",",J5))," AND " &amp; J$1&amp;" = '"&amp; J5&amp;"'", " AND " &amp; J$1&amp;" IN ("&amp; J5&amp;")"))</f>
        <v xml:space="preserve"> AND UV_BEHANDLUNG_CHOP IN (9386*,938C*)</v>
      </c>
      <c r="R5" s="52" t="str">
        <f t="shared" si="6"/>
        <v>IF UV_TARIF IN (1,2,3,4,5,6,7) AND UV_LIEGEKLASSE = 1 AND UV_GRUNDVERSICHERUNG IN (2,3,4) AND UV_BEHANDLUNG_CHOP IN (9386*,938C*) THEN col = '15';</v>
      </c>
    </row>
    <row r="6" spans="1:18" s="49" customFormat="1" x14ac:dyDescent="0.2">
      <c r="A6" s="51">
        <v>16</v>
      </c>
      <c r="B6" s="49" t="s">
        <v>157</v>
      </c>
      <c r="C6" t="s">
        <v>310</v>
      </c>
      <c r="D6" s="50">
        <v>1</v>
      </c>
      <c r="E6" s="50" t="s">
        <v>7</v>
      </c>
      <c r="F6" s="50" t="s">
        <v>240</v>
      </c>
      <c r="G6" s="50" t="s">
        <v>9</v>
      </c>
      <c r="H6" s="50" t="s">
        <v>10</v>
      </c>
      <c r="I6" s="50"/>
      <c r="J6" s="50" t="s">
        <v>239</v>
      </c>
      <c r="K6" s="49" t="str">
        <f t="shared" si="0"/>
        <v>UV_KTR_TYP = 1</v>
      </c>
      <c r="L6" s="49" t="str">
        <f t="shared" si="1"/>
        <v xml:space="preserve"> AND UV_ABC_FALL = 'A'</v>
      </c>
      <c r="M6" s="49" t="str">
        <f t="shared" si="2"/>
        <v>UV_TARIF IN (1,2,3,4,5,6,7)</v>
      </c>
      <c r="N6" s="49" t="str">
        <f t="shared" si="3"/>
        <v xml:space="preserve"> AND UV_LIEGEKLASSE IN (2,3)</v>
      </c>
      <c r="O6" s="49" t="str">
        <f t="shared" si="4"/>
        <v xml:space="preserve"> AND UV_GRUNDVERSICHERUNG IN (2,3,4)</v>
      </c>
      <c r="P6" s="49" t="str">
        <f t="shared" si="5"/>
        <v/>
      </c>
      <c r="Q6" s="49" t="str">
        <f>IF(J6 = "","",IF(ISERR(FIND(",",J6))," AND " &amp; J$1&amp;" = '"&amp; J6&amp;"'", " AND " &amp; J$1&amp;" IN ("&amp; J6&amp;")"))</f>
        <v xml:space="preserve"> AND UV_BEHANDLUNG_CHOP IN (9386*,938C*)</v>
      </c>
      <c r="R6" s="52" t="str">
        <f t="shared" si="6"/>
        <v>IF UV_TARIF IN (1,2,3,4,5,6,7) AND UV_LIEGEKLASSE IN (2,3) AND UV_GRUNDVERSICHERUNG IN (2,3,4) AND UV_BEHANDLUNG_CHOP IN (9386*,938C*) THEN col = '16';</v>
      </c>
    </row>
    <row r="7" spans="1:18" s="49" customFormat="1" x14ac:dyDescent="0.2">
      <c r="A7" s="51">
        <v>17</v>
      </c>
      <c r="B7" s="49" t="s">
        <v>158</v>
      </c>
      <c r="C7" t="s">
        <v>311</v>
      </c>
      <c r="D7" s="50">
        <v>1</v>
      </c>
      <c r="E7" s="50" t="s">
        <v>7</v>
      </c>
      <c r="F7" s="50" t="s">
        <v>240</v>
      </c>
      <c r="G7" s="50" t="s">
        <v>13</v>
      </c>
      <c r="H7" s="50" t="s">
        <v>14</v>
      </c>
      <c r="I7" s="50"/>
      <c r="J7" s="50" t="s">
        <v>239</v>
      </c>
      <c r="K7" s="49" t="str">
        <f t="shared" si="0"/>
        <v>UV_KTR_TYP = 1</v>
      </c>
      <c r="L7" s="49" t="str">
        <f t="shared" si="1"/>
        <v xml:space="preserve"> AND UV_ABC_FALL = 'A'</v>
      </c>
      <c r="M7" s="49" t="str">
        <f t="shared" si="2"/>
        <v>UV_TARIF IN (1,2,3,4,5,6,7)</v>
      </c>
      <c r="N7" s="49" t="str">
        <f t="shared" si="3"/>
        <v xml:space="preserve"> AND UV_LIEGEKLASSE IN (1,2,3)</v>
      </c>
      <c r="O7" s="49" t="str">
        <f t="shared" si="4"/>
        <v xml:space="preserve"> AND UV_GRUNDVERSICHERUNG IN (5,8)</v>
      </c>
      <c r="P7" s="49" t="str">
        <f t="shared" si="5"/>
        <v/>
      </c>
      <c r="Q7" s="49" t="str">
        <f>IF(J7 = "","",IF(ISERR(FIND(",",J7))," AND " &amp; J$1&amp;" = '"&amp; J7&amp;"'", " AND " &amp; J$1&amp;" IN ("&amp; J7&amp;")"))</f>
        <v xml:space="preserve"> AND UV_BEHANDLUNG_CHOP IN (9386*,938C*)</v>
      </c>
      <c r="R7" s="52" t="str">
        <f t="shared" si="6"/>
        <v>IF UV_TARIF IN (1,2,3,4,5,6,7) AND UV_LIEGEKLASSE IN (1,2,3) AND UV_GRUNDVERSICHERUNG IN (5,8) AND UV_BEHANDLUNG_CHOP IN (9386*,938C*) THEN col = '17';</v>
      </c>
    </row>
    <row r="8" spans="1:18" s="49" customFormat="1" x14ac:dyDescent="0.2">
      <c r="A8" s="51">
        <v>18</v>
      </c>
      <c r="B8" s="49" t="s">
        <v>159</v>
      </c>
      <c r="C8" t="s">
        <v>312</v>
      </c>
      <c r="D8" s="50">
        <v>1</v>
      </c>
      <c r="E8" s="50" t="s">
        <v>7</v>
      </c>
      <c r="F8" s="50" t="s">
        <v>240</v>
      </c>
      <c r="G8" s="50">
        <v>1</v>
      </c>
      <c r="H8" s="50">
        <v>1</v>
      </c>
      <c r="I8" s="50"/>
      <c r="J8" s="50" t="s">
        <v>241</v>
      </c>
      <c r="K8" s="49" t="str">
        <f t="shared" si="0"/>
        <v>UV_KTR_TYP = 1</v>
      </c>
      <c r="L8" s="49" t="str">
        <f t="shared" si="1"/>
        <v xml:space="preserve"> AND UV_ABC_FALL = 'A'</v>
      </c>
      <c r="M8" s="49" t="str">
        <f t="shared" si="2"/>
        <v>UV_TARIF IN (1,2,3,4,5,6,7)</v>
      </c>
      <c r="N8" s="49" t="str">
        <f t="shared" si="3"/>
        <v xml:space="preserve"> AND UV_LIEGEKLASSE = 1</v>
      </c>
      <c r="O8" s="49" t="str">
        <f t="shared" si="4"/>
        <v xml:space="preserve"> AND UV_GRUNDVERSICHERUNG = 1</v>
      </c>
      <c r="P8" s="49" t="str">
        <f t="shared" si="5"/>
        <v/>
      </c>
      <c r="Q8" s="49" t="str">
        <f>IF(J8 = "","",IF(ISERR(FIND(",",J8))," AND " &amp; J$1&amp;" = '"&amp; J8&amp;"'", " AND " &amp; J$1&amp;" NOT IN ("&amp; J8&amp;")"))</f>
        <v xml:space="preserve"> AND UV_BEHANDLUNG_CHOP = '9387*'</v>
      </c>
      <c r="R8" s="52" t="str">
        <f t="shared" si="6"/>
        <v>IF UV_TARIF IN (1,2,3,4,5,6,7) AND UV_LIEGEKLASSE = 1 AND UV_GRUNDVERSICHERUNG = 1 AND UV_BEHANDLUNG_CHOP = '9387*' THEN col = '18';</v>
      </c>
    </row>
    <row r="9" spans="1:18" s="49" customFormat="1" x14ac:dyDescent="0.2">
      <c r="A9" s="51">
        <v>19</v>
      </c>
      <c r="B9" s="49" t="s">
        <v>160</v>
      </c>
      <c r="C9" t="s">
        <v>313</v>
      </c>
      <c r="D9" s="50">
        <v>1</v>
      </c>
      <c r="E9" s="50" t="s">
        <v>7</v>
      </c>
      <c r="F9" s="50" t="s">
        <v>240</v>
      </c>
      <c r="G9" s="50" t="s">
        <v>9</v>
      </c>
      <c r="H9" s="50">
        <v>1</v>
      </c>
      <c r="I9" s="50"/>
      <c r="J9" s="50" t="s">
        <v>241</v>
      </c>
      <c r="K9" s="49" t="str">
        <f t="shared" si="0"/>
        <v>UV_KTR_TYP = 1</v>
      </c>
      <c r="L9" s="49" t="str">
        <f t="shared" si="1"/>
        <v xml:space="preserve"> AND UV_ABC_FALL = 'A'</v>
      </c>
      <c r="M9" s="49" t="str">
        <f t="shared" si="2"/>
        <v>UV_TARIF IN (1,2,3,4,5,6,7)</v>
      </c>
      <c r="N9" s="49" t="str">
        <f t="shared" si="3"/>
        <v xml:space="preserve"> AND UV_LIEGEKLASSE IN (2,3)</v>
      </c>
      <c r="O9" s="49" t="str">
        <f t="shared" si="4"/>
        <v xml:space="preserve"> AND UV_GRUNDVERSICHERUNG = 1</v>
      </c>
      <c r="P9" s="49" t="str">
        <f t="shared" si="5"/>
        <v/>
      </c>
      <c r="Q9" s="49" t="str">
        <f>IF(J9 = "","",IF(ISERR(FIND(",",J9))," AND " &amp; J$1&amp;" = '"&amp; J9&amp;"'", " AND " &amp; J$1&amp;" NOT IN ("&amp; J9&amp;")"))</f>
        <v xml:space="preserve"> AND UV_BEHANDLUNG_CHOP = '9387*'</v>
      </c>
      <c r="R9" s="52" t="str">
        <f t="shared" si="6"/>
        <v>IF UV_TARIF IN (1,2,3,4,5,6,7) AND UV_LIEGEKLASSE IN (2,3) AND UV_GRUNDVERSICHERUNG = 1 AND UV_BEHANDLUNG_CHOP = '9387*' THEN col = '19';</v>
      </c>
    </row>
    <row r="10" spans="1:18" s="49" customFormat="1" x14ac:dyDescent="0.2">
      <c r="A10" s="51">
        <v>20</v>
      </c>
      <c r="B10" s="49" t="s">
        <v>161</v>
      </c>
      <c r="C10" t="s">
        <v>314</v>
      </c>
      <c r="D10" s="50">
        <v>1</v>
      </c>
      <c r="E10" s="50" t="s">
        <v>7</v>
      </c>
      <c r="F10" s="50" t="s">
        <v>240</v>
      </c>
      <c r="G10" s="50">
        <v>1</v>
      </c>
      <c r="H10" s="50" t="s">
        <v>10</v>
      </c>
      <c r="I10" s="50"/>
      <c r="J10" s="50" t="s">
        <v>241</v>
      </c>
      <c r="K10" s="49" t="str">
        <f t="shared" si="0"/>
        <v>UV_KTR_TYP = 1</v>
      </c>
      <c r="L10" s="49" t="str">
        <f t="shared" si="1"/>
        <v xml:space="preserve"> AND UV_ABC_FALL = 'A'</v>
      </c>
      <c r="M10" s="49" t="str">
        <f t="shared" si="2"/>
        <v>UV_TARIF IN (1,2,3,4,5,6,7)</v>
      </c>
      <c r="N10" s="49" t="str">
        <f t="shared" si="3"/>
        <v xml:space="preserve"> AND UV_LIEGEKLASSE = 1</v>
      </c>
      <c r="O10" s="49" t="str">
        <f t="shared" si="4"/>
        <v xml:space="preserve"> AND UV_GRUNDVERSICHERUNG IN (2,3,4)</v>
      </c>
      <c r="P10" s="49" t="str">
        <f t="shared" si="5"/>
        <v/>
      </c>
      <c r="Q10" s="49" t="str">
        <f>IF(J10 = "","",IF(ISERR(FIND(",",J10))," AND " &amp; J$1&amp;" = '"&amp; J10&amp;"'", " AND " &amp; J$1&amp;" NOT IN ("&amp; J10&amp;")"))</f>
        <v xml:space="preserve"> AND UV_BEHANDLUNG_CHOP = '9387*'</v>
      </c>
      <c r="R10" s="52" t="str">
        <f t="shared" si="6"/>
        <v>IF UV_TARIF IN (1,2,3,4,5,6,7) AND UV_LIEGEKLASSE = 1 AND UV_GRUNDVERSICHERUNG IN (2,3,4) AND UV_BEHANDLUNG_CHOP = '9387*' THEN col = '20';</v>
      </c>
    </row>
    <row r="11" spans="1:18" s="49" customFormat="1" x14ac:dyDescent="0.2">
      <c r="A11" s="51">
        <v>21</v>
      </c>
      <c r="B11" s="49" t="s">
        <v>162</v>
      </c>
      <c r="C11" t="s">
        <v>315</v>
      </c>
      <c r="D11" s="50">
        <v>1</v>
      </c>
      <c r="E11" s="50" t="s">
        <v>7</v>
      </c>
      <c r="F11" s="50" t="s">
        <v>240</v>
      </c>
      <c r="G11" s="50" t="s">
        <v>9</v>
      </c>
      <c r="H11" s="50" t="s">
        <v>10</v>
      </c>
      <c r="I11" s="50"/>
      <c r="J11" s="50" t="s">
        <v>241</v>
      </c>
      <c r="K11" s="49" t="str">
        <f t="shared" si="0"/>
        <v>UV_KTR_TYP = 1</v>
      </c>
      <c r="L11" s="49" t="str">
        <f t="shared" si="1"/>
        <v xml:space="preserve"> AND UV_ABC_FALL = 'A'</v>
      </c>
      <c r="M11" s="49" t="str">
        <f t="shared" si="2"/>
        <v>UV_TARIF IN (1,2,3,4,5,6,7)</v>
      </c>
      <c r="N11" s="49" t="str">
        <f t="shared" si="3"/>
        <v xml:space="preserve"> AND UV_LIEGEKLASSE IN (2,3)</v>
      </c>
      <c r="O11" s="49" t="str">
        <f t="shared" si="4"/>
        <v xml:space="preserve"> AND UV_GRUNDVERSICHERUNG IN (2,3,4)</v>
      </c>
      <c r="P11" s="49" t="str">
        <f t="shared" si="5"/>
        <v/>
      </c>
      <c r="Q11" s="49" t="str">
        <f>IF(J11 = "","",IF(ISERR(FIND(",",J11))," AND " &amp; J$1&amp;" = '"&amp; J11&amp;"'", " AND " &amp; J$1&amp;" NOT IN ("&amp; J11&amp;")"))</f>
        <v xml:space="preserve"> AND UV_BEHANDLUNG_CHOP = '9387*'</v>
      </c>
      <c r="R11" s="52" t="str">
        <f t="shared" si="6"/>
        <v>IF UV_TARIF IN (1,2,3,4,5,6,7) AND UV_LIEGEKLASSE IN (2,3) AND UV_GRUNDVERSICHERUNG IN (2,3,4) AND UV_BEHANDLUNG_CHOP = '9387*' THEN col = '21';</v>
      </c>
    </row>
    <row r="12" spans="1:18" s="49" customFormat="1" x14ac:dyDescent="0.2">
      <c r="A12" s="51">
        <v>22</v>
      </c>
      <c r="B12" s="49" t="s">
        <v>163</v>
      </c>
      <c r="C12" t="s">
        <v>316</v>
      </c>
      <c r="D12" s="50">
        <v>1</v>
      </c>
      <c r="E12" s="50" t="s">
        <v>7</v>
      </c>
      <c r="F12" s="50" t="s">
        <v>240</v>
      </c>
      <c r="G12" s="50" t="s">
        <v>13</v>
      </c>
      <c r="H12" s="50" t="s">
        <v>14</v>
      </c>
      <c r="I12" s="50"/>
      <c r="J12" s="50" t="s">
        <v>241</v>
      </c>
      <c r="K12" s="49" t="str">
        <f t="shared" si="0"/>
        <v>UV_KTR_TYP = 1</v>
      </c>
      <c r="L12" s="49" t="str">
        <f t="shared" si="1"/>
        <v xml:space="preserve"> AND UV_ABC_FALL = 'A'</v>
      </c>
      <c r="M12" s="49" t="str">
        <f t="shared" si="2"/>
        <v>UV_TARIF IN (1,2,3,4,5,6,7)</v>
      </c>
      <c r="N12" s="49" t="str">
        <f t="shared" si="3"/>
        <v xml:space="preserve"> AND UV_LIEGEKLASSE IN (1,2,3)</v>
      </c>
      <c r="O12" s="49" t="str">
        <f t="shared" si="4"/>
        <v xml:space="preserve"> AND UV_GRUNDVERSICHERUNG IN (5,8)</v>
      </c>
      <c r="P12" s="49" t="str">
        <f t="shared" si="5"/>
        <v/>
      </c>
      <c r="Q12" s="49" t="str">
        <f>IF(J12 = "","",IF(ISERR(FIND(",",J12))," AND " &amp; J$1&amp;" = '"&amp; J12&amp;"'", " AND " &amp; J$1&amp;" NOT IN ("&amp; J12&amp;")"))</f>
        <v xml:space="preserve"> AND UV_BEHANDLUNG_CHOP = '9387*'</v>
      </c>
      <c r="R12" s="52" t="str">
        <f t="shared" si="6"/>
        <v>IF UV_TARIF IN (1,2,3,4,5,6,7) AND UV_LIEGEKLASSE IN (1,2,3) AND UV_GRUNDVERSICHERUNG IN (5,8) AND UV_BEHANDLUNG_CHOP = '9387*' THEN col = '22';</v>
      </c>
    </row>
    <row r="13" spans="1:18" x14ac:dyDescent="0.2">
      <c r="A13" s="35">
        <v>1</v>
      </c>
      <c r="B13" t="s">
        <v>149</v>
      </c>
      <c r="C13" t="s">
        <v>245</v>
      </c>
      <c r="D13" s="22">
        <v>1</v>
      </c>
      <c r="E13" s="22" t="s">
        <v>7</v>
      </c>
      <c r="F13" s="22">
        <v>1</v>
      </c>
      <c r="G13" s="22">
        <v>1</v>
      </c>
      <c r="H13" s="22">
        <v>1</v>
      </c>
      <c r="K13" t="str">
        <f t="shared" si="0"/>
        <v>UV_KTR_TYP = 1</v>
      </c>
      <c r="L13" t="str">
        <f t="shared" si="1"/>
        <v xml:space="preserve"> AND UV_ABC_FALL = 'A'</v>
      </c>
      <c r="M13" t="str">
        <f t="shared" ref="M13:M34" si="7">IF(F13 = "","",IF(ISERR(FIND(",",F13)),F$1&amp;" = "&amp; F13, F$1&amp;" IN ("&amp; F13&amp;")"))</f>
        <v>UV_TARIF = 1</v>
      </c>
      <c r="N13" t="str">
        <f t="shared" ref="N13:N34" si="8">IF(G13 = "","",IF(ISERR(FIND(",",G13))," AND " &amp; G$1&amp;" = "&amp; G13, " AND " &amp; G$1&amp;" IN ("&amp; G13&amp;")"))</f>
        <v xml:space="preserve"> AND UV_LIEGEKLASSE = 1</v>
      </c>
      <c r="O13" t="str">
        <f t="shared" ref="O13:O34" si="9">IF(H13 = "","",IF(ISERR(FIND(",",H13))," AND " &amp; H$1&amp;" = "&amp; H13, " AND " &amp; H$1&amp;" IN ("&amp; H13&amp;")"))</f>
        <v xml:space="preserve"> AND UV_GRUNDVERSICHERUNG = 1</v>
      </c>
      <c r="P13" t="str">
        <f t="shared" si="5"/>
        <v/>
      </c>
      <c r="R13" s="23" t="str">
        <f t="shared" si="6"/>
        <v>IF UV_TARIF = 1 AND UV_LIEGEKLASSE = 1 AND UV_GRUNDVERSICHERUNG = 1 THEN col = '1';</v>
      </c>
    </row>
    <row r="14" spans="1:18" x14ac:dyDescent="0.2">
      <c r="A14" s="35">
        <v>2</v>
      </c>
      <c r="B14" t="s">
        <v>150</v>
      </c>
      <c r="C14" t="s">
        <v>246</v>
      </c>
      <c r="D14" s="22">
        <v>1</v>
      </c>
      <c r="E14" s="22" t="s">
        <v>7</v>
      </c>
      <c r="F14" s="22">
        <v>1</v>
      </c>
      <c r="G14" s="22" t="s">
        <v>9</v>
      </c>
      <c r="H14" s="22">
        <v>1</v>
      </c>
      <c r="K14" t="str">
        <f t="shared" si="0"/>
        <v>UV_KTR_TYP = 1</v>
      </c>
      <c r="L14" t="str">
        <f t="shared" si="1"/>
        <v xml:space="preserve"> AND UV_ABC_FALL = 'A'</v>
      </c>
      <c r="M14" t="str">
        <f t="shared" si="7"/>
        <v>UV_TARIF = 1</v>
      </c>
      <c r="N14" t="str">
        <f t="shared" si="8"/>
        <v xml:space="preserve"> AND UV_LIEGEKLASSE IN (2,3)</v>
      </c>
      <c r="O14" t="str">
        <f t="shared" si="9"/>
        <v xml:space="preserve"> AND UV_GRUNDVERSICHERUNG = 1</v>
      </c>
      <c r="P14" t="str">
        <f t="shared" si="5"/>
        <v/>
      </c>
      <c r="R14" s="23" t="str">
        <f t="shared" ref="R14:R67" si="10">"IF "&amp;M14&amp;N14&amp;O14&amp;P14&amp;Q14&amp;" THEN col = '"&amp;A14&amp;"';"</f>
        <v>IF UV_TARIF = 1 AND UV_LIEGEKLASSE IN (2,3) AND UV_GRUNDVERSICHERUNG = 1 THEN col = '2';</v>
      </c>
    </row>
    <row r="15" spans="1:18" x14ac:dyDescent="0.2">
      <c r="A15" s="35">
        <v>3</v>
      </c>
      <c r="B15" t="s">
        <v>151</v>
      </c>
      <c r="C15" t="s">
        <v>247</v>
      </c>
      <c r="D15" s="22">
        <v>1</v>
      </c>
      <c r="E15" s="22" t="s">
        <v>7</v>
      </c>
      <c r="F15" s="22">
        <v>1</v>
      </c>
      <c r="G15" s="22">
        <v>1</v>
      </c>
      <c r="H15" s="22" t="s">
        <v>10</v>
      </c>
      <c r="K15" t="str">
        <f t="shared" si="0"/>
        <v>UV_KTR_TYP = 1</v>
      </c>
      <c r="L15" t="str">
        <f t="shared" si="1"/>
        <v xml:space="preserve"> AND UV_ABC_FALL = 'A'</v>
      </c>
      <c r="M15" t="str">
        <f t="shared" si="7"/>
        <v>UV_TARIF = 1</v>
      </c>
      <c r="N15" t="str">
        <f t="shared" si="8"/>
        <v xml:space="preserve"> AND UV_LIEGEKLASSE = 1</v>
      </c>
      <c r="O15" t="str">
        <f t="shared" si="9"/>
        <v xml:space="preserve"> AND UV_GRUNDVERSICHERUNG IN (2,3,4)</v>
      </c>
      <c r="P15" t="str">
        <f t="shared" si="5"/>
        <v/>
      </c>
      <c r="R15" s="23" t="str">
        <f t="shared" si="10"/>
        <v>IF UV_TARIF = 1 AND UV_LIEGEKLASSE = 1 AND UV_GRUNDVERSICHERUNG IN (2,3,4) THEN col = '3';</v>
      </c>
    </row>
    <row r="16" spans="1:18" x14ac:dyDescent="0.2">
      <c r="A16" s="35">
        <v>4</v>
      </c>
      <c r="B16" t="s">
        <v>152</v>
      </c>
      <c r="C16" t="s">
        <v>248</v>
      </c>
      <c r="D16" s="22">
        <v>1</v>
      </c>
      <c r="E16" s="22" t="s">
        <v>7</v>
      </c>
      <c r="F16" s="22">
        <v>1</v>
      </c>
      <c r="G16" s="22" t="s">
        <v>9</v>
      </c>
      <c r="H16" s="22" t="s">
        <v>10</v>
      </c>
      <c r="K16" t="str">
        <f t="shared" si="0"/>
        <v>UV_KTR_TYP = 1</v>
      </c>
      <c r="L16" t="str">
        <f t="shared" si="1"/>
        <v xml:space="preserve"> AND UV_ABC_FALL = 'A'</v>
      </c>
      <c r="M16" t="str">
        <f t="shared" si="7"/>
        <v>UV_TARIF = 1</v>
      </c>
      <c r="N16" t="str">
        <f t="shared" si="8"/>
        <v xml:space="preserve"> AND UV_LIEGEKLASSE IN (2,3)</v>
      </c>
      <c r="O16" t="str">
        <f t="shared" si="9"/>
        <v xml:space="preserve"> AND UV_GRUNDVERSICHERUNG IN (2,3,4)</v>
      </c>
      <c r="P16" t="str">
        <f t="shared" si="5"/>
        <v/>
      </c>
      <c r="R16" s="23" t="str">
        <f t="shared" si="10"/>
        <v>IF UV_TARIF = 1 AND UV_LIEGEKLASSE IN (2,3) AND UV_GRUNDVERSICHERUNG IN (2,3,4) THEN col = '4';</v>
      </c>
    </row>
    <row r="17" spans="1:18" x14ac:dyDescent="0.2">
      <c r="A17" s="35">
        <v>5</v>
      </c>
      <c r="B17" t="s">
        <v>11</v>
      </c>
      <c r="C17" t="s">
        <v>249</v>
      </c>
      <c r="D17" s="22">
        <v>1</v>
      </c>
      <c r="E17" s="22" t="s">
        <v>7</v>
      </c>
      <c r="F17" s="22">
        <v>2</v>
      </c>
      <c r="G17" s="22">
        <v>1</v>
      </c>
      <c r="H17" s="22" t="s">
        <v>145</v>
      </c>
      <c r="K17" t="str">
        <f t="shared" si="0"/>
        <v>UV_KTR_TYP = 1</v>
      </c>
      <c r="L17" t="str">
        <f t="shared" si="1"/>
        <v xml:space="preserve"> AND UV_ABC_FALL = 'A'</v>
      </c>
      <c r="M17" t="str">
        <f t="shared" si="7"/>
        <v>UV_TARIF = 2</v>
      </c>
      <c r="N17" t="str">
        <f t="shared" si="8"/>
        <v xml:space="preserve"> AND UV_LIEGEKLASSE = 1</v>
      </c>
      <c r="O17" t="str">
        <f t="shared" si="9"/>
        <v xml:space="preserve"> AND UV_GRUNDVERSICHERUNG IN (1,2,3,4)</v>
      </c>
      <c r="P17" t="str">
        <f t="shared" si="5"/>
        <v/>
      </c>
      <c r="R17" s="23" t="str">
        <f t="shared" si="10"/>
        <v>IF UV_TARIF = 2 AND UV_LIEGEKLASSE = 1 AND UV_GRUNDVERSICHERUNG IN (1,2,3,4) THEN col = '5';</v>
      </c>
    </row>
    <row r="18" spans="1:18" x14ac:dyDescent="0.2">
      <c r="A18" s="35">
        <v>6</v>
      </c>
      <c r="B18" t="s">
        <v>12</v>
      </c>
      <c r="C18" t="s">
        <v>250</v>
      </c>
      <c r="D18" s="22">
        <v>1</v>
      </c>
      <c r="E18" s="22" t="s">
        <v>7</v>
      </c>
      <c r="F18" s="22">
        <v>2</v>
      </c>
      <c r="G18" s="22" t="s">
        <v>9</v>
      </c>
      <c r="H18" s="22" t="s">
        <v>145</v>
      </c>
      <c r="K18" t="str">
        <f t="shared" si="0"/>
        <v>UV_KTR_TYP = 1</v>
      </c>
      <c r="L18" t="str">
        <f t="shared" si="1"/>
        <v xml:space="preserve"> AND UV_ABC_FALL = 'A'</v>
      </c>
      <c r="M18" t="str">
        <f t="shared" si="7"/>
        <v>UV_TARIF = 2</v>
      </c>
      <c r="N18" t="str">
        <f t="shared" si="8"/>
        <v xml:space="preserve"> AND UV_LIEGEKLASSE IN (2,3)</v>
      </c>
      <c r="O18" t="str">
        <f t="shared" si="9"/>
        <v xml:space="preserve"> AND UV_GRUNDVERSICHERUNG IN (1,2,3,4)</v>
      </c>
      <c r="P18" t="str">
        <f t="shared" si="5"/>
        <v/>
      </c>
      <c r="R18" s="23" t="str">
        <f t="shared" si="10"/>
        <v>IF UV_TARIF = 2 AND UV_LIEGEKLASSE IN (2,3) AND UV_GRUNDVERSICHERUNG IN (1,2,3,4) THEN col = '6';</v>
      </c>
    </row>
    <row r="19" spans="1:18" x14ac:dyDescent="0.2">
      <c r="A19" s="35">
        <v>7</v>
      </c>
      <c r="B19" t="s">
        <v>142</v>
      </c>
      <c r="C19" t="s">
        <v>251</v>
      </c>
      <c r="D19" s="22">
        <v>1</v>
      </c>
      <c r="E19" s="22" t="s">
        <v>7</v>
      </c>
      <c r="F19" s="22" t="s">
        <v>144</v>
      </c>
      <c r="G19" s="22" t="s">
        <v>13</v>
      </c>
      <c r="H19" s="22" t="s">
        <v>14</v>
      </c>
      <c r="K19" t="str">
        <f t="shared" si="0"/>
        <v>UV_KTR_TYP = 1</v>
      </c>
      <c r="L19" t="str">
        <f t="shared" si="1"/>
        <v xml:space="preserve"> AND UV_ABC_FALL = 'A'</v>
      </c>
      <c r="M19" t="str">
        <f t="shared" si="7"/>
        <v>UV_TARIF IN (1,2)</v>
      </c>
      <c r="N19" t="str">
        <f t="shared" si="8"/>
        <v xml:space="preserve"> AND UV_LIEGEKLASSE IN (1,2,3)</v>
      </c>
      <c r="O19" t="str">
        <f t="shared" si="9"/>
        <v xml:space="preserve"> AND UV_GRUNDVERSICHERUNG IN (5,8)</v>
      </c>
      <c r="P19" t="str">
        <f t="shared" si="5"/>
        <v/>
      </c>
      <c r="R19" s="23" t="str">
        <f t="shared" si="10"/>
        <v>IF UV_TARIF IN (1,2) AND UV_LIEGEKLASSE IN (1,2,3) AND UV_GRUNDVERSICHERUNG IN (5,8) THEN col = '7';</v>
      </c>
    </row>
    <row r="20" spans="1:18" x14ac:dyDescent="0.2">
      <c r="A20" s="35">
        <v>8</v>
      </c>
      <c r="B20" t="s">
        <v>153</v>
      </c>
      <c r="C20" t="s">
        <v>252</v>
      </c>
      <c r="D20" s="22">
        <v>1</v>
      </c>
      <c r="E20" s="22" t="s">
        <v>7</v>
      </c>
      <c r="F20" s="22">
        <v>3</v>
      </c>
      <c r="G20" s="22">
        <v>1</v>
      </c>
      <c r="H20" s="22">
        <v>1</v>
      </c>
      <c r="K20" t="str">
        <f t="shared" si="0"/>
        <v>UV_KTR_TYP = 1</v>
      </c>
      <c r="L20" t="str">
        <f t="shared" si="1"/>
        <v xml:space="preserve"> AND UV_ABC_FALL = 'A'</v>
      </c>
      <c r="M20" t="str">
        <f t="shared" si="7"/>
        <v>UV_TARIF = 3</v>
      </c>
      <c r="N20" t="str">
        <f t="shared" si="8"/>
        <v xml:space="preserve"> AND UV_LIEGEKLASSE = 1</v>
      </c>
      <c r="O20" t="str">
        <f t="shared" si="9"/>
        <v xml:space="preserve"> AND UV_GRUNDVERSICHERUNG = 1</v>
      </c>
      <c r="P20" t="str">
        <f t="shared" si="5"/>
        <v/>
      </c>
      <c r="R20" s="23" t="str">
        <f t="shared" si="10"/>
        <v>IF UV_TARIF = 3 AND UV_LIEGEKLASSE = 1 AND UV_GRUNDVERSICHERUNG = 1 THEN col = '8';</v>
      </c>
    </row>
    <row r="21" spans="1:18" x14ac:dyDescent="0.2">
      <c r="A21" s="35">
        <v>9</v>
      </c>
      <c r="B21" t="s">
        <v>15</v>
      </c>
      <c r="C21" t="s">
        <v>253</v>
      </c>
      <c r="D21" s="22">
        <v>1</v>
      </c>
      <c r="E21" s="22" t="s">
        <v>7</v>
      </c>
      <c r="F21" s="22">
        <v>3</v>
      </c>
      <c r="G21" s="22" t="s">
        <v>9</v>
      </c>
      <c r="H21" s="22">
        <v>1</v>
      </c>
      <c r="K21" t="str">
        <f t="shared" si="0"/>
        <v>UV_KTR_TYP = 1</v>
      </c>
      <c r="L21" t="str">
        <f t="shared" si="1"/>
        <v xml:space="preserve"> AND UV_ABC_FALL = 'A'</v>
      </c>
      <c r="M21" t="str">
        <f t="shared" si="7"/>
        <v>UV_TARIF = 3</v>
      </c>
      <c r="N21" t="str">
        <f t="shared" si="8"/>
        <v xml:space="preserve"> AND UV_LIEGEKLASSE IN (2,3)</v>
      </c>
      <c r="O21" t="str">
        <f t="shared" si="9"/>
        <v xml:space="preserve"> AND UV_GRUNDVERSICHERUNG = 1</v>
      </c>
      <c r="P21" t="str">
        <f t="shared" si="5"/>
        <v/>
      </c>
      <c r="R21" s="23" t="str">
        <f t="shared" si="10"/>
        <v>IF UV_TARIF = 3 AND UV_LIEGEKLASSE IN (2,3) AND UV_GRUNDVERSICHERUNG = 1 THEN col = '9';</v>
      </c>
    </row>
    <row r="22" spans="1:18" x14ac:dyDescent="0.2">
      <c r="A22" s="35">
        <v>10</v>
      </c>
      <c r="B22" t="s">
        <v>16</v>
      </c>
      <c r="C22" t="s">
        <v>254</v>
      </c>
      <c r="D22" s="22">
        <v>1</v>
      </c>
      <c r="E22" s="22" t="s">
        <v>7</v>
      </c>
      <c r="F22" s="22">
        <v>3</v>
      </c>
      <c r="G22" s="22">
        <v>1</v>
      </c>
      <c r="H22" s="22" t="s">
        <v>10</v>
      </c>
      <c r="K22" t="str">
        <f t="shared" si="0"/>
        <v>UV_KTR_TYP = 1</v>
      </c>
      <c r="L22" t="str">
        <f t="shared" si="1"/>
        <v xml:space="preserve"> AND UV_ABC_FALL = 'A'</v>
      </c>
      <c r="M22" t="str">
        <f t="shared" si="7"/>
        <v>UV_TARIF = 3</v>
      </c>
      <c r="N22" t="str">
        <f t="shared" si="8"/>
        <v xml:space="preserve"> AND UV_LIEGEKLASSE = 1</v>
      </c>
      <c r="O22" t="str">
        <f t="shared" si="9"/>
        <v xml:space="preserve"> AND UV_GRUNDVERSICHERUNG IN (2,3,4)</v>
      </c>
      <c r="P22" t="str">
        <f t="shared" si="5"/>
        <v/>
      </c>
      <c r="R22" s="23" t="str">
        <f t="shared" si="10"/>
        <v>IF UV_TARIF = 3 AND UV_LIEGEKLASSE = 1 AND UV_GRUNDVERSICHERUNG IN (2,3,4) THEN col = '10';</v>
      </c>
    </row>
    <row r="23" spans="1:18" x14ac:dyDescent="0.2">
      <c r="A23" s="35">
        <v>11</v>
      </c>
      <c r="B23" t="s">
        <v>17</v>
      </c>
      <c r="C23" t="s">
        <v>255</v>
      </c>
      <c r="D23" s="22">
        <v>1</v>
      </c>
      <c r="E23" s="22" t="s">
        <v>7</v>
      </c>
      <c r="F23" s="22">
        <v>3</v>
      </c>
      <c r="G23" s="22" t="s">
        <v>9</v>
      </c>
      <c r="H23" s="22" t="s">
        <v>10</v>
      </c>
      <c r="K23" t="str">
        <f t="shared" si="0"/>
        <v>UV_KTR_TYP = 1</v>
      </c>
      <c r="L23" t="str">
        <f t="shared" si="1"/>
        <v xml:space="preserve"> AND UV_ABC_FALL = 'A'</v>
      </c>
      <c r="M23" t="str">
        <f t="shared" si="7"/>
        <v>UV_TARIF = 3</v>
      </c>
      <c r="N23" t="str">
        <f t="shared" si="8"/>
        <v xml:space="preserve"> AND UV_LIEGEKLASSE IN (2,3)</v>
      </c>
      <c r="O23" t="str">
        <f t="shared" si="9"/>
        <v xml:space="preserve"> AND UV_GRUNDVERSICHERUNG IN (2,3,4)</v>
      </c>
      <c r="P23" t="str">
        <f t="shared" si="5"/>
        <v/>
      </c>
      <c r="R23" s="23" t="str">
        <f t="shared" si="10"/>
        <v>IF UV_TARIF = 3 AND UV_LIEGEKLASSE IN (2,3) AND UV_GRUNDVERSICHERUNG IN (2,3,4) THEN col = '11';</v>
      </c>
    </row>
    <row r="24" spans="1:18" x14ac:dyDescent="0.2">
      <c r="A24" s="35">
        <v>12</v>
      </c>
      <c r="B24" t="s">
        <v>18</v>
      </c>
      <c r="C24" t="s">
        <v>256</v>
      </c>
      <c r="D24" s="22">
        <v>1</v>
      </c>
      <c r="E24" s="22" t="s">
        <v>7</v>
      </c>
      <c r="F24" s="22">
        <v>3</v>
      </c>
      <c r="G24" s="22" t="s">
        <v>13</v>
      </c>
      <c r="H24" s="22" t="s">
        <v>14</v>
      </c>
      <c r="K24" t="str">
        <f t="shared" si="0"/>
        <v>UV_KTR_TYP = 1</v>
      </c>
      <c r="L24" t="str">
        <f t="shared" si="1"/>
        <v xml:space="preserve"> AND UV_ABC_FALL = 'A'</v>
      </c>
      <c r="M24" t="str">
        <f t="shared" si="7"/>
        <v>UV_TARIF = 3</v>
      </c>
      <c r="N24" t="str">
        <f t="shared" si="8"/>
        <v xml:space="preserve"> AND UV_LIEGEKLASSE IN (1,2,3)</v>
      </c>
      <c r="O24" t="str">
        <f t="shared" si="9"/>
        <v xml:space="preserve"> AND UV_GRUNDVERSICHERUNG IN (5,8)</v>
      </c>
      <c r="P24" t="str">
        <f t="shared" si="5"/>
        <v/>
      </c>
      <c r="R24" s="23" t="str">
        <f t="shared" si="10"/>
        <v>IF UV_TARIF = 3 AND UV_LIEGEKLASSE IN (1,2,3) AND UV_GRUNDVERSICHERUNG IN (5,8) THEN col = '12';</v>
      </c>
    </row>
    <row r="25" spans="1:18" x14ac:dyDescent="0.2">
      <c r="A25" s="35">
        <v>23</v>
      </c>
      <c r="B25" t="s">
        <v>11</v>
      </c>
      <c r="C25" t="s">
        <v>257</v>
      </c>
      <c r="D25" s="22">
        <v>1</v>
      </c>
      <c r="E25" s="22" t="s">
        <v>7</v>
      </c>
      <c r="F25" s="22">
        <v>4</v>
      </c>
      <c r="G25" s="22">
        <v>1</v>
      </c>
      <c r="I25" s="22" t="s">
        <v>211</v>
      </c>
      <c r="K25" t="str">
        <f t="shared" si="0"/>
        <v>UV_KTR_TYP = 1</v>
      </c>
      <c r="L25" t="str">
        <f t="shared" si="1"/>
        <v xml:space="preserve"> AND UV_ABC_FALL = 'A'</v>
      </c>
      <c r="M25" t="str">
        <f t="shared" si="7"/>
        <v>UV_TARIF = 4</v>
      </c>
      <c r="N25" t="str">
        <f t="shared" si="8"/>
        <v xml:space="preserve"> AND UV_LIEGEKLASSE = 1</v>
      </c>
      <c r="O25" t="str">
        <f t="shared" si="9"/>
        <v/>
      </c>
      <c r="P25" t="str">
        <f t="shared" si="5"/>
        <v xml:space="preserve"> AND MISSING(UV_KTR_BESCHR)</v>
      </c>
      <c r="R25" s="23" t="str">
        <f t="shared" si="10"/>
        <v>IF UV_TARIF = 4 AND UV_LIEGEKLASSE = 1 AND MISSING(UV_KTR_BESCHR) THEN col = '23';</v>
      </c>
    </row>
    <row r="26" spans="1:18" x14ac:dyDescent="0.2">
      <c r="A26" s="35">
        <v>24</v>
      </c>
      <c r="B26" t="s">
        <v>12</v>
      </c>
      <c r="C26" t="s">
        <v>258</v>
      </c>
      <c r="D26" s="22">
        <v>1</v>
      </c>
      <c r="E26" s="22" t="s">
        <v>7</v>
      </c>
      <c r="F26" s="22">
        <v>4</v>
      </c>
      <c r="G26" s="22" t="s">
        <v>9</v>
      </c>
      <c r="I26" s="22" t="s">
        <v>211</v>
      </c>
      <c r="K26" t="str">
        <f t="shared" si="0"/>
        <v>UV_KTR_TYP = 1</v>
      </c>
      <c r="L26" t="str">
        <f t="shared" si="1"/>
        <v xml:space="preserve"> AND UV_ABC_FALL = 'A'</v>
      </c>
      <c r="M26" t="str">
        <f t="shared" si="7"/>
        <v>UV_TARIF = 4</v>
      </c>
      <c r="N26" t="str">
        <f t="shared" si="8"/>
        <v xml:space="preserve"> AND UV_LIEGEKLASSE IN (2,3)</v>
      </c>
      <c r="O26" t="str">
        <f t="shared" si="9"/>
        <v/>
      </c>
      <c r="P26" t="str">
        <f t="shared" si="5"/>
        <v xml:space="preserve"> AND MISSING(UV_KTR_BESCHR)</v>
      </c>
      <c r="R26" s="23" t="str">
        <f t="shared" si="10"/>
        <v>IF UV_TARIF = 4 AND UV_LIEGEKLASSE IN (2,3) AND MISSING(UV_KTR_BESCHR) THEN col = '24';</v>
      </c>
    </row>
    <row r="27" spans="1:18" x14ac:dyDescent="0.2">
      <c r="A27" s="36" t="s">
        <v>217</v>
      </c>
      <c r="B27" s="24" t="s">
        <v>164</v>
      </c>
      <c r="C27" s="24" t="s">
        <v>259</v>
      </c>
      <c r="D27" s="25">
        <v>1</v>
      </c>
      <c r="E27" s="25" t="s">
        <v>7</v>
      </c>
      <c r="F27" s="25">
        <v>4</v>
      </c>
      <c r="G27" s="25">
        <v>1</v>
      </c>
      <c r="H27" s="25">
        <v>1</v>
      </c>
      <c r="I27" s="25" t="s">
        <v>210</v>
      </c>
      <c r="J27" s="47"/>
      <c r="K27" s="24" t="str">
        <f t="shared" si="0"/>
        <v>UV_KTR_TYP = 1</v>
      </c>
      <c r="L27" s="24" t="str">
        <f t="shared" si="1"/>
        <v xml:space="preserve"> AND UV_ABC_FALL = 'A'</v>
      </c>
      <c r="M27" s="24" t="str">
        <f t="shared" si="7"/>
        <v>UV_TARIF = 4</v>
      </c>
      <c r="N27" s="24" t="str">
        <f t="shared" si="8"/>
        <v xml:space="preserve"> AND UV_LIEGEKLASSE = 1</v>
      </c>
      <c r="O27" s="24" t="str">
        <f t="shared" si="9"/>
        <v xml:space="preserve"> AND UV_GRUNDVERSICHERUNG = 1</v>
      </c>
      <c r="P27" s="24" t="str">
        <f t="shared" si="5"/>
        <v xml:space="preserve"> AND NOT MISSING(UV_KTR_BESCHR)</v>
      </c>
      <c r="Q27" s="24"/>
      <c r="R27" s="23" t="str">
        <f t="shared" si="10"/>
        <v>IF UV_TARIF = 4 AND UV_LIEGEKLASSE = 1 AND UV_GRUNDVERSICHERUNG = 1 AND NOT MISSING(UV_KTR_BESCHR) THEN col = '25_30_35_40';</v>
      </c>
    </row>
    <row r="28" spans="1:18" x14ac:dyDescent="0.2">
      <c r="A28" s="36" t="s">
        <v>218</v>
      </c>
      <c r="B28" s="24" t="s">
        <v>165</v>
      </c>
      <c r="C28" s="24" t="s">
        <v>260</v>
      </c>
      <c r="D28" s="25">
        <v>1</v>
      </c>
      <c r="E28" s="25" t="s">
        <v>7</v>
      </c>
      <c r="F28" s="25">
        <v>4</v>
      </c>
      <c r="G28" s="25" t="s">
        <v>9</v>
      </c>
      <c r="H28" s="25">
        <v>1</v>
      </c>
      <c r="I28" s="25" t="s">
        <v>210</v>
      </c>
      <c r="J28" s="47"/>
      <c r="K28" s="24" t="str">
        <f t="shared" si="0"/>
        <v>UV_KTR_TYP = 1</v>
      </c>
      <c r="L28" s="24" t="str">
        <f t="shared" si="1"/>
        <v xml:space="preserve"> AND UV_ABC_FALL = 'A'</v>
      </c>
      <c r="M28" s="24" t="str">
        <f t="shared" si="7"/>
        <v>UV_TARIF = 4</v>
      </c>
      <c r="N28" s="24" t="str">
        <f t="shared" si="8"/>
        <v xml:space="preserve"> AND UV_LIEGEKLASSE IN (2,3)</v>
      </c>
      <c r="O28" s="24" t="str">
        <f t="shared" si="9"/>
        <v xml:space="preserve"> AND UV_GRUNDVERSICHERUNG = 1</v>
      </c>
      <c r="P28" s="24" t="str">
        <f t="shared" si="5"/>
        <v xml:space="preserve"> AND NOT MISSING(UV_KTR_BESCHR)</v>
      </c>
      <c r="Q28" s="24"/>
      <c r="R28" s="23" t="str">
        <f t="shared" si="10"/>
        <v>IF UV_TARIF = 4 AND UV_LIEGEKLASSE IN (2,3) AND UV_GRUNDVERSICHERUNG = 1 AND NOT MISSING(UV_KTR_BESCHR) THEN col = '26_31_36_41';</v>
      </c>
    </row>
    <row r="29" spans="1:18" x14ac:dyDescent="0.2">
      <c r="A29" s="36" t="s">
        <v>219</v>
      </c>
      <c r="B29" s="24" t="s">
        <v>166</v>
      </c>
      <c r="C29" s="24" t="s">
        <v>261</v>
      </c>
      <c r="D29" s="25">
        <v>1</v>
      </c>
      <c r="E29" s="25" t="s">
        <v>7</v>
      </c>
      <c r="F29" s="25">
        <v>4</v>
      </c>
      <c r="G29" s="25">
        <v>1</v>
      </c>
      <c r="H29" s="25" t="s">
        <v>10</v>
      </c>
      <c r="I29" s="25" t="s">
        <v>210</v>
      </c>
      <c r="J29" s="47"/>
      <c r="K29" s="24" t="str">
        <f t="shared" si="0"/>
        <v>UV_KTR_TYP = 1</v>
      </c>
      <c r="L29" s="24" t="str">
        <f t="shared" si="1"/>
        <v xml:space="preserve"> AND UV_ABC_FALL = 'A'</v>
      </c>
      <c r="M29" s="24" t="str">
        <f t="shared" si="7"/>
        <v>UV_TARIF = 4</v>
      </c>
      <c r="N29" s="24" t="str">
        <f t="shared" si="8"/>
        <v xml:space="preserve"> AND UV_LIEGEKLASSE = 1</v>
      </c>
      <c r="O29" s="24" t="str">
        <f t="shared" si="9"/>
        <v xml:space="preserve"> AND UV_GRUNDVERSICHERUNG IN (2,3,4)</v>
      </c>
      <c r="P29" s="24" t="str">
        <f t="shared" si="5"/>
        <v xml:space="preserve"> AND NOT MISSING(UV_KTR_BESCHR)</v>
      </c>
      <c r="Q29" s="24"/>
      <c r="R29" s="23" t="str">
        <f t="shared" si="10"/>
        <v>IF UV_TARIF = 4 AND UV_LIEGEKLASSE = 1 AND UV_GRUNDVERSICHERUNG IN (2,3,4) AND NOT MISSING(UV_KTR_BESCHR) THEN col = '27_32_37_42';</v>
      </c>
    </row>
    <row r="30" spans="1:18" x14ac:dyDescent="0.2">
      <c r="A30" s="36" t="s">
        <v>220</v>
      </c>
      <c r="B30" s="24" t="s">
        <v>167</v>
      </c>
      <c r="C30" s="24" t="s">
        <v>262</v>
      </c>
      <c r="D30" s="25">
        <v>1</v>
      </c>
      <c r="E30" s="25" t="s">
        <v>7</v>
      </c>
      <c r="F30" s="25">
        <v>4</v>
      </c>
      <c r="G30" s="25" t="s">
        <v>9</v>
      </c>
      <c r="H30" s="25" t="s">
        <v>10</v>
      </c>
      <c r="I30" s="25" t="s">
        <v>210</v>
      </c>
      <c r="J30" s="47"/>
      <c r="K30" s="24" t="str">
        <f t="shared" si="0"/>
        <v>UV_KTR_TYP = 1</v>
      </c>
      <c r="L30" s="24" t="str">
        <f t="shared" si="1"/>
        <v xml:space="preserve"> AND UV_ABC_FALL = 'A'</v>
      </c>
      <c r="M30" s="24" t="str">
        <f t="shared" si="7"/>
        <v>UV_TARIF = 4</v>
      </c>
      <c r="N30" s="24" t="str">
        <f t="shared" si="8"/>
        <v xml:space="preserve"> AND UV_LIEGEKLASSE IN (2,3)</v>
      </c>
      <c r="O30" s="24" t="str">
        <f t="shared" si="9"/>
        <v xml:space="preserve"> AND UV_GRUNDVERSICHERUNG IN (2,3,4)</v>
      </c>
      <c r="P30" s="24" t="str">
        <f t="shared" si="5"/>
        <v xml:space="preserve"> AND NOT MISSING(UV_KTR_BESCHR)</v>
      </c>
      <c r="Q30" s="24"/>
      <c r="R30" s="23" t="str">
        <f t="shared" si="10"/>
        <v>IF UV_TARIF = 4 AND UV_LIEGEKLASSE IN (2,3) AND UV_GRUNDVERSICHERUNG IN (2,3,4) AND NOT MISSING(UV_KTR_BESCHR) THEN col = '28_33_38_43';</v>
      </c>
    </row>
    <row r="31" spans="1:18" x14ac:dyDescent="0.2">
      <c r="A31" s="36" t="s">
        <v>221</v>
      </c>
      <c r="B31" s="24" t="s">
        <v>168</v>
      </c>
      <c r="C31" s="24" t="s">
        <v>263</v>
      </c>
      <c r="D31" s="25">
        <v>1</v>
      </c>
      <c r="E31" s="25" t="s">
        <v>7</v>
      </c>
      <c r="F31" s="25">
        <v>4</v>
      </c>
      <c r="G31" s="25" t="s">
        <v>13</v>
      </c>
      <c r="H31" s="25" t="s">
        <v>14</v>
      </c>
      <c r="I31" s="25" t="s">
        <v>210</v>
      </c>
      <c r="J31" s="47"/>
      <c r="K31" s="24" t="str">
        <f t="shared" si="0"/>
        <v>UV_KTR_TYP = 1</v>
      </c>
      <c r="L31" s="24" t="str">
        <f t="shared" si="1"/>
        <v xml:space="preserve"> AND UV_ABC_FALL = 'A'</v>
      </c>
      <c r="M31" s="24" t="str">
        <f t="shared" si="7"/>
        <v>UV_TARIF = 4</v>
      </c>
      <c r="N31" s="24" t="str">
        <f t="shared" si="8"/>
        <v xml:space="preserve"> AND UV_LIEGEKLASSE IN (1,2,3)</v>
      </c>
      <c r="O31" s="24" t="str">
        <f t="shared" si="9"/>
        <v xml:space="preserve"> AND UV_GRUNDVERSICHERUNG IN (5,8)</v>
      </c>
      <c r="P31" s="24" t="str">
        <f t="shared" si="5"/>
        <v xml:space="preserve"> AND NOT MISSING(UV_KTR_BESCHR)</v>
      </c>
      <c r="Q31" s="24"/>
      <c r="R31" s="23" t="str">
        <f t="shared" si="10"/>
        <v>IF UV_TARIF = 4 AND UV_LIEGEKLASSE IN (1,2,3) AND UV_GRUNDVERSICHERUNG IN (5,8) AND NOT MISSING(UV_KTR_BESCHR) THEN col = '29_34_39_44';</v>
      </c>
    </row>
    <row r="32" spans="1:18" x14ac:dyDescent="0.2">
      <c r="A32" s="36" t="s">
        <v>217</v>
      </c>
      <c r="B32" s="24" t="s">
        <v>169</v>
      </c>
      <c r="C32" s="24" t="s">
        <v>264</v>
      </c>
      <c r="D32" s="25">
        <v>1</v>
      </c>
      <c r="E32" s="25" t="s">
        <v>7</v>
      </c>
      <c r="F32" s="25">
        <v>4</v>
      </c>
      <c r="G32" s="25">
        <v>1</v>
      </c>
      <c r="H32" s="25">
        <v>1</v>
      </c>
      <c r="I32" s="25" t="s">
        <v>210</v>
      </c>
      <c r="J32" s="47"/>
      <c r="K32" s="24" t="str">
        <f t="shared" si="0"/>
        <v>UV_KTR_TYP = 1</v>
      </c>
      <c r="L32" s="24" t="str">
        <f t="shared" si="1"/>
        <v xml:space="preserve"> AND UV_ABC_FALL = 'A'</v>
      </c>
      <c r="M32" s="24" t="str">
        <f t="shared" si="7"/>
        <v>UV_TARIF = 4</v>
      </c>
      <c r="N32" s="24" t="str">
        <f t="shared" si="8"/>
        <v xml:space="preserve"> AND UV_LIEGEKLASSE = 1</v>
      </c>
      <c r="O32" s="24" t="str">
        <f t="shared" si="9"/>
        <v xml:space="preserve"> AND UV_GRUNDVERSICHERUNG = 1</v>
      </c>
      <c r="P32" s="24" t="str">
        <f t="shared" si="5"/>
        <v xml:space="preserve"> AND NOT MISSING(UV_KTR_BESCHR)</v>
      </c>
      <c r="Q32" s="24"/>
      <c r="R32" s="23" t="str">
        <f t="shared" si="10"/>
        <v>IF UV_TARIF = 4 AND UV_LIEGEKLASSE = 1 AND UV_GRUNDVERSICHERUNG = 1 AND NOT MISSING(UV_KTR_BESCHR) THEN col = '25_30_35_40';</v>
      </c>
    </row>
    <row r="33" spans="1:18" x14ac:dyDescent="0.2">
      <c r="A33" s="36" t="s">
        <v>218</v>
      </c>
      <c r="B33" s="24" t="s">
        <v>170</v>
      </c>
      <c r="C33" s="24" t="s">
        <v>265</v>
      </c>
      <c r="D33" s="25">
        <v>1</v>
      </c>
      <c r="E33" s="25" t="s">
        <v>7</v>
      </c>
      <c r="F33" s="25">
        <v>4</v>
      </c>
      <c r="G33" s="25" t="s">
        <v>9</v>
      </c>
      <c r="H33" s="25">
        <v>1</v>
      </c>
      <c r="I33" s="25" t="s">
        <v>210</v>
      </c>
      <c r="J33" s="47"/>
      <c r="K33" s="24" t="str">
        <f t="shared" si="0"/>
        <v>UV_KTR_TYP = 1</v>
      </c>
      <c r="L33" s="24" t="str">
        <f t="shared" si="1"/>
        <v xml:space="preserve"> AND UV_ABC_FALL = 'A'</v>
      </c>
      <c r="M33" s="24" t="str">
        <f t="shared" si="7"/>
        <v>UV_TARIF = 4</v>
      </c>
      <c r="N33" s="24" t="str">
        <f t="shared" si="8"/>
        <v xml:space="preserve"> AND UV_LIEGEKLASSE IN (2,3)</v>
      </c>
      <c r="O33" s="24" t="str">
        <f t="shared" si="9"/>
        <v xml:space="preserve"> AND UV_GRUNDVERSICHERUNG = 1</v>
      </c>
      <c r="P33" s="24" t="str">
        <f t="shared" si="5"/>
        <v xml:space="preserve"> AND NOT MISSING(UV_KTR_BESCHR)</v>
      </c>
      <c r="Q33" s="24"/>
      <c r="R33" s="23" t="str">
        <f t="shared" si="10"/>
        <v>IF UV_TARIF = 4 AND UV_LIEGEKLASSE IN (2,3) AND UV_GRUNDVERSICHERUNG = 1 AND NOT MISSING(UV_KTR_BESCHR) THEN col = '26_31_36_41';</v>
      </c>
    </row>
    <row r="34" spans="1:18" x14ac:dyDescent="0.2">
      <c r="A34" s="36" t="s">
        <v>219</v>
      </c>
      <c r="B34" s="24" t="s">
        <v>171</v>
      </c>
      <c r="C34" s="24" t="s">
        <v>266</v>
      </c>
      <c r="D34" s="25">
        <v>1</v>
      </c>
      <c r="E34" s="25" t="s">
        <v>7</v>
      </c>
      <c r="F34" s="25">
        <v>4</v>
      </c>
      <c r="G34" s="25">
        <v>1</v>
      </c>
      <c r="H34" s="25" t="s">
        <v>10</v>
      </c>
      <c r="I34" s="25" t="s">
        <v>210</v>
      </c>
      <c r="J34" s="47"/>
      <c r="K34" s="24" t="str">
        <f t="shared" si="0"/>
        <v>UV_KTR_TYP = 1</v>
      </c>
      <c r="L34" s="24" t="str">
        <f t="shared" si="1"/>
        <v xml:space="preserve"> AND UV_ABC_FALL = 'A'</v>
      </c>
      <c r="M34" s="24" t="str">
        <f t="shared" si="7"/>
        <v>UV_TARIF = 4</v>
      </c>
      <c r="N34" s="24" t="str">
        <f t="shared" si="8"/>
        <v xml:space="preserve"> AND UV_LIEGEKLASSE = 1</v>
      </c>
      <c r="O34" s="24" t="str">
        <f t="shared" si="9"/>
        <v xml:space="preserve"> AND UV_GRUNDVERSICHERUNG IN (2,3,4)</v>
      </c>
      <c r="P34" s="24" t="str">
        <f t="shared" si="5"/>
        <v xml:space="preserve"> AND NOT MISSING(UV_KTR_BESCHR)</v>
      </c>
      <c r="Q34" s="24"/>
      <c r="R34" s="23" t="str">
        <f t="shared" si="10"/>
        <v>IF UV_TARIF = 4 AND UV_LIEGEKLASSE = 1 AND UV_GRUNDVERSICHERUNG IN (2,3,4) AND NOT MISSING(UV_KTR_BESCHR) THEN col = '27_32_37_42';</v>
      </c>
    </row>
    <row r="35" spans="1:18" x14ac:dyDescent="0.2">
      <c r="A35" s="36" t="s">
        <v>220</v>
      </c>
      <c r="B35" s="24" t="s">
        <v>172</v>
      </c>
      <c r="C35" s="24" t="s">
        <v>267</v>
      </c>
      <c r="D35" s="25">
        <v>1</v>
      </c>
      <c r="E35" s="25" t="s">
        <v>7</v>
      </c>
      <c r="F35" s="25">
        <v>4</v>
      </c>
      <c r="G35" s="25" t="s">
        <v>9</v>
      </c>
      <c r="H35" s="25" t="s">
        <v>10</v>
      </c>
      <c r="I35" s="25" t="s">
        <v>210</v>
      </c>
      <c r="J35" s="47"/>
      <c r="K35" s="24" t="str">
        <f t="shared" ref="K35:K66" si="11">IF(D35 = "","",IF(ISERR(FIND(",",D35)),D$1&amp;" = "&amp; D35,D$1&amp;" IN ("&amp; D35&amp;")"))</f>
        <v>UV_KTR_TYP = 1</v>
      </c>
      <c r="L35" s="24" t="str">
        <f t="shared" ref="L35:L66" si="12">IF(E35 = "","",IF(ISERR(FIND(",",E35))," AND " &amp; E$1&amp;" = '"&amp; E35&amp;"'", " AND " &amp; E$1&amp;" IN ("&amp; E35&amp;")"))</f>
        <v xml:space="preserve"> AND UV_ABC_FALL = 'A'</v>
      </c>
      <c r="M35" s="24" t="str">
        <f t="shared" ref="M35:M66" si="13">IF(F35 = "","",IF(ISERR(FIND(",",F35)),F$1&amp;" = "&amp; F35, F$1&amp;" IN ("&amp; F35&amp;")"))</f>
        <v>UV_TARIF = 4</v>
      </c>
      <c r="N35" s="24" t="str">
        <f t="shared" ref="N35:N66" si="14">IF(G35 = "","",IF(ISERR(FIND(",",G35))," AND " &amp; G$1&amp;" = "&amp; G35, " AND " &amp; G$1&amp;" IN ("&amp; G35&amp;")"))</f>
        <v xml:space="preserve"> AND UV_LIEGEKLASSE IN (2,3)</v>
      </c>
      <c r="O35" s="24" t="str">
        <f t="shared" ref="O35:O66" si="15">IF(H35 = "","",IF(ISERR(FIND(",",H35))," AND " &amp; H$1&amp;" = "&amp; H35, " AND " &amp; H$1&amp;" IN ("&amp; H35&amp;")"))</f>
        <v xml:space="preserve"> AND UV_GRUNDVERSICHERUNG IN (2,3,4)</v>
      </c>
      <c r="P35" s="24" t="str">
        <f t="shared" ref="P35:P66" si="16">IF(I35="",""," AND " &amp; I35&amp;"(" &amp; I$1 &amp; ")")</f>
        <v xml:space="preserve"> AND NOT MISSING(UV_KTR_BESCHR)</v>
      </c>
      <c r="Q35" s="24"/>
      <c r="R35" s="23" t="str">
        <f t="shared" si="10"/>
        <v>IF UV_TARIF = 4 AND UV_LIEGEKLASSE IN (2,3) AND UV_GRUNDVERSICHERUNG IN (2,3,4) AND NOT MISSING(UV_KTR_BESCHR) THEN col = '28_33_38_43';</v>
      </c>
    </row>
    <row r="36" spans="1:18" x14ac:dyDescent="0.2">
      <c r="A36" s="36" t="s">
        <v>221</v>
      </c>
      <c r="B36" s="24" t="s">
        <v>173</v>
      </c>
      <c r="C36" s="24" t="s">
        <v>268</v>
      </c>
      <c r="D36" s="25">
        <v>1</v>
      </c>
      <c r="E36" s="25" t="s">
        <v>7</v>
      </c>
      <c r="F36" s="25">
        <v>4</v>
      </c>
      <c r="G36" s="25" t="s">
        <v>13</v>
      </c>
      <c r="H36" s="25" t="s">
        <v>14</v>
      </c>
      <c r="I36" s="25" t="s">
        <v>210</v>
      </c>
      <c r="J36" s="47"/>
      <c r="K36" s="24" t="str">
        <f t="shared" si="11"/>
        <v>UV_KTR_TYP = 1</v>
      </c>
      <c r="L36" s="24" t="str">
        <f t="shared" si="12"/>
        <v xml:space="preserve"> AND UV_ABC_FALL = 'A'</v>
      </c>
      <c r="M36" s="24" t="str">
        <f t="shared" si="13"/>
        <v>UV_TARIF = 4</v>
      </c>
      <c r="N36" s="24" t="str">
        <f t="shared" si="14"/>
        <v xml:space="preserve"> AND UV_LIEGEKLASSE IN (1,2,3)</v>
      </c>
      <c r="O36" s="24" t="str">
        <f t="shared" si="15"/>
        <v xml:space="preserve"> AND UV_GRUNDVERSICHERUNG IN (5,8)</v>
      </c>
      <c r="P36" s="24" t="str">
        <f t="shared" si="16"/>
        <v xml:space="preserve"> AND NOT MISSING(UV_KTR_BESCHR)</v>
      </c>
      <c r="Q36" s="24"/>
      <c r="R36" s="23" t="str">
        <f t="shared" si="10"/>
        <v>IF UV_TARIF = 4 AND UV_LIEGEKLASSE IN (1,2,3) AND UV_GRUNDVERSICHERUNG IN (5,8) AND NOT MISSING(UV_KTR_BESCHR) THEN col = '29_34_39_44';</v>
      </c>
    </row>
    <row r="37" spans="1:18" x14ac:dyDescent="0.2">
      <c r="A37" s="36" t="s">
        <v>217</v>
      </c>
      <c r="B37" s="24" t="s">
        <v>174</v>
      </c>
      <c r="C37" s="24" t="s">
        <v>269</v>
      </c>
      <c r="D37" s="25">
        <v>1</v>
      </c>
      <c r="E37" s="25" t="s">
        <v>7</v>
      </c>
      <c r="F37" s="25">
        <v>4</v>
      </c>
      <c r="G37" s="25">
        <v>1</v>
      </c>
      <c r="H37" s="25">
        <v>1</v>
      </c>
      <c r="I37" s="25" t="s">
        <v>210</v>
      </c>
      <c r="J37" s="47"/>
      <c r="K37" s="24" t="str">
        <f t="shared" si="11"/>
        <v>UV_KTR_TYP = 1</v>
      </c>
      <c r="L37" s="24" t="str">
        <f t="shared" si="12"/>
        <v xml:space="preserve"> AND UV_ABC_FALL = 'A'</v>
      </c>
      <c r="M37" s="24" t="str">
        <f t="shared" si="13"/>
        <v>UV_TARIF = 4</v>
      </c>
      <c r="N37" s="24" t="str">
        <f t="shared" si="14"/>
        <v xml:space="preserve"> AND UV_LIEGEKLASSE = 1</v>
      </c>
      <c r="O37" s="24" t="str">
        <f t="shared" si="15"/>
        <v xml:space="preserve"> AND UV_GRUNDVERSICHERUNG = 1</v>
      </c>
      <c r="P37" s="24" t="str">
        <f t="shared" si="16"/>
        <v xml:space="preserve"> AND NOT MISSING(UV_KTR_BESCHR)</v>
      </c>
      <c r="Q37" s="24"/>
      <c r="R37" s="23" t="str">
        <f t="shared" si="10"/>
        <v>IF UV_TARIF = 4 AND UV_LIEGEKLASSE = 1 AND UV_GRUNDVERSICHERUNG = 1 AND NOT MISSING(UV_KTR_BESCHR) THEN col = '25_30_35_40';</v>
      </c>
    </row>
    <row r="38" spans="1:18" x14ac:dyDescent="0.2">
      <c r="A38" s="36" t="s">
        <v>218</v>
      </c>
      <c r="B38" s="24" t="s">
        <v>175</v>
      </c>
      <c r="C38" s="24" t="s">
        <v>270</v>
      </c>
      <c r="D38" s="25">
        <v>1</v>
      </c>
      <c r="E38" s="25" t="s">
        <v>7</v>
      </c>
      <c r="F38" s="25">
        <v>4</v>
      </c>
      <c r="G38" s="25" t="s">
        <v>9</v>
      </c>
      <c r="H38" s="25">
        <v>1</v>
      </c>
      <c r="I38" s="25" t="s">
        <v>210</v>
      </c>
      <c r="J38" s="47"/>
      <c r="K38" s="24" t="str">
        <f t="shared" si="11"/>
        <v>UV_KTR_TYP = 1</v>
      </c>
      <c r="L38" s="24" t="str">
        <f t="shared" si="12"/>
        <v xml:space="preserve"> AND UV_ABC_FALL = 'A'</v>
      </c>
      <c r="M38" s="24" t="str">
        <f t="shared" si="13"/>
        <v>UV_TARIF = 4</v>
      </c>
      <c r="N38" s="24" t="str">
        <f t="shared" si="14"/>
        <v xml:space="preserve"> AND UV_LIEGEKLASSE IN (2,3)</v>
      </c>
      <c r="O38" s="24" t="str">
        <f t="shared" si="15"/>
        <v xml:space="preserve"> AND UV_GRUNDVERSICHERUNG = 1</v>
      </c>
      <c r="P38" s="24" t="str">
        <f t="shared" si="16"/>
        <v xml:space="preserve"> AND NOT MISSING(UV_KTR_BESCHR)</v>
      </c>
      <c r="Q38" s="24"/>
      <c r="R38" s="23" t="str">
        <f t="shared" si="10"/>
        <v>IF UV_TARIF = 4 AND UV_LIEGEKLASSE IN (2,3) AND UV_GRUNDVERSICHERUNG = 1 AND NOT MISSING(UV_KTR_BESCHR) THEN col = '26_31_36_41';</v>
      </c>
    </row>
    <row r="39" spans="1:18" x14ac:dyDescent="0.2">
      <c r="A39" s="36" t="s">
        <v>219</v>
      </c>
      <c r="B39" s="24" t="s">
        <v>176</v>
      </c>
      <c r="C39" s="24" t="s">
        <v>271</v>
      </c>
      <c r="D39" s="25">
        <v>1</v>
      </c>
      <c r="E39" s="25" t="s">
        <v>7</v>
      </c>
      <c r="F39" s="25">
        <v>4</v>
      </c>
      <c r="G39" s="25">
        <v>1</v>
      </c>
      <c r="H39" s="25" t="s">
        <v>10</v>
      </c>
      <c r="I39" s="25" t="s">
        <v>210</v>
      </c>
      <c r="J39" s="47"/>
      <c r="K39" s="24" t="str">
        <f t="shared" si="11"/>
        <v>UV_KTR_TYP = 1</v>
      </c>
      <c r="L39" s="24" t="str">
        <f t="shared" si="12"/>
        <v xml:space="preserve"> AND UV_ABC_FALL = 'A'</v>
      </c>
      <c r="M39" s="24" t="str">
        <f t="shared" si="13"/>
        <v>UV_TARIF = 4</v>
      </c>
      <c r="N39" s="24" t="str">
        <f t="shared" si="14"/>
        <v xml:space="preserve"> AND UV_LIEGEKLASSE = 1</v>
      </c>
      <c r="O39" s="24" t="str">
        <f t="shared" si="15"/>
        <v xml:space="preserve"> AND UV_GRUNDVERSICHERUNG IN (2,3,4)</v>
      </c>
      <c r="P39" s="24" t="str">
        <f t="shared" si="16"/>
        <v xml:space="preserve"> AND NOT MISSING(UV_KTR_BESCHR)</v>
      </c>
      <c r="Q39" s="24"/>
      <c r="R39" s="23" t="str">
        <f t="shared" si="10"/>
        <v>IF UV_TARIF = 4 AND UV_LIEGEKLASSE = 1 AND UV_GRUNDVERSICHERUNG IN (2,3,4) AND NOT MISSING(UV_KTR_BESCHR) THEN col = '27_32_37_42';</v>
      </c>
    </row>
    <row r="40" spans="1:18" x14ac:dyDescent="0.2">
      <c r="A40" s="36" t="s">
        <v>220</v>
      </c>
      <c r="B40" s="24" t="s">
        <v>177</v>
      </c>
      <c r="C40" s="24" t="s">
        <v>272</v>
      </c>
      <c r="D40" s="25">
        <v>1</v>
      </c>
      <c r="E40" s="25" t="s">
        <v>7</v>
      </c>
      <c r="F40" s="25">
        <v>4</v>
      </c>
      <c r="G40" s="25" t="s">
        <v>9</v>
      </c>
      <c r="H40" s="25" t="s">
        <v>10</v>
      </c>
      <c r="I40" s="25" t="s">
        <v>210</v>
      </c>
      <c r="J40" s="47"/>
      <c r="K40" s="24" t="str">
        <f t="shared" si="11"/>
        <v>UV_KTR_TYP = 1</v>
      </c>
      <c r="L40" s="24" t="str">
        <f t="shared" si="12"/>
        <v xml:space="preserve"> AND UV_ABC_FALL = 'A'</v>
      </c>
      <c r="M40" s="24" t="str">
        <f t="shared" si="13"/>
        <v>UV_TARIF = 4</v>
      </c>
      <c r="N40" s="24" t="str">
        <f t="shared" si="14"/>
        <v xml:space="preserve"> AND UV_LIEGEKLASSE IN (2,3)</v>
      </c>
      <c r="O40" s="24" t="str">
        <f t="shared" si="15"/>
        <v xml:space="preserve"> AND UV_GRUNDVERSICHERUNG IN (2,3,4)</v>
      </c>
      <c r="P40" s="24" t="str">
        <f t="shared" si="16"/>
        <v xml:space="preserve"> AND NOT MISSING(UV_KTR_BESCHR)</v>
      </c>
      <c r="Q40" s="24"/>
      <c r="R40" s="23" t="str">
        <f t="shared" si="10"/>
        <v>IF UV_TARIF = 4 AND UV_LIEGEKLASSE IN (2,3) AND UV_GRUNDVERSICHERUNG IN (2,3,4) AND NOT MISSING(UV_KTR_BESCHR) THEN col = '28_33_38_43';</v>
      </c>
    </row>
    <row r="41" spans="1:18" x14ac:dyDescent="0.2">
      <c r="A41" s="36" t="s">
        <v>221</v>
      </c>
      <c r="B41" s="24" t="s">
        <v>178</v>
      </c>
      <c r="C41" s="24" t="s">
        <v>273</v>
      </c>
      <c r="D41" s="25">
        <v>1</v>
      </c>
      <c r="E41" s="25" t="s">
        <v>7</v>
      </c>
      <c r="F41" s="25">
        <v>4</v>
      </c>
      <c r="G41" s="25" t="s">
        <v>13</v>
      </c>
      <c r="H41" s="25" t="s">
        <v>14</v>
      </c>
      <c r="I41" s="25" t="s">
        <v>210</v>
      </c>
      <c r="J41" s="47"/>
      <c r="K41" s="24" t="str">
        <f t="shared" si="11"/>
        <v>UV_KTR_TYP = 1</v>
      </c>
      <c r="L41" s="24" t="str">
        <f t="shared" si="12"/>
        <v xml:space="preserve"> AND UV_ABC_FALL = 'A'</v>
      </c>
      <c r="M41" s="24" t="str">
        <f t="shared" si="13"/>
        <v>UV_TARIF = 4</v>
      </c>
      <c r="N41" s="24" t="str">
        <f t="shared" si="14"/>
        <v xml:space="preserve"> AND UV_LIEGEKLASSE IN (1,2,3)</v>
      </c>
      <c r="O41" s="24" t="str">
        <f t="shared" si="15"/>
        <v xml:space="preserve"> AND UV_GRUNDVERSICHERUNG IN (5,8)</v>
      </c>
      <c r="P41" s="24" t="str">
        <f t="shared" si="16"/>
        <v xml:space="preserve"> AND NOT MISSING(UV_KTR_BESCHR)</v>
      </c>
      <c r="Q41" s="24"/>
      <c r="R41" s="23" t="str">
        <f t="shared" si="10"/>
        <v>IF UV_TARIF = 4 AND UV_LIEGEKLASSE IN (1,2,3) AND UV_GRUNDVERSICHERUNG IN (5,8) AND NOT MISSING(UV_KTR_BESCHR) THEN col = '29_34_39_44';</v>
      </c>
    </row>
    <row r="42" spans="1:18" x14ac:dyDescent="0.2">
      <c r="A42" s="36" t="s">
        <v>217</v>
      </c>
      <c r="B42" s="24" t="s">
        <v>174</v>
      </c>
      <c r="C42" s="24" t="s">
        <v>269</v>
      </c>
      <c r="D42" s="25">
        <v>1</v>
      </c>
      <c r="E42" s="25" t="s">
        <v>7</v>
      </c>
      <c r="F42" s="25">
        <v>4</v>
      </c>
      <c r="G42" s="25">
        <v>1</v>
      </c>
      <c r="H42" s="25">
        <v>1</v>
      </c>
      <c r="I42" s="25" t="s">
        <v>210</v>
      </c>
      <c r="J42" s="47"/>
      <c r="K42" s="24" t="str">
        <f t="shared" si="11"/>
        <v>UV_KTR_TYP = 1</v>
      </c>
      <c r="L42" s="24" t="str">
        <f t="shared" si="12"/>
        <v xml:space="preserve"> AND UV_ABC_FALL = 'A'</v>
      </c>
      <c r="M42" s="24" t="str">
        <f t="shared" si="13"/>
        <v>UV_TARIF = 4</v>
      </c>
      <c r="N42" s="24" t="str">
        <f t="shared" si="14"/>
        <v xml:space="preserve"> AND UV_LIEGEKLASSE = 1</v>
      </c>
      <c r="O42" s="24" t="str">
        <f t="shared" si="15"/>
        <v xml:space="preserve"> AND UV_GRUNDVERSICHERUNG = 1</v>
      </c>
      <c r="P42" s="24" t="str">
        <f t="shared" si="16"/>
        <v xml:space="preserve"> AND NOT MISSING(UV_KTR_BESCHR)</v>
      </c>
      <c r="Q42" s="24"/>
      <c r="R42" s="23" t="str">
        <f t="shared" si="10"/>
        <v>IF UV_TARIF = 4 AND UV_LIEGEKLASSE = 1 AND UV_GRUNDVERSICHERUNG = 1 AND NOT MISSING(UV_KTR_BESCHR) THEN col = '25_30_35_40';</v>
      </c>
    </row>
    <row r="43" spans="1:18" x14ac:dyDescent="0.2">
      <c r="A43" s="36" t="s">
        <v>218</v>
      </c>
      <c r="B43" s="24" t="s">
        <v>175</v>
      </c>
      <c r="C43" s="24" t="s">
        <v>270</v>
      </c>
      <c r="D43" s="25">
        <v>1</v>
      </c>
      <c r="E43" s="25" t="s">
        <v>7</v>
      </c>
      <c r="F43" s="25">
        <v>4</v>
      </c>
      <c r="G43" s="25" t="s">
        <v>9</v>
      </c>
      <c r="H43" s="25">
        <v>1</v>
      </c>
      <c r="I43" s="25" t="s">
        <v>210</v>
      </c>
      <c r="J43" s="47"/>
      <c r="K43" s="24" t="str">
        <f t="shared" si="11"/>
        <v>UV_KTR_TYP = 1</v>
      </c>
      <c r="L43" s="24" t="str">
        <f t="shared" si="12"/>
        <v xml:space="preserve"> AND UV_ABC_FALL = 'A'</v>
      </c>
      <c r="M43" s="24" t="str">
        <f t="shared" si="13"/>
        <v>UV_TARIF = 4</v>
      </c>
      <c r="N43" s="24" t="str">
        <f t="shared" si="14"/>
        <v xml:space="preserve"> AND UV_LIEGEKLASSE IN (2,3)</v>
      </c>
      <c r="O43" s="24" t="str">
        <f t="shared" si="15"/>
        <v xml:space="preserve"> AND UV_GRUNDVERSICHERUNG = 1</v>
      </c>
      <c r="P43" s="24" t="str">
        <f t="shared" si="16"/>
        <v xml:space="preserve"> AND NOT MISSING(UV_KTR_BESCHR)</v>
      </c>
      <c r="Q43" s="24"/>
      <c r="R43" s="23" t="str">
        <f t="shared" si="10"/>
        <v>IF UV_TARIF = 4 AND UV_LIEGEKLASSE IN (2,3) AND UV_GRUNDVERSICHERUNG = 1 AND NOT MISSING(UV_KTR_BESCHR) THEN col = '26_31_36_41';</v>
      </c>
    </row>
    <row r="44" spans="1:18" x14ac:dyDescent="0.2">
      <c r="A44" s="36" t="s">
        <v>219</v>
      </c>
      <c r="B44" s="24" t="s">
        <v>176</v>
      </c>
      <c r="C44" s="24" t="s">
        <v>271</v>
      </c>
      <c r="D44" s="25">
        <v>1</v>
      </c>
      <c r="E44" s="25" t="s">
        <v>7</v>
      </c>
      <c r="F44" s="25">
        <v>4</v>
      </c>
      <c r="G44" s="25">
        <v>1</v>
      </c>
      <c r="H44" s="25" t="s">
        <v>10</v>
      </c>
      <c r="I44" s="25" t="s">
        <v>210</v>
      </c>
      <c r="J44" s="47"/>
      <c r="K44" s="24" t="str">
        <f t="shared" si="11"/>
        <v>UV_KTR_TYP = 1</v>
      </c>
      <c r="L44" s="24" t="str">
        <f t="shared" si="12"/>
        <v xml:space="preserve"> AND UV_ABC_FALL = 'A'</v>
      </c>
      <c r="M44" s="24" t="str">
        <f t="shared" si="13"/>
        <v>UV_TARIF = 4</v>
      </c>
      <c r="N44" s="24" t="str">
        <f t="shared" si="14"/>
        <v xml:space="preserve"> AND UV_LIEGEKLASSE = 1</v>
      </c>
      <c r="O44" s="24" t="str">
        <f t="shared" si="15"/>
        <v xml:space="preserve"> AND UV_GRUNDVERSICHERUNG IN (2,3,4)</v>
      </c>
      <c r="P44" s="24" t="str">
        <f t="shared" si="16"/>
        <v xml:space="preserve"> AND NOT MISSING(UV_KTR_BESCHR)</v>
      </c>
      <c r="Q44" s="24"/>
      <c r="R44" s="23" t="str">
        <f t="shared" si="10"/>
        <v>IF UV_TARIF = 4 AND UV_LIEGEKLASSE = 1 AND UV_GRUNDVERSICHERUNG IN (2,3,4) AND NOT MISSING(UV_KTR_BESCHR) THEN col = '27_32_37_42';</v>
      </c>
    </row>
    <row r="45" spans="1:18" x14ac:dyDescent="0.2">
      <c r="A45" s="36" t="s">
        <v>220</v>
      </c>
      <c r="B45" s="24" t="s">
        <v>177</v>
      </c>
      <c r="C45" s="24" t="s">
        <v>272</v>
      </c>
      <c r="D45" s="25">
        <v>1</v>
      </c>
      <c r="E45" s="25" t="s">
        <v>7</v>
      </c>
      <c r="F45" s="25">
        <v>4</v>
      </c>
      <c r="G45" s="25" t="s">
        <v>9</v>
      </c>
      <c r="H45" s="25" t="s">
        <v>10</v>
      </c>
      <c r="I45" s="25" t="s">
        <v>210</v>
      </c>
      <c r="J45" s="47"/>
      <c r="K45" s="24" t="str">
        <f t="shared" si="11"/>
        <v>UV_KTR_TYP = 1</v>
      </c>
      <c r="L45" s="24" t="str">
        <f t="shared" si="12"/>
        <v xml:space="preserve"> AND UV_ABC_FALL = 'A'</v>
      </c>
      <c r="M45" s="24" t="str">
        <f t="shared" si="13"/>
        <v>UV_TARIF = 4</v>
      </c>
      <c r="N45" s="24" t="str">
        <f t="shared" si="14"/>
        <v xml:space="preserve"> AND UV_LIEGEKLASSE IN (2,3)</v>
      </c>
      <c r="O45" s="24" t="str">
        <f t="shared" si="15"/>
        <v xml:space="preserve"> AND UV_GRUNDVERSICHERUNG IN (2,3,4)</v>
      </c>
      <c r="P45" s="24" t="str">
        <f t="shared" si="16"/>
        <v xml:space="preserve"> AND NOT MISSING(UV_KTR_BESCHR)</v>
      </c>
      <c r="Q45" s="24"/>
      <c r="R45" s="23" t="str">
        <f t="shared" si="10"/>
        <v>IF UV_TARIF = 4 AND UV_LIEGEKLASSE IN (2,3) AND UV_GRUNDVERSICHERUNG IN (2,3,4) AND NOT MISSING(UV_KTR_BESCHR) THEN col = '28_33_38_43';</v>
      </c>
    </row>
    <row r="46" spans="1:18" x14ac:dyDescent="0.2">
      <c r="A46" s="36" t="s">
        <v>221</v>
      </c>
      <c r="B46" s="24" t="s">
        <v>178</v>
      </c>
      <c r="C46" s="24" t="s">
        <v>273</v>
      </c>
      <c r="D46" s="25">
        <v>1</v>
      </c>
      <c r="E46" s="25" t="s">
        <v>7</v>
      </c>
      <c r="F46" s="25">
        <v>4</v>
      </c>
      <c r="G46" s="25" t="s">
        <v>13</v>
      </c>
      <c r="H46" s="25" t="s">
        <v>14</v>
      </c>
      <c r="I46" s="25" t="s">
        <v>210</v>
      </c>
      <c r="J46" s="47"/>
      <c r="K46" s="24" t="str">
        <f t="shared" si="11"/>
        <v>UV_KTR_TYP = 1</v>
      </c>
      <c r="L46" s="24" t="str">
        <f t="shared" si="12"/>
        <v xml:space="preserve"> AND UV_ABC_FALL = 'A'</v>
      </c>
      <c r="M46" s="24" t="str">
        <f t="shared" si="13"/>
        <v>UV_TARIF = 4</v>
      </c>
      <c r="N46" s="24" t="str">
        <f t="shared" si="14"/>
        <v xml:space="preserve"> AND UV_LIEGEKLASSE IN (1,2,3)</v>
      </c>
      <c r="O46" s="24" t="str">
        <f t="shared" si="15"/>
        <v xml:space="preserve"> AND UV_GRUNDVERSICHERUNG IN (5,8)</v>
      </c>
      <c r="P46" s="24" t="str">
        <f t="shared" si="16"/>
        <v xml:space="preserve"> AND NOT MISSING(UV_KTR_BESCHR)</v>
      </c>
      <c r="Q46" s="24"/>
      <c r="R46" s="23" t="str">
        <f t="shared" si="10"/>
        <v>IF UV_TARIF = 4 AND UV_LIEGEKLASSE IN (1,2,3) AND UV_GRUNDVERSICHERUNG IN (5,8) AND NOT MISSING(UV_KTR_BESCHR) THEN col = '29_34_39_44';</v>
      </c>
    </row>
    <row r="47" spans="1:18" x14ac:dyDescent="0.2">
      <c r="A47" s="35">
        <v>45</v>
      </c>
      <c r="B47" t="s">
        <v>19</v>
      </c>
      <c r="C47" t="s">
        <v>274</v>
      </c>
      <c r="D47" s="22">
        <v>1</v>
      </c>
      <c r="E47" s="22" t="s">
        <v>7</v>
      </c>
      <c r="F47" s="22">
        <v>5</v>
      </c>
      <c r="G47" s="22">
        <v>1</v>
      </c>
      <c r="H47" s="22">
        <v>1</v>
      </c>
      <c r="K47" t="str">
        <f t="shared" si="11"/>
        <v>UV_KTR_TYP = 1</v>
      </c>
      <c r="L47" t="str">
        <f t="shared" si="12"/>
        <v xml:space="preserve"> AND UV_ABC_FALL = 'A'</v>
      </c>
      <c r="M47" t="str">
        <f t="shared" si="13"/>
        <v>UV_TARIF = 5</v>
      </c>
      <c r="N47" t="str">
        <f t="shared" si="14"/>
        <v xml:space="preserve"> AND UV_LIEGEKLASSE = 1</v>
      </c>
      <c r="O47" t="str">
        <f t="shared" si="15"/>
        <v xml:space="preserve"> AND UV_GRUNDVERSICHERUNG = 1</v>
      </c>
      <c r="P47" t="str">
        <f t="shared" si="16"/>
        <v/>
      </c>
      <c r="R47" s="23" t="str">
        <f t="shared" si="10"/>
        <v>IF UV_TARIF = 5 AND UV_LIEGEKLASSE = 1 AND UV_GRUNDVERSICHERUNG = 1 THEN col = '45';</v>
      </c>
    </row>
    <row r="48" spans="1:18" x14ac:dyDescent="0.2">
      <c r="A48" s="35">
        <v>46</v>
      </c>
      <c r="B48" t="s">
        <v>20</v>
      </c>
      <c r="C48" t="s">
        <v>275</v>
      </c>
      <c r="D48" s="22">
        <v>1</v>
      </c>
      <c r="E48" s="22" t="s">
        <v>7</v>
      </c>
      <c r="F48" s="22">
        <v>5</v>
      </c>
      <c r="G48" s="22" t="s">
        <v>9</v>
      </c>
      <c r="H48" s="22">
        <v>1</v>
      </c>
      <c r="K48" t="str">
        <f t="shared" si="11"/>
        <v>UV_KTR_TYP = 1</v>
      </c>
      <c r="L48" t="str">
        <f t="shared" si="12"/>
        <v xml:space="preserve"> AND UV_ABC_FALL = 'A'</v>
      </c>
      <c r="M48" t="str">
        <f t="shared" si="13"/>
        <v>UV_TARIF = 5</v>
      </c>
      <c r="N48" t="str">
        <f t="shared" si="14"/>
        <v xml:space="preserve"> AND UV_LIEGEKLASSE IN (2,3)</v>
      </c>
      <c r="O48" t="str">
        <f t="shared" si="15"/>
        <v xml:space="preserve"> AND UV_GRUNDVERSICHERUNG = 1</v>
      </c>
      <c r="P48" t="str">
        <f t="shared" si="16"/>
        <v/>
      </c>
      <c r="R48" s="23" t="str">
        <f t="shared" si="10"/>
        <v>IF UV_TARIF = 5 AND UV_LIEGEKLASSE IN (2,3) AND UV_GRUNDVERSICHERUNG = 1 THEN col = '46';</v>
      </c>
    </row>
    <row r="49" spans="1:18" x14ac:dyDescent="0.2">
      <c r="A49" s="35">
        <v>47</v>
      </c>
      <c r="B49" t="s">
        <v>21</v>
      </c>
      <c r="C49" t="s">
        <v>276</v>
      </c>
      <c r="D49" s="22">
        <v>1</v>
      </c>
      <c r="E49" s="22" t="s">
        <v>7</v>
      </c>
      <c r="F49" s="22">
        <v>5</v>
      </c>
      <c r="G49" s="22">
        <v>1</v>
      </c>
      <c r="H49" s="22" t="s">
        <v>10</v>
      </c>
      <c r="K49" t="str">
        <f t="shared" si="11"/>
        <v>UV_KTR_TYP = 1</v>
      </c>
      <c r="L49" t="str">
        <f t="shared" si="12"/>
        <v xml:space="preserve"> AND UV_ABC_FALL = 'A'</v>
      </c>
      <c r="M49" t="str">
        <f t="shared" si="13"/>
        <v>UV_TARIF = 5</v>
      </c>
      <c r="N49" t="str">
        <f t="shared" si="14"/>
        <v xml:space="preserve"> AND UV_LIEGEKLASSE = 1</v>
      </c>
      <c r="O49" t="str">
        <f t="shared" si="15"/>
        <v xml:space="preserve"> AND UV_GRUNDVERSICHERUNG IN (2,3,4)</v>
      </c>
      <c r="P49" t="str">
        <f t="shared" si="16"/>
        <v/>
      </c>
      <c r="R49" s="23" t="str">
        <f t="shared" si="10"/>
        <v>IF UV_TARIF = 5 AND UV_LIEGEKLASSE = 1 AND UV_GRUNDVERSICHERUNG IN (2,3,4) THEN col = '47';</v>
      </c>
    </row>
    <row r="50" spans="1:18" x14ac:dyDescent="0.2">
      <c r="A50" s="35">
        <v>48</v>
      </c>
      <c r="B50" t="s">
        <v>22</v>
      </c>
      <c r="C50" t="s">
        <v>277</v>
      </c>
      <c r="D50" s="22">
        <v>1</v>
      </c>
      <c r="E50" s="22" t="s">
        <v>7</v>
      </c>
      <c r="F50" s="22">
        <v>5</v>
      </c>
      <c r="G50" s="22" t="s">
        <v>9</v>
      </c>
      <c r="H50" s="22" t="s">
        <v>10</v>
      </c>
      <c r="K50" t="str">
        <f t="shared" si="11"/>
        <v>UV_KTR_TYP = 1</v>
      </c>
      <c r="L50" t="str">
        <f t="shared" si="12"/>
        <v xml:space="preserve"> AND UV_ABC_FALL = 'A'</v>
      </c>
      <c r="M50" t="str">
        <f t="shared" si="13"/>
        <v>UV_TARIF = 5</v>
      </c>
      <c r="N50" t="str">
        <f t="shared" si="14"/>
        <v xml:space="preserve"> AND UV_LIEGEKLASSE IN (2,3)</v>
      </c>
      <c r="O50" t="str">
        <f t="shared" si="15"/>
        <v xml:space="preserve"> AND UV_GRUNDVERSICHERUNG IN (2,3,4)</v>
      </c>
      <c r="P50" t="str">
        <f t="shared" si="16"/>
        <v/>
      </c>
      <c r="R50" s="23" t="str">
        <f t="shared" si="10"/>
        <v>IF UV_TARIF = 5 AND UV_LIEGEKLASSE IN (2,3) AND UV_GRUNDVERSICHERUNG IN (2,3,4) THEN col = '48';</v>
      </c>
    </row>
    <row r="51" spans="1:18" x14ac:dyDescent="0.2">
      <c r="A51" s="35">
        <v>49</v>
      </c>
      <c r="B51" t="s">
        <v>23</v>
      </c>
      <c r="C51" t="s">
        <v>278</v>
      </c>
      <c r="D51" s="22">
        <v>1</v>
      </c>
      <c r="E51" s="22" t="s">
        <v>7</v>
      </c>
      <c r="F51" s="22">
        <v>5</v>
      </c>
      <c r="G51" s="22" t="s">
        <v>13</v>
      </c>
      <c r="H51" s="22" t="s">
        <v>14</v>
      </c>
      <c r="K51" t="str">
        <f t="shared" si="11"/>
        <v>UV_KTR_TYP = 1</v>
      </c>
      <c r="L51" t="str">
        <f t="shared" si="12"/>
        <v xml:space="preserve"> AND UV_ABC_FALL = 'A'</v>
      </c>
      <c r="M51" t="str">
        <f t="shared" si="13"/>
        <v>UV_TARIF = 5</v>
      </c>
      <c r="N51" t="str">
        <f t="shared" si="14"/>
        <v xml:space="preserve"> AND UV_LIEGEKLASSE IN (1,2,3)</v>
      </c>
      <c r="O51" t="str">
        <f t="shared" si="15"/>
        <v xml:space="preserve"> AND UV_GRUNDVERSICHERUNG IN (5,8)</v>
      </c>
      <c r="P51" t="str">
        <f t="shared" si="16"/>
        <v/>
      </c>
      <c r="R51" s="23" t="str">
        <f t="shared" si="10"/>
        <v>IF UV_TARIF = 5 AND UV_LIEGEKLASSE IN (1,2,3) AND UV_GRUNDVERSICHERUNG IN (5,8) THEN col = '49';</v>
      </c>
    </row>
    <row r="52" spans="1:18" x14ac:dyDescent="0.2">
      <c r="A52" s="36" t="s">
        <v>212</v>
      </c>
      <c r="B52" s="24" t="s">
        <v>179</v>
      </c>
      <c r="C52" s="24" t="s">
        <v>279</v>
      </c>
      <c r="D52" s="25">
        <v>1</v>
      </c>
      <c r="E52" s="25" t="s">
        <v>7</v>
      </c>
      <c r="F52" s="25">
        <v>6</v>
      </c>
      <c r="G52" s="25">
        <v>1</v>
      </c>
      <c r="H52" s="25">
        <v>1</v>
      </c>
      <c r="I52" s="25"/>
      <c r="J52" s="47"/>
      <c r="K52" s="24" t="str">
        <f t="shared" si="11"/>
        <v>UV_KTR_TYP = 1</v>
      </c>
      <c r="L52" s="24" t="str">
        <f t="shared" si="12"/>
        <v xml:space="preserve"> AND UV_ABC_FALL = 'A'</v>
      </c>
      <c r="M52" s="24" t="str">
        <f t="shared" si="13"/>
        <v>UV_TARIF = 6</v>
      </c>
      <c r="N52" s="24" t="str">
        <f t="shared" si="14"/>
        <v xml:space="preserve"> AND UV_LIEGEKLASSE = 1</v>
      </c>
      <c r="O52" s="24" t="str">
        <f t="shared" si="15"/>
        <v xml:space="preserve"> AND UV_GRUNDVERSICHERUNG = 1</v>
      </c>
      <c r="P52" s="24" t="str">
        <f t="shared" si="16"/>
        <v/>
      </c>
      <c r="Q52" s="24"/>
      <c r="R52" s="23" t="str">
        <f t="shared" si="10"/>
        <v>IF UV_TARIF = 6 AND UV_LIEGEKLASSE = 1 AND UV_GRUNDVERSICHERUNG = 1 THEN col = '50_55_60_65';</v>
      </c>
    </row>
    <row r="53" spans="1:18" x14ac:dyDescent="0.2">
      <c r="A53" s="36" t="s">
        <v>213</v>
      </c>
      <c r="B53" s="24" t="s">
        <v>180</v>
      </c>
      <c r="C53" s="24" t="s">
        <v>280</v>
      </c>
      <c r="D53" s="25">
        <v>1</v>
      </c>
      <c r="E53" s="25" t="s">
        <v>7</v>
      </c>
      <c r="F53" s="25">
        <v>6</v>
      </c>
      <c r="G53" s="25" t="s">
        <v>9</v>
      </c>
      <c r="H53" s="25">
        <v>1</v>
      </c>
      <c r="I53" s="25"/>
      <c r="J53" s="47"/>
      <c r="K53" s="24" t="str">
        <f t="shared" si="11"/>
        <v>UV_KTR_TYP = 1</v>
      </c>
      <c r="L53" s="24" t="str">
        <f t="shared" si="12"/>
        <v xml:space="preserve"> AND UV_ABC_FALL = 'A'</v>
      </c>
      <c r="M53" s="24" t="str">
        <f t="shared" si="13"/>
        <v>UV_TARIF = 6</v>
      </c>
      <c r="N53" s="24" t="str">
        <f t="shared" si="14"/>
        <v xml:space="preserve"> AND UV_LIEGEKLASSE IN (2,3)</v>
      </c>
      <c r="O53" s="24" t="str">
        <f t="shared" si="15"/>
        <v xml:space="preserve"> AND UV_GRUNDVERSICHERUNG = 1</v>
      </c>
      <c r="P53" s="24" t="str">
        <f t="shared" si="16"/>
        <v/>
      </c>
      <c r="Q53" s="24"/>
      <c r="R53" s="23" t="str">
        <f t="shared" si="10"/>
        <v>IF UV_TARIF = 6 AND UV_LIEGEKLASSE IN (2,3) AND UV_GRUNDVERSICHERUNG = 1 THEN col = '51_56_61_66';</v>
      </c>
    </row>
    <row r="54" spans="1:18" x14ac:dyDescent="0.2">
      <c r="A54" s="36" t="s">
        <v>214</v>
      </c>
      <c r="B54" s="24" t="s">
        <v>181</v>
      </c>
      <c r="C54" s="24" t="s">
        <v>281</v>
      </c>
      <c r="D54" s="25">
        <v>1</v>
      </c>
      <c r="E54" s="25" t="s">
        <v>7</v>
      </c>
      <c r="F54" s="25">
        <v>6</v>
      </c>
      <c r="G54" s="25">
        <v>1</v>
      </c>
      <c r="H54" s="25" t="s">
        <v>10</v>
      </c>
      <c r="I54" s="25"/>
      <c r="J54" s="47"/>
      <c r="K54" s="24" t="str">
        <f t="shared" si="11"/>
        <v>UV_KTR_TYP = 1</v>
      </c>
      <c r="L54" s="24" t="str">
        <f t="shared" si="12"/>
        <v xml:space="preserve"> AND UV_ABC_FALL = 'A'</v>
      </c>
      <c r="M54" s="24" t="str">
        <f t="shared" si="13"/>
        <v>UV_TARIF = 6</v>
      </c>
      <c r="N54" s="24" t="str">
        <f t="shared" si="14"/>
        <v xml:space="preserve"> AND UV_LIEGEKLASSE = 1</v>
      </c>
      <c r="O54" s="24" t="str">
        <f t="shared" si="15"/>
        <v xml:space="preserve"> AND UV_GRUNDVERSICHERUNG IN (2,3,4)</v>
      </c>
      <c r="P54" s="24" t="str">
        <f t="shared" si="16"/>
        <v/>
      </c>
      <c r="Q54" s="24"/>
      <c r="R54" s="23" t="str">
        <f t="shared" si="10"/>
        <v>IF UV_TARIF = 6 AND UV_LIEGEKLASSE = 1 AND UV_GRUNDVERSICHERUNG IN (2,3,4) THEN col = '52_57_62_67';</v>
      </c>
    </row>
    <row r="55" spans="1:18" x14ac:dyDescent="0.2">
      <c r="A55" s="36" t="s">
        <v>215</v>
      </c>
      <c r="B55" s="24" t="s">
        <v>182</v>
      </c>
      <c r="C55" s="24" t="s">
        <v>282</v>
      </c>
      <c r="D55" s="25">
        <v>1</v>
      </c>
      <c r="E55" s="25" t="s">
        <v>7</v>
      </c>
      <c r="F55" s="25">
        <v>6</v>
      </c>
      <c r="G55" s="25" t="s">
        <v>9</v>
      </c>
      <c r="H55" s="25" t="s">
        <v>10</v>
      </c>
      <c r="I55" s="25"/>
      <c r="J55" s="47"/>
      <c r="K55" s="24" t="str">
        <f t="shared" si="11"/>
        <v>UV_KTR_TYP = 1</v>
      </c>
      <c r="L55" s="24" t="str">
        <f t="shared" si="12"/>
        <v xml:space="preserve"> AND UV_ABC_FALL = 'A'</v>
      </c>
      <c r="M55" s="24" t="str">
        <f t="shared" si="13"/>
        <v>UV_TARIF = 6</v>
      </c>
      <c r="N55" s="24" t="str">
        <f t="shared" si="14"/>
        <v xml:space="preserve"> AND UV_LIEGEKLASSE IN (2,3)</v>
      </c>
      <c r="O55" s="24" t="str">
        <f t="shared" si="15"/>
        <v xml:space="preserve"> AND UV_GRUNDVERSICHERUNG IN (2,3,4)</v>
      </c>
      <c r="P55" s="24" t="str">
        <f t="shared" si="16"/>
        <v/>
      </c>
      <c r="Q55" s="24"/>
      <c r="R55" s="23" t="str">
        <f t="shared" si="10"/>
        <v>IF UV_TARIF = 6 AND UV_LIEGEKLASSE IN (2,3) AND UV_GRUNDVERSICHERUNG IN (2,3,4) THEN col = '53_58_63_68';</v>
      </c>
    </row>
    <row r="56" spans="1:18" x14ac:dyDescent="0.2">
      <c r="A56" s="36" t="s">
        <v>216</v>
      </c>
      <c r="B56" s="24" t="s">
        <v>183</v>
      </c>
      <c r="C56" s="24" t="s">
        <v>283</v>
      </c>
      <c r="D56" s="25">
        <v>1</v>
      </c>
      <c r="E56" s="25" t="s">
        <v>7</v>
      </c>
      <c r="F56" s="25">
        <v>6</v>
      </c>
      <c r="G56" s="25" t="s">
        <v>13</v>
      </c>
      <c r="H56" s="25" t="s">
        <v>14</v>
      </c>
      <c r="I56" s="25"/>
      <c r="J56" s="47"/>
      <c r="K56" s="24" t="str">
        <f t="shared" si="11"/>
        <v>UV_KTR_TYP = 1</v>
      </c>
      <c r="L56" s="24" t="str">
        <f t="shared" si="12"/>
        <v xml:space="preserve"> AND UV_ABC_FALL = 'A'</v>
      </c>
      <c r="M56" s="24" t="str">
        <f t="shared" si="13"/>
        <v>UV_TARIF = 6</v>
      </c>
      <c r="N56" s="24" t="str">
        <f t="shared" si="14"/>
        <v xml:space="preserve"> AND UV_LIEGEKLASSE IN (1,2,3)</v>
      </c>
      <c r="O56" s="24" t="str">
        <f t="shared" si="15"/>
        <v xml:space="preserve"> AND UV_GRUNDVERSICHERUNG IN (5,8)</v>
      </c>
      <c r="P56" s="24" t="str">
        <f t="shared" si="16"/>
        <v/>
      </c>
      <c r="Q56" s="24"/>
      <c r="R56" s="23" t="str">
        <f t="shared" si="10"/>
        <v>IF UV_TARIF = 6 AND UV_LIEGEKLASSE IN (1,2,3) AND UV_GRUNDVERSICHERUNG IN (5,8) THEN col = '54_59_64_69';</v>
      </c>
    </row>
    <row r="57" spans="1:18" x14ac:dyDescent="0.2">
      <c r="A57" s="36" t="s">
        <v>212</v>
      </c>
      <c r="B57" s="24" t="s">
        <v>174</v>
      </c>
      <c r="C57" s="24" t="s">
        <v>269</v>
      </c>
      <c r="D57" s="25">
        <v>1</v>
      </c>
      <c r="E57" s="25" t="s">
        <v>7</v>
      </c>
      <c r="F57" s="25">
        <v>6</v>
      </c>
      <c r="G57" s="25">
        <v>1</v>
      </c>
      <c r="H57" s="25">
        <v>1</v>
      </c>
      <c r="I57" s="25"/>
      <c r="J57" s="47"/>
      <c r="K57" s="24" t="str">
        <f t="shared" si="11"/>
        <v>UV_KTR_TYP = 1</v>
      </c>
      <c r="L57" s="24" t="str">
        <f t="shared" si="12"/>
        <v xml:space="preserve"> AND UV_ABC_FALL = 'A'</v>
      </c>
      <c r="M57" s="24" t="str">
        <f t="shared" si="13"/>
        <v>UV_TARIF = 6</v>
      </c>
      <c r="N57" s="24" t="str">
        <f t="shared" si="14"/>
        <v xml:space="preserve"> AND UV_LIEGEKLASSE = 1</v>
      </c>
      <c r="O57" s="24" t="str">
        <f t="shared" si="15"/>
        <v xml:space="preserve"> AND UV_GRUNDVERSICHERUNG = 1</v>
      </c>
      <c r="P57" s="24" t="str">
        <f t="shared" si="16"/>
        <v/>
      </c>
      <c r="Q57" s="24"/>
      <c r="R57" s="23" t="str">
        <f t="shared" si="10"/>
        <v>IF UV_TARIF = 6 AND UV_LIEGEKLASSE = 1 AND UV_GRUNDVERSICHERUNG = 1 THEN col = '50_55_60_65';</v>
      </c>
    </row>
    <row r="58" spans="1:18" x14ac:dyDescent="0.2">
      <c r="A58" s="36" t="s">
        <v>213</v>
      </c>
      <c r="B58" s="24" t="s">
        <v>175</v>
      </c>
      <c r="C58" s="24" t="s">
        <v>270</v>
      </c>
      <c r="D58" s="25">
        <v>1</v>
      </c>
      <c r="E58" s="25" t="s">
        <v>7</v>
      </c>
      <c r="F58" s="25">
        <v>6</v>
      </c>
      <c r="G58" s="25" t="s">
        <v>9</v>
      </c>
      <c r="H58" s="25">
        <v>1</v>
      </c>
      <c r="I58" s="25"/>
      <c r="J58" s="47"/>
      <c r="K58" s="24" t="str">
        <f t="shared" si="11"/>
        <v>UV_KTR_TYP = 1</v>
      </c>
      <c r="L58" s="24" t="str">
        <f t="shared" si="12"/>
        <v xml:space="preserve"> AND UV_ABC_FALL = 'A'</v>
      </c>
      <c r="M58" s="24" t="str">
        <f t="shared" si="13"/>
        <v>UV_TARIF = 6</v>
      </c>
      <c r="N58" s="24" t="str">
        <f t="shared" si="14"/>
        <v xml:space="preserve"> AND UV_LIEGEKLASSE IN (2,3)</v>
      </c>
      <c r="O58" s="24" t="str">
        <f t="shared" si="15"/>
        <v xml:space="preserve"> AND UV_GRUNDVERSICHERUNG = 1</v>
      </c>
      <c r="P58" s="24" t="str">
        <f t="shared" si="16"/>
        <v/>
      </c>
      <c r="Q58" s="24"/>
      <c r="R58" s="23" t="str">
        <f t="shared" si="10"/>
        <v>IF UV_TARIF = 6 AND UV_LIEGEKLASSE IN (2,3) AND UV_GRUNDVERSICHERUNG = 1 THEN col = '51_56_61_66';</v>
      </c>
    </row>
    <row r="59" spans="1:18" x14ac:dyDescent="0.2">
      <c r="A59" s="36" t="s">
        <v>214</v>
      </c>
      <c r="B59" s="24" t="s">
        <v>176</v>
      </c>
      <c r="C59" s="24" t="s">
        <v>271</v>
      </c>
      <c r="D59" s="25">
        <v>1</v>
      </c>
      <c r="E59" s="25" t="s">
        <v>7</v>
      </c>
      <c r="F59" s="25">
        <v>6</v>
      </c>
      <c r="G59" s="25">
        <v>1</v>
      </c>
      <c r="H59" s="25" t="s">
        <v>10</v>
      </c>
      <c r="I59" s="25"/>
      <c r="J59" s="47"/>
      <c r="K59" s="24" t="str">
        <f t="shared" si="11"/>
        <v>UV_KTR_TYP = 1</v>
      </c>
      <c r="L59" s="24" t="str">
        <f t="shared" si="12"/>
        <v xml:space="preserve"> AND UV_ABC_FALL = 'A'</v>
      </c>
      <c r="M59" s="24" t="str">
        <f t="shared" si="13"/>
        <v>UV_TARIF = 6</v>
      </c>
      <c r="N59" s="24" t="str">
        <f t="shared" si="14"/>
        <v xml:space="preserve"> AND UV_LIEGEKLASSE = 1</v>
      </c>
      <c r="O59" s="24" t="str">
        <f t="shared" si="15"/>
        <v xml:space="preserve"> AND UV_GRUNDVERSICHERUNG IN (2,3,4)</v>
      </c>
      <c r="P59" s="24" t="str">
        <f t="shared" si="16"/>
        <v/>
      </c>
      <c r="Q59" s="24"/>
      <c r="R59" s="23" t="str">
        <f t="shared" si="10"/>
        <v>IF UV_TARIF = 6 AND UV_LIEGEKLASSE = 1 AND UV_GRUNDVERSICHERUNG IN (2,3,4) THEN col = '52_57_62_67';</v>
      </c>
    </row>
    <row r="60" spans="1:18" x14ac:dyDescent="0.2">
      <c r="A60" s="36" t="s">
        <v>215</v>
      </c>
      <c r="B60" s="24" t="s">
        <v>177</v>
      </c>
      <c r="C60" s="24" t="s">
        <v>272</v>
      </c>
      <c r="D60" s="25">
        <v>1</v>
      </c>
      <c r="E60" s="25" t="s">
        <v>7</v>
      </c>
      <c r="F60" s="25">
        <v>6</v>
      </c>
      <c r="G60" s="25" t="s">
        <v>9</v>
      </c>
      <c r="H60" s="25" t="s">
        <v>10</v>
      </c>
      <c r="I60" s="25"/>
      <c r="J60" s="47"/>
      <c r="K60" s="24" t="str">
        <f t="shared" si="11"/>
        <v>UV_KTR_TYP = 1</v>
      </c>
      <c r="L60" s="24" t="str">
        <f t="shared" si="12"/>
        <v xml:space="preserve"> AND UV_ABC_FALL = 'A'</v>
      </c>
      <c r="M60" s="24" t="str">
        <f t="shared" si="13"/>
        <v>UV_TARIF = 6</v>
      </c>
      <c r="N60" s="24" t="str">
        <f t="shared" si="14"/>
        <v xml:space="preserve"> AND UV_LIEGEKLASSE IN (2,3)</v>
      </c>
      <c r="O60" s="24" t="str">
        <f t="shared" si="15"/>
        <v xml:space="preserve"> AND UV_GRUNDVERSICHERUNG IN (2,3,4)</v>
      </c>
      <c r="P60" s="24" t="str">
        <f t="shared" si="16"/>
        <v/>
      </c>
      <c r="Q60" s="24"/>
      <c r="R60" s="23" t="str">
        <f t="shared" si="10"/>
        <v>IF UV_TARIF = 6 AND UV_LIEGEKLASSE IN (2,3) AND UV_GRUNDVERSICHERUNG IN (2,3,4) THEN col = '53_58_63_68';</v>
      </c>
    </row>
    <row r="61" spans="1:18" x14ac:dyDescent="0.2">
      <c r="A61" s="36" t="s">
        <v>216</v>
      </c>
      <c r="B61" s="24" t="s">
        <v>178</v>
      </c>
      <c r="C61" s="24" t="s">
        <v>273</v>
      </c>
      <c r="D61" s="25">
        <v>1</v>
      </c>
      <c r="E61" s="25" t="s">
        <v>7</v>
      </c>
      <c r="F61" s="25">
        <v>6</v>
      </c>
      <c r="G61" s="25" t="s">
        <v>13</v>
      </c>
      <c r="H61" s="25" t="s">
        <v>14</v>
      </c>
      <c r="I61" s="25"/>
      <c r="J61" s="47"/>
      <c r="K61" s="24" t="str">
        <f t="shared" si="11"/>
        <v>UV_KTR_TYP = 1</v>
      </c>
      <c r="L61" s="24" t="str">
        <f t="shared" si="12"/>
        <v xml:space="preserve"> AND UV_ABC_FALL = 'A'</v>
      </c>
      <c r="M61" s="24" t="str">
        <f t="shared" si="13"/>
        <v>UV_TARIF = 6</v>
      </c>
      <c r="N61" s="24" t="str">
        <f t="shared" si="14"/>
        <v xml:space="preserve"> AND UV_LIEGEKLASSE IN (1,2,3)</v>
      </c>
      <c r="O61" s="24" t="str">
        <f t="shared" si="15"/>
        <v xml:space="preserve"> AND UV_GRUNDVERSICHERUNG IN (5,8)</v>
      </c>
      <c r="P61" s="24" t="str">
        <f t="shared" si="16"/>
        <v/>
      </c>
      <c r="Q61" s="24"/>
      <c r="R61" s="23" t="str">
        <f t="shared" si="10"/>
        <v>IF UV_TARIF = 6 AND UV_LIEGEKLASSE IN (1,2,3) AND UV_GRUNDVERSICHERUNG IN (5,8) THEN col = '54_59_64_69';</v>
      </c>
    </row>
    <row r="62" spans="1:18" x14ac:dyDescent="0.2">
      <c r="A62" s="36" t="s">
        <v>212</v>
      </c>
      <c r="B62" s="24" t="s">
        <v>174</v>
      </c>
      <c r="C62" s="24" t="s">
        <v>269</v>
      </c>
      <c r="D62" s="25">
        <v>1</v>
      </c>
      <c r="E62" s="25" t="s">
        <v>7</v>
      </c>
      <c r="F62" s="25">
        <v>6</v>
      </c>
      <c r="G62" s="25">
        <v>1</v>
      </c>
      <c r="H62" s="25">
        <v>1</v>
      </c>
      <c r="I62" s="25"/>
      <c r="J62" s="47"/>
      <c r="K62" s="24" t="str">
        <f t="shared" si="11"/>
        <v>UV_KTR_TYP = 1</v>
      </c>
      <c r="L62" s="24" t="str">
        <f t="shared" si="12"/>
        <v xml:space="preserve"> AND UV_ABC_FALL = 'A'</v>
      </c>
      <c r="M62" s="24" t="str">
        <f t="shared" si="13"/>
        <v>UV_TARIF = 6</v>
      </c>
      <c r="N62" s="24" t="str">
        <f t="shared" si="14"/>
        <v xml:space="preserve"> AND UV_LIEGEKLASSE = 1</v>
      </c>
      <c r="O62" s="24" t="str">
        <f t="shared" si="15"/>
        <v xml:space="preserve"> AND UV_GRUNDVERSICHERUNG = 1</v>
      </c>
      <c r="P62" s="24" t="str">
        <f t="shared" si="16"/>
        <v/>
      </c>
      <c r="Q62" s="24"/>
      <c r="R62" s="23" t="str">
        <f t="shared" si="10"/>
        <v>IF UV_TARIF = 6 AND UV_LIEGEKLASSE = 1 AND UV_GRUNDVERSICHERUNG = 1 THEN col = '50_55_60_65';</v>
      </c>
    </row>
    <row r="63" spans="1:18" x14ac:dyDescent="0.2">
      <c r="A63" s="36" t="s">
        <v>213</v>
      </c>
      <c r="B63" s="24" t="s">
        <v>175</v>
      </c>
      <c r="C63" s="24" t="s">
        <v>270</v>
      </c>
      <c r="D63" s="25">
        <v>1</v>
      </c>
      <c r="E63" s="25" t="s">
        <v>7</v>
      </c>
      <c r="F63" s="25">
        <v>6</v>
      </c>
      <c r="G63" s="25" t="s">
        <v>9</v>
      </c>
      <c r="H63" s="25">
        <v>1</v>
      </c>
      <c r="I63" s="25"/>
      <c r="J63" s="47"/>
      <c r="K63" s="24" t="str">
        <f t="shared" si="11"/>
        <v>UV_KTR_TYP = 1</v>
      </c>
      <c r="L63" s="24" t="str">
        <f t="shared" si="12"/>
        <v xml:space="preserve"> AND UV_ABC_FALL = 'A'</v>
      </c>
      <c r="M63" s="24" t="str">
        <f t="shared" si="13"/>
        <v>UV_TARIF = 6</v>
      </c>
      <c r="N63" s="24" t="str">
        <f t="shared" si="14"/>
        <v xml:space="preserve"> AND UV_LIEGEKLASSE IN (2,3)</v>
      </c>
      <c r="O63" s="24" t="str">
        <f t="shared" si="15"/>
        <v xml:space="preserve"> AND UV_GRUNDVERSICHERUNG = 1</v>
      </c>
      <c r="P63" s="24" t="str">
        <f t="shared" si="16"/>
        <v/>
      </c>
      <c r="Q63" s="24"/>
      <c r="R63" s="23" t="str">
        <f t="shared" si="10"/>
        <v>IF UV_TARIF = 6 AND UV_LIEGEKLASSE IN (2,3) AND UV_GRUNDVERSICHERUNG = 1 THEN col = '51_56_61_66';</v>
      </c>
    </row>
    <row r="64" spans="1:18" x14ac:dyDescent="0.2">
      <c r="A64" s="36" t="s">
        <v>214</v>
      </c>
      <c r="B64" s="24" t="s">
        <v>176</v>
      </c>
      <c r="C64" s="24" t="s">
        <v>271</v>
      </c>
      <c r="D64" s="25">
        <v>1</v>
      </c>
      <c r="E64" s="25" t="s">
        <v>7</v>
      </c>
      <c r="F64" s="25">
        <v>6</v>
      </c>
      <c r="G64" s="25">
        <v>1</v>
      </c>
      <c r="H64" s="25" t="s">
        <v>10</v>
      </c>
      <c r="I64" s="25"/>
      <c r="J64" s="47"/>
      <c r="K64" s="24" t="str">
        <f t="shared" si="11"/>
        <v>UV_KTR_TYP = 1</v>
      </c>
      <c r="L64" s="24" t="str">
        <f t="shared" si="12"/>
        <v xml:space="preserve"> AND UV_ABC_FALL = 'A'</v>
      </c>
      <c r="M64" s="24" t="str">
        <f t="shared" si="13"/>
        <v>UV_TARIF = 6</v>
      </c>
      <c r="N64" s="24" t="str">
        <f t="shared" si="14"/>
        <v xml:space="preserve"> AND UV_LIEGEKLASSE = 1</v>
      </c>
      <c r="O64" s="24" t="str">
        <f t="shared" si="15"/>
        <v xml:space="preserve"> AND UV_GRUNDVERSICHERUNG IN (2,3,4)</v>
      </c>
      <c r="P64" s="24" t="str">
        <f t="shared" si="16"/>
        <v/>
      </c>
      <c r="Q64" s="24"/>
      <c r="R64" s="23" t="str">
        <f t="shared" si="10"/>
        <v>IF UV_TARIF = 6 AND UV_LIEGEKLASSE = 1 AND UV_GRUNDVERSICHERUNG IN (2,3,4) THEN col = '52_57_62_67';</v>
      </c>
    </row>
    <row r="65" spans="1:18" x14ac:dyDescent="0.2">
      <c r="A65" s="36" t="s">
        <v>215</v>
      </c>
      <c r="B65" s="24" t="s">
        <v>177</v>
      </c>
      <c r="C65" s="24" t="s">
        <v>272</v>
      </c>
      <c r="D65" s="25">
        <v>1</v>
      </c>
      <c r="E65" s="25" t="s">
        <v>7</v>
      </c>
      <c r="F65" s="25">
        <v>6</v>
      </c>
      <c r="G65" s="25" t="s">
        <v>9</v>
      </c>
      <c r="H65" s="25" t="s">
        <v>10</v>
      </c>
      <c r="I65" s="25"/>
      <c r="J65" s="47"/>
      <c r="K65" s="24" t="str">
        <f t="shared" si="11"/>
        <v>UV_KTR_TYP = 1</v>
      </c>
      <c r="L65" s="24" t="str">
        <f t="shared" si="12"/>
        <v xml:space="preserve"> AND UV_ABC_FALL = 'A'</v>
      </c>
      <c r="M65" s="24" t="str">
        <f t="shared" si="13"/>
        <v>UV_TARIF = 6</v>
      </c>
      <c r="N65" s="24" t="str">
        <f t="shared" si="14"/>
        <v xml:space="preserve"> AND UV_LIEGEKLASSE IN (2,3)</v>
      </c>
      <c r="O65" s="24" t="str">
        <f t="shared" si="15"/>
        <v xml:space="preserve"> AND UV_GRUNDVERSICHERUNG IN (2,3,4)</v>
      </c>
      <c r="P65" s="24" t="str">
        <f t="shared" si="16"/>
        <v/>
      </c>
      <c r="Q65" s="24"/>
      <c r="R65" s="23" t="str">
        <f t="shared" si="10"/>
        <v>IF UV_TARIF = 6 AND UV_LIEGEKLASSE IN (2,3) AND UV_GRUNDVERSICHERUNG IN (2,3,4) THEN col = '53_58_63_68';</v>
      </c>
    </row>
    <row r="66" spans="1:18" x14ac:dyDescent="0.2">
      <c r="A66" s="36" t="s">
        <v>216</v>
      </c>
      <c r="B66" s="24" t="s">
        <v>178</v>
      </c>
      <c r="C66" s="24" t="s">
        <v>273</v>
      </c>
      <c r="D66" s="25">
        <v>1</v>
      </c>
      <c r="E66" s="25" t="s">
        <v>7</v>
      </c>
      <c r="F66" s="25">
        <v>6</v>
      </c>
      <c r="G66" s="25" t="s">
        <v>13</v>
      </c>
      <c r="H66" s="25" t="s">
        <v>14</v>
      </c>
      <c r="I66" s="25"/>
      <c r="J66" s="47"/>
      <c r="K66" s="24" t="str">
        <f t="shared" si="11"/>
        <v>UV_KTR_TYP = 1</v>
      </c>
      <c r="L66" s="24" t="str">
        <f t="shared" si="12"/>
        <v xml:space="preserve"> AND UV_ABC_FALL = 'A'</v>
      </c>
      <c r="M66" s="24" t="str">
        <f t="shared" si="13"/>
        <v>UV_TARIF = 6</v>
      </c>
      <c r="N66" s="24" t="str">
        <f t="shared" si="14"/>
        <v xml:space="preserve"> AND UV_LIEGEKLASSE IN (1,2,3)</v>
      </c>
      <c r="O66" s="24" t="str">
        <f t="shared" si="15"/>
        <v xml:space="preserve"> AND UV_GRUNDVERSICHERUNG IN (5,8)</v>
      </c>
      <c r="P66" s="24" t="str">
        <f t="shared" si="16"/>
        <v/>
      </c>
      <c r="Q66" s="24"/>
      <c r="R66" s="23" t="str">
        <f t="shared" si="10"/>
        <v>IF UV_TARIF = 6 AND UV_LIEGEKLASSE IN (1,2,3) AND UV_GRUNDVERSICHERUNG IN (5,8) THEN col = '54_59_64_69';</v>
      </c>
    </row>
    <row r="67" spans="1:18" x14ac:dyDescent="0.2">
      <c r="A67" s="36" t="s">
        <v>212</v>
      </c>
      <c r="B67" s="24" t="s">
        <v>174</v>
      </c>
      <c r="C67" s="24" t="s">
        <v>269</v>
      </c>
      <c r="D67" s="25">
        <v>1</v>
      </c>
      <c r="E67" s="25" t="s">
        <v>7</v>
      </c>
      <c r="F67" s="25">
        <v>6</v>
      </c>
      <c r="G67" s="25">
        <v>1</v>
      </c>
      <c r="H67" s="25">
        <v>1</v>
      </c>
      <c r="I67" s="25"/>
      <c r="J67" s="47"/>
      <c r="K67" s="24" t="str">
        <f t="shared" ref="K67:K72" si="17">IF(D67 = "","",IF(ISERR(FIND(",",D67)),D$1&amp;" = "&amp; D67,D$1&amp;" IN ("&amp; D67&amp;")"))</f>
        <v>UV_KTR_TYP = 1</v>
      </c>
      <c r="L67" s="24" t="str">
        <f t="shared" ref="L67:L72" si="18">IF(E67 = "","",IF(ISERR(FIND(",",E67))," AND " &amp; E$1&amp;" = '"&amp; E67&amp;"'", " AND " &amp; E$1&amp;" IN ("&amp; E67&amp;")"))</f>
        <v xml:space="preserve"> AND UV_ABC_FALL = 'A'</v>
      </c>
      <c r="M67" s="24" t="str">
        <f t="shared" ref="M67:M72" si="19">IF(F67 = "","",IF(ISERR(FIND(",",F67)),F$1&amp;" = "&amp; F67, F$1&amp;" IN ("&amp; F67&amp;")"))</f>
        <v>UV_TARIF = 6</v>
      </c>
      <c r="N67" s="24" t="str">
        <f t="shared" ref="N67:N72" si="20">IF(G67 = "","",IF(ISERR(FIND(",",G67))," AND " &amp; G$1&amp;" = "&amp; G67, " AND " &amp; G$1&amp;" IN ("&amp; G67&amp;")"))</f>
        <v xml:space="preserve"> AND UV_LIEGEKLASSE = 1</v>
      </c>
      <c r="O67" s="24" t="str">
        <f t="shared" ref="O67:O72" si="21">IF(H67 = "","",IF(ISERR(FIND(",",H67))," AND " &amp; H$1&amp;" = "&amp; H67, " AND " &amp; H$1&amp;" IN ("&amp; H67&amp;")"))</f>
        <v xml:space="preserve"> AND UV_GRUNDVERSICHERUNG = 1</v>
      </c>
      <c r="P67" s="24" t="str">
        <f t="shared" ref="P67:P72" si="22">IF(I67="",""," AND " &amp; I67&amp;"(" &amp; I$1 &amp; ")")</f>
        <v/>
      </c>
      <c r="Q67" s="24"/>
      <c r="R67" s="23" t="str">
        <f t="shared" si="10"/>
        <v>IF UV_TARIF = 6 AND UV_LIEGEKLASSE = 1 AND UV_GRUNDVERSICHERUNG = 1 THEN col = '50_55_60_65';</v>
      </c>
    </row>
    <row r="68" spans="1:18" x14ac:dyDescent="0.2">
      <c r="A68" s="36" t="s">
        <v>213</v>
      </c>
      <c r="B68" s="24" t="s">
        <v>175</v>
      </c>
      <c r="C68" s="24" t="s">
        <v>270</v>
      </c>
      <c r="D68" s="25">
        <v>1</v>
      </c>
      <c r="E68" s="25" t="s">
        <v>7</v>
      </c>
      <c r="F68" s="25">
        <v>6</v>
      </c>
      <c r="G68" s="25" t="s">
        <v>9</v>
      </c>
      <c r="H68" s="25">
        <v>1</v>
      </c>
      <c r="I68" s="25"/>
      <c r="J68" s="47"/>
      <c r="K68" s="24" t="str">
        <f t="shared" si="17"/>
        <v>UV_KTR_TYP = 1</v>
      </c>
      <c r="L68" s="24" t="str">
        <f t="shared" si="18"/>
        <v xml:space="preserve"> AND UV_ABC_FALL = 'A'</v>
      </c>
      <c r="M68" s="24" t="str">
        <f t="shared" si="19"/>
        <v>UV_TARIF = 6</v>
      </c>
      <c r="N68" s="24" t="str">
        <f t="shared" si="20"/>
        <v xml:space="preserve"> AND UV_LIEGEKLASSE IN (2,3)</v>
      </c>
      <c r="O68" s="24" t="str">
        <f t="shared" si="21"/>
        <v xml:space="preserve"> AND UV_GRUNDVERSICHERUNG = 1</v>
      </c>
      <c r="P68" s="24" t="str">
        <f t="shared" si="22"/>
        <v/>
      </c>
      <c r="Q68" s="24"/>
      <c r="R68" s="23" t="str">
        <f t="shared" ref="R68:R72" si="23">"IF "&amp;M68&amp;N68&amp;O68&amp;P68&amp;Q68&amp;" THEN col = '"&amp;A68&amp;"';"</f>
        <v>IF UV_TARIF = 6 AND UV_LIEGEKLASSE IN (2,3) AND UV_GRUNDVERSICHERUNG = 1 THEN col = '51_56_61_66';</v>
      </c>
    </row>
    <row r="69" spans="1:18" x14ac:dyDescent="0.2">
      <c r="A69" s="36" t="s">
        <v>214</v>
      </c>
      <c r="B69" s="24" t="s">
        <v>176</v>
      </c>
      <c r="C69" s="24" t="s">
        <v>271</v>
      </c>
      <c r="D69" s="25">
        <v>1</v>
      </c>
      <c r="E69" s="25" t="s">
        <v>7</v>
      </c>
      <c r="F69" s="25">
        <v>6</v>
      </c>
      <c r="G69" s="25">
        <v>1</v>
      </c>
      <c r="H69" s="25" t="s">
        <v>10</v>
      </c>
      <c r="I69" s="25"/>
      <c r="J69" s="47"/>
      <c r="K69" s="24" t="str">
        <f t="shared" si="17"/>
        <v>UV_KTR_TYP = 1</v>
      </c>
      <c r="L69" s="24" t="str">
        <f t="shared" si="18"/>
        <v xml:space="preserve"> AND UV_ABC_FALL = 'A'</v>
      </c>
      <c r="M69" s="24" t="str">
        <f t="shared" si="19"/>
        <v>UV_TARIF = 6</v>
      </c>
      <c r="N69" s="24" t="str">
        <f t="shared" si="20"/>
        <v xml:space="preserve"> AND UV_LIEGEKLASSE = 1</v>
      </c>
      <c r="O69" s="24" t="str">
        <f t="shared" si="21"/>
        <v xml:space="preserve"> AND UV_GRUNDVERSICHERUNG IN (2,3,4)</v>
      </c>
      <c r="P69" s="24" t="str">
        <f t="shared" si="22"/>
        <v/>
      </c>
      <c r="Q69" s="24"/>
      <c r="R69" s="23" t="str">
        <f t="shared" si="23"/>
        <v>IF UV_TARIF = 6 AND UV_LIEGEKLASSE = 1 AND UV_GRUNDVERSICHERUNG IN (2,3,4) THEN col = '52_57_62_67';</v>
      </c>
    </row>
    <row r="70" spans="1:18" x14ac:dyDescent="0.2">
      <c r="A70" s="36" t="s">
        <v>215</v>
      </c>
      <c r="B70" s="24" t="s">
        <v>177</v>
      </c>
      <c r="C70" s="24" t="s">
        <v>272</v>
      </c>
      <c r="D70" s="25">
        <v>1</v>
      </c>
      <c r="E70" s="25" t="s">
        <v>7</v>
      </c>
      <c r="F70" s="25">
        <v>6</v>
      </c>
      <c r="G70" s="25" t="s">
        <v>9</v>
      </c>
      <c r="H70" s="25" t="s">
        <v>10</v>
      </c>
      <c r="I70" s="25"/>
      <c r="J70" s="47"/>
      <c r="K70" s="24" t="str">
        <f t="shared" si="17"/>
        <v>UV_KTR_TYP = 1</v>
      </c>
      <c r="L70" s="24" t="str">
        <f t="shared" si="18"/>
        <v xml:space="preserve"> AND UV_ABC_FALL = 'A'</v>
      </c>
      <c r="M70" s="24" t="str">
        <f t="shared" si="19"/>
        <v>UV_TARIF = 6</v>
      </c>
      <c r="N70" s="24" t="str">
        <f t="shared" si="20"/>
        <v xml:space="preserve"> AND UV_LIEGEKLASSE IN (2,3)</v>
      </c>
      <c r="O70" s="24" t="str">
        <f t="shared" si="21"/>
        <v xml:space="preserve"> AND UV_GRUNDVERSICHERUNG IN (2,3,4)</v>
      </c>
      <c r="P70" s="24" t="str">
        <f t="shared" si="22"/>
        <v/>
      </c>
      <c r="Q70" s="24"/>
      <c r="R70" s="23" t="str">
        <f t="shared" si="23"/>
        <v>IF UV_TARIF = 6 AND UV_LIEGEKLASSE IN (2,3) AND UV_GRUNDVERSICHERUNG IN (2,3,4) THEN col = '53_58_63_68';</v>
      </c>
    </row>
    <row r="71" spans="1:18" x14ac:dyDescent="0.2">
      <c r="A71" s="36" t="s">
        <v>216</v>
      </c>
      <c r="B71" s="24" t="s">
        <v>178</v>
      </c>
      <c r="C71" s="24" t="s">
        <v>273</v>
      </c>
      <c r="D71" s="25">
        <v>1</v>
      </c>
      <c r="E71" s="25" t="s">
        <v>7</v>
      </c>
      <c r="F71" s="25">
        <v>6</v>
      </c>
      <c r="G71" s="25" t="s">
        <v>13</v>
      </c>
      <c r="H71" s="25" t="s">
        <v>14</v>
      </c>
      <c r="I71" s="25"/>
      <c r="J71" s="47"/>
      <c r="K71" s="24" t="str">
        <f t="shared" si="17"/>
        <v>UV_KTR_TYP = 1</v>
      </c>
      <c r="L71" s="24" t="str">
        <f t="shared" si="18"/>
        <v xml:space="preserve"> AND UV_ABC_FALL = 'A'</v>
      </c>
      <c r="M71" s="24" t="str">
        <f t="shared" si="19"/>
        <v>UV_TARIF = 6</v>
      </c>
      <c r="N71" s="24" t="str">
        <f t="shared" si="20"/>
        <v xml:space="preserve"> AND UV_LIEGEKLASSE IN (1,2,3)</v>
      </c>
      <c r="O71" s="24" t="str">
        <f t="shared" si="21"/>
        <v xml:space="preserve"> AND UV_GRUNDVERSICHERUNG IN (5,8)</v>
      </c>
      <c r="P71" s="24" t="str">
        <f t="shared" si="22"/>
        <v/>
      </c>
      <c r="Q71" s="24"/>
      <c r="R71" s="23" t="str">
        <f t="shared" si="23"/>
        <v>IF UV_TARIF = 6 AND UV_LIEGEKLASSE IN (1,2,3) AND UV_GRUNDVERSICHERUNG IN (5,8) THEN col = '54_59_64_69';</v>
      </c>
    </row>
    <row r="72" spans="1:18" x14ac:dyDescent="0.2">
      <c r="A72" s="35">
        <v>70</v>
      </c>
      <c r="B72" t="s">
        <v>184</v>
      </c>
      <c r="C72" t="s">
        <v>284</v>
      </c>
      <c r="D72" s="22">
        <v>1</v>
      </c>
      <c r="E72" s="22" t="s">
        <v>7</v>
      </c>
      <c r="F72" s="22">
        <v>7</v>
      </c>
      <c r="G72" s="22" t="s">
        <v>13</v>
      </c>
      <c r="H72" s="22" t="s">
        <v>59</v>
      </c>
      <c r="K72" t="str">
        <f t="shared" si="17"/>
        <v>UV_KTR_TYP = 1</v>
      </c>
      <c r="L72" t="str">
        <f t="shared" si="18"/>
        <v xml:space="preserve"> AND UV_ABC_FALL = 'A'</v>
      </c>
      <c r="M72" t="str">
        <f t="shared" si="19"/>
        <v>UV_TARIF = 7</v>
      </c>
      <c r="N72" t="str">
        <f t="shared" si="20"/>
        <v xml:space="preserve"> AND UV_LIEGEKLASSE IN (1,2,3)</v>
      </c>
      <c r="O72" t="str">
        <f t="shared" si="21"/>
        <v xml:space="preserve"> AND UV_GRUNDVERSICHERUNG IN (1,2,3,4,5,8)</v>
      </c>
      <c r="P72" t="str">
        <f t="shared" si="22"/>
        <v/>
      </c>
      <c r="R72" s="23" t="str">
        <f t="shared" si="23"/>
        <v>IF UV_TARIF = 7 AND UV_LIEGEKLASSE IN (1,2,3) AND UV_GRUNDVERSICHERUNG IN (1,2,3,4,5,8) THEN col = '70';</v>
      </c>
    </row>
    <row r="73" spans="1:18" ht="15" x14ac:dyDescent="0.25">
      <c r="A73" s="37" t="s">
        <v>208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9"/>
    </row>
    <row r="74" spans="1:18" x14ac:dyDescent="0.2">
      <c r="A74" s="40">
        <v>70</v>
      </c>
      <c r="B74" s="41" t="s">
        <v>184</v>
      </c>
      <c r="C74" s="41" t="s">
        <v>284</v>
      </c>
      <c r="D74" s="42">
        <v>101</v>
      </c>
      <c r="E74" s="42"/>
      <c r="F74" s="42"/>
      <c r="G74" s="42"/>
      <c r="H74" s="42"/>
      <c r="I74" s="42"/>
      <c r="J74" s="42"/>
      <c r="K74" s="41" t="str">
        <f t="shared" ref="K74:K105" si="24">IF(D74 = "","",IF(ISERR(FIND(",",D74)),D$1&amp;" = "&amp; D74,D$1&amp;" IN ("&amp; D74&amp;")"))</f>
        <v>UV_KTR_TYP = 101</v>
      </c>
      <c r="L74" s="41"/>
      <c r="M74" s="41"/>
      <c r="N74" s="41"/>
      <c r="O74" s="41"/>
      <c r="P74" s="41"/>
      <c r="Q74" s="41"/>
      <c r="R74" s="23" t="str">
        <f t="shared" ref="R74:R91" si="25">"IF "&amp;K74&amp;L74&amp;Q74&amp;M74&amp;N74&amp;O74&amp;P74&amp;" THEN col = '"&amp;A74&amp;"';"</f>
        <v>IF UV_KTR_TYP = 101 THEN col = '70';</v>
      </c>
    </row>
    <row r="75" spans="1:18" hidden="1" x14ac:dyDescent="0.2">
      <c r="A75" s="43">
        <v>71</v>
      </c>
      <c r="B75" s="26" t="s">
        <v>185</v>
      </c>
      <c r="C75" s="26" t="s">
        <v>185</v>
      </c>
      <c r="D75" s="27" t="s">
        <v>186</v>
      </c>
      <c r="E75" s="27"/>
      <c r="F75" s="27"/>
      <c r="G75" s="27"/>
      <c r="H75" s="27"/>
      <c r="I75" s="27"/>
      <c r="J75" s="27"/>
      <c r="K75" s="26" t="str">
        <f t="shared" si="24"/>
        <v>UV_KTR_TYP = abandon</v>
      </c>
      <c r="L75" s="26"/>
      <c r="M75" s="26"/>
      <c r="N75" s="26"/>
      <c r="O75" s="26"/>
      <c r="P75" s="26"/>
      <c r="Q75" s="26"/>
      <c r="R75" s="23" t="str">
        <f t="shared" si="25"/>
        <v>IF UV_KTR_TYP = abandon THEN col = '71';</v>
      </c>
    </row>
    <row r="76" spans="1:18" x14ac:dyDescent="0.2">
      <c r="A76" s="44">
        <v>72</v>
      </c>
      <c r="B76" t="s">
        <v>50</v>
      </c>
      <c r="C76" t="s">
        <v>317</v>
      </c>
      <c r="D76" s="22">
        <v>102</v>
      </c>
      <c r="K76" t="str">
        <f t="shared" si="24"/>
        <v>UV_KTR_TYP = 102</v>
      </c>
      <c r="R76" s="23" t="str">
        <f t="shared" si="25"/>
        <v>IF UV_KTR_TYP = 102 THEN col = '72';</v>
      </c>
    </row>
    <row r="77" spans="1:18" x14ac:dyDescent="0.2">
      <c r="A77" s="44">
        <v>73</v>
      </c>
      <c r="B77" t="s">
        <v>24</v>
      </c>
      <c r="C77" t="s">
        <v>285</v>
      </c>
      <c r="D77" s="22">
        <v>201</v>
      </c>
      <c r="K77" t="str">
        <f t="shared" si="24"/>
        <v>UV_KTR_TYP = 201</v>
      </c>
      <c r="R77" s="23" t="str">
        <f t="shared" si="25"/>
        <v>IF UV_KTR_TYP = 201 THEN col = '73';</v>
      </c>
    </row>
    <row r="78" spans="1:18" x14ac:dyDescent="0.2">
      <c r="A78" s="44">
        <v>74</v>
      </c>
      <c r="B78" t="s">
        <v>25</v>
      </c>
      <c r="C78" t="s">
        <v>286</v>
      </c>
      <c r="D78" s="22">
        <v>202</v>
      </c>
      <c r="K78" t="str">
        <f t="shared" si="24"/>
        <v>UV_KTR_TYP = 202</v>
      </c>
      <c r="R78" s="23" t="str">
        <f t="shared" si="25"/>
        <v>IF UV_KTR_TYP = 202 THEN col = '74';</v>
      </c>
    </row>
    <row r="79" spans="1:18" x14ac:dyDescent="0.2">
      <c r="A79" s="44">
        <v>75</v>
      </c>
      <c r="B79" t="s">
        <v>26</v>
      </c>
      <c r="C79" t="s">
        <v>287</v>
      </c>
      <c r="D79" s="22">
        <v>203</v>
      </c>
      <c r="K79" t="str">
        <f t="shared" si="24"/>
        <v>UV_KTR_TYP = 203</v>
      </c>
      <c r="R79" s="23" t="str">
        <f t="shared" si="25"/>
        <v>IF UV_KTR_TYP = 203 THEN col = '75';</v>
      </c>
    </row>
    <row r="80" spans="1:18" x14ac:dyDescent="0.2">
      <c r="A80" s="44">
        <v>76</v>
      </c>
      <c r="B80" t="s">
        <v>27</v>
      </c>
      <c r="C80" t="s">
        <v>288</v>
      </c>
      <c r="D80" s="22">
        <v>204</v>
      </c>
      <c r="K80" t="str">
        <f t="shared" si="24"/>
        <v>UV_KTR_TYP = 204</v>
      </c>
      <c r="R80" s="23" t="str">
        <f t="shared" si="25"/>
        <v>IF UV_KTR_TYP = 204 THEN col = '76';</v>
      </c>
    </row>
    <row r="81" spans="1:18" x14ac:dyDescent="0.2">
      <c r="A81" s="44">
        <v>77</v>
      </c>
      <c r="B81" t="s">
        <v>28</v>
      </c>
      <c r="C81" t="s">
        <v>289</v>
      </c>
      <c r="D81" s="22">
        <v>205</v>
      </c>
      <c r="K81" t="str">
        <f t="shared" si="24"/>
        <v>UV_KTR_TYP = 205</v>
      </c>
      <c r="R81" s="23" t="str">
        <f t="shared" si="25"/>
        <v>IF UV_KTR_TYP = 205 THEN col = '77';</v>
      </c>
    </row>
    <row r="82" spans="1:18" x14ac:dyDescent="0.2">
      <c r="A82" s="44">
        <v>78</v>
      </c>
      <c r="B82" t="s">
        <v>29</v>
      </c>
      <c r="C82" t="s">
        <v>290</v>
      </c>
      <c r="D82" s="22">
        <v>206</v>
      </c>
      <c r="K82" t="str">
        <f t="shared" si="24"/>
        <v>UV_KTR_TYP = 206</v>
      </c>
      <c r="R82" s="23" t="str">
        <f t="shared" si="25"/>
        <v>IF UV_KTR_TYP = 206 THEN col = '78';</v>
      </c>
    </row>
    <row r="83" spans="1:18" x14ac:dyDescent="0.2">
      <c r="A83" s="44">
        <v>79</v>
      </c>
      <c r="B83" t="s">
        <v>30</v>
      </c>
      <c r="C83" t="s">
        <v>291</v>
      </c>
      <c r="D83" s="22">
        <v>207</v>
      </c>
      <c r="K83" t="str">
        <f t="shared" si="24"/>
        <v>UV_KTR_TYP = 207</v>
      </c>
      <c r="R83" s="23" t="str">
        <f t="shared" si="25"/>
        <v>IF UV_KTR_TYP = 207 THEN col = '79';</v>
      </c>
    </row>
    <row r="84" spans="1:18" x14ac:dyDescent="0.2">
      <c r="A84" s="44">
        <v>80</v>
      </c>
      <c r="B84" t="s">
        <v>31</v>
      </c>
      <c r="C84" t="s">
        <v>292</v>
      </c>
      <c r="D84" s="22">
        <v>291</v>
      </c>
      <c r="K84" t="str">
        <f t="shared" si="24"/>
        <v>UV_KTR_TYP = 291</v>
      </c>
      <c r="R84" s="23" t="str">
        <f t="shared" si="25"/>
        <v>IF UV_KTR_TYP = 291 THEN col = '80';</v>
      </c>
    </row>
    <row r="85" spans="1:18" x14ac:dyDescent="0.2">
      <c r="A85" s="44">
        <v>81</v>
      </c>
      <c r="B85" t="s">
        <v>31</v>
      </c>
      <c r="C85" t="s">
        <v>292</v>
      </c>
      <c r="D85" s="22">
        <v>292</v>
      </c>
      <c r="K85" t="str">
        <f t="shared" si="24"/>
        <v>UV_KTR_TYP = 292</v>
      </c>
      <c r="R85" s="23" t="str">
        <f t="shared" si="25"/>
        <v>IF UV_KTR_TYP = 292 THEN col = '81';</v>
      </c>
    </row>
    <row r="86" spans="1:18" x14ac:dyDescent="0.2">
      <c r="A86" s="44">
        <v>82</v>
      </c>
      <c r="B86" t="s">
        <v>31</v>
      </c>
      <c r="C86" t="s">
        <v>292</v>
      </c>
      <c r="D86" s="22">
        <v>293</v>
      </c>
      <c r="K86" t="str">
        <f t="shared" si="24"/>
        <v>UV_KTR_TYP = 293</v>
      </c>
      <c r="R86" s="23" t="str">
        <f t="shared" si="25"/>
        <v>IF UV_KTR_TYP = 293 THEN col = '82';</v>
      </c>
    </row>
    <row r="87" spans="1:18" x14ac:dyDescent="0.2">
      <c r="A87" s="44">
        <v>83</v>
      </c>
      <c r="B87" t="s">
        <v>31</v>
      </c>
      <c r="C87" t="s">
        <v>292</v>
      </c>
      <c r="D87" s="22">
        <v>294</v>
      </c>
      <c r="K87" t="str">
        <f t="shared" si="24"/>
        <v>UV_KTR_TYP = 294</v>
      </c>
      <c r="R87" s="23" t="str">
        <f t="shared" si="25"/>
        <v>IF UV_KTR_TYP = 294 THEN col = '83';</v>
      </c>
    </row>
    <row r="88" spans="1:18" hidden="1" x14ac:dyDescent="0.2">
      <c r="A88" s="43">
        <v>84</v>
      </c>
      <c r="B88" s="26" t="s">
        <v>187</v>
      </c>
      <c r="C88" s="26" t="s">
        <v>187</v>
      </c>
      <c r="D88" s="27"/>
      <c r="E88" s="27"/>
      <c r="F88" s="27"/>
      <c r="G88" s="27"/>
      <c r="H88" s="27"/>
      <c r="I88" s="27"/>
      <c r="J88" s="27"/>
      <c r="K88" s="26" t="str">
        <f t="shared" si="24"/>
        <v/>
      </c>
      <c r="L88" s="26"/>
      <c r="M88" s="26"/>
      <c r="N88" s="26"/>
      <c r="O88" s="26"/>
      <c r="P88" s="26"/>
      <c r="Q88" s="26"/>
      <c r="R88" s="23" t="str">
        <f t="shared" si="25"/>
        <v>IF  THEN col = '84';</v>
      </c>
    </row>
    <row r="89" spans="1:18" hidden="1" x14ac:dyDescent="0.2">
      <c r="A89" s="43">
        <v>85</v>
      </c>
      <c r="B89" s="26" t="s">
        <v>188</v>
      </c>
      <c r="C89" s="26" t="s">
        <v>188</v>
      </c>
      <c r="D89" s="27"/>
      <c r="E89" s="27"/>
      <c r="F89" s="27"/>
      <c r="G89" s="27"/>
      <c r="H89" s="27"/>
      <c r="I89" s="27"/>
      <c r="J89" s="27"/>
      <c r="K89" s="26" t="str">
        <f t="shared" si="24"/>
        <v/>
      </c>
      <c r="L89" s="26"/>
      <c r="M89" s="26"/>
      <c r="N89" s="26"/>
      <c r="O89" s="26"/>
      <c r="P89" s="26"/>
      <c r="Q89" s="26"/>
      <c r="R89" s="23" t="str">
        <f t="shared" si="25"/>
        <v>IF  THEN col = '85';</v>
      </c>
    </row>
    <row r="90" spans="1:18" hidden="1" x14ac:dyDescent="0.2">
      <c r="A90" s="43">
        <v>86</v>
      </c>
      <c r="B90" s="26" t="s">
        <v>189</v>
      </c>
      <c r="C90" s="26" t="s">
        <v>189</v>
      </c>
      <c r="D90" s="27"/>
      <c r="E90" s="27"/>
      <c r="F90" s="27"/>
      <c r="G90" s="27"/>
      <c r="H90" s="27"/>
      <c r="I90" s="27"/>
      <c r="J90" s="27"/>
      <c r="K90" s="26" t="str">
        <f t="shared" si="24"/>
        <v/>
      </c>
      <c r="L90" s="26"/>
      <c r="M90" s="26"/>
      <c r="N90" s="26"/>
      <c r="O90" s="26"/>
      <c r="P90" s="26"/>
      <c r="Q90" s="26"/>
      <c r="R90" s="23" t="str">
        <f t="shared" si="25"/>
        <v>IF  THEN col = '86';</v>
      </c>
    </row>
    <row r="91" spans="1:18" x14ac:dyDescent="0.2">
      <c r="A91" s="44">
        <v>87</v>
      </c>
      <c r="B91" t="s">
        <v>32</v>
      </c>
      <c r="C91" t="s">
        <v>293</v>
      </c>
      <c r="D91" s="22" t="s">
        <v>33</v>
      </c>
      <c r="K91" t="str">
        <f t="shared" si="24"/>
        <v>UV_KTR_TYP IN (601,602,603)</v>
      </c>
      <c r="R91" s="23" t="str">
        <f t="shared" si="25"/>
        <v>IF UV_KTR_TYP IN (601,602,603) THEN col = '87';</v>
      </c>
    </row>
    <row r="92" spans="1:18" s="54" customFormat="1" x14ac:dyDescent="0.2">
      <c r="A92" s="53">
        <v>88</v>
      </c>
      <c r="B92" s="54" t="s">
        <v>74</v>
      </c>
      <c r="C92" t="s">
        <v>294</v>
      </c>
      <c r="D92" s="55" t="s">
        <v>34</v>
      </c>
      <c r="E92" s="55"/>
      <c r="F92" s="55"/>
      <c r="G92" s="55"/>
      <c r="H92" s="55"/>
      <c r="I92" s="55"/>
      <c r="J92" s="55"/>
      <c r="K92" s="54" t="str">
        <f t="shared" si="24"/>
        <v>UV_KTR_TYP IN (5**,7**)</v>
      </c>
      <c r="R92" s="56" t="s">
        <v>222</v>
      </c>
    </row>
    <row r="93" spans="1:18" x14ac:dyDescent="0.2">
      <c r="A93" s="44">
        <v>89</v>
      </c>
      <c r="B93" t="s">
        <v>35</v>
      </c>
      <c r="C93" t="s">
        <v>295</v>
      </c>
      <c r="D93" s="22">
        <v>801</v>
      </c>
      <c r="K93" t="str">
        <f t="shared" si="24"/>
        <v>UV_KTR_TYP = 801</v>
      </c>
      <c r="R93" s="23" t="str">
        <f t="shared" ref="R93:R126" si="26">"IF "&amp;K93&amp;L93&amp;Q93&amp;M93&amp;N93&amp;O93&amp;P93&amp;" THEN col = '"&amp;A93&amp;"';"</f>
        <v>IF UV_KTR_TYP = 801 THEN col = '89';</v>
      </c>
    </row>
    <row r="94" spans="1:18" x14ac:dyDescent="0.2">
      <c r="A94" s="44">
        <v>90</v>
      </c>
      <c r="B94" t="s">
        <v>190</v>
      </c>
      <c r="C94" t="s">
        <v>318</v>
      </c>
      <c r="D94" s="22">
        <v>301</v>
      </c>
      <c r="K94" t="str">
        <f t="shared" si="24"/>
        <v>UV_KTR_TYP = 301</v>
      </c>
      <c r="R94" s="23" t="str">
        <f t="shared" si="26"/>
        <v>IF UV_KTR_TYP = 301 THEN col = '90';</v>
      </c>
    </row>
    <row r="95" spans="1:18" x14ac:dyDescent="0.2">
      <c r="A95" s="44">
        <v>91</v>
      </c>
      <c r="B95" t="s">
        <v>191</v>
      </c>
      <c r="C95" t="s">
        <v>319</v>
      </c>
      <c r="D95" s="22">
        <v>302</v>
      </c>
      <c r="K95" t="str">
        <f t="shared" si="24"/>
        <v>UV_KTR_TYP = 302</v>
      </c>
      <c r="R95" s="23" t="str">
        <f t="shared" si="26"/>
        <v>IF UV_KTR_TYP = 302 THEN col = '91';</v>
      </c>
    </row>
    <row r="96" spans="1:18" x14ac:dyDescent="0.2">
      <c r="A96" s="44">
        <v>92</v>
      </c>
      <c r="B96" t="s">
        <v>192</v>
      </c>
      <c r="C96" t="s">
        <v>320</v>
      </c>
      <c r="D96" s="22">
        <v>303</v>
      </c>
      <c r="K96" t="str">
        <f t="shared" si="24"/>
        <v>UV_KTR_TYP = 303</v>
      </c>
      <c r="R96" s="23" t="str">
        <f t="shared" si="26"/>
        <v>IF UV_KTR_TYP = 303 THEN col = '92';</v>
      </c>
    </row>
    <row r="97" spans="1:18" x14ac:dyDescent="0.2">
      <c r="A97" s="44">
        <v>93</v>
      </c>
      <c r="B97" t="s">
        <v>204</v>
      </c>
      <c r="C97" t="s">
        <v>321</v>
      </c>
      <c r="D97" s="22">
        <v>304</v>
      </c>
      <c r="K97" t="str">
        <f t="shared" si="24"/>
        <v>UV_KTR_TYP = 304</v>
      </c>
      <c r="R97" s="23" t="str">
        <f t="shared" si="26"/>
        <v>IF UV_KTR_TYP = 304 THEN col = '93';</v>
      </c>
    </row>
    <row r="98" spans="1:18" x14ac:dyDescent="0.2">
      <c r="A98" s="44">
        <v>94</v>
      </c>
      <c r="B98" t="s">
        <v>193</v>
      </c>
      <c r="C98" t="s">
        <v>322</v>
      </c>
      <c r="D98" s="22">
        <v>305</v>
      </c>
      <c r="K98" t="str">
        <f t="shared" si="24"/>
        <v>UV_KTR_TYP = 305</v>
      </c>
      <c r="R98" s="23" t="str">
        <f t="shared" si="26"/>
        <v>IF UV_KTR_TYP = 305 THEN col = '94';</v>
      </c>
    </row>
    <row r="99" spans="1:18" x14ac:dyDescent="0.2">
      <c r="A99" s="44">
        <v>95</v>
      </c>
      <c r="B99" t="s">
        <v>194</v>
      </c>
      <c r="C99" t="s">
        <v>323</v>
      </c>
      <c r="D99" s="22">
        <v>306</v>
      </c>
      <c r="K99" t="str">
        <f t="shared" si="24"/>
        <v>UV_KTR_TYP = 306</v>
      </c>
      <c r="R99" s="23" t="str">
        <f t="shared" si="26"/>
        <v>IF UV_KTR_TYP = 306 THEN col = '95';</v>
      </c>
    </row>
    <row r="100" spans="1:18" x14ac:dyDescent="0.2">
      <c r="A100" s="44">
        <v>96</v>
      </c>
      <c r="B100" t="s">
        <v>195</v>
      </c>
      <c r="C100" t="s">
        <v>324</v>
      </c>
      <c r="D100" s="22">
        <v>307</v>
      </c>
      <c r="K100" t="str">
        <f t="shared" si="24"/>
        <v>UV_KTR_TYP = 307</v>
      </c>
      <c r="R100" s="23" t="str">
        <f t="shared" si="26"/>
        <v>IF UV_KTR_TYP = 307 THEN col = '96';</v>
      </c>
    </row>
    <row r="101" spans="1:18" x14ac:dyDescent="0.2">
      <c r="A101" s="44">
        <v>97</v>
      </c>
      <c r="B101" t="s">
        <v>196</v>
      </c>
      <c r="C101" t="s">
        <v>325</v>
      </c>
      <c r="D101" s="22">
        <v>308</v>
      </c>
      <c r="K101" t="str">
        <f t="shared" si="24"/>
        <v>UV_KTR_TYP = 308</v>
      </c>
      <c r="R101" s="23" t="str">
        <f t="shared" si="26"/>
        <v>IF UV_KTR_TYP = 308 THEN col = '97';</v>
      </c>
    </row>
    <row r="102" spans="1:18" x14ac:dyDescent="0.2">
      <c r="A102" s="44">
        <v>98</v>
      </c>
      <c r="B102" t="s">
        <v>197</v>
      </c>
      <c r="C102" t="s">
        <v>326</v>
      </c>
      <c r="D102" s="22">
        <v>309</v>
      </c>
      <c r="K102" t="str">
        <f t="shared" si="24"/>
        <v>UV_KTR_TYP = 309</v>
      </c>
      <c r="R102" s="23" t="str">
        <f t="shared" si="26"/>
        <v>IF UV_KTR_TYP = 309 THEN col = '98';</v>
      </c>
    </row>
    <row r="103" spans="1:18" x14ac:dyDescent="0.2">
      <c r="A103" s="44">
        <v>99</v>
      </c>
      <c r="B103" t="s">
        <v>198</v>
      </c>
      <c r="C103" t="s">
        <v>327</v>
      </c>
      <c r="D103" s="22">
        <v>310</v>
      </c>
      <c r="K103" t="str">
        <f t="shared" si="24"/>
        <v>UV_KTR_TYP = 310</v>
      </c>
      <c r="R103" s="23" t="str">
        <f t="shared" si="26"/>
        <v>IF UV_KTR_TYP = 310 THEN col = '99';</v>
      </c>
    </row>
    <row r="104" spans="1:18" x14ac:dyDescent="0.2">
      <c r="A104" s="44">
        <v>100</v>
      </c>
      <c r="B104" t="s">
        <v>36</v>
      </c>
      <c r="C104" t="s">
        <v>328</v>
      </c>
      <c r="D104" s="22">
        <v>311</v>
      </c>
      <c r="K104" t="str">
        <f t="shared" si="24"/>
        <v>UV_KTR_TYP = 311</v>
      </c>
      <c r="R104" s="23" t="str">
        <f t="shared" si="26"/>
        <v>IF UV_KTR_TYP = 311 THEN col = '100';</v>
      </c>
    </row>
    <row r="105" spans="1:18" x14ac:dyDescent="0.2">
      <c r="A105" s="44">
        <v>101</v>
      </c>
      <c r="B105" t="s">
        <v>37</v>
      </c>
      <c r="C105" t="s">
        <v>329</v>
      </c>
      <c r="D105" s="22">
        <v>312</v>
      </c>
      <c r="K105" t="str">
        <f t="shared" si="24"/>
        <v>UV_KTR_TYP = 312</v>
      </c>
      <c r="R105" s="23" t="str">
        <f t="shared" si="26"/>
        <v>IF UV_KTR_TYP = 312 THEN col = '101';</v>
      </c>
    </row>
    <row r="106" spans="1:18" x14ac:dyDescent="0.2">
      <c r="A106" s="44">
        <v>102</v>
      </c>
      <c r="B106" t="s">
        <v>38</v>
      </c>
      <c r="C106" t="s">
        <v>330</v>
      </c>
      <c r="D106" s="22">
        <v>313</v>
      </c>
      <c r="K106" t="str">
        <f t="shared" ref="K106:K126" si="27">IF(D106 = "","",IF(ISERR(FIND(",",D106)),D$1&amp;" = "&amp; D106,D$1&amp;" IN ("&amp; D106&amp;")"))</f>
        <v>UV_KTR_TYP = 313</v>
      </c>
      <c r="R106" s="23" t="str">
        <f t="shared" si="26"/>
        <v>IF UV_KTR_TYP = 313 THEN col = '102';</v>
      </c>
    </row>
    <row r="107" spans="1:18" x14ac:dyDescent="0.2">
      <c r="A107" s="44">
        <v>103</v>
      </c>
      <c r="B107" t="s">
        <v>39</v>
      </c>
      <c r="C107" t="s">
        <v>331</v>
      </c>
      <c r="D107" s="22">
        <v>314</v>
      </c>
      <c r="K107" t="str">
        <f t="shared" si="27"/>
        <v>UV_KTR_TYP = 314</v>
      </c>
      <c r="R107" s="23" t="str">
        <f t="shared" si="26"/>
        <v>IF UV_KTR_TYP = 314 THEN col = '103';</v>
      </c>
    </row>
    <row r="108" spans="1:18" x14ac:dyDescent="0.2">
      <c r="A108" s="44">
        <v>104</v>
      </c>
      <c r="B108" t="s">
        <v>40</v>
      </c>
      <c r="C108" t="s">
        <v>332</v>
      </c>
      <c r="D108" s="22">
        <v>315</v>
      </c>
      <c r="K108" t="str">
        <f t="shared" si="27"/>
        <v>UV_KTR_TYP = 315</v>
      </c>
      <c r="R108" s="23" t="str">
        <f t="shared" si="26"/>
        <v>IF UV_KTR_TYP = 315 THEN col = '104';</v>
      </c>
    </row>
    <row r="109" spans="1:18" x14ac:dyDescent="0.2">
      <c r="A109" s="44">
        <v>105</v>
      </c>
      <c r="B109" t="s">
        <v>41</v>
      </c>
      <c r="C109" t="s">
        <v>333</v>
      </c>
      <c r="D109" s="22">
        <v>316</v>
      </c>
      <c r="K109" t="str">
        <f t="shared" si="27"/>
        <v>UV_KTR_TYP = 316</v>
      </c>
      <c r="R109" s="23" t="str">
        <f t="shared" si="26"/>
        <v>IF UV_KTR_TYP = 316 THEN col = '105';</v>
      </c>
    </row>
    <row r="110" spans="1:18" x14ac:dyDescent="0.2">
      <c r="A110" s="44">
        <v>106</v>
      </c>
      <c r="B110" t="s">
        <v>42</v>
      </c>
      <c r="C110" t="s">
        <v>334</v>
      </c>
      <c r="D110" s="22">
        <v>317</v>
      </c>
      <c r="K110" t="str">
        <f t="shared" si="27"/>
        <v>UV_KTR_TYP = 317</v>
      </c>
      <c r="R110" s="23" t="str">
        <f t="shared" si="26"/>
        <v>IF UV_KTR_TYP = 317 THEN col = '106';</v>
      </c>
    </row>
    <row r="111" spans="1:18" x14ac:dyDescent="0.2">
      <c r="A111" s="44">
        <v>107</v>
      </c>
      <c r="B111" t="s">
        <v>43</v>
      </c>
      <c r="C111" t="s">
        <v>335</v>
      </c>
      <c r="D111" s="22">
        <v>318</v>
      </c>
      <c r="K111" t="str">
        <f t="shared" si="27"/>
        <v>UV_KTR_TYP = 318</v>
      </c>
      <c r="R111" s="23" t="str">
        <f t="shared" si="26"/>
        <v>IF UV_KTR_TYP = 318 THEN col = '107';</v>
      </c>
    </row>
    <row r="112" spans="1:18" x14ac:dyDescent="0.2">
      <c r="A112" s="44">
        <v>108</v>
      </c>
      <c r="B112" t="s">
        <v>44</v>
      </c>
      <c r="C112" t="s">
        <v>336</v>
      </c>
      <c r="D112" s="22">
        <v>319</v>
      </c>
      <c r="K112" t="str">
        <f t="shared" si="27"/>
        <v>UV_KTR_TYP = 319</v>
      </c>
      <c r="R112" s="23" t="str">
        <f t="shared" si="26"/>
        <v>IF UV_KTR_TYP = 319 THEN col = '108';</v>
      </c>
    </row>
    <row r="113" spans="1:18" x14ac:dyDescent="0.2">
      <c r="A113" s="44">
        <v>109</v>
      </c>
      <c r="B113" t="s">
        <v>223</v>
      </c>
      <c r="C113" t="s">
        <v>223</v>
      </c>
      <c r="D113" s="22">
        <v>320</v>
      </c>
      <c r="K113" t="str">
        <f t="shared" si="27"/>
        <v>UV_KTR_TYP = 320</v>
      </c>
      <c r="R113" s="23" t="str">
        <f t="shared" si="26"/>
        <v>IF UV_KTR_TYP = 320 THEN col = '109';</v>
      </c>
    </row>
    <row r="114" spans="1:18" x14ac:dyDescent="0.2">
      <c r="A114" s="44">
        <v>110</v>
      </c>
      <c r="B114" t="s">
        <v>199</v>
      </c>
      <c r="C114" t="s">
        <v>296</v>
      </c>
      <c r="D114" s="22">
        <v>321</v>
      </c>
      <c r="K114" t="str">
        <f t="shared" si="27"/>
        <v>UV_KTR_TYP = 321</v>
      </c>
      <c r="R114" s="23" t="str">
        <f t="shared" si="26"/>
        <v>IF UV_KTR_TYP = 321 THEN col = '110';</v>
      </c>
    </row>
    <row r="115" spans="1:18" x14ac:dyDescent="0.2">
      <c r="A115" s="44">
        <v>111</v>
      </c>
      <c r="B115" t="s">
        <v>45</v>
      </c>
      <c r="C115" t="s">
        <v>297</v>
      </c>
      <c r="D115" s="22">
        <v>322</v>
      </c>
      <c r="K115" t="str">
        <f t="shared" si="27"/>
        <v>UV_KTR_TYP = 322</v>
      </c>
      <c r="R115" s="23" t="str">
        <f t="shared" si="26"/>
        <v>IF UV_KTR_TYP = 322 THEN col = '111';</v>
      </c>
    </row>
    <row r="116" spans="1:18" x14ac:dyDescent="0.2">
      <c r="A116" s="44">
        <v>112</v>
      </c>
      <c r="B116" t="s">
        <v>200</v>
      </c>
      <c r="C116" t="s">
        <v>298</v>
      </c>
      <c r="D116" s="22">
        <v>323</v>
      </c>
      <c r="K116" t="str">
        <f t="shared" si="27"/>
        <v>UV_KTR_TYP = 323</v>
      </c>
      <c r="R116" s="23" t="str">
        <f t="shared" si="26"/>
        <v>IF UV_KTR_TYP = 323 THEN col = '112';</v>
      </c>
    </row>
    <row r="117" spans="1:18" x14ac:dyDescent="0.2">
      <c r="A117" s="44">
        <v>113</v>
      </c>
      <c r="B117" t="s">
        <v>201</v>
      </c>
      <c r="C117" t="s">
        <v>299</v>
      </c>
      <c r="D117" s="22">
        <v>324</v>
      </c>
      <c r="K117" t="str">
        <f t="shared" si="27"/>
        <v>UV_KTR_TYP = 324</v>
      </c>
      <c r="R117" s="23" t="str">
        <f t="shared" si="26"/>
        <v>IF UV_KTR_TYP = 324 THEN col = '113';</v>
      </c>
    </row>
    <row r="118" spans="1:18" x14ac:dyDescent="0.2">
      <c r="A118" s="44">
        <v>114</v>
      </c>
      <c r="B118" t="s">
        <v>202</v>
      </c>
      <c r="C118" t="s">
        <v>300</v>
      </c>
      <c r="D118" s="22">
        <v>325</v>
      </c>
      <c r="K118" t="str">
        <f t="shared" si="27"/>
        <v>UV_KTR_TYP = 325</v>
      </c>
      <c r="R118" s="23" t="str">
        <f t="shared" si="26"/>
        <v>IF UV_KTR_TYP = 325 THEN col = '114';</v>
      </c>
    </row>
    <row r="119" spans="1:18" x14ac:dyDescent="0.2">
      <c r="A119" s="44">
        <v>115</v>
      </c>
      <c r="B119" t="s">
        <v>203</v>
      </c>
      <c r="C119" t="s">
        <v>301</v>
      </c>
      <c r="D119" s="22">
        <v>326</v>
      </c>
      <c r="K119" t="str">
        <f t="shared" si="27"/>
        <v>UV_KTR_TYP = 326</v>
      </c>
      <c r="R119" s="23" t="str">
        <f t="shared" si="26"/>
        <v>IF UV_KTR_TYP = 326 THEN col = '115';</v>
      </c>
    </row>
    <row r="120" spans="1:18" s="49" customFormat="1" x14ac:dyDescent="0.2">
      <c r="A120" s="48">
        <v>116</v>
      </c>
      <c r="B120" s="49" t="s">
        <v>225</v>
      </c>
      <c r="C120" t="s">
        <v>302</v>
      </c>
      <c r="D120" s="50" t="s">
        <v>235</v>
      </c>
      <c r="E120" s="50"/>
      <c r="F120" s="50"/>
      <c r="G120" s="50"/>
      <c r="H120" s="50"/>
      <c r="I120" s="50"/>
      <c r="J120" s="50"/>
      <c r="K120" s="49" t="str">
        <f t="shared" si="27"/>
        <v>UV_KTR_TYP IN (371,372,373)</v>
      </c>
      <c r="R120" s="23" t="str">
        <f t="shared" si="26"/>
        <v>IF UV_KTR_TYP IN (371,372,373) THEN col = '116';</v>
      </c>
    </row>
    <row r="121" spans="1:18" s="49" customFormat="1" x14ac:dyDescent="0.2">
      <c r="A121" s="48">
        <v>117</v>
      </c>
      <c r="B121" s="49" t="s">
        <v>226</v>
      </c>
      <c r="C121" t="s">
        <v>303</v>
      </c>
      <c r="D121" s="50" t="s">
        <v>236</v>
      </c>
      <c r="E121" s="50"/>
      <c r="F121" s="50"/>
      <c r="G121" s="50"/>
      <c r="H121" s="50"/>
      <c r="I121" s="50"/>
      <c r="J121" s="50"/>
      <c r="K121" s="49" t="str">
        <f t="shared" si="27"/>
        <v>UV_KTR_TYP IN (374,375,376)</v>
      </c>
      <c r="R121" s="23" t="str">
        <f t="shared" si="26"/>
        <v>IF UV_KTR_TYP IN (374,375,376) THEN col = '117';</v>
      </c>
    </row>
    <row r="122" spans="1:18" s="49" customFormat="1" x14ac:dyDescent="0.2">
      <c r="A122" s="48">
        <v>118</v>
      </c>
      <c r="B122" s="49" t="s">
        <v>227</v>
      </c>
      <c r="C122" t="s">
        <v>303</v>
      </c>
      <c r="D122" s="50" t="s">
        <v>237</v>
      </c>
      <c r="E122" s="50"/>
      <c r="F122" s="50"/>
      <c r="G122" s="50"/>
      <c r="H122" s="50"/>
      <c r="I122" s="50"/>
      <c r="J122" s="50"/>
      <c r="K122" s="49" t="str">
        <f t="shared" si="27"/>
        <v>UV_KTR_TYP IN (377,378,379)</v>
      </c>
      <c r="R122" s="23" t="str">
        <f t="shared" si="26"/>
        <v>IF UV_KTR_TYP IN (377,378,379) THEN col = '118';</v>
      </c>
    </row>
    <row r="123" spans="1:18" s="49" customFormat="1" x14ac:dyDescent="0.2">
      <c r="A123" s="48">
        <v>119</v>
      </c>
      <c r="B123" s="49" t="s">
        <v>228</v>
      </c>
      <c r="C123" t="s">
        <v>303</v>
      </c>
      <c r="D123" s="49" t="s">
        <v>242</v>
      </c>
      <c r="F123" s="50"/>
      <c r="G123" s="50"/>
      <c r="H123" s="50"/>
      <c r="I123" s="50"/>
      <c r="J123" s="50"/>
      <c r="K123" s="49" t="str">
        <f t="shared" si="27"/>
        <v>UV_KTR_TYP IN (380,381,382,402)</v>
      </c>
      <c r="R123" s="23" t="str">
        <f t="shared" si="26"/>
        <v>IF UV_KTR_TYP IN (380,381,382,402) THEN col = '119';</v>
      </c>
    </row>
    <row r="124" spans="1:18" x14ac:dyDescent="0.2">
      <c r="A124" s="44">
        <v>120</v>
      </c>
      <c r="B124" t="s">
        <v>205</v>
      </c>
      <c r="C124" t="s">
        <v>304</v>
      </c>
      <c r="D124" s="22">
        <v>383</v>
      </c>
      <c r="K124" t="str">
        <f t="shared" si="27"/>
        <v>UV_KTR_TYP = 383</v>
      </c>
      <c r="R124" s="23" t="str">
        <f t="shared" si="26"/>
        <v>IF UV_KTR_TYP = 383 THEN col = '120';</v>
      </c>
    </row>
    <row r="125" spans="1:18" x14ac:dyDescent="0.2">
      <c r="A125" s="44">
        <v>121</v>
      </c>
      <c r="B125" t="s">
        <v>206</v>
      </c>
      <c r="C125" t="s">
        <v>305</v>
      </c>
      <c r="D125" s="22">
        <v>401</v>
      </c>
      <c r="K125" t="str">
        <f t="shared" si="27"/>
        <v>UV_KTR_TYP = 401</v>
      </c>
      <c r="R125" s="23" t="str">
        <f t="shared" si="26"/>
        <v>IF UV_KTR_TYP = 401 THEN col = '121';</v>
      </c>
    </row>
    <row r="126" spans="1:18" x14ac:dyDescent="0.2">
      <c r="A126" s="45">
        <v>122</v>
      </c>
      <c r="B126" s="28" t="s">
        <v>224</v>
      </c>
      <c r="C126" s="28" t="s">
        <v>306</v>
      </c>
      <c r="D126" s="29">
        <v>403</v>
      </c>
      <c r="E126" s="29"/>
      <c r="F126" s="29"/>
      <c r="G126" s="29"/>
      <c r="H126" s="29"/>
      <c r="I126" s="29"/>
      <c r="J126" s="29"/>
      <c r="K126" s="28" t="str">
        <f t="shared" si="27"/>
        <v>UV_KTR_TYP = 403</v>
      </c>
      <c r="L126" s="28"/>
      <c r="M126" s="28"/>
      <c r="N126" s="28"/>
      <c r="O126" s="28"/>
      <c r="P126" s="28"/>
      <c r="Q126" s="28"/>
      <c r="R126" s="46" t="str">
        <f t="shared" si="26"/>
        <v>IF UV_KTR_TYP = 403 THEN col = '122';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6AEA027BD58C449ED682CA790C1DA1" ma:contentTypeVersion="2" ma:contentTypeDescription="Ein neues Dokument erstellen." ma:contentTypeScope="" ma:versionID="039b129cb7113286d5d2e514601927ae">
  <xsd:schema xmlns:xsd="http://www.w3.org/2001/XMLSchema" xmlns:xs="http://www.w3.org/2001/XMLSchema" xmlns:p="http://schemas.microsoft.com/office/2006/metadata/properties" xmlns:ns2="4ea3fe04-ef4e-4152-93e9-94f34b722c58" targetNamespace="http://schemas.microsoft.com/office/2006/metadata/properties" ma:root="true" ma:fieldsID="b99f6e70900da4e46a666e3a012647e6" ns2:_="">
    <xsd:import namespace="4ea3fe04-ef4e-4152-93e9-94f34b722c5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3fe04-ef4e-4152-93e9-94f34b722c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69FD26-CF86-4A1B-AB28-BDFC1EBE0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44961C-4A32-4E96-A9D7-86A6AAB7D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3fe04-ef4e-4152-93e9-94f34b722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9CC551-1A86-45E2-82C3-1F73E28226EF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4ea3fe04-ef4e-4152-93e9-94f34b722c58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ITARK_SPALTE</vt:lpstr>
      <vt:lpstr>conditions Spalte_V2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Tschantz Jonas BFS</dc:creator>
  <cp:lastModifiedBy>Menoud Lorraine BFS</cp:lastModifiedBy>
  <dcterms:created xsi:type="dcterms:W3CDTF">2024-07-10T08:09:58Z</dcterms:created>
  <dcterms:modified xsi:type="dcterms:W3CDTF">2025-03-17T10:32:25Z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0x010100A06AEA027BD58C449ED682CA790C1DA1</vt:lpwstr>
  </property>
  <property fmtid="{D5CDD505-2E9C-101B-9397-08002B2CF9AE}" pid="3" name="MSIP_Label_aa112399-b73b-40c1-8af2-919b124b9d91_Enabled">
    <vt:lpwstr>true</vt:lpwstr>
  </property>
  <property fmtid="{D5CDD505-2E9C-101B-9397-08002B2CF9AE}" pid="4" name="MSIP_Label_aa112399-b73b-40c1-8af2-919b124b9d91_SetDate">
    <vt:lpwstr>2025-03-13T13:09:30Z</vt:lpwstr>
  </property>
  <property fmtid="{D5CDD505-2E9C-101B-9397-08002B2CF9AE}" pid="5" name="MSIP_Label_aa112399-b73b-40c1-8af2-919b124b9d91_Method">
    <vt:lpwstr>Privileged</vt:lpwstr>
  </property>
  <property fmtid="{D5CDD505-2E9C-101B-9397-08002B2CF9AE}" pid="6" name="MSIP_Label_aa112399-b73b-40c1-8af2-919b124b9d91_Name">
    <vt:lpwstr>L2</vt:lpwstr>
  </property>
  <property fmtid="{D5CDD505-2E9C-101B-9397-08002B2CF9AE}" pid="7" name="MSIP_Label_aa112399-b73b-40c1-8af2-919b124b9d91_SiteId">
    <vt:lpwstr>6ae27add-8276-4a38-88c1-3a9c1f973767</vt:lpwstr>
  </property>
  <property fmtid="{D5CDD505-2E9C-101B-9397-08002B2CF9AE}" pid="8" name="MSIP_Label_aa112399-b73b-40c1-8af2-919b124b9d91_ActionId">
    <vt:lpwstr>b8348d14-ab0e-4477-b6e9-55e2c5597ebc</vt:lpwstr>
  </property>
  <property fmtid="{D5CDD505-2E9C-101B-9397-08002B2CF9AE}" pid="9" name="MSIP_Label_aa112399-b73b-40c1-8af2-919b124b9d91_ContentBits">
    <vt:lpwstr>0</vt:lpwstr>
  </property>
  <property fmtid="{D5CDD505-2E9C-101B-9397-08002B2CF9AE}" pid="10" name="MSIP_Label_aa112399-b73b-40c1-8af2-919b124b9d91_Tag">
    <vt:lpwstr>10, 0, 1, 1</vt:lpwstr>
  </property>
</Properties>
</file>