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scuela\10º semestre\Administracion de proyectos\"/>
    </mc:Choice>
  </mc:AlternateContent>
  <xr:revisionPtr revIDLastSave="0" documentId="13_ncr:1_{09AC41FA-0878-451E-8D9C-784633AE1E7F}" xr6:coauthVersionLast="47" xr6:coauthVersionMax="47" xr10:uidLastSave="{00000000-0000-0000-0000-000000000000}"/>
  <bookViews>
    <workbookView xWindow="-114" yWindow="-114" windowWidth="19704" windowHeight="10579" xr2:uid="{60C258B2-90C4-4BD0-B4B5-E6606FA037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61" i="1" l="1"/>
  <c r="AC162" i="1" s="1"/>
  <c r="Z161" i="1"/>
  <c r="W161" i="1"/>
  <c r="T161" i="1"/>
  <c r="T162" i="1" s="1"/>
  <c r="Q161" i="1"/>
  <c r="Q162" i="1" s="1"/>
  <c r="F4" i="1"/>
  <c r="F5" i="1"/>
  <c r="F8" i="1"/>
  <c r="F161" i="1" s="1"/>
  <c r="F9" i="1"/>
  <c r="F10" i="1"/>
  <c r="F12" i="1"/>
  <c r="F13" i="1"/>
  <c r="F14" i="1"/>
  <c r="F17" i="1"/>
  <c r="F18" i="1"/>
  <c r="F19" i="1"/>
  <c r="F20" i="1"/>
  <c r="F21" i="1"/>
  <c r="F23" i="1"/>
  <c r="F24" i="1"/>
  <c r="F25" i="1"/>
  <c r="F27" i="1"/>
  <c r="F28" i="1"/>
  <c r="F31" i="1"/>
  <c r="F33" i="1"/>
  <c r="F34" i="1"/>
  <c r="F35" i="1"/>
  <c r="F36" i="1"/>
  <c r="F37" i="1"/>
  <c r="F38" i="1"/>
  <c r="F40" i="1"/>
  <c r="F41" i="1"/>
  <c r="F42" i="1"/>
  <c r="F43" i="1"/>
  <c r="F44" i="1"/>
  <c r="F45" i="1"/>
  <c r="F47" i="1"/>
  <c r="F48" i="1"/>
  <c r="F49" i="1"/>
  <c r="F50" i="1"/>
  <c r="F51" i="1"/>
  <c r="F52" i="1"/>
  <c r="F54" i="1"/>
  <c r="F55" i="1"/>
  <c r="F56" i="1"/>
  <c r="F57" i="1"/>
  <c r="F58" i="1"/>
  <c r="F59" i="1"/>
  <c r="F62" i="1"/>
  <c r="F63" i="1"/>
  <c r="F64" i="1"/>
  <c r="F66" i="1"/>
  <c r="F67" i="1"/>
  <c r="F68" i="1"/>
  <c r="F70" i="1"/>
  <c r="F71" i="1"/>
  <c r="F72" i="1"/>
  <c r="F73" i="1"/>
  <c r="F75" i="1"/>
  <c r="F77" i="1"/>
  <c r="F78" i="1"/>
  <c r="F82" i="1"/>
  <c r="F84" i="1"/>
  <c r="F85" i="1"/>
  <c r="F86" i="1"/>
  <c r="F89" i="1"/>
  <c r="F90" i="1"/>
  <c r="F91" i="1"/>
  <c r="F92" i="1"/>
  <c r="F94" i="1"/>
  <c r="F95" i="1"/>
  <c r="F96" i="1"/>
  <c r="F98" i="1"/>
  <c r="F99" i="1"/>
  <c r="F100" i="1"/>
  <c r="F104" i="1"/>
  <c r="F105" i="1"/>
  <c r="F106" i="1"/>
  <c r="F109" i="1"/>
  <c r="F111" i="1"/>
  <c r="F112" i="1"/>
  <c r="F113" i="1"/>
  <c r="F114" i="1"/>
  <c r="F116" i="1"/>
  <c r="F117" i="1"/>
  <c r="F118" i="1"/>
  <c r="F120" i="1"/>
  <c r="F124" i="1"/>
  <c r="F125" i="1"/>
  <c r="F126" i="1"/>
  <c r="F129" i="1"/>
  <c r="F130" i="1"/>
  <c r="F131" i="1"/>
  <c r="F132" i="1"/>
  <c r="F133" i="1"/>
  <c r="F136" i="1"/>
  <c r="F137" i="1"/>
  <c r="F138" i="1"/>
  <c r="F140" i="1"/>
  <c r="F141" i="1"/>
  <c r="F142" i="1"/>
  <c r="F143" i="1"/>
  <c r="F144" i="1"/>
  <c r="F145" i="1"/>
  <c r="F148" i="1"/>
  <c r="F149" i="1"/>
  <c r="F150" i="1"/>
  <c r="F153" i="1"/>
  <c r="F154" i="1"/>
  <c r="F155" i="1"/>
  <c r="F157" i="1"/>
  <c r="F158" i="1"/>
  <c r="F159" i="1"/>
  <c r="F162" i="1"/>
  <c r="AI161" i="1"/>
  <c r="AI162" i="1" s="1"/>
  <c r="AF161" i="1"/>
  <c r="AF162" i="1" s="1"/>
  <c r="Z162" i="1"/>
  <c r="W162" i="1"/>
  <c r="L161" i="1"/>
  <c r="L162" i="1" s="1"/>
  <c r="J161" i="1"/>
  <c r="J162" i="1" s="1"/>
  <c r="AH161" i="1"/>
  <c r="AH162" i="1" s="1"/>
  <c r="AG161" i="1"/>
  <c r="AG162" i="1" s="1"/>
  <c r="AE161" i="1"/>
  <c r="AE162" i="1" s="1"/>
  <c r="AD161" i="1"/>
  <c r="AD162" i="1" s="1"/>
  <c r="AB161" i="1"/>
  <c r="AB162" i="1" s="1"/>
  <c r="AA161" i="1"/>
  <c r="AA162" i="1" s="1"/>
  <c r="Y161" i="1"/>
  <c r="Y162" i="1" s="1"/>
  <c r="X161" i="1"/>
  <c r="X162" i="1" s="1"/>
  <c r="V161" i="1"/>
  <c r="V162" i="1" s="1"/>
  <c r="S161" i="1"/>
  <c r="S162" i="1" s="1"/>
  <c r="R161" i="1"/>
  <c r="R162" i="1" s="1"/>
  <c r="U161" i="1"/>
  <c r="U162" i="1" s="1"/>
  <c r="P161" i="1"/>
  <c r="P162" i="1" s="1"/>
  <c r="O161" i="1"/>
  <c r="O162" i="1" s="1"/>
  <c r="K161" i="1"/>
  <c r="K162" i="1" s="1"/>
  <c r="G162" i="1" s="1"/>
  <c r="E59" i="1"/>
  <c r="D31" i="1"/>
  <c r="E31" i="1" s="1"/>
  <c r="D25" i="1"/>
  <c r="E25" i="1" s="1"/>
  <c r="D24" i="1"/>
  <c r="E24" i="1" s="1"/>
  <c r="D18" i="1"/>
  <c r="E18" i="1" s="1"/>
  <c r="D19" i="1"/>
  <c r="E19" i="1" s="1"/>
  <c r="D20" i="1"/>
  <c r="E20" i="1" s="1"/>
  <c r="D21" i="1"/>
  <c r="E21" i="1" s="1"/>
  <c r="D17" i="1"/>
  <c r="E17" i="1" s="1"/>
  <c r="D12" i="1"/>
  <c r="E12" i="1" s="1"/>
  <c r="D13" i="1"/>
  <c r="E13" i="1" s="1"/>
  <c r="D14" i="1"/>
  <c r="E14" i="1" s="1"/>
  <c r="D10" i="1"/>
  <c r="E10" i="1" s="1"/>
  <c r="D9" i="1"/>
  <c r="C9" i="1" s="1"/>
  <c r="C4" i="1"/>
  <c r="G8" i="1"/>
  <c r="E5" i="1"/>
  <c r="E23" i="1"/>
  <c r="E27" i="1"/>
  <c r="E28" i="1"/>
  <c r="G28" i="1" s="1"/>
  <c r="E33" i="1"/>
  <c r="E34" i="1"/>
  <c r="G34" i="1" s="1"/>
  <c r="E35" i="1"/>
  <c r="E36" i="1"/>
  <c r="G36" i="1" s="1"/>
  <c r="E37" i="1"/>
  <c r="E38" i="1"/>
  <c r="G38" i="1" s="1"/>
  <c r="E40" i="1"/>
  <c r="G40" i="1" s="1"/>
  <c r="E41" i="1"/>
  <c r="E42" i="1"/>
  <c r="E43" i="1"/>
  <c r="G43" i="1" s="1"/>
  <c r="E44" i="1"/>
  <c r="G44" i="1" s="1"/>
  <c r="E45" i="1"/>
  <c r="E47" i="1"/>
  <c r="E48" i="1"/>
  <c r="G48" i="1" s="1"/>
  <c r="E49" i="1"/>
  <c r="E50" i="1"/>
  <c r="G50" i="1" s="1"/>
  <c r="E51" i="1"/>
  <c r="E52" i="1"/>
  <c r="G52" i="1" s="1"/>
  <c r="E54" i="1"/>
  <c r="E55" i="1"/>
  <c r="G55" i="1" s="1"/>
  <c r="E56" i="1"/>
  <c r="G56" i="1" s="1"/>
  <c r="E57" i="1"/>
  <c r="E58" i="1"/>
  <c r="G58" i="1" s="1"/>
  <c r="E62" i="1"/>
  <c r="G62" i="1" s="1"/>
  <c r="E63" i="1"/>
  <c r="E64" i="1"/>
  <c r="E66" i="1"/>
  <c r="G66" i="1" s="1"/>
  <c r="E67" i="1"/>
  <c r="E68" i="1"/>
  <c r="G68" i="1" s="1"/>
  <c r="E70" i="1"/>
  <c r="E71" i="1"/>
  <c r="G71" i="1" s="1"/>
  <c r="E72" i="1"/>
  <c r="G72" i="1" s="1"/>
  <c r="E73" i="1"/>
  <c r="E75" i="1"/>
  <c r="G75" i="1" s="1"/>
  <c r="E77" i="1"/>
  <c r="E78" i="1"/>
  <c r="G78" i="1" s="1"/>
  <c r="E82" i="1"/>
  <c r="G82" i="1" s="1"/>
  <c r="E84" i="1"/>
  <c r="G84" i="1" s="1"/>
  <c r="E85" i="1"/>
  <c r="G85" i="1" s="1"/>
  <c r="E86" i="1"/>
  <c r="G86" i="1" s="1"/>
  <c r="E89" i="1"/>
  <c r="G89" i="1" s="1"/>
  <c r="E90" i="1"/>
  <c r="G90" i="1" s="1"/>
  <c r="E91" i="1"/>
  <c r="G91" i="1" s="1"/>
  <c r="E92" i="1"/>
  <c r="E94" i="1"/>
  <c r="G94" i="1" s="1"/>
  <c r="E95" i="1"/>
  <c r="E96" i="1"/>
  <c r="G96" i="1" s="1"/>
  <c r="E98" i="1"/>
  <c r="E99" i="1"/>
  <c r="E100" i="1"/>
  <c r="G100" i="1" s="1"/>
  <c r="E104" i="1"/>
  <c r="G104" i="1" s="1"/>
  <c r="E105" i="1"/>
  <c r="E106" i="1"/>
  <c r="G106" i="1" s="1"/>
  <c r="E109" i="1"/>
  <c r="E111" i="1"/>
  <c r="E112" i="1"/>
  <c r="G112" i="1" s="1"/>
  <c r="E113" i="1"/>
  <c r="E114" i="1"/>
  <c r="G114" i="1" s="1"/>
  <c r="E116" i="1"/>
  <c r="G116" i="1" s="1"/>
  <c r="E117" i="1"/>
  <c r="E118" i="1"/>
  <c r="G118" i="1" s="1"/>
  <c r="E120" i="1"/>
  <c r="G120" i="1" s="1"/>
  <c r="E124" i="1"/>
  <c r="E125" i="1"/>
  <c r="E126" i="1"/>
  <c r="E129" i="1"/>
  <c r="G129" i="1" s="1"/>
  <c r="E130" i="1"/>
  <c r="G130" i="1" s="1"/>
  <c r="E131" i="1"/>
  <c r="G131" i="1" s="1"/>
  <c r="E132" i="1"/>
  <c r="G132" i="1" s="1"/>
  <c r="E133" i="1"/>
  <c r="E136" i="1"/>
  <c r="G136" i="1" s="1"/>
  <c r="E137" i="1"/>
  <c r="E138" i="1"/>
  <c r="G138" i="1" s="1"/>
  <c r="E140" i="1"/>
  <c r="G140" i="1" s="1"/>
  <c r="E141" i="1"/>
  <c r="G141" i="1" s="1"/>
  <c r="E142" i="1"/>
  <c r="G142" i="1" s="1"/>
  <c r="E143" i="1"/>
  <c r="G143" i="1" s="1"/>
  <c r="E144" i="1"/>
  <c r="G144" i="1" s="1"/>
  <c r="E145" i="1"/>
  <c r="G145" i="1" s="1"/>
  <c r="E148" i="1"/>
  <c r="E149" i="1"/>
  <c r="G149" i="1" s="1"/>
  <c r="E150" i="1"/>
  <c r="E153" i="1"/>
  <c r="G153" i="1" s="1"/>
  <c r="E154" i="1"/>
  <c r="G154" i="1" s="1"/>
  <c r="E155" i="1"/>
  <c r="E157" i="1"/>
  <c r="G157" i="1" s="1"/>
  <c r="E158" i="1"/>
  <c r="E159" i="1"/>
  <c r="G159" i="1" s="1"/>
  <c r="E4" i="1"/>
  <c r="G111" i="1"/>
  <c r="H162" i="1" l="1"/>
  <c r="H161" i="1"/>
  <c r="G148" i="1"/>
  <c r="G59" i="1"/>
  <c r="G18" i="1"/>
  <c r="G10" i="1"/>
  <c r="G158" i="1"/>
  <c r="G133" i="1"/>
  <c r="G126" i="1"/>
  <c r="G125" i="1"/>
  <c r="G124" i="1"/>
  <c r="G105" i="1"/>
  <c r="G99" i="1"/>
  <c r="G92" i="1"/>
  <c r="G77" i="1"/>
  <c r="G73" i="1"/>
  <c r="G67" i="1"/>
  <c r="G64" i="1"/>
  <c r="G57" i="1"/>
  <c r="G49" i="1"/>
  <c r="G47" i="1"/>
  <c r="G45" i="1"/>
  <c r="G41" i="1"/>
  <c r="G35" i="1"/>
  <c r="G33" i="1"/>
  <c r="G25" i="1"/>
  <c r="G20" i="1"/>
  <c r="G19" i="1"/>
  <c r="G14" i="1"/>
  <c r="G12" i="1"/>
  <c r="G13" i="1"/>
  <c r="E9" i="1"/>
  <c r="G4" i="1"/>
  <c r="G150" i="1"/>
  <c r="G70" i="1"/>
  <c r="G95" i="1"/>
  <c r="G98" i="1"/>
  <c r="G155" i="1"/>
  <c r="G5" i="1"/>
  <c r="G109" i="1"/>
  <c r="G37" i="1"/>
  <c r="G51" i="1"/>
  <c r="G137" i="1"/>
  <c r="G23" i="1"/>
  <c r="G54" i="1"/>
  <c r="G117" i="1"/>
  <c r="G31" i="1"/>
  <c r="G27" i="1"/>
  <c r="G42" i="1"/>
  <c r="G63" i="1"/>
  <c r="G113" i="1"/>
  <c r="G9" i="1" l="1"/>
  <c r="G161" i="1" s="1"/>
  <c r="G24" i="1"/>
  <c r="G21" i="1"/>
  <c r="G17" i="1"/>
</calcChain>
</file>

<file path=xl/sharedStrings.xml><?xml version="1.0" encoding="utf-8"?>
<sst xmlns="http://schemas.openxmlformats.org/spreadsheetml/2006/main" count="202" uniqueCount="145">
  <si>
    <t>SOFTWARE LITTLE TIME</t>
  </si>
  <si>
    <t>Aceptación Propuesta Comercial</t>
  </si>
  <si>
    <t>Inicio</t>
  </si>
  <si>
    <t>Project Charter</t>
  </si>
  <si>
    <t>Elaborar Propuesta Comercial</t>
  </si>
  <si>
    <t>Revisar Propuesta Comercial</t>
  </si>
  <si>
    <t>Aprobar Propuesta Comercial</t>
  </si>
  <si>
    <t>Presentación KickOff</t>
  </si>
  <si>
    <t>Elaborar Presentación KickOff</t>
  </si>
  <si>
    <t>Revisar Presentación KickOff</t>
  </si>
  <si>
    <t>Aprobar Presentación KickOff</t>
  </si>
  <si>
    <t>Planeación</t>
  </si>
  <si>
    <t xml:space="preserve">Elaboración de matriz de trazabilidad </t>
  </si>
  <si>
    <t>Identificación de los alcances</t>
  </si>
  <si>
    <t>Recopilación de los requisitos</t>
  </si>
  <si>
    <t>Análisis de los requisitos</t>
  </si>
  <si>
    <t>Especificación de los requisitos</t>
  </si>
  <si>
    <t>Validación de los requisitos</t>
  </si>
  <si>
    <t xml:space="preserve">Elaboración EDT </t>
  </si>
  <si>
    <t>Identificación de entregables</t>
  </si>
  <si>
    <t>Verificación de los entregables</t>
  </si>
  <si>
    <t>Validación de los entregables</t>
  </si>
  <si>
    <t xml:space="preserve">Cronograma </t>
  </si>
  <si>
    <t>Identificación de etapas</t>
  </si>
  <si>
    <t xml:space="preserve">Subdivisión de tiempos </t>
  </si>
  <si>
    <t>Ejecución</t>
  </si>
  <si>
    <t>Análisis y Diseño</t>
  </si>
  <si>
    <t>Documentación</t>
  </si>
  <si>
    <t>Documentación de pantalla de bienvenida</t>
  </si>
  <si>
    <t>Realizar la arquitectura de alto nivel</t>
  </si>
  <si>
    <t>Realizar pseudocódigo</t>
  </si>
  <si>
    <t>Realizar diagrama de flujo</t>
  </si>
  <si>
    <t>Realizar diagramas de casos de uso</t>
  </si>
  <si>
    <t>Revisar metodología que se implementará</t>
  </si>
  <si>
    <t xml:space="preserve">Realizar cronograma de codificación </t>
  </si>
  <si>
    <t>Documentación de pantalla de desbloqueo</t>
  </si>
  <si>
    <t>Documentación de pantalla de menú</t>
  </si>
  <si>
    <t>Documentación de pantalla de notificación</t>
  </si>
  <si>
    <t>Realizar cronograma de codificación</t>
  </si>
  <si>
    <t>Maquetación</t>
  </si>
  <si>
    <t>Diseño de Interfaz de bienvenida</t>
  </si>
  <si>
    <t xml:space="preserve">Botón de desbloqueo </t>
  </si>
  <si>
    <t>Fecha</t>
  </si>
  <si>
    <t>Hora</t>
  </si>
  <si>
    <t>Diseño de Interfaz de bloqueo</t>
  </si>
  <si>
    <t>Pin de desbloqueo</t>
  </si>
  <si>
    <t xml:space="preserve">Fecha </t>
  </si>
  <si>
    <t>Diseño de  Interfaz de menú</t>
  </si>
  <si>
    <t>Botón de postres</t>
  </si>
  <si>
    <t>Botón de Games</t>
  </si>
  <si>
    <t>Botón de Videos</t>
  </si>
  <si>
    <t>Botón de encuestas</t>
  </si>
  <si>
    <t>Diseño de Interfaz de notificación</t>
  </si>
  <si>
    <t>Alerta del sistema</t>
  </si>
  <si>
    <t>Reunión con los interesados</t>
  </si>
  <si>
    <t>Revisar Diseño</t>
  </si>
  <si>
    <t xml:space="preserve">Aprobar Diseño </t>
  </si>
  <si>
    <t>Configuración</t>
  </si>
  <si>
    <t>Sistema</t>
  </si>
  <si>
    <t>Elaboración de Documentación del Código</t>
  </si>
  <si>
    <t>Codificación</t>
  </si>
  <si>
    <t>Casos de Prueba</t>
  </si>
  <si>
    <t xml:space="preserve">Tronar código </t>
  </si>
  <si>
    <t xml:space="preserve">Modificar Código </t>
  </si>
  <si>
    <t>Redes</t>
  </si>
  <si>
    <t xml:space="preserve">Documentación </t>
  </si>
  <si>
    <t>Requisitos de Uso.</t>
  </si>
  <si>
    <t xml:space="preserve">Plan a Futuro </t>
  </si>
  <si>
    <t>Administrador de Red</t>
  </si>
  <si>
    <t>Establecer Protocolos de Seguridad</t>
  </si>
  <si>
    <t>Configuración de Red</t>
  </si>
  <si>
    <t>Especificación del equipo</t>
  </si>
  <si>
    <t>Diseño de las conexiones</t>
  </si>
  <si>
    <t xml:space="preserve">Preparación del Documento </t>
  </si>
  <si>
    <t>Revisión de Documento</t>
  </si>
  <si>
    <t>Aprobar Documento</t>
  </si>
  <si>
    <t>Pruebas</t>
  </si>
  <si>
    <t>Elaboración de Tabla de comando para la recolección de Datos</t>
  </si>
  <si>
    <t>Revisión de Tabla de comando para la recolección de Datos</t>
  </si>
  <si>
    <t>Aceptación de Tabla de comando para la recolección de Datos</t>
  </si>
  <si>
    <t>Elaboración del documento RAD</t>
  </si>
  <si>
    <t>Pruebas de Caja Blanca y Caja Negra pantalla de bienvenida</t>
  </si>
  <si>
    <t>Pruebas de Caja Blanca y Caja Negra pantalla de desbloqueo</t>
  </si>
  <si>
    <t>Pruebas de Caja Blanca y Caja Negra pantalla de menú</t>
  </si>
  <si>
    <t xml:space="preserve">Pruebas de Caja Blanca y Caja Negra pantalla de notificación    </t>
  </si>
  <si>
    <t xml:space="preserve">Reunión con los interesados  </t>
  </si>
  <si>
    <t>Pruebas de aceptación</t>
  </si>
  <si>
    <t xml:space="preserve">Preparación de Tablet para las pruebas de aceptación                </t>
  </si>
  <si>
    <t xml:space="preserve">Instalación </t>
  </si>
  <si>
    <t>Instalación de Software</t>
  </si>
  <si>
    <t>Adquisición de Tablets</t>
  </si>
  <si>
    <t>Configuración de Tablets</t>
  </si>
  <si>
    <t>Actualización de Software</t>
  </si>
  <si>
    <t>Física</t>
  </si>
  <si>
    <t>Equipo</t>
  </si>
  <si>
    <t>Adquisición de Soportes</t>
  </si>
  <si>
    <t>Cronograma de Instalación</t>
  </si>
  <si>
    <t>Revisión del Cronograma</t>
  </si>
  <si>
    <t>Aprobación de Cronograma</t>
  </si>
  <si>
    <t>Capacitación</t>
  </si>
  <si>
    <t>Documentación de Capacitación</t>
  </si>
  <si>
    <t>Elaboración de Documento de Conformidad</t>
  </si>
  <si>
    <t>Revisión de Documento de Conformidad</t>
  </si>
  <si>
    <t>Aceptación de Documento de Conformidad</t>
  </si>
  <si>
    <t xml:space="preserve">Capacitaciones  </t>
  </si>
  <si>
    <t>Elaboración de Manual de Uso</t>
  </si>
  <si>
    <t>Revisión de Manual de Uso</t>
  </si>
  <si>
    <t>Aceptación de Manual de Uso</t>
  </si>
  <si>
    <t>Elaboración de Manual de Sistemas</t>
  </si>
  <si>
    <t>Revisión de Manual de Sistemas</t>
  </si>
  <si>
    <t>Aceptación de Manual de Sistemas</t>
  </si>
  <si>
    <t>Cierre</t>
  </si>
  <si>
    <t>Carta de Aceptación</t>
  </si>
  <si>
    <t>Elaboración de Carta de Aceptación</t>
  </si>
  <si>
    <t>Revisión de Carta de Aceptación</t>
  </si>
  <si>
    <t>Aceptación de Carta de Aceptación</t>
  </si>
  <si>
    <t>Administración de Proyecto</t>
  </si>
  <si>
    <t>Soporte técnico</t>
  </si>
  <si>
    <t>Preparación de documento de aclaración de Soporte Técnico</t>
  </si>
  <si>
    <t>Revisión de documento de aclaración de Soporte Técnico</t>
  </si>
  <si>
    <t>Aceptación de documento de aclaración de Soporte Técnico</t>
  </si>
  <si>
    <t>Actualizaciones</t>
  </si>
  <si>
    <t>Preparación de documento de aclaración de Actualizaciones</t>
  </si>
  <si>
    <t>Revisión de documento de aclaración de Actualizaciones</t>
  </si>
  <si>
    <t>Aceptación de documento de aclaración de Soporte Actualizaciones</t>
  </si>
  <si>
    <t>Tareas</t>
  </si>
  <si>
    <t>tO</t>
  </si>
  <si>
    <t>tM</t>
  </si>
  <si>
    <t>tP</t>
  </si>
  <si>
    <t>Dt</t>
  </si>
  <si>
    <t>Db</t>
  </si>
  <si>
    <t>Costos x H</t>
  </si>
  <si>
    <t>Recursos</t>
  </si>
  <si>
    <t>Emma Miranda</t>
  </si>
  <si>
    <t>Thania Portillo</t>
  </si>
  <si>
    <t>Adrian Pineda</t>
  </si>
  <si>
    <t xml:space="preserve">Moises Tejeda </t>
  </si>
  <si>
    <t>Aaron Guzman</t>
  </si>
  <si>
    <t>Ana Santiago</t>
  </si>
  <si>
    <t>Elizabeth Huerta</t>
  </si>
  <si>
    <t>Uriel Mondragon</t>
  </si>
  <si>
    <t xml:space="preserve">Luis Hernandez </t>
  </si>
  <si>
    <t>TOTAL DE HORAS</t>
  </si>
  <si>
    <t>TOTAL DE COSTO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</si>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</sst>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2" borderId="0" xfId="1"/>
    <xf numFmtId="0" fontId="2" fillId="3" borderId="0" xfId="2"/>
    <xf numFmtId="0" fontId="2" fillId="4" borderId="0" xfId="3"/>
    <xf numFmtId="0" fontId="2" fillId="6" borderId="0" xfId="5"/>
    <xf numFmtId="0" fontId="2" fillId="7" borderId="0" xfId="6"/>
    <xf numFmtId="0" fontId="2" fillId="8" borderId="0" xfId="7"/>
    <xf numFmtId="3" fontId="2" fillId="8" borderId="0" xfId="7" applyNumberFormat="1"/>
    <xf numFmtId="0" fontId="2" fillId="5" borderId="0" xfId="4"/>
    <xf numFmtId="0" fontId="1" fillId="2" borderId="0" xfId="1" applyFont="1"/>
    <xf numFmtId="0" fontId="1" fillId="3" borderId="0" xfId="2" applyFont="1"/>
    <xf numFmtId="0" fontId="1" fillId="4" borderId="0" xfId="3" applyFont="1"/>
    <xf numFmtId="0" fontId="1" fillId="6" borderId="0" xfId="5" applyFont="1"/>
    <xf numFmtId="0" fontId="1" fillId="7" borderId="0" xfId="6" applyFont="1"/>
    <xf numFmtId="0" fontId="1" fillId="8" borderId="0" xfId="7" applyFont="1"/>
    <xf numFmtId="0" fontId="1" fillId="5" borderId="0" xfId="4" applyFont="1"/>
    <xf numFmtId="0" fontId="2" fillId="9" borderId="0" xfId="8"/>
    <xf numFmtId="0" fontId="2" fillId="10" borderId="0" xfId="9"/>
    <xf numFmtId="0" fontId="1" fillId="10" borderId="0" xfId="9" applyFont="1"/>
  </cellXfs>
  <cellStyles count="10">
    <cellStyle name="20% - Énfasis3" xfId="8" builtinId="38"/>
    <cellStyle name="40% - Énfasis1" xfId="1" builtinId="31"/>
    <cellStyle name="40% - Énfasis3" xfId="9" builtinId="39"/>
    <cellStyle name="40% - Énfasis4" xfId="4" builtinId="43"/>
    <cellStyle name="60% - Énfasis2" xfId="2" builtinId="36"/>
    <cellStyle name="60% - Énfasis3" xfId="3" builtinId="40"/>
    <cellStyle name="60% - Énfasis4" xfId="5" builtinId="44"/>
    <cellStyle name="60% - Énfasis5" xfId="6" builtinId="48"/>
    <cellStyle name="60% - Énfasis6" xfId="7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3B24-DFDE-418A-B52D-74C868366185}">
  <dimension ref="B1:AL165"/>
  <sheetViews>
    <sheetView tabSelected="1" zoomScale="70" zoomScaleNormal="70" workbookViewId="0">
      <selection activeCell="I163" sqref="I163"/>
    </sheetView>
  </sheetViews>
  <sheetFormatPr baseColWidth="10" defaultRowHeight="14.3" x14ac:dyDescent="0.25"/>
  <cols>
    <col min="2" max="2" width="45.42578125" customWidth="1"/>
    <col min="3" max="3" width="16.42578125" customWidth="1"/>
    <col min="4" max="4" width="13.85546875" customWidth="1"/>
    <col min="6" max="6" width="16.28515625" customWidth="1"/>
    <col min="7" max="7" width="15.28515625" customWidth="1"/>
    <col min="8" max="8" width="12.7109375" customWidth="1"/>
    <col min="9" max="9" width="17.7109375" customWidth="1"/>
    <col min="10" max="10" width="10.7109375" customWidth="1"/>
    <col min="12" max="12" width="13" customWidth="1"/>
    <col min="13" max="13" width="9.28515625" customWidth="1"/>
    <col min="15" max="15" width="10.140625" customWidth="1"/>
    <col min="17" max="17" width="12.85546875" customWidth="1"/>
    <col min="20" max="20" width="12.42578125" customWidth="1"/>
    <col min="23" max="23" width="12.42578125" customWidth="1"/>
    <col min="26" max="26" width="14.42578125" customWidth="1"/>
    <col min="29" max="29" width="12.7109375" customWidth="1"/>
    <col min="32" max="32" width="13.42578125" customWidth="1"/>
  </cols>
  <sheetData>
    <row r="1" spans="2:35" x14ac:dyDescent="0.25">
      <c r="G1" s="1"/>
      <c r="H1" s="1"/>
      <c r="I1" s="1" t="s">
        <v>131</v>
      </c>
      <c r="J1">
        <v>120.55</v>
      </c>
      <c r="M1" s="17">
        <v>74.67</v>
      </c>
      <c r="N1" s="17"/>
      <c r="O1">
        <v>160.83000000000001</v>
      </c>
      <c r="R1">
        <v>60.72</v>
      </c>
      <c r="U1">
        <v>145.83000000000001</v>
      </c>
      <c r="X1">
        <v>145.83000000000001</v>
      </c>
      <c r="AA1">
        <v>58.46</v>
      </c>
      <c r="AD1">
        <v>98.46</v>
      </c>
      <c r="AG1">
        <v>190.45</v>
      </c>
    </row>
    <row r="2" spans="2:35" x14ac:dyDescent="0.25">
      <c r="I2" s="1" t="s">
        <v>132</v>
      </c>
      <c r="J2" s="2" t="s">
        <v>133</v>
      </c>
      <c r="K2" s="2"/>
      <c r="L2" s="2"/>
      <c r="M2" s="17" t="s">
        <v>134</v>
      </c>
      <c r="N2" s="17"/>
      <c r="O2" s="3" t="s">
        <v>135</v>
      </c>
      <c r="P2" s="3"/>
      <c r="Q2" s="3"/>
      <c r="R2" s="4" t="s">
        <v>136</v>
      </c>
      <c r="S2" s="4"/>
      <c r="T2" s="4"/>
      <c r="U2" s="5" t="s">
        <v>137</v>
      </c>
      <c r="V2" s="5"/>
      <c r="W2" s="5"/>
      <c r="X2" s="6" t="s">
        <v>138</v>
      </c>
      <c r="Y2" s="6"/>
      <c r="Z2" s="6"/>
      <c r="AA2" s="7" t="s">
        <v>139</v>
      </c>
      <c r="AB2" s="7"/>
      <c r="AC2" s="7"/>
      <c r="AD2" s="2" t="s">
        <v>140</v>
      </c>
      <c r="AE2" s="2"/>
      <c r="AF2" s="2"/>
      <c r="AG2" s="9" t="s">
        <v>141</v>
      </c>
      <c r="AH2" s="9"/>
      <c r="AI2" s="9"/>
    </row>
    <row r="3" spans="2:35" x14ac:dyDescent="0.25">
      <c r="B3" s="1" t="s">
        <v>125</v>
      </c>
      <c r="C3" s="1" t="s">
        <v>126</v>
      </c>
      <c r="D3" s="1" t="s">
        <v>127</v>
      </c>
      <c r="E3" s="1" t="s">
        <v>128</v>
      </c>
      <c r="F3" s="16" t="s">
        <v>129</v>
      </c>
      <c r="G3" s="19" t="s">
        <v>130</v>
      </c>
      <c r="H3" s="15" t="s">
        <v>144</v>
      </c>
      <c r="I3" s="1"/>
      <c r="J3" s="10" t="s">
        <v>129</v>
      </c>
      <c r="K3" s="10" t="s">
        <v>130</v>
      </c>
      <c r="L3" s="10" t="s">
        <v>144</v>
      </c>
      <c r="M3" s="17" t="s">
        <v>129</v>
      </c>
      <c r="N3" s="17" t="s">
        <v>130</v>
      </c>
      <c r="O3" s="11" t="s">
        <v>129</v>
      </c>
      <c r="P3" s="11" t="s">
        <v>130</v>
      </c>
      <c r="Q3" s="11" t="s">
        <v>144</v>
      </c>
      <c r="R3" s="12" t="s">
        <v>129</v>
      </c>
      <c r="S3" s="12" t="s">
        <v>130</v>
      </c>
      <c r="T3" s="12" t="s">
        <v>144</v>
      </c>
      <c r="U3" s="13" t="s">
        <v>129</v>
      </c>
      <c r="V3" s="13" t="s">
        <v>130</v>
      </c>
      <c r="W3" s="13" t="s">
        <v>144</v>
      </c>
      <c r="X3" s="14" t="s">
        <v>129</v>
      </c>
      <c r="Y3" s="14" t="s">
        <v>130</v>
      </c>
      <c r="Z3" s="14" t="s">
        <v>144</v>
      </c>
      <c r="AA3" s="15" t="s">
        <v>129</v>
      </c>
      <c r="AB3" s="15" t="s">
        <v>130</v>
      </c>
      <c r="AC3" s="15" t="s">
        <v>144</v>
      </c>
      <c r="AD3" s="10" t="s">
        <v>129</v>
      </c>
      <c r="AE3" s="10" t="s">
        <v>130</v>
      </c>
      <c r="AF3" s="10" t="s">
        <v>144</v>
      </c>
      <c r="AG3" s="16" t="s">
        <v>129</v>
      </c>
      <c r="AH3" s="16" t="s">
        <v>130</v>
      </c>
      <c r="AI3" s="16" t="s">
        <v>144</v>
      </c>
    </row>
    <row r="4" spans="2:35" x14ac:dyDescent="0.25">
      <c r="B4" t="s">
        <v>0</v>
      </c>
      <c r="C4">
        <f>D4-90</f>
        <v>1160</v>
      </c>
      <c r="D4">
        <v>1250</v>
      </c>
      <c r="E4">
        <f>D4+4</f>
        <v>1254</v>
      </c>
      <c r="F4" s="9">
        <f>(C4+D4+E4)/3</f>
        <v>1221.3333333333333</v>
      </c>
      <c r="G4" s="18">
        <f>(C4+4*(D4)+E4)/6</f>
        <v>1235.6666666666667</v>
      </c>
      <c r="H4" s="7"/>
    </row>
    <row r="5" spans="2:35" x14ac:dyDescent="0.25">
      <c r="B5" t="s">
        <v>1</v>
      </c>
      <c r="C5">
        <v>0</v>
      </c>
      <c r="D5">
        <v>0</v>
      </c>
      <c r="E5">
        <f t="shared" ref="E5:E68" si="0">D5+4</f>
        <v>4</v>
      </c>
      <c r="F5" s="9">
        <f t="shared" ref="F5:F68" si="1">(C5+D5+E5)/3</f>
        <v>1.3333333333333333</v>
      </c>
      <c r="G5" s="18">
        <f t="shared" ref="G5:G68" si="2">(C5+4*(D5)+E5)/6</f>
        <v>0.66666666666666663</v>
      </c>
      <c r="H5" s="7"/>
    </row>
    <row r="6" spans="2:35" x14ac:dyDescent="0.25">
      <c r="B6" s="1" t="s">
        <v>2</v>
      </c>
    </row>
    <row r="7" spans="2:35" x14ac:dyDescent="0.25">
      <c r="B7" s="1" t="s">
        <v>3</v>
      </c>
    </row>
    <row r="8" spans="2:35" x14ac:dyDescent="0.25">
      <c r="B8" t="s">
        <v>4</v>
      </c>
      <c r="C8">
        <v>4</v>
      </c>
      <c r="D8">
        <v>6</v>
      </c>
      <c r="E8">
        <v>8</v>
      </c>
      <c r="F8" s="9">
        <f t="shared" si="1"/>
        <v>6</v>
      </c>
      <c r="G8" s="18">
        <f>(C8+(4*D8)+E8)/6</f>
        <v>6</v>
      </c>
      <c r="H8" s="7"/>
      <c r="J8" s="2">
        <v>6</v>
      </c>
      <c r="K8" s="2">
        <v>6</v>
      </c>
      <c r="L8" s="2">
        <v>6</v>
      </c>
      <c r="M8" s="17"/>
      <c r="N8" s="17"/>
      <c r="O8" s="3"/>
      <c r="P8" s="3"/>
      <c r="Q8" s="3"/>
      <c r="R8" s="4"/>
      <c r="S8" s="4"/>
      <c r="T8" s="4"/>
      <c r="U8" s="5"/>
      <c r="V8" s="5"/>
      <c r="W8" s="5"/>
      <c r="X8" s="6"/>
      <c r="Y8" s="6"/>
      <c r="Z8" s="6"/>
      <c r="AA8" s="7"/>
      <c r="AB8" s="7"/>
      <c r="AC8" s="7"/>
      <c r="AD8" s="2"/>
      <c r="AE8" s="2"/>
      <c r="AF8" s="2"/>
      <c r="AG8" s="9"/>
      <c r="AH8" s="9"/>
      <c r="AI8" s="9"/>
    </row>
    <row r="9" spans="2:35" x14ac:dyDescent="0.25">
      <c r="B9" t="s">
        <v>5</v>
      </c>
      <c r="C9">
        <f>D9</f>
        <v>2</v>
      </c>
      <c r="D9">
        <f>(0.25*8)</f>
        <v>2</v>
      </c>
      <c r="E9">
        <f t="shared" si="0"/>
        <v>6</v>
      </c>
      <c r="F9" s="9">
        <f t="shared" si="1"/>
        <v>3.3333333333333335</v>
      </c>
      <c r="G9" s="18">
        <f t="shared" si="2"/>
        <v>2.6666666666666665</v>
      </c>
      <c r="H9" s="7"/>
      <c r="J9" s="2"/>
      <c r="K9" s="2"/>
      <c r="L9" s="2"/>
      <c r="M9" s="17"/>
      <c r="N9" s="17"/>
      <c r="O9" s="3"/>
      <c r="P9" s="3"/>
      <c r="Q9" s="3"/>
      <c r="R9" s="4"/>
      <c r="S9" s="4"/>
      <c r="T9" s="4"/>
      <c r="U9" s="5"/>
      <c r="V9" s="5"/>
      <c r="W9" s="5"/>
      <c r="X9" s="6"/>
      <c r="Y9" s="6"/>
      <c r="Z9" s="6"/>
      <c r="AA9" s="7"/>
      <c r="AB9" s="7"/>
      <c r="AC9" s="7"/>
      <c r="AD9" s="2"/>
      <c r="AE9" s="2"/>
      <c r="AF9" s="2"/>
      <c r="AG9" s="9">
        <v>3.3333300000000001</v>
      </c>
      <c r="AH9" s="9">
        <v>2.6666599999999998</v>
      </c>
      <c r="AI9" s="9">
        <v>4</v>
      </c>
    </row>
    <row r="10" spans="2:35" x14ac:dyDescent="0.25">
      <c r="B10" t="s">
        <v>6</v>
      </c>
      <c r="C10">
        <v>1</v>
      </c>
      <c r="D10">
        <f>(0.25*8)</f>
        <v>2</v>
      </c>
      <c r="E10">
        <f t="shared" si="0"/>
        <v>6</v>
      </c>
      <c r="F10" s="9">
        <f t="shared" si="1"/>
        <v>3</v>
      </c>
      <c r="G10" s="18">
        <f t="shared" si="2"/>
        <v>2.5</v>
      </c>
      <c r="H10" s="7"/>
      <c r="J10" s="2"/>
      <c r="K10" s="2"/>
      <c r="L10" s="2"/>
      <c r="M10" s="17"/>
      <c r="N10" s="17"/>
      <c r="O10" s="3"/>
      <c r="P10" s="3"/>
      <c r="Q10" s="3"/>
      <c r="R10" s="4"/>
      <c r="S10" s="4"/>
      <c r="T10" s="4"/>
      <c r="U10" s="5"/>
      <c r="V10" s="5"/>
      <c r="W10" s="5"/>
      <c r="X10" s="6"/>
      <c r="Y10" s="6"/>
      <c r="Z10" s="6"/>
      <c r="AA10" s="7"/>
      <c r="AB10" s="7"/>
      <c r="AC10" s="7"/>
      <c r="AD10" s="2"/>
      <c r="AE10" s="2"/>
      <c r="AF10" s="2"/>
      <c r="AG10" s="9"/>
      <c r="AH10" s="9"/>
      <c r="AI10" s="9"/>
    </row>
    <row r="11" spans="2:35" x14ac:dyDescent="0.25">
      <c r="B11" s="1" t="s">
        <v>7</v>
      </c>
    </row>
    <row r="12" spans="2:35" x14ac:dyDescent="0.25">
      <c r="B12" t="s">
        <v>8</v>
      </c>
      <c r="C12">
        <v>4</v>
      </c>
      <c r="D12">
        <f>0.75*8</f>
        <v>6</v>
      </c>
      <c r="E12">
        <f t="shared" si="0"/>
        <v>10</v>
      </c>
      <c r="F12" s="9">
        <f t="shared" si="1"/>
        <v>6.666666666666667</v>
      </c>
      <c r="G12" s="18">
        <f t="shared" si="2"/>
        <v>6.333333333333333</v>
      </c>
      <c r="H12" s="7"/>
      <c r="J12" s="2">
        <v>6.6665999999999999</v>
      </c>
      <c r="K12" s="2">
        <v>6.3333000000000004</v>
      </c>
      <c r="L12" s="2">
        <v>8</v>
      </c>
      <c r="M12" s="17"/>
      <c r="N12" s="17"/>
      <c r="O12" s="3"/>
      <c r="P12" s="3"/>
      <c r="Q12" s="3"/>
      <c r="R12" s="4"/>
      <c r="S12" s="4"/>
      <c r="T12" s="4"/>
      <c r="U12" s="5"/>
      <c r="V12" s="5"/>
      <c r="W12" s="5"/>
      <c r="X12" s="6"/>
      <c r="Y12" s="6"/>
      <c r="Z12" s="6"/>
      <c r="AA12" s="7"/>
      <c r="AB12" s="7"/>
      <c r="AC12" s="7"/>
      <c r="AD12" s="2"/>
      <c r="AE12" s="2"/>
      <c r="AF12" s="2"/>
      <c r="AG12" s="9"/>
      <c r="AH12" s="9"/>
      <c r="AI12" s="9"/>
    </row>
    <row r="13" spans="2:35" x14ac:dyDescent="0.25">
      <c r="B13" t="s">
        <v>9</v>
      </c>
      <c r="C13">
        <v>4</v>
      </c>
      <c r="D13">
        <f t="shared" ref="D13:D14" si="3">0.75*8</f>
        <v>6</v>
      </c>
      <c r="E13">
        <f t="shared" si="0"/>
        <v>10</v>
      </c>
      <c r="F13" s="9">
        <f t="shared" si="1"/>
        <v>6.666666666666667</v>
      </c>
      <c r="G13" s="18">
        <f t="shared" si="2"/>
        <v>6.333333333333333</v>
      </c>
      <c r="H13" s="7"/>
      <c r="J13" s="2"/>
      <c r="K13" s="2"/>
      <c r="L13" s="2"/>
      <c r="M13" s="17"/>
      <c r="N13" s="17"/>
      <c r="O13" s="3"/>
      <c r="P13" s="3"/>
      <c r="Q13" s="3"/>
      <c r="R13" s="4"/>
      <c r="S13" s="4"/>
      <c r="T13" s="4"/>
      <c r="U13" s="5"/>
      <c r="V13" s="5"/>
      <c r="W13" s="5"/>
      <c r="X13" s="6"/>
      <c r="Y13" s="6"/>
      <c r="Z13" s="6"/>
      <c r="AA13" s="7"/>
      <c r="AB13" s="7"/>
      <c r="AC13" s="7"/>
      <c r="AD13" s="2"/>
      <c r="AE13" s="2"/>
      <c r="AF13" s="2"/>
      <c r="AG13" s="9"/>
      <c r="AH13" s="9"/>
      <c r="AI13" s="9"/>
    </row>
    <row r="14" spans="2:35" x14ac:dyDescent="0.25">
      <c r="B14" t="s">
        <v>10</v>
      </c>
      <c r="C14">
        <v>5</v>
      </c>
      <c r="D14">
        <f t="shared" si="3"/>
        <v>6</v>
      </c>
      <c r="E14">
        <f t="shared" si="0"/>
        <v>10</v>
      </c>
      <c r="F14" s="9">
        <f t="shared" si="1"/>
        <v>7</v>
      </c>
      <c r="G14" s="18">
        <f t="shared" si="2"/>
        <v>6.5</v>
      </c>
      <c r="H14" s="7"/>
      <c r="J14" s="2"/>
      <c r="K14" s="2"/>
      <c r="L14" s="2"/>
      <c r="M14" s="17"/>
      <c r="N14" s="17"/>
      <c r="O14" s="3"/>
      <c r="P14" s="3"/>
      <c r="Q14" s="3"/>
      <c r="R14" s="4"/>
      <c r="S14" s="4"/>
      <c r="T14" s="4"/>
      <c r="U14" s="5"/>
      <c r="V14" s="5"/>
      <c r="W14" s="5"/>
      <c r="X14" s="6"/>
      <c r="Y14" s="6"/>
      <c r="Z14" s="6"/>
      <c r="AA14" s="7"/>
      <c r="AB14" s="7"/>
      <c r="AC14" s="7"/>
      <c r="AD14" s="2"/>
      <c r="AE14" s="2"/>
      <c r="AF14" s="2"/>
      <c r="AG14" s="9"/>
      <c r="AH14" s="9"/>
      <c r="AI14" s="9"/>
    </row>
    <row r="15" spans="2:35" x14ac:dyDescent="0.25">
      <c r="B15" s="1" t="s">
        <v>11</v>
      </c>
    </row>
    <row r="16" spans="2:35" x14ac:dyDescent="0.25">
      <c r="B16" s="1" t="s">
        <v>12</v>
      </c>
    </row>
    <row r="17" spans="2:35" x14ac:dyDescent="0.25">
      <c r="B17" t="s">
        <v>13</v>
      </c>
      <c r="C17">
        <v>1.5</v>
      </c>
      <c r="D17">
        <f>0.25*8</f>
        <v>2</v>
      </c>
      <c r="E17">
        <f t="shared" si="0"/>
        <v>6</v>
      </c>
      <c r="F17" s="9">
        <f t="shared" si="1"/>
        <v>3.1666666666666665</v>
      </c>
      <c r="G17" s="18">
        <f t="shared" si="2"/>
        <v>2.5833333333333335</v>
      </c>
      <c r="H17" s="7"/>
      <c r="J17" s="2"/>
      <c r="K17" s="2"/>
      <c r="L17" s="2"/>
      <c r="M17" s="17"/>
      <c r="N17" s="17"/>
      <c r="O17" s="3"/>
      <c r="P17" s="3"/>
      <c r="Q17" s="3"/>
      <c r="R17" s="4">
        <v>3.1665999999999999</v>
      </c>
      <c r="S17" s="4">
        <v>2.5833300000000001</v>
      </c>
      <c r="T17" s="4">
        <v>4</v>
      </c>
      <c r="U17" s="5"/>
      <c r="V17" s="5"/>
      <c r="W17" s="5"/>
      <c r="X17" s="6"/>
      <c r="Y17" s="6"/>
      <c r="Z17" s="6"/>
      <c r="AA17" s="7"/>
      <c r="AB17" s="7"/>
      <c r="AC17" s="7"/>
      <c r="AD17" s="2"/>
      <c r="AE17" s="2"/>
      <c r="AF17" s="2"/>
      <c r="AG17" s="9"/>
      <c r="AH17" s="9"/>
      <c r="AI17" s="9"/>
    </row>
    <row r="18" spans="2:35" x14ac:dyDescent="0.25">
      <c r="B18" t="s">
        <v>14</v>
      </c>
      <c r="C18">
        <v>1.5</v>
      </c>
      <c r="D18">
        <f t="shared" ref="D18:D21" si="4">0.25*8</f>
        <v>2</v>
      </c>
      <c r="E18">
        <f t="shared" si="0"/>
        <v>6</v>
      </c>
      <c r="F18" s="9">
        <f t="shared" si="1"/>
        <v>3.1666666666666665</v>
      </c>
      <c r="G18" s="18">
        <f t="shared" si="2"/>
        <v>2.5833333333333335</v>
      </c>
      <c r="H18" s="7"/>
      <c r="J18" s="2">
        <v>1.583</v>
      </c>
      <c r="K18" s="2">
        <v>1.2915000000000001</v>
      </c>
      <c r="L18" s="2">
        <v>2</v>
      </c>
      <c r="M18" s="17"/>
      <c r="N18" s="17"/>
      <c r="O18" s="3">
        <v>1.583</v>
      </c>
      <c r="P18" s="3">
        <v>1.2915000000000001</v>
      </c>
      <c r="Q18" s="3">
        <v>2</v>
      </c>
      <c r="R18" s="4"/>
      <c r="S18" s="4"/>
      <c r="T18" s="4"/>
      <c r="U18" s="5"/>
      <c r="V18" s="5"/>
      <c r="W18" s="5"/>
      <c r="X18" s="6"/>
      <c r="Y18" s="6"/>
      <c r="Z18" s="6"/>
      <c r="AA18" s="7"/>
      <c r="AB18" s="7"/>
      <c r="AC18" s="7"/>
      <c r="AD18" s="2"/>
      <c r="AE18" s="2"/>
      <c r="AF18" s="2"/>
      <c r="AG18" s="9"/>
      <c r="AH18" s="9"/>
      <c r="AI18" s="9"/>
    </row>
    <row r="19" spans="2:35" x14ac:dyDescent="0.25">
      <c r="B19" t="s">
        <v>15</v>
      </c>
      <c r="C19">
        <v>1.7</v>
      </c>
      <c r="D19">
        <f t="shared" si="4"/>
        <v>2</v>
      </c>
      <c r="E19">
        <f t="shared" si="0"/>
        <v>6</v>
      </c>
      <c r="F19" s="9">
        <f t="shared" si="1"/>
        <v>3.2333333333333329</v>
      </c>
      <c r="G19" s="18">
        <f t="shared" si="2"/>
        <v>2.6166666666666667</v>
      </c>
      <c r="H19" s="7"/>
      <c r="J19" s="2">
        <v>1.6166</v>
      </c>
      <c r="K19" s="2">
        <v>1.3083</v>
      </c>
      <c r="L19" s="2">
        <v>2</v>
      </c>
      <c r="M19" s="17"/>
      <c r="N19" s="17"/>
      <c r="O19" s="3">
        <v>1.6166</v>
      </c>
      <c r="P19" s="3">
        <v>1.3083</v>
      </c>
      <c r="Q19" s="3">
        <v>2</v>
      </c>
      <c r="R19" s="4"/>
      <c r="S19" s="4"/>
      <c r="T19" s="4"/>
      <c r="U19" s="5"/>
      <c r="V19" s="5"/>
      <c r="W19" s="5"/>
      <c r="X19" s="6"/>
      <c r="Y19" s="6"/>
      <c r="Z19" s="6"/>
      <c r="AA19" s="7"/>
      <c r="AB19" s="7"/>
      <c r="AC19" s="7"/>
      <c r="AD19" s="2"/>
      <c r="AE19" s="2"/>
      <c r="AF19" s="2"/>
      <c r="AG19" s="9"/>
      <c r="AH19" s="9"/>
      <c r="AI19" s="9"/>
    </row>
    <row r="20" spans="2:35" x14ac:dyDescent="0.25">
      <c r="B20" t="s">
        <v>16</v>
      </c>
      <c r="C20">
        <v>1.8</v>
      </c>
      <c r="D20">
        <f t="shared" si="4"/>
        <v>2</v>
      </c>
      <c r="E20">
        <f t="shared" si="0"/>
        <v>6</v>
      </c>
      <c r="F20" s="9">
        <f t="shared" si="1"/>
        <v>3.2666666666666671</v>
      </c>
      <c r="G20" s="18">
        <f t="shared" si="2"/>
        <v>2.6333333333333333</v>
      </c>
      <c r="H20" s="7"/>
      <c r="J20" s="2">
        <v>1.633</v>
      </c>
      <c r="K20" s="2">
        <v>1.3166659999999999</v>
      </c>
      <c r="L20" s="2">
        <v>2</v>
      </c>
      <c r="M20" s="17"/>
      <c r="N20" s="17"/>
      <c r="O20" s="3">
        <v>1.633</v>
      </c>
      <c r="P20" s="3">
        <v>1.3166659999999999</v>
      </c>
      <c r="Q20" s="3">
        <v>2</v>
      </c>
      <c r="R20" s="4"/>
      <c r="S20" s="4"/>
      <c r="T20" s="4"/>
      <c r="U20" s="5"/>
      <c r="V20" s="5"/>
      <c r="W20" s="5"/>
      <c r="X20" s="6"/>
      <c r="Y20" s="6"/>
      <c r="Z20" s="6"/>
      <c r="AA20" s="7"/>
      <c r="AB20" s="7"/>
      <c r="AC20" s="7"/>
      <c r="AD20" s="2"/>
      <c r="AE20" s="2"/>
      <c r="AF20" s="2"/>
      <c r="AG20" s="9"/>
      <c r="AH20" s="9"/>
      <c r="AI20" s="9"/>
    </row>
    <row r="21" spans="2:35" x14ac:dyDescent="0.25">
      <c r="B21" t="s">
        <v>17</v>
      </c>
      <c r="C21">
        <v>1.5</v>
      </c>
      <c r="D21">
        <f t="shared" si="4"/>
        <v>2</v>
      </c>
      <c r="E21">
        <f t="shared" si="0"/>
        <v>6</v>
      </c>
      <c r="F21" s="9">
        <f t="shared" si="1"/>
        <v>3.1666666666666665</v>
      </c>
      <c r="G21" s="18">
        <f t="shared" si="2"/>
        <v>2.5833333333333335</v>
      </c>
      <c r="H21" s="7"/>
      <c r="J21" s="2">
        <v>1.583</v>
      </c>
      <c r="K21" s="2">
        <v>1.2915000000000001</v>
      </c>
      <c r="L21" s="2">
        <v>2</v>
      </c>
      <c r="M21" s="17"/>
      <c r="N21" s="17"/>
      <c r="O21" s="3"/>
      <c r="P21" s="3"/>
      <c r="Q21" s="3"/>
      <c r="R21" s="4"/>
      <c r="S21" s="4"/>
      <c r="T21" s="4"/>
      <c r="U21" s="5"/>
      <c r="V21" s="5"/>
      <c r="W21" s="5"/>
      <c r="X21" s="6"/>
      <c r="Y21" s="6"/>
      <c r="Z21" s="6"/>
      <c r="AA21" s="7"/>
      <c r="AB21" s="7"/>
      <c r="AC21" s="7"/>
      <c r="AD21" s="2"/>
      <c r="AE21" s="2"/>
      <c r="AF21" s="2"/>
      <c r="AG21" s="9"/>
      <c r="AH21" s="9"/>
      <c r="AI21" s="9"/>
    </row>
    <row r="22" spans="2:35" x14ac:dyDescent="0.25">
      <c r="B22" s="1" t="s">
        <v>18</v>
      </c>
    </row>
    <row r="23" spans="2:35" x14ac:dyDescent="0.25">
      <c r="B23" t="s">
        <v>19</v>
      </c>
      <c r="C23">
        <v>1</v>
      </c>
      <c r="D23">
        <v>3</v>
      </c>
      <c r="E23">
        <f t="shared" si="0"/>
        <v>7</v>
      </c>
      <c r="F23" s="9">
        <f t="shared" si="1"/>
        <v>3.6666666666666665</v>
      </c>
      <c r="G23" s="18">
        <f t="shared" si="2"/>
        <v>3.3333333333333335</v>
      </c>
      <c r="H23" s="7"/>
      <c r="J23" s="2">
        <v>3.6665999999999999</v>
      </c>
      <c r="K23" s="2">
        <v>3.3332999999999999</v>
      </c>
      <c r="L23" s="2">
        <v>4</v>
      </c>
      <c r="M23" s="17"/>
      <c r="N23" s="17"/>
      <c r="O23" s="3"/>
      <c r="P23" s="3"/>
      <c r="Q23" s="3"/>
      <c r="R23" s="4"/>
      <c r="S23" s="4"/>
      <c r="T23" s="4"/>
      <c r="U23" s="5"/>
      <c r="V23" s="5"/>
      <c r="W23" s="5"/>
      <c r="X23" s="6"/>
      <c r="Y23" s="6"/>
      <c r="Z23" s="6"/>
      <c r="AA23" s="7"/>
      <c r="AB23" s="7"/>
      <c r="AC23" s="7"/>
      <c r="AD23" s="2"/>
      <c r="AE23" s="2"/>
      <c r="AF23" s="2"/>
      <c r="AG23" s="9"/>
      <c r="AH23" s="9"/>
      <c r="AI23" s="9"/>
    </row>
    <row r="24" spans="2:35" x14ac:dyDescent="0.25">
      <c r="B24" t="s">
        <v>20</v>
      </c>
      <c r="C24">
        <v>22</v>
      </c>
      <c r="D24">
        <f>0.375*8</f>
        <v>3</v>
      </c>
      <c r="E24">
        <f t="shared" si="0"/>
        <v>7</v>
      </c>
      <c r="F24" s="9">
        <f t="shared" si="1"/>
        <v>10.666666666666666</v>
      </c>
      <c r="G24" s="18">
        <f t="shared" si="2"/>
        <v>6.833333333333333</v>
      </c>
      <c r="H24" s="7"/>
      <c r="J24" s="2"/>
      <c r="K24" s="2"/>
      <c r="L24" s="2"/>
      <c r="M24" s="17"/>
      <c r="N24" s="17"/>
      <c r="O24" s="3"/>
      <c r="P24" s="3"/>
      <c r="Q24" s="3"/>
      <c r="R24" s="4"/>
      <c r="S24" s="4"/>
      <c r="T24" s="4"/>
      <c r="U24" s="5"/>
      <c r="V24" s="5"/>
      <c r="W24" s="5"/>
      <c r="X24" s="6"/>
      <c r="Y24" s="6"/>
      <c r="Z24" s="6"/>
      <c r="AA24" s="7"/>
      <c r="AB24" s="7"/>
      <c r="AC24" s="7"/>
      <c r="AD24" s="2"/>
      <c r="AE24" s="2"/>
      <c r="AF24" s="2"/>
      <c r="AG24" s="9">
        <v>10.666</v>
      </c>
      <c r="AH24" s="9">
        <v>6.8333000000000004</v>
      </c>
      <c r="AI24" s="9">
        <v>12</v>
      </c>
    </row>
    <row r="25" spans="2:35" x14ac:dyDescent="0.25">
      <c r="B25" t="s">
        <v>21</v>
      </c>
      <c r="C25">
        <v>2</v>
      </c>
      <c r="D25">
        <f>0.375*8</f>
        <v>3</v>
      </c>
      <c r="E25">
        <f t="shared" si="0"/>
        <v>7</v>
      </c>
      <c r="F25" s="9">
        <f t="shared" si="1"/>
        <v>4</v>
      </c>
      <c r="G25" s="18">
        <f t="shared" si="2"/>
        <v>3.5</v>
      </c>
      <c r="H25" s="7"/>
      <c r="J25" s="2"/>
      <c r="K25" s="2"/>
      <c r="L25" s="2"/>
      <c r="M25" s="17"/>
      <c r="N25" s="17"/>
      <c r="O25" s="3"/>
      <c r="P25" s="3"/>
      <c r="Q25" s="3"/>
      <c r="R25" s="4"/>
      <c r="S25" s="4"/>
      <c r="T25" s="4"/>
      <c r="U25" s="5"/>
      <c r="V25" s="5"/>
      <c r="W25" s="5"/>
      <c r="X25" s="6"/>
      <c r="Y25" s="6"/>
      <c r="Z25" s="6"/>
      <c r="AA25" s="7"/>
      <c r="AB25" s="7"/>
      <c r="AC25" s="7"/>
      <c r="AD25" s="2"/>
      <c r="AE25" s="2"/>
      <c r="AF25" s="2"/>
      <c r="AG25" s="9">
        <v>4</v>
      </c>
      <c r="AH25" s="9">
        <v>3.5</v>
      </c>
      <c r="AI25" s="9">
        <v>4</v>
      </c>
    </row>
    <row r="26" spans="2:35" x14ac:dyDescent="0.25">
      <c r="B26" s="1" t="s">
        <v>22</v>
      </c>
    </row>
    <row r="27" spans="2:35" x14ac:dyDescent="0.25">
      <c r="B27" t="s">
        <v>23</v>
      </c>
      <c r="C27">
        <v>6</v>
      </c>
      <c r="D27">
        <v>8</v>
      </c>
      <c r="E27">
        <f t="shared" si="0"/>
        <v>12</v>
      </c>
      <c r="F27" s="9">
        <f t="shared" si="1"/>
        <v>8.6666666666666661</v>
      </c>
      <c r="G27" s="18">
        <f t="shared" si="2"/>
        <v>8.3333333333333339</v>
      </c>
      <c r="H27" s="7"/>
      <c r="J27" s="2">
        <v>8.6666000000000007</v>
      </c>
      <c r="K27" s="2">
        <v>8.3332999999999995</v>
      </c>
      <c r="L27" s="2">
        <v>10</v>
      </c>
      <c r="M27" s="17"/>
      <c r="N27" s="17"/>
      <c r="O27" s="3"/>
      <c r="P27" s="3"/>
      <c r="Q27" s="3"/>
      <c r="R27" s="4"/>
      <c r="S27" s="4"/>
      <c r="T27" s="4"/>
      <c r="U27" s="5"/>
      <c r="V27" s="5"/>
      <c r="W27" s="5"/>
      <c r="X27" s="6"/>
      <c r="Y27" s="6"/>
      <c r="Z27" s="6"/>
      <c r="AA27" s="7"/>
      <c r="AB27" s="7"/>
      <c r="AC27" s="7"/>
      <c r="AD27" s="2"/>
      <c r="AE27" s="2"/>
      <c r="AF27" s="2"/>
      <c r="AG27" s="9"/>
      <c r="AH27" s="9"/>
      <c r="AI27" s="9"/>
    </row>
    <row r="28" spans="2:35" x14ac:dyDescent="0.25">
      <c r="B28" t="s">
        <v>24</v>
      </c>
      <c r="C28">
        <v>13</v>
      </c>
      <c r="D28">
        <v>16</v>
      </c>
      <c r="E28">
        <f t="shared" si="0"/>
        <v>20</v>
      </c>
      <c r="F28" s="9">
        <f t="shared" si="1"/>
        <v>16.333333333333332</v>
      </c>
      <c r="G28" s="18">
        <f t="shared" si="2"/>
        <v>16.166666666666668</v>
      </c>
      <c r="H28" s="7"/>
      <c r="J28" s="2">
        <v>16.333300000000001</v>
      </c>
      <c r="K28" s="2">
        <v>16.677700000000002</v>
      </c>
      <c r="L28" s="2">
        <v>16</v>
      </c>
      <c r="M28" s="17"/>
      <c r="N28" s="17"/>
      <c r="O28" s="3"/>
      <c r="P28" s="3"/>
      <c r="Q28" s="3"/>
      <c r="R28" s="4"/>
      <c r="S28" s="4"/>
      <c r="T28" s="4"/>
      <c r="U28" s="5"/>
      <c r="V28" s="5"/>
      <c r="W28" s="5"/>
      <c r="X28" s="6"/>
      <c r="Y28" s="6"/>
      <c r="Z28" s="6"/>
      <c r="AA28" s="7"/>
      <c r="AB28" s="7"/>
      <c r="AC28" s="7"/>
      <c r="AD28" s="2"/>
      <c r="AE28" s="2"/>
      <c r="AF28" s="2"/>
      <c r="AG28" s="9"/>
      <c r="AH28" s="9"/>
      <c r="AI28" s="9"/>
    </row>
    <row r="29" spans="2:35" x14ac:dyDescent="0.25">
      <c r="B29" s="1" t="s">
        <v>25</v>
      </c>
    </row>
    <row r="30" spans="2:35" x14ac:dyDescent="0.25">
      <c r="B30" s="1" t="s">
        <v>26</v>
      </c>
    </row>
    <row r="31" spans="2:35" x14ac:dyDescent="0.25">
      <c r="B31" s="1" t="s">
        <v>27</v>
      </c>
      <c r="C31">
        <v>87</v>
      </c>
      <c r="D31">
        <f>12*8</f>
        <v>96</v>
      </c>
      <c r="E31">
        <f t="shared" si="0"/>
        <v>100</v>
      </c>
      <c r="F31" s="9">
        <f t="shared" si="1"/>
        <v>94.333333333333329</v>
      </c>
      <c r="G31" s="18">
        <f t="shared" si="2"/>
        <v>95.166666666666671</v>
      </c>
      <c r="H31" s="7"/>
      <c r="J31" s="2"/>
      <c r="K31" s="2"/>
      <c r="L31" s="2"/>
      <c r="M31" s="17"/>
      <c r="N31" s="17"/>
      <c r="O31" s="3"/>
      <c r="P31" s="3"/>
      <c r="Q31" s="3"/>
      <c r="R31" s="4"/>
      <c r="S31" s="4"/>
      <c r="T31" s="4"/>
      <c r="U31" s="5"/>
      <c r="V31" s="5"/>
      <c r="W31" s="5"/>
      <c r="X31" s="6"/>
      <c r="Y31" s="6"/>
      <c r="Z31" s="6"/>
      <c r="AA31" s="7"/>
      <c r="AB31" s="7"/>
      <c r="AC31" s="7"/>
      <c r="AD31" s="2"/>
      <c r="AE31" s="2"/>
      <c r="AF31" s="2"/>
      <c r="AG31" s="9"/>
      <c r="AH31" s="9"/>
      <c r="AI31" s="9"/>
    </row>
    <row r="32" spans="2:35" x14ac:dyDescent="0.25">
      <c r="B32" s="1" t="s">
        <v>28</v>
      </c>
    </row>
    <row r="33" spans="2:35" x14ac:dyDescent="0.25">
      <c r="B33" t="s">
        <v>29</v>
      </c>
      <c r="C33">
        <v>6</v>
      </c>
      <c r="D33">
        <v>8</v>
      </c>
      <c r="E33">
        <f t="shared" si="0"/>
        <v>12</v>
      </c>
      <c r="F33" s="9">
        <f t="shared" si="1"/>
        <v>8.6666666666666661</v>
      </c>
      <c r="G33" s="18">
        <f t="shared" si="2"/>
        <v>8.3333333333333339</v>
      </c>
      <c r="H33" s="7"/>
      <c r="J33" s="2"/>
      <c r="K33" s="2"/>
      <c r="L33" s="2"/>
      <c r="M33" s="17"/>
      <c r="N33" s="17"/>
      <c r="O33" s="3">
        <v>8.6667000000000005</v>
      </c>
      <c r="P33" s="3">
        <v>8.3332999999999995</v>
      </c>
      <c r="Q33" s="3">
        <v>10</v>
      </c>
      <c r="R33" s="4"/>
      <c r="S33" s="4"/>
      <c r="T33" s="4"/>
      <c r="U33" s="5"/>
      <c r="V33" s="5"/>
      <c r="W33" s="5"/>
      <c r="X33" s="6"/>
      <c r="Y33" s="6"/>
      <c r="Z33" s="6"/>
      <c r="AA33" s="7"/>
      <c r="AB33" s="7"/>
      <c r="AC33" s="7"/>
      <c r="AD33" s="2"/>
      <c r="AE33" s="2"/>
      <c r="AF33" s="2"/>
      <c r="AG33" s="9"/>
      <c r="AH33" s="9"/>
      <c r="AI33" s="9"/>
    </row>
    <row r="34" spans="2:35" x14ac:dyDescent="0.25">
      <c r="B34" t="s">
        <v>30</v>
      </c>
      <c r="C34">
        <v>6</v>
      </c>
      <c r="D34">
        <v>8</v>
      </c>
      <c r="E34">
        <f t="shared" si="0"/>
        <v>12</v>
      </c>
      <c r="F34" s="9">
        <f t="shared" si="1"/>
        <v>8.6666666666666661</v>
      </c>
      <c r="G34" s="18">
        <f t="shared" si="2"/>
        <v>8.3333333333333339</v>
      </c>
      <c r="H34" s="7"/>
      <c r="J34" s="2"/>
      <c r="K34" s="2"/>
      <c r="L34" s="2"/>
      <c r="M34" s="17"/>
      <c r="N34" s="17"/>
      <c r="O34" s="3"/>
      <c r="P34" s="3"/>
      <c r="Q34" s="3"/>
      <c r="R34" s="4"/>
      <c r="S34" s="4"/>
      <c r="T34" s="4"/>
      <c r="U34" s="5">
        <v>8.6667000000000005</v>
      </c>
      <c r="V34" s="5">
        <v>8.3332999999999995</v>
      </c>
      <c r="W34" s="5">
        <v>10</v>
      </c>
      <c r="X34" s="6"/>
      <c r="Y34" s="6"/>
      <c r="Z34" s="6"/>
      <c r="AA34" s="7"/>
      <c r="AB34" s="7"/>
      <c r="AC34" s="7"/>
      <c r="AD34" s="2"/>
      <c r="AE34" s="2"/>
      <c r="AF34" s="2"/>
      <c r="AG34" s="9"/>
      <c r="AH34" s="9"/>
      <c r="AI34" s="9"/>
    </row>
    <row r="35" spans="2:35" x14ac:dyDescent="0.25">
      <c r="B35" t="s">
        <v>31</v>
      </c>
      <c r="C35">
        <v>6</v>
      </c>
      <c r="D35">
        <v>8</v>
      </c>
      <c r="E35">
        <f t="shared" si="0"/>
        <v>12</v>
      </c>
      <c r="F35" s="9">
        <f t="shared" si="1"/>
        <v>8.6666666666666661</v>
      </c>
      <c r="G35" s="18">
        <f t="shared" si="2"/>
        <v>8.3333333333333339</v>
      </c>
      <c r="H35" s="7"/>
      <c r="J35" s="2"/>
      <c r="K35" s="2"/>
      <c r="L35" s="2"/>
      <c r="M35" s="17"/>
      <c r="N35" s="17"/>
      <c r="O35" s="3"/>
      <c r="P35" s="3"/>
      <c r="Q35" s="3"/>
      <c r="R35" s="4"/>
      <c r="S35" s="4"/>
      <c r="T35" s="4"/>
      <c r="U35" s="5">
        <v>8.6667000000000005</v>
      </c>
      <c r="V35" s="5">
        <v>8.3332999999999995</v>
      </c>
      <c r="W35" s="5">
        <v>10</v>
      </c>
      <c r="X35" s="6"/>
      <c r="Y35" s="6"/>
      <c r="Z35" s="6"/>
      <c r="AA35" s="7"/>
      <c r="AB35" s="7"/>
      <c r="AC35" s="7"/>
      <c r="AD35" s="2"/>
      <c r="AE35" s="2"/>
      <c r="AF35" s="2"/>
      <c r="AG35" s="9"/>
      <c r="AH35" s="9"/>
      <c r="AI35" s="9"/>
    </row>
    <row r="36" spans="2:35" x14ac:dyDescent="0.25">
      <c r="B36" t="s">
        <v>32</v>
      </c>
      <c r="C36">
        <v>6</v>
      </c>
      <c r="D36">
        <v>8</v>
      </c>
      <c r="E36">
        <f t="shared" si="0"/>
        <v>12</v>
      </c>
      <c r="F36" s="9">
        <f t="shared" si="1"/>
        <v>8.6666666666666661</v>
      </c>
      <c r="G36" s="18">
        <f t="shared" si="2"/>
        <v>8.3333333333333339</v>
      </c>
      <c r="H36" s="7"/>
      <c r="J36" s="2"/>
      <c r="K36" s="2"/>
      <c r="L36" s="2"/>
      <c r="M36" s="17"/>
      <c r="N36" s="17"/>
      <c r="O36" s="3"/>
      <c r="P36" s="3"/>
      <c r="Q36" s="3"/>
      <c r="R36" s="4"/>
      <c r="S36" s="4"/>
      <c r="T36" s="4"/>
      <c r="U36" s="5">
        <v>8.6667000000000005</v>
      </c>
      <c r="V36" s="5">
        <v>8.3332999999999995</v>
      </c>
      <c r="W36" s="5">
        <v>10</v>
      </c>
      <c r="X36" s="6"/>
      <c r="Y36" s="6"/>
      <c r="Z36" s="6"/>
      <c r="AA36" s="7"/>
      <c r="AB36" s="7"/>
      <c r="AC36" s="7"/>
      <c r="AD36" s="2"/>
      <c r="AE36" s="2"/>
      <c r="AF36" s="2"/>
      <c r="AG36" s="9"/>
      <c r="AH36" s="9"/>
      <c r="AI36" s="9"/>
    </row>
    <row r="37" spans="2:35" x14ac:dyDescent="0.25">
      <c r="B37" t="s">
        <v>33</v>
      </c>
      <c r="C37">
        <v>6</v>
      </c>
      <c r="D37">
        <v>8</v>
      </c>
      <c r="E37">
        <f t="shared" si="0"/>
        <v>12</v>
      </c>
      <c r="F37" s="9">
        <f t="shared" si="1"/>
        <v>8.6666666666666661</v>
      </c>
      <c r="G37" s="18">
        <f t="shared" si="2"/>
        <v>8.3333333333333339</v>
      </c>
      <c r="H37" s="7"/>
      <c r="J37" s="2"/>
      <c r="K37" s="2"/>
      <c r="L37" s="2"/>
      <c r="M37" s="17"/>
      <c r="N37" s="17"/>
      <c r="O37" s="3">
        <v>8.6667000000000005</v>
      </c>
      <c r="P37" s="3">
        <v>8.3332999999999995</v>
      </c>
      <c r="Q37" s="3">
        <v>10</v>
      </c>
      <c r="R37" s="4"/>
      <c r="S37" s="4"/>
      <c r="T37" s="4"/>
      <c r="U37" s="5"/>
      <c r="V37" s="5"/>
      <c r="W37" s="5"/>
      <c r="X37" s="6"/>
      <c r="Y37" s="6"/>
      <c r="Z37" s="6"/>
      <c r="AA37" s="7"/>
      <c r="AB37" s="7"/>
      <c r="AC37" s="7"/>
      <c r="AD37" s="2"/>
      <c r="AE37" s="2"/>
      <c r="AF37" s="2"/>
      <c r="AG37" s="9"/>
      <c r="AH37" s="9"/>
      <c r="AI37" s="9"/>
    </row>
    <row r="38" spans="2:35" x14ac:dyDescent="0.25">
      <c r="B38" t="s">
        <v>34</v>
      </c>
      <c r="C38">
        <v>6</v>
      </c>
      <c r="D38">
        <v>8</v>
      </c>
      <c r="E38">
        <f t="shared" si="0"/>
        <v>12</v>
      </c>
      <c r="F38" s="9">
        <f t="shared" si="1"/>
        <v>8.6666666666666661</v>
      </c>
      <c r="G38" s="18">
        <f t="shared" si="2"/>
        <v>8.3333333333333339</v>
      </c>
      <c r="H38" s="7"/>
      <c r="J38" s="2"/>
      <c r="K38" s="2"/>
      <c r="L38" s="2"/>
      <c r="M38" s="17"/>
      <c r="N38" s="17"/>
      <c r="O38" s="3"/>
      <c r="P38" s="3"/>
      <c r="Q38" s="3"/>
      <c r="R38" s="4"/>
      <c r="S38" s="4"/>
      <c r="T38" s="4"/>
      <c r="U38" s="5"/>
      <c r="V38" s="5"/>
      <c r="W38" s="5"/>
      <c r="X38" s="6"/>
      <c r="Y38" s="6"/>
      <c r="Z38" s="6"/>
      <c r="AA38" s="7"/>
      <c r="AB38" s="7"/>
      <c r="AC38" s="7"/>
      <c r="AD38" s="2"/>
      <c r="AE38" s="2"/>
      <c r="AF38" s="2"/>
      <c r="AG38" s="9"/>
      <c r="AH38" s="9"/>
      <c r="AI38" s="9"/>
    </row>
    <row r="39" spans="2:35" x14ac:dyDescent="0.25">
      <c r="B39" s="1" t="s">
        <v>35</v>
      </c>
    </row>
    <row r="40" spans="2:35" x14ac:dyDescent="0.25">
      <c r="B40" t="s">
        <v>29</v>
      </c>
      <c r="C40">
        <v>6</v>
      </c>
      <c r="D40">
        <v>8</v>
      </c>
      <c r="E40">
        <f t="shared" si="0"/>
        <v>12</v>
      </c>
      <c r="F40" s="9">
        <f t="shared" si="1"/>
        <v>8.6666666666666661</v>
      </c>
      <c r="G40" s="18">
        <f t="shared" si="2"/>
        <v>8.3333333333333339</v>
      </c>
      <c r="H40" s="7"/>
      <c r="J40" s="2"/>
      <c r="K40" s="2"/>
      <c r="L40" s="2"/>
      <c r="M40" s="17"/>
      <c r="N40" s="17"/>
      <c r="O40" s="3">
        <v>8.6667000000000005</v>
      </c>
      <c r="P40" s="3">
        <v>8.3332999999999995</v>
      </c>
      <c r="Q40" s="3">
        <v>10</v>
      </c>
      <c r="R40" s="4"/>
      <c r="S40" s="4"/>
      <c r="T40" s="4"/>
      <c r="U40" s="5"/>
      <c r="V40" s="5"/>
      <c r="W40" s="5"/>
      <c r="X40" s="6"/>
      <c r="Y40" s="6"/>
      <c r="Z40" s="6"/>
      <c r="AA40" s="7"/>
      <c r="AB40" s="7"/>
      <c r="AC40" s="7"/>
      <c r="AD40" s="2"/>
      <c r="AE40" s="2"/>
      <c r="AF40" s="2"/>
      <c r="AG40" s="9"/>
      <c r="AH40" s="9"/>
      <c r="AI40" s="9"/>
    </row>
    <row r="41" spans="2:35" x14ac:dyDescent="0.25">
      <c r="B41" t="s">
        <v>30</v>
      </c>
      <c r="C41">
        <v>6</v>
      </c>
      <c r="D41">
        <v>8</v>
      </c>
      <c r="E41">
        <f t="shared" si="0"/>
        <v>12</v>
      </c>
      <c r="F41" s="9">
        <f t="shared" si="1"/>
        <v>8.6666666666666661</v>
      </c>
      <c r="G41" s="18">
        <f t="shared" si="2"/>
        <v>8.3333333333333339</v>
      </c>
      <c r="H41" s="7"/>
      <c r="J41" s="2"/>
      <c r="K41" s="2"/>
      <c r="L41" s="2"/>
      <c r="M41" s="17"/>
      <c r="N41" s="17"/>
      <c r="O41" s="3"/>
      <c r="P41" s="3"/>
      <c r="Q41" s="3"/>
      <c r="R41" s="4"/>
      <c r="S41" s="4"/>
      <c r="T41" s="4"/>
      <c r="U41" s="5"/>
      <c r="V41" s="5"/>
      <c r="W41" s="5"/>
      <c r="X41" s="6">
        <v>8.6667000000000005</v>
      </c>
      <c r="Y41" s="6">
        <v>8.3332999999999995</v>
      </c>
      <c r="Z41" s="6">
        <v>10</v>
      </c>
      <c r="AA41" s="7"/>
      <c r="AB41" s="7"/>
      <c r="AC41" s="7"/>
      <c r="AD41" s="2"/>
      <c r="AE41" s="2"/>
      <c r="AF41" s="2"/>
      <c r="AG41" s="9"/>
      <c r="AH41" s="9"/>
      <c r="AI41" s="9"/>
    </row>
    <row r="42" spans="2:35" x14ac:dyDescent="0.25">
      <c r="B42" t="s">
        <v>31</v>
      </c>
      <c r="C42">
        <v>6</v>
      </c>
      <c r="D42">
        <v>8</v>
      </c>
      <c r="E42">
        <f t="shared" si="0"/>
        <v>12</v>
      </c>
      <c r="F42" s="9">
        <f t="shared" si="1"/>
        <v>8.6666666666666661</v>
      </c>
      <c r="G42" s="18">
        <f t="shared" si="2"/>
        <v>8.3333333333333339</v>
      </c>
      <c r="H42" s="7"/>
      <c r="J42" s="2"/>
      <c r="K42" s="2"/>
      <c r="L42" s="2"/>
      <c r="M42" s="17"/>
      <c r="N42" s="17"/>
      <c r="O42" s="3"/>
      <c r="P42" s="3"/>
      <c r="Q42" s="3"/>
      <c r="R42" s="4"/>
      <c r="S42" s="4"/>
      <c r="T42" s="4"/>
      <c r="U42" s="5"/>
      <c r="V42" s="5"/>
      <c r="W42" s="5"/>
      <c r="X42" s="6">
        <v>8.6667000000000005</v>
      </c>
      <c r="Y42" s="6">
        <v>8.3332999999999995</v>
      </c>
      <c r="Z42" s="6">
        <v>10</v>
      </c>
      <c r="AA42" s="7"/>
      <c r="AB42" s="7"/>
      <c r="AC42" s="7"/>
      <c r="AD42" s="2"/>
      <c r="AE42" s="2"/>
      <c r="AF42" s="2"/>
      <c r="AG42" s="9"/>
      <c r="AH42" s="9"/>
      <c r="AI42" s="9"/>
    </row>
    <row r="43" spans="2:35" x14ac:dyDescent="0.25">
      <c r="B43" t="s">
        <v>32</v>
      </c>
      <c r="C43">
        <v>6</v>
      </c>
      <c r="D43">
        <v>8</v>
      </c>
      <c r="E43">
        <f t="shared" si="0"/>
        <v>12</v>
      </c>
      <c r="F43" s="9">
        <f t="shared" si="1"/>
        <v>8.6666666666666661</v>
      </c>
      <c r="G43" s="18">
        <f t="shared" si="2"/>
        <v>8.3333333333333339</v>
      </c>
      <c r="H43" s="7"/>
      <c r="J43" s="2"/>
      <c r="K43" s="2"/>
      <c r="L43" s="2"/>
      <c r="M43" s="17"/>
      <c r="N43" s="17"/>
      <c r="O43" s="3"/>
      <c r="P43" s="3"/>
      <c r="Q43" s="3"/>
      <c r="R43" s="4"/>
      <c r="S43" s="4"/>
      <c r="T43" s="4"/>
      <c r="U43" s="5"/>
      <c r="V43" s="5"/>
      <c r="W43" s="5"/>
      <c r="X43" s="6">
        <v>8.6667000000000005</v>
      </c>
      <c r="Y43" s="6">
        <v>8.3332999999999995</v>
      </c>
      <c r="Z43" s="6">
        <v>10</v>
      </c>
      <c r="AA43" s="7"/>
      <c r="AB43" s="7"/>
      <c r="AC43" s="7"/>
      <c r="AD43" s="2"/>
      <c r="AE43" s="2"/>
      <c r="AF43" s="2"/>
      <c r="AG43" s="9"/>
      <c r="AH43" s="9"/>
      <c r="AI43" s="9"/>
    </row>
    <row r="44" spans="2:35" x14ac:dyDescent="0.25">
      <c r="B44" t="s">
        <v>33</v>
      </c>
      <c r="C44">
        <v>6</v>
      </c>
      <c r="D44">
        <v>8</v>
      </c>
      <c r="E44">
        <f t="shared" si="0"/>
        <v>12</v>
      </c>
      <c r="F44" s="9">
        <f t="shared" si="1"/>
        <v>8.6666666666666661</v>
      </c>
      <c r="G44" s="18">
        <f t="shared" si="2"/>
        <v>8.3333333333333339</v>
      </c>
      <c r="H44" s="7"/>
      <c r="J44" s="2"/>
      <c r="K44" s="2"/>
      <c r="L44" s="2"/>
      <c r="M44" s="17"/>
      <c r="N44" s="17"/>
      <c r="O44" s="3">
        <v>8.6667000000000005</v>
      </c>
      <c r="P44" s="3">
        <v>8.3332999999999995</v>
      </c>
      <c r="Q44" s="3">
        <v>10</v>
      </c>
      <c r="R44" s="4"/>
      <c r="S44" s="4"/>
      <c r="T44" s="4"/>
      <c r="U44" s="5"/>
      <c r="V44" s="5"/>
      <c r="W44" s="5"/>
      <c r="X44" s="6"/>
      <c r="Y44" s="6"/>
      <c r="Z44" s="6"/>
      <c r="AA44" s="7"/>
      <c r="AB44" s="7"/>
      <c r="AC44" s="7"/>
      <c r="AD44" s="2"/>
      <c r="AE44" s="2"/>
      <c r="AF44" s="2"/>
      <c r="AG44" s="9"/>
      <c r="AH44" s="9"/>
      <c r="AI44" s="9"/>
    </row>
    <row r="45" spans="2:35" x14ac:dyDescent="0.25">
      <c r="B45" t="s">
        <v>34</v>
      </c>
      <c r="C45">
        <v>6</v>
      </c>
      <c r="D45">
        <v>8</v>
      </c>
      <c r="E45">
        <f t="shared" si="0"/>
        <v>12</v>
      </c>
      <c r="F45" s="9">
        <f t="shared" si="1"/>
        <v>8.6666666666666661</v>
      </c>
      <c r="G45" s="18">
        <f t="shared" si="2"/>
        <v>8.3333333333333339</v>
      </c>
      <c r="H45" s="7"/>
      <c r="J45" s="2"/>
      <c r="K45" s="2"/>
      <c r="L45" s="2"/>
      <c r="M45" s="17"/>
      <c r="N45" s="17"/>
      <c r="O45" s="3">
        <v>8.6667000000000005</v>
      </c>
      <c r="P45" s="3">
        <v>8.3332999999999995</v>
      </c>
      <c r="Q45" s="3">
        <v>10</v>
      </c>
      <c r="R45" s="4"/>
      <c r="S45" s="4"/>
      <c r="T45" s="4"/>
      <c r="U45" s="5"/>
      <c r="V45" s="5"/>
      <c r="W45" s="5"/>
      <c r="X45" s="6"/>
      <c r="Y45" s="6"/>
      <c r="Z45" s="6"/>
      <c r="AA45" s="7"/>
      <c r="AB45" s="7"/>
      <c r="AC45" s="7"/>
      <c r="AD45" s="2"/>
      <c r="AE45" s="2"/>
      <c r="AF45" s="2"/>
      <c r="AG45" s="9"/>
      <c r="AH45" s="9"/>
      <c r="AI45" s="9"/>
    </row>
    <row r="46" spans="2:35" x14ac:dyDescent="0.25">
      <c r="B46" s="1" t="s">
        <v>36</v>
      </c>
    </row>
    <row r="47" spans="2:35" x14ac:dyDescent="0.25">
      <c r="B47" t="s">
        <v>29</v>
      </c>
      <c r="C47">
        <v>6</v>
      </c>
      <c r="D47">
        <v>8</v>
      </c>
      <c r="E47">
        <f t="shared" si="0"/>
        <v>12</v>
      </c>
      <c r="F47" s="9">
        <f t="shared" si="1"/>
        <v>8.6666666666666661</v>
      </c>
      <c r="G47" s="18">
        <f t="shared" si="2"/>
        <v>8.3333333333333339</v>
      </c>
      <c r="H47" s="7"/>
      <c r="J47" s="2"/>
      <c r="K47" s="2"/>
      <c r="L47" s="2"/>
      <c r="M47" s="17"/>
      <c r="N47" s="17"/>
      <c r="O47" s="3">
        <v>8.6667000000000005</v>
      </c>
      <c r="P47" s="3">
        <v>8.3332999999999995</v>
      </c>
      <c r="Q47" s="3">
        <v>10</v>
      </c>
      <c r="R47" s="4"/>
      <c r="S47" s="4"/>
      <c r="T47" s="4"/>
      <c r="U47" s="5"/>
      <c r="V47" s="5"/>
      <c r="W47" s="5"/>
      <c r="X47" s="6"/>
      <c r="Y47" s="6"/>
      <c r="Z47" s="6"/>
      <c r="AA47" s="7"/>
      <c r="AB47" s="7"/>
      <c r="AC47" s="7"/>
      <c r="AD47" s="2"/>
      <c r="AE47" s="2"/>
      <c r="AF47" s="2"/>
      <c r="AG47" s="9"/>
      <c r="AH47" s="9"/>
      <c r="AI47" s="9"/>
    </row>
    <row r="48" spans="2:35" x14ac:dyDescent="0.25">
      <c r="B48" t="s">
        <v>30</v>
      </c>
      <c r="C48">
        <v>6</v>
      </c>
      <c r="D48">
        <v>8</v>
      </c>
      <c r="E48">
        <f t="shared" si="0"/>
        <v>12</v>
      </c>
      <c r="F48" s="9">
        <f t="shared" si="1"/>
        <v>8.6666666666666661</v>
      </c>
      <c r="G48" s="18">
        <f t="shared" si="2"/>
        <v>8.3333333333333339</v>
      </c>
      <c r="H48" s="7"/>
      <c r="J48" s="2"/>
      <c r="K48" s="2"/>
      <c r="L48" s="2"/>
      <c r="M48" s="17"/>
      <c r="N48" s="17"/>
      <c r="O48" s="3"/>
      <c r="P48" s="3"/>
      <c r="Q48" s="3"/>
      <c r="R48" s="4"/>
      <c r="S48" s="4"/>
      <c r="T48" s="4"/>
      <c r="U48" s="5">
        <v>8.6667000000000005</v>
      </c>
      <c r="V48" s="5">
        <v>8.3332999999999995</v>
      </c>
      <c r="W48" s="5">
        <v>10</v>
      </c>
      <c r="X48" s="6"/>
      <c r="Y48" s="6"/>
      <c r="Z48" s="6"/>
      <c r="AA48" s="7"/>
      <c r="AB48" s="7"/>
      <c r="AC48" s="7"/>
      <c r="AD48" s="2"/>
      <c r="AE48" s="2"/>
      <c r="AF48" s="2"/>
      <c r="AG48" s="9"/>
      <c r="AH48" s="9"/>
      <c r="AI48" s="9"/>
    </row>
    <row r="49" spans="2:35" x14ac:dyDescent="0.25">
      <c r="B49" t="s">
        <v>31</v>
      </c>
      <c r="C49">
        <v>6</v>
      </c>
      <c r="D49">
        <v>8</v>
      </c>
      <c r="E49">
        <f t="shared" si="0"/>
        <v>12</v>
      </c>
      <c r="F49" s="9">
        <f t="shared" si="1"/>
        <v>8.6666666666666661</v>
      </c>
      <c r="G49" s="18">
        <f t="shared" si="2"/>
        <v>8.3333333333333339</v>
      </c>
      <c r="H49" s="7"/>
      <c r="J49" s="2"/>
      <c r="K49" s="2"/>
      <c r="L49" s="2"/>
      <c r="M49" s="17"/>
      <c r="N49" s="17"/>
      <c r="O49" s="3"/>
      <c r="P49" s="3"/>
      <c r="Q49" s="3"/>
      <c r="R49" s="4"/>
      <c r="S49" s="4"/>
      <c r="T49" s="4"/>
      <c r="U49" s="5">
        <v>8.6667000000000005</v>
      </c>
      <c r="V49" s="5">
        <v>8.3332999999999995</v>
      </c>
      <c r="W49" s="5">
        <v>10</v>
      </c>
      <c r="X49" s="6"/>
      <c r="Y49" s="6"/>
      <c r="Z49" s="6"/>
      <c r="AA49" s="7"/>
      <c r="AB49" s="7"/>
      <c r="AC49" s="7"/>
      <c r="AD49" s="2"/>
      <c r="AE49" s="2"/>
      <c r="AF49" s="2"/>
      <c r="AG49" s="9"/>
      <c r="AH49" s="9"/>
      <c r="AI49" s="9"/>
    </row>
    <row r="50" spans="2:35" x14ac:dyDescent="0.25">
      <c r="B50" t="s">
        <v>32</v>
      </c>
      <c r="C50">
        <v>6</v>
      </c>
      <c r="D50">
        <v>8</v>
      </c>
      <c r="E50">
        <f t="shared" si="0"/>
        <v>12</v>
      </c>
      <c r="F50" s="9">
        <f t="shared" si="1"/>
        <v>8.6666666666666661</v>
      </c>
      <c r="G50" s="18">
        <f t="shared" si="2"/>
        <v>8.3333333333333339</v>
      </c>
      <c r="H50" s="7"/>
      <c r="J50" s="2"/>
      <c r="K50" s="2"/>
      <c r="L50" s="2"/>
      <c r="M50" s="17"/>
      <c r="N50" s="17"/>
      <c r="O50" s="3"/>
      <c r="P50" s="3"/>
      <c r="Q50" s="3"/>
      <c r="R50" s="4"/>
      <c r="S50" s="4"/>
      <c r="T50" s="4"/>
      <c r="U50" s="5">
        <v>8.6667000000000005</v>
      </c>
      <c r="V50" s="5">
        <v>8.3332999999999995</v>
      </c>
      <c r="W50" s="5">
        <v>10</v>
      </c>
      <c r="X50" s="6"/>
      <c r="Y50" s="6"/>
      <c r="Z50" s="6"/>
      <c r="AA50" s="7"/>
      <c r="AB50" s="7"/>
      <c r="AC50" s="7"/>
      <c r="AD50" s="2"/>
      <c r="AE50" s="2"/>
      <c r="AF50" s="2"/>
      <c r="AG50" s="9"/>
      <c r="AH50" s="9"/>
      <c r="AI50" s="9"/>
    </row>
    <row r="51" spans="2:35" x14ac:dyDescent="0.25">
      <c r="B51" t="s">
        <v>33</v>
      </c>
      <c r="C51">
        <v>6</v>
      </c>
      <c r="D51">
        <v>8</v>
      </c>
      <c r="E51">
        <f t="shared" si="0"/>
        <v>12</v>
      </c>
      <c r="F51" s="9">
        <f t="shared" si="1"/>
        <v>8.6666666666666661</v>
      </c>
      <c r="G51" s="18">
        <f t="shared" si="2"/>
        <v>8.3333333333333339</v>
      </c>
      <c r="H51" s="7"/>
      <c r="J51" s="2"/>
      <c r="K51" s="2"/>
      <c r="L51" s="2"/>
      <c r="M51" s="17"/>
      <c r="N51" s="17"/>
      <c r="O51" s="3">
        <v>8.6667000000000005</v>
      </c>
      <c r="P51" s="3">
        <v>8.3332999999999995</v>
      </c>
      <c r="Q51" s="3">
        <v>10</v>
      </c>
      <c r="R51" s="4"/>
      <c r="S51" s="4"/>
      <c r="T51" s="4"/>
      <c r="U51" s="5"/>
      <c r="V51" s="5"/>
      <c r="W51" s="5"/>
      <c r="X51" s="6"/>
      <c r="Y51" s="6"/>
      <c r="Z51" s="6"/>
      <c r="AA51" s="7"/>
      <c r="AB51" s="7"/>
      <c r="AC51" s="7"/>
      <c r="AD51" s="2"/>
      <c r="AE51" s="2"/>
      <c r="AF51" s="2"/>
      <c r="AG51" s="9"/>
      <c r="AH51" s="9"/>
      <c r="AI51" s="9"/>
    </row>
    <row r="52" spans="2:35" x14ac:dyDescent="0.25">
      <c r="B52" t="s">
        <v>34</v>
      </c>
      <c r="C52">
        <v>6</v>
      </c>
      <c r="D52">
        <v>8</v>
      </c>
      <c r="E52">
        <f t="shared" si="0"/>
        <v>12</v>
      </c>
      <c r="F52" s="9">
        <f t="shared" si="1"/>
        <v>8.6666666666666661</v>
      </c>
      <c r="G52" s="18">
        <f t="shared" si="2"/>
        <v>8.3333333333333339</v>
      </c>
      <c r="H52" s="7"/>
      <c r="J52" s="2"/>
      <c r="K52" s="2"/>
      <c r="L52" s="2"/>
      <c r="M52" s="17"/>
      <c r="N52" s="17"/>
      <c r="O52" s="3">
        <v>8.6667000000000005</v>
      </c>
      <c r="P52" s="3">
        <v>8.3332999999999995</v>
      </c>
      <c r="Q52" s="3">
        <v>10</v>
      </c>
      <c r="R52" s="4"/>
      <c r="S52" s="4"/>
      <c r="T52" s="4"/>
      <c r="U52" s="5"/>
      <c r="V52" s="5"/>
      <c r="W52" s="5"/>
      <c r="X52" s="6"/>
      <c r="Y52" s="6"/>
      <c r="Z52" s="6"/>
      <c r="AA52" s="7"/>
      <c r="AB52" s="7"/>
      <c r="AC52" s="7"/>
      <c r="AD52" s="2"/>
      <c r="AE52" s="2"/>
      <c r="AF52" s="2"/>
      <c r="AG52" s="9"/>
      <c r="AH52" s="9"/>
      <c r="AI52" s="9"/>
    </row>
    <row r="53" spans="2:35" x14ac:dyDescent="0.25">
      <c r="B53" s="1" t="s">
        <v>37</v>
      </c>
    </row>
    <row r="54" spans="2:35" x14ac:dyDescent="0.25">
      <c r="B54" t="s">
        <v>29</v>
      </c>
      <c r="C54">
        <v>6</v>
      </c>
      <c r="D54">
        <v>8</v>
      </c>
      <c r="E54">
        <f t="shared" si="0"/>
        <v>12</v>
      </c>
      <c r="F54" s="9">
        <f t="shared" si="1"/>
        <v>8.6666666666666661</v>
      </c>
      <c r="G54" s="18">
        <f t="shared" si="2"/>
        <v>8.3333333333333339</v>
      </c>
      <c r="H54" s="7"/>
      <c r="J54" s="2"/>
      <c r="K54" s="2"/>
      <c r="L54" s="2"/>
      <c r="M54" s="17"/>
      <c r="N54" s="17"/>
      <c r="O54" s="3">
        <v>8.6667000000000005</v>
      </c>
      <c r="P54" s="3">
        <v>8.3332999999999995</v>
      </c>
      <c r="Q54" s="3">
        <v>10</v>
      </c>
      <c r="R54" s="4"/>
      <c r="S54" s="4"/>
      <c r="T54" s="4"/>
      <c r="U54" s="5"/>
      <c r="V54" s="5"/>
      <c r="W54" s="5"/>
      <c r="X54" s="6"/>
      <c r="Y54" s="6"/>
      <c r="Z54" s="6"/>
      <c r="AA54" s="7"/>
      <c r="AB54" s="7"/>
      <c r="AC54" s="7"/>
      <c r="AD54" s="2"/>
      <c r="AE54" s="2"/>
      <c r="AF54" s="2"/>
      <c r="AG54" s="9"/>
      <c r="AH54" s="9"/>
      <c r="AI54" s="9"/>
    </row>
    <row r="55" spans="2:35" x14ac:dyDescent="0.25">
      <c r="B55" t="s">
        <v>30</v>
      </c>
      <c r="C55">
        <v>6</v>
      </c>
      <c r="D55">
        <v>8</v>
      </c>
      <c r="E55">
        <f t="shared" si="0"/>
        <v>12</v>
      </c>
      <c r="F55" s="9">
        <f t="shared" si="1"/>
        <v>8.6666666666666661</v>
      </c>
      <c r="G55" s="18">
        <f t="shared" si="2"/>
        <v>8.3333333333333339</v>
      </c>
      <c r="H55" s="7"/>
      <c r="J55" s="2"/>
      <c r="K55" s="2"/>
      <c r="L55" s="2"/>
      <c r="M55" s="17"/>
      <c r="N55" s="17"/>
      <c r="O55" s="3"/>
      <c r="P55" s="3"/>
      <c r="Q55" s="3"/>
      <c r="R55" s="4"/>
      <c r="S55" s="4"/>
      <c r="T55" s="4"/>
      <c r="U55" s="5"/>
      <c r="V55" s="5"/>
      <c r="W55" s="5"/>
      <c r="X55" s="6">
        <v>8.6667000000000005</v>
      </c>
      <c r="Y55" s="6">
        <v>8.3332999999999995</v>
      </c>
      <c r="Z55" s="6">
        <v>10</v>
      </c>
      <c r="AA55" s="7"/>
      <c r="AB55" s="7"/>
      <c r="AC55" s="7"/>
      <c r="AD55" s="2"/>
      <c r="AE55" s="2"/>
      <c r="AF55" s="2"/>
      <c r="AG55" s="9"/>
      <c r="AH55" s="9"/>
      <c r="AI55" s="9"/>
    </row>
    <row r="56" spans="2:35" x14ac:dyDescent="0.25">
      <c r="B56" t="s">
        <v>31</v>
      </c>
      <c r="C56">
        <v>6</v>
      </c>
      <c r="D56">
        <v>8</v>
      </c>
      <c r="E56">
        <f t="shared" si="0"/>
        <v>12</v>
      </c>
      <c r="F56" s="9">
        <f t="shared" si="1"/>
        <v>8.6666666666666661</v>
      </c>
      <c r="G56" s="18">
        <f t="shared" si="2"/>
        <v>8.3333333333333339</v>
      </c>
      <c r="H56" s="7"/>
      <c r="J56" s="2"/>
      <c r="K56" s="2"/>
      <c r="L56" s="2"/>
      <c r="M56" s="17"/>
      <c r="N56" s="17"/>
      <c r="O56" s="3"/>
      <c r="P56" s="3"/>
      <c r="Q56" s="3"/>
      <c r="R56" s="4"/>
      <c r="S56" s="4"/>
      <c r="T56" s="4"/>
      <c r="U56" s="5"/>
      <c r="V56" s="5"/>
      <c r="W56" s="5"/>
      <c r="X56" s="6">
        <v>8.6667000000000005</v>
      </c>
      <c r="Y56" s="6">
        <v>8.3332999999999995</v>
      </c>
      <c r="Z56" s="6">
        <v>10</v>
      </c>
      <c r="AA56" s="7"/>
      <c r="AB56" s="7"/>
      <c r="AC56" s="7"/>
      <c r="AD56" s="2"/>
      <c r="AE56" s="2"/>
      <c r="AF56" s="2"/>
      <c r="AG56" s="9"/>
      <c r="AH56" s="9"/>
      <c r="AI56" s="9"/>
    </row>
    <row r="57" spans="2:35" x14ac:dyDescent="0.25">
      <c r="B57" t="s">
        <v>32</v>
      </c>
      <c r="C57">
        <v>6</v>
      </c>
      <c r="D57">
        <v>8</v>
      </c>
      <c r="E57">
        <f t="shared" si="0"/>
        <v>12</v>
      </c>
      <c r="F57" s="9">
        <f t="shared" si="1"/>
        <v>8.6666666666666661</v>
      </c>
      <c r="G57" s="18">
        <f t="shared" si="2"/>
        <v>8.3333333333333339</v>
      </c>
      <c r="H57" s="7"/>
      <c r="J57" s="2"/>
      <c r="K57" s="2"/>
      <c r="L57" s="2"/>
      <c r="M57" s="17"/>
      <c r="N57" s="17"/>
      <c r="O57" s="3"/>
      <c r="P57" s="3"/>
      <c r="Q57" s="3"/>
      <c r="R57" s="4"/>
      <c r="S57" s="4"/>
      <c r="T57" s="4"/>
      <c r="U57" s="5"/>
      <c r="V57" s="5"/>
      <c r="W57" s="5"/>
      <c r="X57" s="6">
        <v>8.6667000000000005</v>
      </c>
      <c r="Y57" s="6">
        <v>8.3332999999999995</v>
      </c>
      <c r="Z57" s="6">
        <v>10</v>
      </c>
      <c r="AA57" s="7"/>
      <c r="AB57" s="7"/>
      <c r="AC57" s="7"/>
      <c r="AD57" s="2"/>
      <c r="AE57" s="2"/>
      <c r="AF57" s="2"/>
      <c r="AG57" s="9"/>
      <c r="AH57" s="9"/>
      <c r="AI57" s="9"/>
    </row>
    <row r="58" spans="2:35" x14ac:dyDescent="0.25">
      <c r="B58" t="s">
        <v>33</v>
      </c>
      <c r="C58">
        <v>6</v>
      </c>
      <c r="D58">
        <v>8</v>
      </c>
      <c r="E58">
        <f t="shared" si="0"/>
        <v>12</v>
      </c>
      <c r="F58" s="9">
        <f t="shared" si="1"/>
        <v>8.6666666666666661</v>
      </c>
      <c r="G58" s="18">
        <f t="shared" si="2"/>
        <v>8.3333333333333339</v>
      </c>
      <c r="H58" s="7"/>
      <c r="J58" s="2"/>
      <c r="K58" s="2"/>
      <c r="L58" s="2"/>
      <c r="M58" s="17"/>
      <c r="N58" s="17"/>
      <c r="O58" s="3">
        <v>8.6667000000000005</v>
      </c>
      <c r="P58" s="3">
        <v>8.3332999999999995</v>
      </c>
      <c r="Q58" s="3">
        <v>10</v>
      </c>
      <c r="R58" s="4"/>
      <c r="S58" s="4"/>
      <c r="T58" s="4"/>
      <c r="U58" s="5"/>
      <c r="V58" s="5"/>
      <c r="W58" s="5"/>
      <c r="X58" s="6"/>
      <c r="Y58" s="6"/>
      <c r="Z58" s="6"/>
      <c r="AA58" s="7"/>
      <c r="AB58" s="7"/>
      <c r="AC58" s="7"/>
      <c r="AD58" s="2"/>
      <c r="AE58" s="2"/>
      <c r="AF58" s="2"/>
      <c r="AG58" s="9"/>
      <c r="AH58" s="9"/>
      <c r="AI58" s="9"/>
    </row>
    <row r="59" spans="2:35" x14ac:dyDescent="0.25">
      <c r="B59" t="s">
        <v>38</v>
      </c>
      <c r="C59">
        <v>6</v>
      </c>
      <c r="D59">
        <v>8</v>
      </c>
      <c r="E59">
        <f t="shared" si="0"/>
        <v>12</v>
      </c>
      <c r="F59" s="9">
        <f t="shared" si="1"/>
        <v>8.6666666666666661</v>
      </c>
      <c r="G59" s="18">
        <f t="shared" si="2"/>
        <v>8.3333333333333339</v>
      </c>
      <c r="H59" s="7"/>
      <c r="J59" s="2"/>
      <c r="K59" s="2"/>
      <c r="L59" s="2"/>
      <c r="M59" s="17"/>
      <c r="N59" s="17"/>
      <c r="O59" s="3">
        <v>8.6667000000000005</v>
      </c>
      <c r="P59" s="3">
        <v>8.3332999999999995</v>
      </c>
      <c r="Q59" s="3">
        <v>10</v>
      </c>
      <c r="R59" s="4"/>
      <c r="S59" s="4"/>
      <c r="T59" s="4"/>
      <c r="U59" s="5"/>
      <c r="V59" s="5"/>
      <c r="W59" s="5"/>
      <c r="X59" s="6"/>
      <c r="Y59" s="6"/>
      <c r="Z59" s="6"/>
      <c r="AA59" s="7"/>
      <c r="AB59" s="7"/>
      <c r="AC59" s="7"/>
      <c r="AD59" s="2"/>
      <c r="AE59" s="2"/>
      <c r="AF59" s="2"/>
      <c r="AG59" s="9"/>
      <c r="AH59" s="9"/>
      <c r="AI59" s="9"/>
    </row>
    <row r="60" spans="2:35" x14ac:dyDescent="0.25">
      <c r="B60" s="1" t="s">
        <v>39</v>
      </c>
    </row>
    <row r="61" spans="2:35" x14ac:dyDescent="0.25">
      <c r="B61" s="1" t="s">
        <v>40</v>
      </c>
    </row>
    <row r="62" spans="2:35" x14ac:dyDescent="0.25">
      <c r="B62" t="s">
        <v>41</v>
      </c>
      <c r="C62">
        <v>14</v>
      </c>
      <c r="D62">
        <v>16</v>
      </c>
      <c r="E62">
        <f t="shared" si="0"/>
        <v>20</v>
      </c>
      <c r="F62" s="9">
        <f t="shared" si="1"/>
        <v>16.666666666666668</v>
      </c>
      <c r="G62" s="18">
        <f t="shared" si="2"/>
        <v>16.333333333333332</v>
      </c>
      <c r="H62" s="7"/>
      <c r="J62" s="2"/>
      <c r="K62" s="2"/>
      <c r="L62" s="2"/>
      <c r="M62" s="17"/>
      <c r="N62" s="17"/>
      <c r="O62" s="3"/>
      <c r="P62" s="3"/>
      <c r="Q62" s="3"/>
      <c r="R62" s="4"/>
      <c r="S62" s="4"/>
      <c r="T62" s="4"/>
      <c r="U62" s="5">
        <v>16.666599999999999</v>
      </c>
      <c r="V62" s="5">
        <v>16.333300000000001</v>
      </c>
      <c r="W62" s="5">
        <v>18</v>
      </c>
      <c r="X62" s="6"/>
      <c r="Y62" s="6"/>
      <c r="Z62" s="6"/>
      <c r="AA62" s="7"/>
      <c r="AB62" s="7"/>
      <c r="AC62" s="7"/>
      <c r="AD62" s="2"/>
      <c r="AE62" s="2"/>
      <c r="AF62" s="2"/>
      <c r="AG62" s="9"/>
      <c r="AH62" s="9"/>
      <c r="AI62" s="9"/>
    </row>
    <row r="63" spans="2:35" x14ac:dyDescent="0.25">
      <c r="B63" t="s">
        <v>42</v>
      </c>
      <c r="C63">
        <v>14</v>
      </c>
      <c r="D63">
        <v>16</v>
      </c>
      <c r="E63">
        <f t="shared" si="0"/>
        <v>20</v>
      </c>
      <c r="F63" s="9">
        <f t="shared" si="1"/>
        <v>16.666666666666668</v>
      </c>
      <c r="G63" s="18">
        <f t="shared" si="2"/>
        <v>16.333333333333332</v>
      </c>
      <c r="H63" s="7"/>
      <c r="J63" s="2"/>
      <c r="K63" s="2"/>
      <c r="L63" s="2"/>
      <c r="M63" s="17"/>
      <c r="N63" s="17"/>
      <c r="O63" s="3"/>
      <c r="P63" s="3"/>
      <c r="Q63" s="3"/>
      <c r="R63" s="4"/>
      <c r="S63" s="4"/>
      <c r="T63" s="4"/>
      <c r="U63" s="5">
        <v>16.666599999999999</v>
      </c>
      <c r="V63" s="5">
        <v>16.333300000000001</v>
      </c>
      <c r="W63" s="5">
        <v>18</v>
      </c>
      <c r="X63" s="6"/>
      <c r="Y63" s="6"/>
      <c r="Z63" s="6"/>
      <c r="AA63" s="7"/>
      <c r="AB63" s="7"/>
      <c r="AC63" s="7"/>
      <c r="AD63" s="2"/>
      <c r="AE63" s="2"/>
      <c r="AF63" s="2"/>
      <c r="AG63" s="9"/>
      <c r="AH63" s="9"/>
      <c r="AI63" s="9"/>
    </row>
    <row r="64" spans="2:35" x14ac:dyDescent="0.25">
      <c r="B64" t="s">
        <v>43</v>
      </c>
      <c r="C64">
        <v>14</v>
      </c>
      <c r="D64">
        <v>16</v>
      </c>
      <c r="E64">
        <f t="shared" si="0"/>
        <v>20</v>
      </c>
      <c r="F64" s="9">
        <f t="shared" si="1"/>
        <v>16.666666666666668</v>
      </c>
      <c r="G64" s="18">
        <f t="shared" si="2"/>
        <v>16.333333333333332</v>
      </c>
      <c r="H64" s="7"/>
      <c r="J64" s="2"/>
      <c r="K64" s="2"/>
      <c r="L64" s="2"/>
      <c r="M64" s="17"/>
      <c r="N64" s="17"/>
      <c r="O64" s="3"/>
      <c r="P64" s="3"/>
      <c r="Q64" s="3"/>
      <c r="R64" s="4"/>
      <c r="S64" s="4"/>
      <c r="T64" s="4"/>
      <c r="U64" s="5">
        <v>16.666599999999999</v>
      </c>
      <c r="V64" s="5">
        <v>16.333300000000001</v>
      </c>
      <c r="W64" s="5">
        <v>18</v>
      </c>
      <c r="X64" s="6"/>
      <c r="Y64" s="6"/>
      <c r="Z64" s="6"/>
      <c r="AA64" s="7"/>
      <c r="AB64" s="7"/>
      <c r="AC64" s="7"/>
      <c r="AD64" s="2"/>
      <c r="AE64" s="2"/>
      <c r="AF64" s="2"/>
      <c r="AG64" s="9"/>
      <c r="AH64" s="9"/>
      <c r="AI64" s="9"/>
    </row>
    <row r="65" spans="2:35" x14ac:dyDescent="0.25">
      <c r="B65" s="1" t="s">
        <v>44</v>
      </c>
    </row>
    <row r="66" spans="2:35" x14ac:dyDescent="0.25">
      <c r="B66" t="s">
        <v>45</v>
      </c>
      <c r="C66">
        <v>14</v>
      </c>
      <c r="D66">
        <v>16</v>
      </c>
      <c r="E66">
        <f t="shared" si="0"/>
        <v>20</v>
      </c>
      <c r="F66" s="9">
        <f t="shared" si="1"/>
        <v>16.666666666666668</v>
      </c>
      <c r="G66" s="18">
        <f t="shared" si="2"/>
        <v>16.333333333333332</v>
      </c>
      <c r="H66" s="7"/>
      <c r="J66" s="2"/>
      <c r="K66" s="2"/>
      <c r="L66" s="2"/>
      <c r="M66" s="17"/>
      <c r="N66" s="17"/>
      <c r="O66" s="3"/>
      <c r="P66" s="3"/>
      <c r="Q66" s="3"/>
      <c r="R66" s="4"/>
      <c r="S66" s="4"/>
      <c r="T66" s="4"/>
      <c r="U66" s="5"/>
      <c r="V66" s="5"/>
      <c r="W66" s="5"/>
      <c r="X66" s="6">
        <v>16.666599999999999</v>
      </c>
      <c r="Y66" s="6">
        <v>16.333300000000001</v>
      </c>
      <c r="Z66" s="6">
        <v>18</v>
      </c>
      <c r="AA66" s="7"/>
      <c r="AB66" s="7"/>
      <c r="AC66" s="7"/>
      <c r="AD66" s="2"/>
      <c r="AE66" s="2"/>
      <c r="AF66" s="2"/>
      <c r="AG66" s="9"/>
      <c r="AH66" s="9"/>
      <c r="AI66" s="9"/>
    </row>
    <row r="67" spans="2:35" x14ac:dyDescent="0.25">
      <c r="B67" t="s">
        <v>46</v>
      </c>
      <c r="C67">
        <v>14</v>
      </c>
      <c r="D67">
        <v>16</v>
      </c>
      <c r="E67">
        <f t="shared" si="0"/>
        <v>20</v>
      </c>
      <c r="F67" s="9">
        <f t="shared" si="1"/>
        <v>16.666666666666668</v>
      </c>
      <c r="G67" s="18">
        <f t="shared" si="2"/>
        <v>16.333333333333332</v>
      </c>
      <c r="H67" s="7"/>
      <c r="J67" s="2"/>
      <c r="K67" s="2"/>
      <c r="L67" s="2"/>
      <c r="M67" s="17"/>
      <c r="N67" s="17"/>
      <c r="O67" s="3"/>
      <c r="P67" s="3"/>
      <c r="Q67" s="3"/>
      <c r="R67" s="4"/>
      <c r="S67" s="4"/>
      <c r="T67" s="4"/>
      <c r="U67" s="5"/>
      <c r="V67" s="5"/>
      <c r="W67" s="5"/>
      <c r="X67" s="6">
        <v>16.666599999999999</v>
      </c>
      <c r="Y67" s="6">
        <v>16.333300000000001</v>
      </c>
      <c r="Z67" s="6">
        <v>18</v>
      </c>
      <c r="AA67" s="7"/>
      <c r="AB67" s="7"/>
      <c r="AC67" s="7"/>
      <c r="AD67" s="2"/>
      <c r="AE67" s="2"/>
      <c r="AF67" s="2"/>
      <c r="AG67" s="9"/>
      <c r="AH67" s="9"/>
      <c r="AI67" s="9"/>
    </row>
    <row r="68" spans="2:35" x14ac:dyDescent="0.25">
      <c r="B68" t="s">
        <v>43</v>
      </c>
      <c r="C68">
        <v>14</v>
      </c>
      <c r="D68">
        <v>16</v>
      </c>
      <c r="E68">
        <f t="shared" si="0"/>
        <v>20</v>
      </c>
      <c r="F68" s="9">
        <f t="shared" si="1"/>
        <v>16.666666666666668</v>
      </c>
      <c r="G68" s="18">
        <f t="shared" si="2"/>
        <v>16.333333333333332</v>
      </c>
      <c r="H68" s="7"/>
      <c r="J68" s="2"/>
      <c r="K68" s="2"/>
      <c r="L68" s="2"/>
      <c r="M68" s="17"/>
      <c r="N68" s="17"/>
      <c r="O68" s="3"/>
      <c r="P68" s="3"/>
      <c r="Q68" s="3"/>
      <c r="R68" s="4"/>
      <c r="S68" s="4"/>
      <c r="T68" s="4"/>
      <c r="U68" s="5"/>
      <c r="V68" s="5"/>
      <c r="W68" s="5"/>
      <c r="X68" s="6">
        <v>16.666599999999999</v>
      </c>
      <c r="Y68" s="6">
        <v>16.333300000000001</v>
      </c>
      <c r="Z68" s="6">
        <v>18</v>
      </c>
      <c r="AA68" s="7"/>
      <c r="AB68" s="7"/>
      <c r="AC68" s="7"/>
      <c r="AD68" s="2"/>
      <c r="AE68" s="2"/>
      <c r="AF68" s="2"/>
      <c r="AG68" s="9"/>
      <c r="AH68" s="9"/>
      <c r="AI68" s="9"/>
    </row>
    <row r="69" spans="2:35" x14ac:dyDescent="0.25">
      <c r="B69" s="1" t="s">
        <v>47</v>
      </c>
    </row>
    <row r="70" spans="2:35" x14ac:dyDescent="0.25">
      <c r="B70" t="s">
        <v>48</v>
      </c>
      <c r="C70">
        <v>13</v>
      </c>
      <c r="D70">
        <v>16</v>
      </c>
      <c r="E70">
        <f t="shared" ref="E70:E132" si="5">D70+4</f>
        <v>20</v>
      </c>
      <c r="F70" s="9">
        <f t="shared" ref="F70:F132" si="6">(C70+D70+E70)/3</f>
        <v>16.333333333333332</v>
      </c>
      <c r="G70" s="18">
        <f t="shared" ref="G70:G132" si="7">(C70+4*(D70)+E70)/6</f>
        <v>16.166666666666668</v>
      </c>
      <c r="H70" s="7"/>
      <c r="J70" s="2"/>
      <c r="K70" s="2"/>
      <c r="L70" s="2"/>
      <c r="M70" s="17"/>
      <c r="N70" s="17"/>
      <c r="O70" s="3"/>
      <c r="P70" s="3"/>
      <c r="Q70" s="3"/>
      <c r="R70" s="4"/>
      <c r="S70" s="4"/>
      <c r="T70" s="4"/>
      <c r="U70" s="5">
        <v>16.666599999999999</v>
      </c>
      <c r="V70" s="5">
        <v>16.333300000000001</v>
      </c>
      <c r="W70" s="5">
        <v>18</v>
      </c>
      <c r="X70" s="6"/>
      <c r="Y70" s="6"/>
      <c r="Z70" s="6"/>
      <c r="AA70" s="7"/>
      <c r="AB70" s="7"/>
      <c r="AC70" s="7"/>
      <c r="AD70" s="2"/>
      <c r="AE70" s="2"/>
      <c r="AF70" s="2"/>
      <c r="AG70" s="9"/>
      <c r="AH70" s="9"/>
      <c r="AI70" s="9"/>
    </row>
    <row r="71" spans="2:35" x14ac:dyDescent="0.25">
      <c r="B71" t="s">
        <v>49</v>
      </c>
      <c r="C71">
        <v>13</v>
      </c>
      <c r="D71">
        <v>16</v>
      </c>
      <c r="E71">
        <f t="shared" si="5"/>
        <v>20</v>
      </c>
      <c r="F71" s="9">
        <f t="shared" si="6"/>
        <v>16.333333333333332</v>
      </c>
      <c r="G71" s="18">
        <f t="shared" si="7"/>
        <v>16.166666666666668</v>
      </c>
      <c r="H71" s="7"/>
      <c r="J71" s="2"/>
      <c r="K71" s="2"/>
      <c r="L71" s="2"/>
      <c r="M71" s="17"/>
      <c r="N71" s="17"/>
      <c r="O71" s="3"/>
      <c r="P71" s="3"/>
      <c r="Q71" s="3"/>
      <c r="R71" s="4"/>
      <c r="S71" s="4"/>
      <c r="T71" s="4"/>
      <c r="U71" s="5">
        <v>16.666599999999999</v>
      </c>
      <c r="V71" s="5">
        <v>16.333300000000001</v>
      </c>
      <c r="W71" s="5">
        <v>18</v>
      </c>
      <c r="X71" s="6"/>
      <c r="Y71" s="6"/>
      <c r="Z71" s="6"/>
      <c r="AA71" s="7"/>
      <c r="AB71" s="7"/>
      <c r="AC71" s="7"/>
      <c r="AD71" s="2"/>
      <c r="AE71" s="2"/>
      <c r="AF71" s="2"/>
      <c r="AG71" s="9"/>
      <c r="AH71" s="9"/>
      <c r="AI71" s="9"/>
    </row>
    <row r="72" spans="2:35" x14ac:dyDescent="0.25">
      <c r="B72" t="s">
        <v>50</v>
      </c>
      <c r="C72">
        <v>13</v>
      </c>
      <c r="D72">
        <v>16</v>
      </c>
      <c r="E72">
        <f t="shared" si="5"/>
        <v>20</v>
      </c>
      <c r="F72" s="9">
        <f t="shared" si="6"/>
        <v>16.333333333333332</v>
      </c>
      <c r="G72" s="18">
        <f t="shared" si="7"/>
        <v>16.166666666666668</v>
      </c>
      <c r="H72" s="7"/>
      <c r="J72" s="2"/>
      <c r="K72" s="2"/>
      <c r="L72" s="2"/>
      <c r="M72" s="17"/>
      <c r="N72" s="17"/>
      <c r="O72" s="3"/>
      <c r="P72" s="3"/>
      <c r="Q72" s="3"/>
      <c r="R72" s="4"/>
      <c r="S72" s="4"/>
      <c r="T72" s="4"/>
      <c r="U72" s="5">
        <v>16.666599999999999</v>
      </c>
      <c r="V72" s="5">
        <v>16.333300000000001</v>
      </c>
      <c r="W72" s="5">
        <v>18</v>
      </c>
      <c r="X72" s="6"/>
      <c r="Y72" s="6"/>
      <c r="Z72" s="6"/>
      <c r="AA72" s="7"/>
      <c r="AB72" s="7"/>
      <c r="AC72" s="7"/>
      <c r="AD72" s="2"/>
      <c r="AE72" s="2"/>
      <c r="AF72" s="2"/>
      <c r="AG72" s="9"/>
      <c r="AH72" s="9"/>
      <c r="AI72" s="9"/>
    </row>
    <row r="73" spans="2:35" x14ac:dyDescent="0.25">
      <c r="B73" t="s">
        <v>51</v>
      </c>
      <c r="C73">
        <v>13</v>
      </c>
      <c r="D73">
        <v>16</v>
      </c>
      <c r="E73">
        <f t="shared" si="5"/>
        <v>20</v>
      </c>
      <c r="F73" s="9">
        <f t="shared" si="6"/>
        <v>16.333333333333332</v>
      </c>
      <c r="G73" s="18">
        <f t="shared" si="7"/>
        <v>16.166666666666668</v>
      </c>
      <c r="H73" s="7"/>
      <c r="J73" s="2"/>
      <c r="K73" s="2"/>
      <c r="L73" s="2"/>
      <c r="M73" s="17"/>
      <c r="N73" s="17"/>
      <c r="O73" s="3"/>
      <c r="P73" s="3"/>
      <c r="Q73" s="3"/>
      <c r="R73" s="4"/>
      <c r="S73" s="4"/>
      <c r="T73" s="4"/>
      <c r="U73" s="5">
        <v>16.666599999999999</v>
      </c>
      <c r="V73" s="5">
        <v>16.333300000000001</v>
      </c>
      <c r="W73" s="5">
        <v>18</v>
      </c>
      <c r="X73" s="6"/>
      <c r="Y73" s="6"/>
      <c r="Z73" s="6"/>
      <c r="AA73" s="7"/>
      <c r="AB73" s="7"/>
      <c r="AC73" s="7"/>
      <c r="AD73" s="2"/>
      <c r="AE73" s="2"/>
      <c r="AF73" s="2"/>
      <c r="AG73" s="9"/>
      <c r="AH73" s="9"/>
      <c r="AI73" s="9"/>
    </row>
    <row r="74" spans="2:35" x14ac:dyDescent="0.25">
      <c r="B74" s="1" t="s">
        <v>52</v>
      </c>
    </row>
    <row r="75" spans="2:35" x14ac:dyDescent="0.25">
      <c r="B75" t="s">
        <v>53</v>
      </c>
      <c r="C75">
        <v>13</v>
      </c>
      <c r="D75">
        <v>16</v>
      </c>
      <c r="E75">
        <f t="shared" si="5"/>
        <v>20</v>
      </c>
      <c r="F75" s="9">
        <f t="shared" si="6"/>
        <v>16.333333333333332</v>
      </c>
      <c r="G75" s="18">
        <f t="shared" si="7"/>
        <v>16.166666666666668</v>
      </c>
      <c r="H75" s="7"/>
      <c r="J75" s="2"/>
      <c r="K75" s="2"/>
      <c r="L75" s="2"/>
      <c r="M75" s="17"/>
      <c r="N75" s="17"/>
      <c r="O75" s="3"/>
      <c r="P75" s="3"/>
      <c r="Q75" s="3"/>
      <c r="R75" s="4"/>
      <c r="S75" s="4"/>
      <c r="T75" s="4"/>
      <c r="U75" s="5"/>
      <c r="V75" s="5"/>
      <c r="W75" s="5"/>
      <c r="X75" s="6">
        <v>16.333300000000001</v>
      </c>
      <c r="Y75" s="6">
        <v>16.666599999999999</v>
      </c>
      <c r="Z75" s="6">
        <v>18</v>
      </c>
      <c r="AA75" s="7"/>
      <c r="AB75" s="7"/>
      <c r="AC75" s="7"/>
      <c r="AD75" s="2"/>
      <c r="AE75" s="2"/>
      <c r="AF75" s="2"/>
      <c r="AG75" s="9"/>
      <c r="AH75" s="9"/>
      <c r="AI75" s="9"/>
    </row>
    <row r="76" spans="2:35" x14ac:dyDescent="0.25">
      <c r="B76" t="s">
        <v>54</v>
      </c>
    </row>
    <row r="77" spans="2:35" x14ac:dyDescent="0.25">
      <c r="B77" t="s">
        <v>55</v>
      </c>
      <c r="C77">
        <v>1</v>
      </c>
      <c r="D77">
        <v>2</v>
      </c>
      <c r="E77">
        <f t="shared" si="5"/>
        <v>6</v>
      </c>
      <c r="F77" s="9">
        <f t="shared" si="6"/>
        <v>3</v>
      </c>
      <c r="G77" s="18">
        <f t="shared" si="7"/>
        <v>2.5</v>
      </c>
      <c r="H77" s="7"/>
      <c r="J77" s="2"/>
      <c r="K77" s="2"/>
      <c r="L77" s="2"/>
      <c r="M77" s="17"/>
      <c r="N77" s="17"/>
      <c r="O77" s="3"/>
      <c r="P77" s="3"/>
      <c r="Q77" s="3"/>
      <c r="R77" s="4"/>
      <c r="S77" s="4"/>
      <c r="T77" s="4"/>
      <c r="U77" s="5"/>
      <c r="V77" s="5"/>
      <c r="W77" s="5"/>
      <c r="X77" s="6"/>
      <c r="Y77" s="6"/>
      <c r="Z77" s="6"/>
      <c r="AA77" s="7"/>
      <c r="AB77" s="7"/>
      <c r="AC77" s="7"/>
      <c r="AD77" s="2"/>
      <c r="AE77" s="2"/>
      <c r="AF77" s="2"/>
      <c r="AG77" s="9"/>
      <c r="AH77" s="9"/>
      <c r="AI77" s="9"/>
    </row>
    <row r="78" spans="2:35" x14ac:dyDescent="0.25">
      <c r="B78" t="s">
        <v>56</v>
      </c>
      <c r="C78">
        <v>1</v>
      </c>
      <c r="D78">
        <v>2</v>
      </c>
      <c r="E78">
        <f t="shared" si="5"/>
        <v>6</v>
      </c>
      <c r="F78" s="9">
        <f t="shared" si="6"/>
        <v>3</v>
      </c>
      <c r="G78" s="18">
        <f t="shared" si="7"/>
        <v>2.5</v>
      </c>
      <c r="H78" s="7"/>
      <c r="J78" s="2"/>
      <c r="K78" s="2"/>
      <c r="L78" s="2"/>
      <c r="M78" s="17"/>
      <c r="N78" s="17"/>
      <c r="O78" s="3"/>
      <c r="P78" s="3"/>
      <c r="Q78" s="3"/>
      <c r="R78" s="4"/>
      <c r="S78" s="4"/>
      <c r="T78" s="4"/>
      <c r="U78" s="5"/>
      <c r="V78" s="5"/>
      <c r="W78" s="5"/>
      <c r="X78" s="6"/>
      <c r="Y78" s="6"/>
      <c r="Z78" s="6"/>
      <c r="AA78" s="7"/>
      <c r="AB78" s="7"/>
      <c r="AC78" s="7"/>
      <c r="AD78" s="2"/>
      <c r="AE78" s="2"/>
      <c r="AF78" s="2"/>
      <c r="AG78" s="9"/>
      <c r="AH78" s="9"/>
      <c r="AI78" s="9"/>
    </row>
    <row r="79" spans="2:35" x14ac:dyDescent="0.25">
      <c r="B79" s="1" t="s">
        <v>57</v>
      </c>
    </row>
    <row r="80" spans="2:35" x14ac:dyDescent="0.25">
      <c r="B80" s="1" t="s">
        <v>58</v>
      </c>
    </row>
    <row r="81" spans="2:35" x14ac:dyDescent="0.25">
      <c r="B81" s="1" t="s">
        <v>27</v>
      </c>
    </row>
    <row r="82" spans="2:35" x14ac:dyDescent="0.25">
      <c r="B82" t="s">
        <v>59</v>
      </c>
      <c r="C82">
        <v>236</v>
      </c>
      <c r="D82">
        <v>240</v>
      </c>
      <c r="E82">
        <f t="shared" si="5"/>
        <v>244</v>
      </c>
      <c r="F82" s="9">
        <f t="shared" si="6"/>
        <v>240</v>
      </c>
      <c r="G82" s="18">
        <f t="shared" si="7"/>
        <v>240</v>
      </c>
      <c r="H82" s="7"/>
      <c r="J82" s="2"/>
      <c r="K82" s="2"/>
      <c r="L82" s="2"/>
      <c r="M82" s="17"/>
      <c r="N82" s="17"/>
      <c r="O82" s="3"/>
      <c r="P82" s="3"/>
      <c r="Q82" s="3"/>
      <c r="R82" s="4"/>
      <c r="S82" s="4"/>
      <c r="T82" s="4"/>
      <c r="U82" s="5">
        <v>120</v>
      </c>
      <c r="V82" s="5">
        <v>120</v>
      </c>
      <c r="W82" s="5">
        <v>120</v>
      </c>
      <c r="X82" s="6">
        <v>120</v>
      </c>
      <c r="Y82" s="6">
        <v>120</v>
      </c>
      <c r="Z82" s="6">
        <v>120</v>
      </c>
      <c r="AA82" s="7"/>
      <c r="AB82" s="7"/>
      <c r="AC82" s="7"/>
      <c r="AD82" s="2"/>
      <c r="AE82" s="2"/>
      <c r="AF82" s="2"/>
      <c r="AG82" s="9"/>
      <c r="AH82" s="9"/>
      <c r="AI82" s="9"/>
    </row>
    <row r="83" spans="2:35" x14ac:dyDescent="0.25">
      <c r="B83" s="1" t="s">
        <v>60</v>
      </c>
    </row>
    <row r="84" spans="2:35" x14ac:dyDescent="0.25">
      <c r="B84" t="s">
        <v>61</v>
      </c>
      <c r="C84">
        <v>77</v>
      </c>
      <c r="D84">
        <v>80</v>
      </c>
      <c r="E84">
        <f t="shared" si="5"/>
        <v>84</v>
      </c>
      <c r="F84" s="9">
        <f t="shared" si="6"/>
        <v>80.333333333333329</v>
      </c>
      <c r="G84" s="18">
        <f t="shared" si="7"/>
        <v>80.166666666666671</v>
      </c>
      <c r="H84" s="7"/>
      <c r="J84" s="2"/>
      <c r="K84" s="2"/>
      <c r="L84" s="2"/>
      <c r="M84" s="17"/>
      <c r="N84" s="17"/>
      <c r="O84" s="3"/>
      <c r="P84" s="3"/>
      <c r="Q84" s="3"/>
      <c r="R84" s="4"/>
      <c r="S84" s="4"/>
      <c r="T84" s="4"/>
      <c r="U84" s="5">
        <v>40.166499999999999</v>
      </c>
      <c r="V84" s="5">
        <v>40.166499999999999</v>
      </c>
      <c r="W84" s="5">
        <v>40</v>
      </c>
      <c r="X84" s="6">
        <v>40.166499999999999</v>
      </c>
      <c r="Y84" s="6">
        <v>40.166499999999999</v>
      </c>
      <c r="Z84" s="6">
        <v>40</v>
      </c>
      <c r="AA84" s="7"/>
      <c r="AB84" s="7"/>
      <c r="AC84" s="7"/>
      <c r="AD84" s="2"/>
      <c r="AE84" s="2"/>
      <c r="AF84" s="2"/>
      <c r="AG84" s="9"/>
      <c r="AH84" s="9"/>
      <c r="AI84" s="9"/>
    </row>
    <row r="85" spans="2:35" x14ac:dyDescent="0.25">
      <c r="B85" t="s">
        <v>62</v>
      </c>
      <c r="C85">
        <v>77</v>
      </c>
      <c r="D85">
        <v>80</v>
      </c>
      <c r="E85">
        <f t="shared" si="5"/>
        <v>84</v>
      </c>
      <c r="F85" s="9">
        <f t="shared" si="6"/>
        <v>80.333333333333329</v>
      </c>
      <c r="G85" s="18">
        <f t="shared" si="7"/>
        <v>80.166666666666671</v>
      </c>
      <c r="H85" s="7"/>
      <c r="J85" s="2"/>
      <c r="K85" s="2"/>
      <c r="L85" s="2"/>
      <c r="M85" s="17"/>
      <c r="N85" s="17"/>
      <c r="O85" s="3"/>
      <c r="P85" s="3"/>
      <c r="Q85" s="3"/>
      <c r="R85" s="4"/>
      <c r="S85" s="4"/>
      <c r="T85" s="4"/>
      <c r="U85" s="5">
        <v>40.166499999999999</v>
      </c>
      <c r="V85" s="5">
        <v>40.166499999999999</v>
      </c>
      <c r="W85" s="5">
        <v>40</v>
      </c>
      <c r="X85" s="6">
        <v>40.166499999999999</v>
      </c>
      <c r="Y85" s="6">
        <v>40.166499999999999</v>
      </c>
      <c r="Z85" s="6">
        <v>40</v>
      </c>
      <c r="AA85" s="7"/>
      <c r="AB85" s="7"/>
      <c r="AC85" s="7"/>
      <c r="AD85" s="2"/>
      <c r="AE85" s="2"/>
      <c r="AF85" s="2"/>
      <c r="AG85" s="9"/>
      <c r="AH85" s="9"/>
      <c r="AI85" s="9"/>
    </row>
    <row r="86" spans="2:35" x14ac:dyDescent="0.25">
      <c r="B86" t="s">
        <v>63</v>
      </c>
      <c r="C86">
        <v>77</v>
      </c>
      <c r="D86">
        <v>80</v>
      </c>
      <c r="E86">
        <f t="shared" si="5"/>
        <v>84</v>
      </c>
      <c r="F86" s="9">
        <f t="shared" si="6"/>
        <v>80.333333333333329</v>
      </c>
      <c r="G86" s="18">
        <f t="shared" si="7"/>
        <v>80.166666666666671</v>
      </c>
      <c r="H86" s="7"/>
      <c r="J86" s="2"/>
      <c r="K86" s="2"/>
      <c r="L86" s="2"/>
      <c r="M86" s="17"/>
      <c r="N86" s="17"/>
      <c r="O86" s="3"/>
      <c r="P86" s="3"/>
      <c r="Q86" s="3"/>
      <c r="R86" s="4"/>
      <c r="S86" s="4"/>
      <c r="T86" s="4"/>
      <c r="U86" s="5">
        <v>40.166499999999999</v>
      </c>
      <c r="V86" s="5">
        <v>40.166499999999999</v>
      </c>
      <c r="W86" s="5">
        <v>40</v>
      </c>
      <c r="X86" s="6">
        <v>40.166499999999999</v>
      </c>
      <c r="Y86" s="6">
        <v>40.166499999999999</v>
      </c>
      <c r="Z86" s="6">
        <v>40</v>
      </c>
      <c r="AA86" s="7"/>
      <c r="AB86" s="7"/>
      <c r="AC86" s="7"/>
      <c r="AD86" s="2"/>
      <c r="AE86" s="2"/>
      <c r="AF86" s="2"/>
      <c r="AG86" s="9"/>
      <c r="AH86" s="9"/>
      <c r="AI86" s="9"/>
    </row>
    <row r="87" spans="2:35" x14ac:dyDescent="0.25">
      <c r="B87" s="1" t="s">
        <v>64</v>
      </c>
    </row>
    <row r="88" spans="2:35" x14ac:dyDescent="0.25">
      <c r="B88" s="1" t="s">
        <v>65</v>
      </c>
    </row>
    <row r="89" spans="2:35" x14ac:dyDescent="0.25">
      <c r="B89" t="s">
        <v>66</v>
      </c>
      <c r="C89">
        <v>7</v>
      </c>
      <c r="D89">
        <v>8</v>
      </c>
      <c r="E89">
        <f t="shared" si="5"/>
        <v>12</v>
      </c>
      <c r="F89" s="9">
        <f t="shared" si="6"/>
        <v>9</v>
      </c>
      <c r="G89" s="18">
        <f t="shared" si="7"/>
        <v>8.5</v>
      </c>
      <c r="H89" s="7"/>
      <c r="J89" s="2"/>
      <c r="K89" s="2"/>
      <c r="L89" s="2"/>
      <c r="M89" s="17"/>
      <c r="N89" s="17"/>
      <c r="O89" s="3"/>
      <c r="P89" s="3"/>
      <c r="Q89" s="3"/>
      <c r="R89" s="4"/>
      <c r="S89" s="4"/>
      <c r="T89" s="4"/>
      <c r="U89" s="5"/>
      <c r="V89" s="5"/>
      <c r="W89" s="5"/>
      <c r="X89" s="6"/>
      <c r="Y89" s="6"/>
      <c r="Z89" s="6"/>
      <c r="AA89" s="7">
        <v>9</v>
      </c>
      <c r="AB89" s="8">
        <v>8.5</v>
      </c>
      <c r="AC89" s="8">
        <v>10</v>
      </c>
      <c r="AD89" s="2"/>
      <c r="AE89" s="2"/>
      <c r="AF89" s="2"/>
      <c r="AG89" s="9"/>
      <c r="AH89" s="9"/>
      <c r="AI89" s="9"/>
    </row>
    <row r="90" spans="2:35" x14ac:dyDescent="0.25">
      <c r="B90" t="s">
        <v>67</v>
      </c>
      <c r="C90">
        <v>7</v>
      </c>
      <c r="D90">
        <v>8</v>
      </c>
      <c r="E90">
        <f t="shared" si="5"/>
        <v>12</v>
      </c>
      <c r="F90" s="9">
        <f t="shared" si="6"/>
        <v>9</v>
      </c>
      <c r="G90" s="18">
        <f t="shared" si="7"/>
        <v>8.5</v>
      </c>
      <c r="H90" s="7"/>
      <c r="J90" s="2"/>
      <c r="K90" s="2"/>
      <c r="L90" s="2"/>
      <c r="M90" s="17"/>
      <c r="N90" s="17"/>
      <c r="O90" s="3"/>
      <c r="P90" s="3"/>
      <c r="Q90" s="3"/>
      <c r="R90" s="4"/>
      <c r="S90" s="4"/>
      <c r="T90" s="4"/>
      <c r="U90" s="5"/>
      <c r="V90" s="5"/>
      <c r="W90" s="5"/>
      <c r="X90" s="6"/>
      <c r="Y90" s="6"/>
      <c r="Z90" s="6"/>
      <c r="AA90" s="7">
        <v>9</v>
      </c>
      <c r="AB90" s="7">
        <v>8.5</v>
      </c>
      <c r="AC90" s="8">
        <v>10</v>
      </c>
      <c r="AD90" s="2"/>
      <c r="AE90" s="2"/>
      <c r="AF90" s="2"/>
      <c r="AG90" s="9"/>
      <c r="AH90" s="9"/>
      <c r="AI90" s="9"/>
    </row>
    <row r="91" spans="2:35" x14ac:dyDescent="0.25">
      <c r="B91" t="s">
        <v>68</v>
      </c>
      <c r="C91">
        <v>7</v>
      </c>
      <c r="D91">
        <v>8</v>
      </c>
      <c r="E91">
        <f t="shared" si="5"/>
        <v>12</v>
      </c>
      <c r="F91" s="9">
        <f t="shared" si="6"/>
        <v>9</v>
      </c>
      <c r="G91" s="18">
        <f t="shared" si="7"/>
        <v>8.5</v>
      </c>
      <c r="H91" s="7"/>
      <c r="J91" s="2"/>
      <c r="K91" s="2"/>
      <c r="L91" s="2"/>
      <c r="M91" s="17"/>
      <c r="N91" s="17"/>
      <c r="O91" s="3"/>
      <c r="P91" s="3"/>
      <c r="Q91" s="3"/>
      <c r="R91" s="4"/>
      <c r="S91" s="4"/>
      <c r="T91" s="4"/>
      <c r="U91" s="5"/>
      <c r="V91" s="5"/>
      <c r="W91" s="5"/>
      <c r="X91" s="6"/>
      <c r="Y91" s="6"/>
      <c r="Z91" s="6"/>
      <c r="AA91" s="7">
        <v>9</v>
      </c>
      <c r="AB91" s="7">
        <v>8.5</v>
      </c>
      <c r="AC91" s="8">
        <v>10</v>
      </c>
      <c r="AD91" s="2"/>
      <c r="AE91" s="2"/>
      <c r="AF91" s="2"/>
      <c r="AG91" s="9"/>
      <c r="AH91" s="9"/>
      <c r="AI91" s="9"/>
    </row>
    <row r="92" spans="2:35" x14ac:dyDescent="0.25">
      <c r="B92" t="s">
        <v>69</v>
      </c>
      <c r="C92">
        <v>7</v>
      </c>
      <c r="D92">
        <v>8</v>
      </c>
      <c r="E92">
        <f t="shared" si="5"/>
        <v>12</v>
      </c>
      <c r="F92" s="9">
        <f t="shared" si="6"/>
        <v>9</v>
      </c>
      <c r="G92" s="18">
        <f t="shared" si="7"/>
        <v>8.5</v>
      </c>
      <c r="H92" s="7"/>
      <c r="J92" s="2"/>
      <c r="K92" s="2"/>
      <c r="L92" s="2"/>
      <c r="M92" s="17"/>
      <c r="N92" s="17"/>
      <c r="O92" s="3"/>
      <c r="P92" s="3"/>
      <c r="Q92" s="3"/>
      <c r="R92" s="4"/>
      <c r="S92" s="4"/>
      <c r="T92" s="4"/>
      <c r="U92" s="5"/>
      <c r="V92" s="5"/>
      <c r="W92" s="5"/>
      <c r="X92" s="6"/>
      <c r="Y92" s="6"/>
      <c r="Z92" s="6"/>
      <c r="AA92" s="7"/>
      <c r="AB92" s="7"/>
      <c r="AC92" s="7"/>
      <c r="AD92" s="2"/>
      <c r="AE92" s="2"/>
      <c r="AF92" s="2"/>
      <c r="AG92" s="9"/>
      <c r="AH92" s="9"/>
      <c r="AI92" s="9"/>
    </row>
    <row r="93" spans="2:35" x14ac:dyDescent="0.25">
      <c r="B93" s="1" t="s">
        <v>60</v>
      </c>
    </row>
    <row r="94" spans="2:35" x14ac:dyDescent="0.25">
      <c r="B94" t="s">
        <v>70</v>
      </c>
      <c r="C94">
        <v>14</v>
      </c>
      <c r="D94">
        <v>16</v>
      </c>
      <c r="E94">
        <f t="shared" si="5"/>
        <v>20</v>
      </c>
      <c r="F94" s="9">
        <f t="shared" si="6"/>
        <v>16.666666666666668</v>
      </c>
      <c r="G94" s="18">
        <f t="shared" si="7"/>
        <v>16.333333333333332</v>
      </c>
      <c r="H94" s="7"/>
      <c r="J94" s="2"/>
      <c r="K94" s="2"/>
      <c r="L94" s="2"/>
      <c r="M94" s="17"/>
      <c r="N94" s="17"/>
      <c r="O94" s="3"/>
      <c r="P94" s="3"/>
      <c r="Q94" s="3"/>
      <c r="R94" s="4"/>
      <c r="S94" s="4"/>
      <c r="T94" s="4"/>
      <c r="U94" s="5"/>
      <c r="V94" s="5"/>
      <c r="W94" s="5"/>
      <c r="X94" s="6"/>
      <c r="Y94" s="6"/>
      <c r="Z94" s="6"/>
      <c r="AA94" s="7">
        <v>16.666599999999999</v>
      </c>
      <c r="AB94" s="7">
        <v>16.333300000000001</v>
      </c>
      <c r="AC94" s="7">
        <v>18</v>
      </c>
      <c r="AD94" s="2"/>
      <c r="AE94" s="2"/>
      <c r="AF94" s="2"/>
      <c r="AG94" s="9"/>
      <c r="AH94" s="9"/>
      <c r="AI94" s="9"/>
    </row>
    <row r="95" spans="2:35" x14ac:dyDescent="0.25">
      <c r="B95" t="s">
        <v>71</v>
      </c>
      <c r="C95">
        <v>14</v>
      </c>
      <c r="D95">
        <v>16</v>
      </c>
      <c r="E95">
        <f t="shared" si="5"/>
        <v>20</v>
      </c>
      <c r="F95" s="9">
        <f t="shared" si="6"/>
        <v>16.666666666666668</v>
      </c>
      <c r="G95" s="18">
        <f t="shared" si="7"/>
        <v>16.333333333333332</v>
      </c>
      <c r="H95" s="7"/>
      <c r="J95" s="2"/>
      <c r="K95" s="2"/>
      <c r="L95" s="2"/>
      <c r="M95" s="17"/>
      <c r="N95" s="17"/>
      <c r="O95" s="3"/>
      <c r="P95" s="3"/>
      <c r="Q95" s="3"/>
      <c r="R95" s="4"/>
      <c r="S95" s="4"/>
      <c r="T95" s="4"/>
      <c r="U95" s="5"/>
      <c r="V95" s="5"/>
      <c r="W95" s="5"/>
      <c r="X95" s="6"/>
      <c r="Y95" s="6"/>
      <c r="Z95" s="6"/>
      <c r="AA95" s="7">
        <v>16.666599999999999</v>
      </c>
      <c r="AB95" s="7">
        <v>16.333300000000001</v>
      </c>
      <c r="AC95" s="7">
        <v>18</v>
      </c>
      <c r="AD95" s="2"/>
      <c r="AE95" s="2"/>
      <c r="AF95" s="2"/>
      <c r="AG95" s="9"/>
      <c r="AH95" s="9"/>
      <c r="AI95" s="9"/>
    </row>
    <row r="96" spans="2:35" x14ac:dyDescent="0.25">
      <c r="B96" t="s">
        <v>72</v>
      </c>
      <c r="C96">
        <v>14</v>
      </c>
      <c r="D96">
        <v>16</v>
      </c>
      <c r="E96">
        <f t="shared" si="5"/>
        <v>20</v>
      </c>
      <c r="F96" s="9">
        <f t="shared" si="6"/>
        <v>16.666666666666668</v>
      </c>
      <c r="G96" s="18">
        <f t="shared" si="7"/>
        <v>16.333333333333332</v>
      </c>
      <c r="H96" s="7"/>
      <c r="J96" s="2"/>
      <c r="K96" s="2"/>
      <c r="L96" s="2"/>
      <c r="M96" s="17"/>
      <c r="N96" s="17"/>
      <c r="O96" s="3"/>
      <c r="P96" s="3"/>
      <c r="Q96" s="3"/>
      <c r="R96" s="4"/>
      <c r="S96" s="4"/>
      <c r="T96" s="4"/>
      <c r="U96" s="5"/>
      <c r="V96" s="5"/>
      <c r="W96" s="5"/>
      <c r="X96" s="6"/>
      <c r="Y96" s="6"/>
      <c r="Z96" s="6"/>
      <c r="AA96" s="7">
        <v>16.666599999999999</v>
      </c>
      <c r="AB96" s="7">
        <v>16.333300000000001</v>
      </c>
      <c r="AC96" s="7">
        <v>18</v>
      </c>
      <c r="AD96" s="2"/>
      <c r="AE96" s="2"/>
      <c r="AF96" s="2"/>
      <c r="AG96" s="9"/>
      <c r="AH96" s="9"/>
      <c r="AI96" s="9"/>
    </row>
    <row r="97" spans="2:35" x14ac:dyDescent="0.25">
      <c r="B97" s="1" t="s">
        <v>54</v>
      </c>
    </row>
    <row r="98" spans="2:35" x14ac:dyDescent="0.25">
      <c r="B98" t="s">
        <v>73</v>
      </c>
      <c r="C98">
        <v>1</v>
      </c>
      <c r="D98">
        <v>2</v>
      </c>
      <c r="E98">
        <f t="shared" si="5"/>
        <v>6</v>
      </c>
      <c r="F98" s="9">
        <f t="shared" si="6"/>
        <v>3</v>
      </c>
      <c r="G98" s="18">
        <f t="shared" si="7"/>
        <v>2.5</v>
      </c>
      <c r="H98" s="7"/>
      <c r="J98" s="2"/>
      <c r="K98" s="2"/>
      <c r="L98" s="2"/>
      <c r="M98" s="17"/>
      <c r="N98" s="17"/>
      <c r="O98" s="3"/>
      <c r="P98" s="3"/>
      <c r="Q98" s="3"/>
      <c r="R98" s="4"/>
      <c r="S98" s="4"/>
      <c r="T98" s="4"/>
      <c r="U98" s="5"/>
      <c r="V98" s="5"/>
      <c r="W98" s="5"/>
      <c r="X98" s="6"/>
      <c r="Y98" s="6"/>
      <c r="Z98" s="6"/>
      <c r="AA98" s="7">
        <v>3</v>
      </c>
      <c r="AB98" s="7">
        <v>2.5</v>
      </c>
      <c r="AC98" s="7">
        <v>4</v>
      </c>
      <c r="AD98" s="2"/>
      <c r="AE98" s="2"/>
      <c r="AF98" s="2"/>
      <c r="AG98" s="9"/>
      <c r="AH98" s="9"/>
      <c r="AI98" s="9"/>
    </row>
    <row r="99" spans="2:35" x14ac:dyDescent="0.25">
      <c r="B99" t="s">
        <v>74</v>
      </c>
      <c r="C99">
        <v>1</v>
      </c>
      <c r="D99">
        <v>2</v>
      </c>
      <c r="E99">
        <f t="shared" si="5"/>
        <v>6</v>
      </c>
      <c r="F99" s="9">
        <f t="shared" si="6"/>
        <v>3</v>
      </c>
      <c r="G99" s="18">
        <f t="shared" si="7"/>
        <v>2.5</v>
      </c>
      <c r="H99" s="7"/>
      <c r="J99" s="2"/>
      <c r="K99" s="2"/>
      <c r="L99" s="2"/>
      <c r="M99" s="17"/>
      <c r="N99" s="17"/>
      <c r="O99" s="3"/>
      <c r="P99" s="3"/>
      <c r="Q99" s="3"/>
      <c r="R99" s="4"/>
      <c r="S99" s="4"/>
      <c r="T99" s="4"/>
      <c r="U99" s="5"/>
      <c r="V99" s="5"/>
      <c r="W99" s="5"/>
      <c r="X99" s="6"/>
      <c r="Y99" s="6"/>
      <c r="Z99" s="6"/>
      <c r="AA99" s="7"/>
      <c r="AB99" s="7"/>
      <c r="AC99" s="7"/>
      <c r="AD99" s="2"/>
      <c r="AE99" s="2"/>
      <c r="AF99" s="2"/>
      <c r="AG99" s="9"/>
      <c r="AH99" s="9"/>
      <c r="AI99" s="9"/>
    </row>
    <row r="100" spans="2:35" x14ac:dyDescent="0.25">
      <c r="B100" t="s">
        <v>75</v>
      </c>
      <c r="C100">
        <v>1</v>
      </c>
      <c r="D100">
        <v>2</v>
      </c>
      <c r="E100">
        <f t="shared" si="5"/>
        <v>6</v>
      </c>
      <c r="F100" s="9">
        <f t="shared" si="6"/>
        <v>3</v>
      </c>
      <c r="G100" s="18">
        <f t="shared" si="7"/>
        <v>2.5</v>
      </c>
      <c r="H100" s="7"/>
      <c r="J100" s="2"/>
      <c r="K100" s="2"/>
      <c r="L100" s="2"/>
      <c r="M100" s="17"/>
      <c r="N100" s="17"/>
      <c r="O100" s="3"/>
      <c r="P100" s="3"/>
      <c r="Q100" s="3"/>
      <c r="R100" s="4"/>
      <c r="S100" s="4"/>
      <c r="T100" s="4"/>
      <c r="U100" s="5"/>
      <c r="V100" s="5"/>
      <c r="W100" s="5"/>
      <c r="X100" s="6"/>
      <c r="Y100" s="6"/>
      <c r="Z100" s="6"/>
      <c r="AA100" s="7"/>
      <c r="AB100" s="7"/>
      <c r="AC100" s="7"/>
      <c r="AD100" s="2"/>
      <c r="AE100" s="2"/>
      <c r="AF100" s="2"/>
      <c r="AG100" s="9"/>
      <c r="AH100" s="9"/>
      <c r="AI100" s="9"/>
    </row>
    <row r="101" spans="2:35" x14ac:dyDescent="0.25">
      <c r="B101" s="1" t="s">
        <v>76</v>
      </c>
    </row>
    <row r="102" spans="2:35" x14ac:dyDescent="0.25">
      <c r="B102" s="1" t="s">
        <v>64</v>
      </c>
    </row>
    <row r="103" spans="2:35" x14ac:dyDescent="0.25">
      <c r="B103" s="1" t="s">
        <v>27</v>
      </c>
    </row>
    <row r="104" spans="2:35" x14ac:dyDescent="0.25">
      <c r="B104" t="s">
        <v>77</v>
      </c>
      <c r="C104">
        <v>12</v>
      </c>
      <c r="D104">
        <v>16</v>
      </c>
      <c r="E104">
        <f t="shared" si="5"/>
        <v>20</v>
      </c>
      <c r="F104" s="9">
        <f t="shared" si="6"/>
        <v>16</v>
      </c>
      <c r="G104" s="18">
        <f t="shared" si="7"/>
        <v>16</v>
      </c>
      <c r="H104" s="7"/>
      <c r="J104" s="2"/>
      <c r="K104" s="2"/>
      <c r="L104" s="2"/>
      <c r="M104" s="17"/>
      <c r="N104" s="17"/>
      <c r="O104" s="3"/>
      <c r="P104" s="3"/>
      <c r="Q104" s="3"/>
      <c r="R104" s="4"/>
      <c r="S104" s="4"/>
      <c r="T104" s="4"/>
      <c r="U104" s="5"/>
      <c r="V104" s="5"/>
      <c r="W104" s="5"/>
      <c r="X104" s="6"/>
      <c r="Y104" s="6"/>
      <c r="Z104" s="6"/>
      <c r="AA104" s="7">
        <v>16</v>
      </c>
      <c r="AB104" s="7">
        <v>16</v>
      </c>
      <c r="AC104" s="7">
        <v>16</v>
      </c>
      <c r="AD104" s="2"/>
      <c r="AE104" s="2"/>
      <c r="AF104" s="2"/>
      <c r="AG104" s="9"/>
      <c r="AH104" s="9"/>
      <c r="AI104" s="9"/>
    </row>
    <row r="105" spans="2:35" x14ac:dyDescent="0.25">
      <c r="B105" t="s">
        <v>78</v>
      </c>
      <c r="C105">
        <v>5</v>
      </c>
      <c r="D105">
        <v>8</v>
      </c>
      <c r="E105">
        <f t="shared" si="5"/>
        <v>12</v>
      </c>
      <c r="F105" s="9">
        <f t="shared" si="6"/>
        <v>8.3333333333333339</v>
      </c>
      <c r="G105" s="18">
        <f t="shared" si="7"/>
        <v>8.1666666666666661</v>
      </c>
      <c r="H105" s="7"/>
      <c r="J105" s="2"/>
      <c r="K105" s="2"/>
      <c r="L105" s="2"/>
      <c r="M105" s="17"/>
      <c r="N105" s="17"/>
      <c r="O105" s="3"/>
      <c r="P105" s="3"/>
      <c r="Q105" s="3"/>
      <c r="R105" s="4"/>
      <c r="S105" s="4"/>
      <c r="T105" s="4"/>
      <c r="U105" s="5"/>
      <c r="V105" s="5"/>
      <c r="W105" s="5"/>
      <c r="X105" s="6"/>
      <c r="Y105" s="6"/>
      <c r="Z105" s="6"/>
      <c r="AA105" s="7">
        <v>8.3330000000000002</v>
      </c>
      <c r="AB105" s="7">
        <v>8.1666000000000007</v>
      </c>
      <c r="AC105" s="7">
        <v>8</v>
      </c>
      <c r="AD105" s="2"/>
      <c r="AE105" s="2"/>
      <c r="AF105" s="2"/>
      <c r="AG105" s="9"/>
      <c r="AH105" s="9"/>
      <c r="AI105" s="9"/>
    </row>
    <row r="106" spans="2:35" x14ac:dyDescent="0.25">
      <c r="B106" t="s">
        <v>79</v>
      </c>
      <c r="C106">
        <v>5</v>
      </c>
      <c r="D106">
        <v>8</v>
      </c>
      <c r="E106">
        <f t="shared" si="5"/>
        <v>12</v>
      </c>
      <c r="F106" s="9">
        <f t="shared" si="6"/>
        <v>8.3333333333333339</v>
      </c>
      <c r="G106" s="18">
        <f t="shared" si="7"/>
        <v>8.1666666666666661</v>
      </c>
      <c r="H106" s="7"/>
      <c r="J106" s="2"/>
      <c r="K106" s="2"/>
      <c r="L106" s="2"/>
      <c r="M106" s="17"/>
      <c r="N106" s="17"/>
      <c r="O106" s="3"/>
      <c r="P106" s="3"/>
      <c r="Q106" s="3"/>
      <c r="R106" s="4"/>
      <c r="S106" s="4"/>
      <c r="T106" s="4"/>
      <c r="U106" s="5"/>
      <c r="V106" s="5"/>
      <c r="W106" s="5"/>
      <c r="X106" s="6"/>
      <c r="Y106" s="6"/>
      <c r="Z106" s="6"/>
      <c r="AA106" s="7">
        <v>8.3330000000000002</v>
      </c>
      <c r="AB106" s="7">
        <v>8.1666000000000007</v>
      </c>
      <c r="AC106" s="7">
        <v>8</v>
      </c>
      <c r="AD106" s="2"/>
      <c r="AE106" s="2"/>
      <c r="AF106" s="2"/>
      <c r="AG106" s="9"/>
      <c r="AH106" s="9"/>
      <c r="AI106" s="9"/>
    </row>
    <row r="107" spans="2:35" x14ac:dyDescent="0.25">
      <c r="B107" s="1" t="s">
        <v>58</v>
      </c>
    </row>
    <row r="108" spans="2:35" x14ac:dyDescent="0.25">
      <c r="B108" s="1" t="s">
        <v>27</v>
      </c>
    </row>
    <row r="109" spans="2:35" x14ac:dyDescent="0.25">
      <c r="B109" t="s">
        <v>80</v>
      </c>
      <c r="C109">
        <v>93</v>
      </c>
      <c r="D109">
        <v>96</v>
      </c>
      <c r="E109">
        <f t="shared" si="5"/>
        <v>100</v>
      </c>
      <c r="F109" s="9">
        <f t="shared" si="6"/>
        <v>96.333333333333329</v>
      </c>
      <c r="G109" s="18">
        <f t="shared" si="7"/>
        <v>96.166666666666671</v>
      </c>
      <c r="H109" s="7"/>
      <c r="J109" s="2"/>
      <c r="K109" s="2"/>
      <c r="L109" s="2"/>
      <c r="M109" s="17"/>
      <c r="N109" s="17"/>
      <c r="O109" s="3"/>
      <c r="P109" s="3"/>
      <c r="Q109" s="3"/>
      <c r="R109" s="4"/>
      <c r="S109" s="4"/>
      <c r="T109" s="4"/>
      <c r="U109" s="5"/>
      <c r="V109" s="5"/>
      <c r="W109" s="5"/>
      <c r="X109" s="6"/>
      <c r="Y109" s="6"/>
      <c r="Z109" s="6"/>
      <c r="AA109" s="7"/>
      <c r="AB109" s="7"/>
      <c r="AC109" s="7"/>
      <c r="AD109" s="2">
        <v>96.333299999999994</v>
      </c>
      <c r="AE109" s="2">
        <v>96.166659999999993</v>
      </c>
      <c r="AF109" s="2">
        <v>96</v>
      </c>
      <c r="AG109" s="9"/>
      <c r="AH109" s="9"/>
      <c r="AI109" s="9"/>
    </row>
    <row r="110" spans="2:35" x14ac:dyDescent="0.25">
      <c r="B110" s="1" t="s">
        <v>60</v>
      </c>
    </row>
    <row r="111" spans="2:35" x14ac:dyDescent="0.25">
      <c r="B111" t="s">
        <v>81</v>
      </c>
      <c r="C111">
        <v>21</v>
      </c>
      <c r="D111">
        <v>24</v>
      </c>
      <c r="E111">
        <f t="shared" si="5"/>
        <v>28</v>
      </c>
      <c r="F111" s="9">
        <f t="shared" si="6"/>
        <v>24.333333333333332</v>
      </c>
      <c r="G111" s="18">
        <f t="shared" si="7"/>
        <v>24.166666666666668</v>
      </c>
      <c r="H111" s="7"/>
      <c r="J111" s="2"/>
      <c r="K111" s="2"/>
      <c r="L111" s="2"/>
      <c r="M111" s="17"/>
      <c r="N111" s="17"/>
      <c r="O111" s="3"/>
      <c r="P111" s="3"/>
      <c r="Q111" s="3"/>
      <c r="R111" s="4"/>
      <c r="S111" s="4"/>
      <c r="T111" s="4"/>
      <c r="U111" s="5"/>
      <c r="V111" s="5"/>
      <c r="W111" s="5"/>
      <c r="X111" s="6"/>
      <c r="Y111" s="6"/>
      <c r="Z111" s="6"/>
      <c r="AA111" s="7"/>
      <c r="AB111" s="7"/>
      <c r="AC111" s="7"/>
      <c r="AD111" s="2">
        <v>24.33333</v>
      </c>
      <c r="AE111" s="2">
        <v>24.16666</v>
      </c>
      <c r="AF111" s="2">
        <v>24</v>
      </c>
      <c r="AG111" s="9"/>
      <c r="AH111" s="9"/>
      <c r="AI111" s="9"/>
    </row>
    <row r="112" spans="2:35" x14ac:dyDescent="0.25">
      <c r="B112" t="s">
        <v>82</v>
      </c>
      <c r="C112">
        <v>21</v>
      </c>
      <c r="D112">
        <v>24</v>
      </c>
      <c r="E112">
        <f t="shared" si="5"/>
        <v>28</v>
      </c>
      <c r="F112" s="9">
        <f t="shared" si="6"/>
        <v>24.333333333333332</v>
      </c>
      <c r="G112" s="18">
        <f t="shared" si="7"/>
        <v>24.166666666666668</v>
      </c>
      <c r="H112" s="7"/>
      <c r="J112" s="2"/>
      <c r="K112" s="2"/>
      <c r="L112" s="2"/>
      <c r="M112" s="17"/>
      <c r="N112" s="17"/>
      <c r="O112" s="3"/>
      <c r="P112" s="3"/>
      <c r="Q112" s="3"/>
      <c r="R112" s="4"/>
      <c r="S112" s="4"/>
      <c r="T112" s="4"/>
      <c r="U112" s="5"/>
      <c r="V112" s="5"/>
      <c r="W112" s="5"/>
      <c r="X112" s="6"/>
      <c r="Y112" s="6"/>
      <c r="Z112" s="6"/>
      <c r="AA112" s="7"/>
      <c r="AB112" s="7"/>
      <c r="AC112" s="7"/>
      <c r="AD112" s="2">
        <v>24.33333</v>
      </c>
      <c r="AE112" s="2">
        <v>24.16666</v>
      </c>
      <c r="AF112" s="2">
        <v>24</v>
      </c>
      <c r="AG112" s="9"/>
      <c r="AH112" s="9"/>
      <c r="AI112" s="9"/>
    </row>
    <row r="113" spans="2:35" x14ac:dyDescent="0.25">
      <c r="B113" t="s">
        <v>83</v>
      </c>
      <c r="C113">
        <v>21</v>
      </c>
      <c r="D113">
        <v>24</v>
      </c>
      <c r="E113">
        <f t="shared" si="5"/>
        <v>28</v>
      </c>
      <c r="F113" s="9">
        <f t="shared" si="6"/>
        <v>24.333333333333332</v>
      </c>
      <c r="G113" s="18">
        <f t="shared" si="7"/>
        <v>24.166666666666668</v>
      </c>
      <c r="H113" s="7"/>
      <c r="J113" s="2"/>
      <c r="K113" s="2"/>
      <c r="L113" s="2"/>
      <c r="M113" s="17"/>
      <c r="N113" s="17"/>
      <c r="O113" s="3"/>
      <c r="P113" s="3"/>
      <c r="Q113" s="3"/>
      <c r="R113" s="4"/>
      <c r="S113" s="4"/>
      <c r="T113" s="4"/>
      <c r="U113" s="5"/>
      <c r="V113" s="5"/>
      <c r="W113" s="5"/>
      <c r="X113" s="6"/>
      <c r="Y113" s="6"/>
      <c r="Z113" s="6"/>
      <c r="AA113" s="7"/>
      <c r="AB113" s="7"/>
      <c r="AC113" s="7"/>
      <c r="AD113" s="2">
        <v>24.33333</v>
      </c>
      <c r="AE113" s="2">
        <v>24.16666</v>
      </c>
      <c r="AF113" s="2">
        <v>24</v>
      </c>
      <c r="AG113" s="9"/>
      <c r="AH113" s="9"/>
      <c r="AI113" s="9"/>
    </row>
    <row r="114" spans="2:35" x14ac:dyDescent="0.25">
      <c r="B114" t="s">
        <v>84</v>
      </c>
      <c r="C114">
        <v>21</v>
      </c>
      <c r="D114">
        <v>24</v>
      </c>
      <c r="E114">
        <f t="shared" si="5"/>
        <v>28</v>
      </c>
      <c r="F114" s="9">
        <f t="shared" si="6"/>
        <v>24.333333333333332</v>
      </c>
      <c r="G114" s="18">
        <f t="shared" si="7"/>
        <v>24.166666666666668</v>
      </c>
      <c r="H114" s="7"/>
      <c r="J114" s="2"/>
      <c r="K114" s="2"/>
      <c r="L114" s="2"/>
      <c r="M114" s="17"/>
      <c r="N114" s="17"/>
      <c r="O114" s="3"/>
      <c r="P114" s="3"/>
      <c r="Q114" s="3"/>
      <c r="R114" s="4"/>
      <c r="S114" s="4"/>
      <c r="T114" s="4"/>
      <c r="U114" s="5"/>
      <c r="V114" s="5"/>
      <c r="W114" s="5"/>
      <c r="X114" s="6"/>
      <c r="Y114" s="6"/>
      <c r="Z114" s="6"/>
      <c r="AA114" s="7"/>
      <c r="AB114" s="7"/>
      <c r="AC114" s="7"/>
      <c r="AD114" s="2">
        <v>24.33333</v>
      </c>
      <c r="AE114" s="2">
        <v>24.16666</v>
      </c>
      <c r="AF114" s="2">
        <v>24</v>
      </c>
      <c r="AG114" s="9"/>
      <c r="AH114" s="9"/>
      <c r="AI114" s="9"/>
    </row>
    <row r="115" spans="2:35" x14ac:dyDescent="0.25">
      <c r="B115" s="1" t="s">
        <v>85</v>
      </c>
    </row>
    <row r="116" spans="2:35" x14ac:dyDescent="0.25">
      <c r="B116" t="s">
        <v>73</v>
      </c>
      <c r="C116">
        <v>1</v>
      </c>
      <c r="D116">
        <v>2</v>
      </c>
      <c r="E116">
        <f t="shared" si="5"/>
        <v>6</v>
      </c>
      <c r="F116" s="9">
        <f t="shared" si="6"/>
        <v>3</v>
      </c>
      <c r="G116" s="18">
        <f t="shared" si="7"/>
        <v>2.5</v>
      </c>
      <c r="H116" s="7"/>
      <c r="J116" s="2"/>
      <c r="K116" s="2"/>
      <c r="L116" s="2"/>
      <c r="M116" s="17"/>
      <c r="N116" s="17"/>
      <c r="O116" s="3"/>
      <c r="P116" s="3"/>
      <c r="Q116" s="3"/>
      <c r="R116" s="4"/>
      <c r="S116" s="4"/>
      <c r="T116" s="4"/>
      <c r="U116" s="5"/>
      <c r="V116" s="5"/>
      <c r="W116" s="5"/>
      <c r="X116" s="6"/>
      <c r="Y116" s="6"/>
      <c r="Z116" s="6"/>
      <c r="AA116" s="7"/>
      <c r="AB116" s="7"/>
      <c r="AC116" s="7"/>
      <c r="AD116" s="2">
        <v>3</v>
      </c>
      <c r="AE116" s="2">
        <v>2.5</v>
      </c>
      <c r="AF116" s="2">
        <v>4</v>
      </c>
      <c r="AG116" s="9"/>
      <c r="AH116" s="9"/>
      <c r="AI116" s="9"/>
    </row>
    <row r="117" spans="2:35" x14ac:dyDescent="0.25">
      <c r="B117" t="s">
        <v>74</v>
      </c>
      <c r="C117">
        <v>1</v>
      </c>
      <c r="D117">
        <v>2</v>
      </c>
      <c r="E117">
        <f t="shared" si="5"/>
        <v>6</v>
      </c>
      <c r="F117" s="9">
        <f t="shared" si="6"/>
        <v>3</v>
      </c>
      <c r="G117" s="18">
        <f t="shared" si="7"/>
        <v>2.5</v>
      </c>
      <c r="H117" s="7"/>
      <c r="J117" s="2"/>
      <c r="K117" s="2"/>
      <c r="L117" s="2"/>
      <c r="M117" s="17"/>
      <c r="N117" s="17"/>
      <c r="O117" s="3"/>
      <c r="P117" s="3"/>
      <c r="Q117" s="3"/>
      <c r="R117" s="4"/>
      <c r="S117" s="4"/>
      <c r="T117" s="4"/>
      <c r="U117" s="5"/>
      <c r="V117" s="5"/>
      <c r="W117" s="5"/>
      <c r="X117" s="6"/>
      <c r="Y117" s="6"/>
      <c r="Z117" s="6"/>
      <c r="AA117" s="7"/>
      <c r="AB117" s="7"/>
      <c r="AC117" s="7"/>
      <c r="AD117" s="2"/>
      <c r="AE117" s="2"/>
      <c r="AF117" s="2"/>
      <c r="AG117" s="9"/>
      <c r="AH117" s="9"/>
      <c r="AI117" s="9"/>
    </row>
    <row r="118" spans="2:35" x14ac:dyDescent="0.25">
      <c r="B118" t="s">
        <v>75</v>
      </c>
      <c r="C118">
        <v>1</v>
      </c>
      <c r="D118">
        <v>2</v>
      </c>
      <c r="E118">
        <f t="shared" si="5"/>
        <v>6</v>
      </c>
      <c r="F118" s="9">
        <f t="shared" si="6"/>
        <v>3</v>
      </c>
      <c r="G118" s="18">
        <f t="shared" si="7"/>
        <v>2.5</v>
      </c>
      <c r="H118" s="7"/>
      <c r="J118" s="2"/>
      <c r="K118" s="2"/>
      <c r="L118" s="2"/>
      <c r="M118" s="17"/>
      <c r="N118" s="17"/>
      <c r="O118" s="3"/>
      <c r="P118" s="3"/>
      <c r="Q118" s="3"/>
      <c r="R118" s="4"/>
      <c r="S118" s="4"/>
      <c r="T118" s="4"/>
      <c r="U118" s="5"/>
      <c r="V118" s="5"/>
      <c r="W118" s="5"/>
      <c r="X118" s="6"/>
      <c r="Y118" s="6"/>
      <c r="Z118" s="6"/>
      <c r="AA118" s="7"/>
      <c r="AB118" s="7"/>
      <c r="AC118" s="7"/>
      <c r="AD118" s="2"/>
      <c r="AE118" s="2"/>
      <c r="AF118" s="2"/>
      <c r="AG118" s="9"/>
      <c r="AH118" s="9"/>
      <c r="AI118" s="9"/>
    </row>
    <row r="119" spans="2:35" x14ac:dyDescent="0.25">
      <c r="B119" s="1" t="s">
        <v>86</v>
      </c>
    </row>
    <row r="120" spans="2:35" x14ac:dyDescent="0.25">
      <c r="B120" t="s">
        <v>87</v>
      </c>
      <c r="C120">
        <v>1</v>
      </c>
      <c r="D120">
        <v>2</v>
      </c>
      <c r="E120">
        <f t="shared" si="5"/>
        <v>6</v>
      </c>
      <c r="F120" s="9">
        <f t="shared" si="6"/>
        <v>3</v>
      </c>
      <c r="G120" s="18">
        <f t="shared" si="7"/>
        <v>2.5</v>
      </c>
      <c r="H120" s="7"/>
      <c r="J120" s="2"/>
      <c r="K120" s="2"/>
      <c r="L120" s="2"/>
      <c r="M120" s="17"/>
      <c r="N120" s="17"/>
      <c r="O120" s="3"/>
      <c r="P120" s="3"/>
      <c r="Q120" s="3"/>
      <c r="R120" s="4"/>
      <c r="S120" s="4"/>
      <c r="T120" s="4"/>
      <c r="U120" s="5"/>
      <c r="V120" s="5"/>
      <c r="W120" s="5"/>
      <c r="X120" s="6"/>
      <c r="Y120" s="6"/>
      <c r="Z120" s="6"/>
      <c r="AA120" s="7"/>
      <c r="AB120" s="7"/>
      <c r="AC120" s="7"/>
      <c r="AD120" s="2">
        <v>3</v>
      </c>
      <c r="AE120" s="2">
        <v>2.5</v>
      </c>
      <c r="AF120" s="2">
        <v>4</v>
      </c>
      <c r="AG120" s="9"/>
      <c r="AH120" s="9"/>
      <c r="AI120" s="9"/>
    </row>
    <row r="121" spans="2:35" x14ac:dyDescent="0.25">
      <c r="B121" s="1" t="s">
        <v>88</v>
      </c>
    </row>
    <row r="122" spans="2:35" x14ac:dyDescent="0.25">
      <c r="B122" s="1" t="s">
        <v>58</v>
      </c>
    </row>
    <row r="123" spans="2:35" x14ac:dyDescent="0.25">
      <c r="B123" s="1" t="s">
        <v>89</v>
      </c>
    </row>
    <row r="124" spans="2:35" x14ac:dyDescent="0.25">
      <c r="B124" t="s">
        <v>90</v>
      </c>
      <c r="C124">
        <v>36</v>
      </c>
      <c r="D124">
        <v>40</v>
      </c>
      <c r="E124">
        <f t="shared" si="5"/>
        <v>44</v>
      </c>
      <c r="F124" s="9">
        <f t="shared" si="6"/>
        <v>40</v>
      </c>
      <c r="G124" s="18">
        <f t="shared" si="7"/>
        <v>40</v>
      </c>
      <c r="H124" s="7"/>
      <c r="J124" s="2"/>
      <c r="K124" s="2"/>
      <c r="L124" s="2"/>
      <c r="M124" s="17"/>
      <c r="N124" s="17"/>
      <c r="O124" s="3"/>
      <c r="P124" s="3"/>
      <c r="Q124" s="3"/>
      <c r="R124" s="4">
        <v>40</v>
      </c>
      <c r="S124" s="4">
        <v>40</v>
      </c>
      <c r="T124" s="4">
        <v>40</v>
      </c>
      <c r="U124" s="5"/>
      <c r="V124" s="5"/>
      <c r="W124" s="5"/>
      <c r="X124" s="6"/>
      <c r="Y124" s="6"/>
      <c r="Z124" s="6"/>
      <c r="AA124" s="7"/>
      <c r="AB124" s="7"/>
      <c r="AC124" s="7"/>
      <c r="AD124" s="2"/>
      <c r="AE124" s="2"/>
      <c r="AF124" s="2"/>
      <c r="AG124" s="9"/>
      <c r="AH124" s="9"/>
      <c r="AI124" s="9"/>
    </row>
    <row r="125" spans="2:35" x14ac:dyDescent="0.25">
      <c r="B125" t="s">
        <v>91</v>
      </c>
      <c r="C125">
        <v>28</v>
      </c>
      <c r="D125">
        <v>32</v>
      </c>
      <c r="E125">
        <f t="shared" si="5"/>
        <v>36</v>
      </c>
      <c r="F125" s="9">
        <f t="shared" si="6"/>
        <v>32</v>
      </c>
      <c r="G125" s="18">
        <f t="shared" si="7"/>
        <v>32</v>
      </c>
      <c r="H125" s="7"/>
      <c r="J125" s="2"/>
      <c r="K125" s="2"/>
      <c r="L125" s="2"/>
      <c r="M125" s="17"/>
      <c r="N125" s="17"/>
      <c r="O125" s="3"/>
      <c r="P125" s="3"/>
      <c r="Q125" s="3"/>
      <c r="R125" s="4"/>
      <c r="S125" s="4"/>
      <c r="T125" s="4"/>
      <c r="U125" s="5">
        <v>16</v>
      </c>
      <c r="V125" s="5">
        <v>16</v>
      </c>
      <c r="W125" s="5">
        <v>16</v>
      </c>
      <c r="X125" s="6">
        <v>16</v>
      </c>
      <c r="Y125" s="6">
        <v>16</v>
      </c>
      <c r="Z125" s="6">
        <v>16</v>
      </c>
      <c r="AA125" s="7"/>
      <c r="AB125" s="7"/>
      <c r="AC125" s="7"/>
      <c r="AD125" s="2"/>
      <c r="AE125" s="2"/>
      <c r="AF125" s="2"/>
      <c r="AG125" s="9"/>
      <c r="AH125" s="9"/>
      <c r="AI125" s="9"/>
    </row>
    <row r="126" spans="2:35" x14ac:dyDescent="0.25">
      <c r="B126" t="s">
        <v>92</v>
      </c>
      <c r="C126">
        <v>22</v>
      </c>
      <c r="D126">
        <v>24</v>
      </c>
      <c r="E126">
        <f t="shared" si="5"/>
        <v>28</v>
      </c>
      <c r="F126" s="9">
        <f t="shared" si="6"/>
        <v>24.666666666666668</v>
      </c>
      <c r="G126" s="18">
        <f t="shared" si="7"/>
        <v>24.333333333333332</v>
      </c>
      <c r="H126" s="7"/>
      <c r="J126" s="2"/>
      <c r="K126" s="2"/>
      <c r="L126" s="2"/>
      <c r="M126" s="17"/>
      <c r="N126" s="17"/>
      <c r="O126" s="3"/>
      <c r="P126" s="3"/>
      <c r="Q126" s="3"/>
      <c r="R126" s="4"/>
      <c r="S126" s="4"/>
      <c r="T126" s="4"/>
      <c r="U126" s="5">
        <v>12.333299999999999</v>
      </c>
      <c r="V126" s="5">
        <v>12.166600000000001</v>
      </c>
      <c r="W126" s="5">
        <v>12</v>
      </c>
      <c r="X126" s="6">
        <v>12.333299999999999</v>
      </c>
      <c r="Y126" s="6">
        <v>12.166600000000001</v>
      </c>
      <c r="Z126" s="6">
        <v>12</v>
      </c>
      <c r="AA126" s="7"/>
      <c r="AB126" s="7"/>
      <c r="AC126" s="7"/>
      <c r="AD126" s="2"/>
      <c r="AE126" s="2"/>
      <c r="AF126" s="2"/>
      <c r="AG126" s="9"/>
      <c r="AH126" s="9"/>
      <c r="AI126" s="9"/>
    </row>
    <row r="127" spans="2:35" x14ac:dyDescent="0.25">
      <c r="B127" s="1" t="s">
        <v>93</v>
      </c>
    </row>
    <row r="128" spans="2:35" x14ac:dyDescent="0.25">
      <c r="B128" s="1" t="s">
        <v>94</v>
      </c>
    </row>
    <row r="129" spans="2:35" x14ac:dyDescent="0.25">
      <c r="B129" t="s">
        <v>95</v>
      </c>
      <c r="C129">
        <v>21</v>
      </c>
      <c r="D129">
        <v>24</v>
      </c>
      <c r="E129">
        <f t="shared" si="5"/>
        <v>28</v>
      </c>
      <c r="F129" s="9">
        <f t="shared" si="6"/>
        <v>24.333333333333332</v>
      </c>
      <c r="G129" s="18">
        <f t="shared" si="7"/>
        <v>24.166666666666668</v>
      </c>
      <c r="H129" s="7"/>
      <c r="J129" s="2"/>
      <c r="K129" s="2"/>
      <c r="L129" s="2"/>
      <c r="M129" s="17"/>
      <c r="N129" s="17"/>
      <c r="O129" s="3"/>
      <c r="P129" s="3"/>
      <c r="Q129" s="3"/>
      <c r="R129" s="4">
        <v>24.332999999999998</v>
      </c>
      <c r="S129" s="4">
        <v>24.166599999999999</v>
      </c>
      <c r="T129" s="4">
        <v>24</v>
      </c>
      <c r="U129" s="5"/>
      <c r="V129" s="5"/>
      <c r="W129" s="5"/>
      <c r="X129" s="6"/>
      <c r="Y129" s="6"/>
      <c r="Z129" s="6"/>
      <c r="AA129" s="7"/>
      <c r="AB129" s="7"/>
      <c r="AC129" s="7"/>
      <c r="AD129" s="2"/>
      <c r="AE129" s="2"/>
      <c r="AF129" s="2"/>
      <c r="AG129" s="9"/>
      <c r="AH129" s="9"/>
      <c r="AI129" s="9"/>
    </row>
    <row r="130" spans="2:35" x14ac:dyDescent="0.25">
      <c r="B130" t="s">
        <v>96</v>
      </c>
      <c r="C130">
        <v>3</v>
      </c>
      <c r="D130">
        <v>4</v>
      </c>
      <c r="E130">
        <f t="shared" si="5"/>
        <v>8</v>
      </c>
      <c r="F130" s="9">
        <f t="shared" si="6"/>
        <v>5</v>
      </c>
      <c r="G130" s="18">
        <f t="shared" si="7"/>
        <v>4.5</v>
      </c>
      <c r="H130" s="7"/>
      <c r="J130" s="2">
        <v>5</v>
      </c>
      <c r="K130" s="2">
        <v>4.5</v>
      </c>
      <c r="L130" s="2">
        <v>6</v>
      </c>
      <c r="M130" s="17"/>
      <c r="N130" s="17"/>
      <c r="O130" s="3"/>
      <c r="P130" s="3"/>
      <c r="Q130" s="3"/>
      <c r="R130" s="4"/>
      <c r="S130" s="4"/>
      <c r="T130" s="4"/>
      <c r="U130" s="5"/>
      <c r="V130" s="5"/>
      <c r="W130" s="5"/>
      <c r="X130" s="6"/>
      <c r="Y130" s="6"/>
      <c r="Z130" s="6"/>
      <c r="AA130" s="7"/>
      <c r="AB130" s="7"/>
      <c r="AC130" s="7"/>
      <c r="AD130" s="2"/>
      <c r="AE130" s="2"/>
      <c r="AF130" s="2"/>
      <c r="AG130" s="9"/>
      <c r="AH130" s="9"/>
      <c r="AI130" s="9"/>
    </row>
    <row r="131" spans="2:35" x14ac:dyDescent="0.25">
      <c r="B131" t="s">
        <v>97</v>
      </c>
      <c r="C131">
        <v>1.5</v>
      </c>
      <c r="D131">
        <v>2</v>
      </c>
      <c r="E131">
        <f t="shared" si="5"/>
        <v>6</v>
      </c>
      <c r="F131" s="9">
        <f t="shared" si="6"/>
        <v>3.1666666666666665</v>
      </c>
      <c r="G131" s="18">
        <f t="shared" si="7"/>
        <v>2.5833333333333335</v>
      </c>
      <c r="H131" s="7"/>
      <c r="J131" s="2"/>
      <c r="K131" s="2"/>
      <c r="L131" s="2"/>
      <c r="M131" s="17"/>
      <c r="N131" s="17"/>
      <c r="O131" s="3">
        <v>3.1666599999999998</v>
      </c>
      <c r="P131" s="3">
        <v>2.5833300000000001</v>
      </c>
      <c r="Q131" s="3">
        <v>4</v>
      </c>
      <c r="R131" s="4"/>
      <c r="S131" s="4"/>
      <c r="T131" s="4"/>
      <c r="U131" s="5"/>
      <c r="V131" s="5"/>
      <c r="W131" s="5"/>
      <c r="X131" s="6"/>
      <c r="Y131" s="6"/>
      <c r="Z131" s="6"/>
      <c r="AA131" s="7"/>
      <c r="AB131" s="7"/>
      <c r="AC131" s="7"/>
      <c r="AD131" s="2"/>
      <c r="AE131" s="2"/>
      <c r="AF131" s="2"/>
      <c r="AG131" s="9"/>
      <c r="AH131" s="9"/>
      <c r="AI131" s="9"/>
    </row>
    <row r="132" spans="2:35" x14ac:dyDescent="0.25">
      <c r="B132" t="s">
        <v>98</v>
      </c>
      <c r="C132">
        <v>0.3</v>
      </c>
      <c r="D132">
        <v>1</v>
      </c>
      <c r="E132">
        <f t="shared" si="5"/>
        <v>5</v>
      </c>
      <c r="F132" s="9">
        <f t="shared" si="6"/>
        <v>2.1</v>
      </c>
      <c r="G132" s="18">
        <f t="shared" si="7"/>
        <v>1.55</v>
      </c>
      <c r="H132" s="7"/>
      <c r="J132" s="2"/>
      <c r="K132" s="2"/>
      <c r="L132" s="2"/>
      <c r="M132" s="17"/>
      <c r="N132" s="17"/>
      <c r="O132" s="3">
        <v>0.21</v>
      </c>
      <c r="P132" s="3">
        <v>1.55</v>
      </c>
      <c r="Q132" s="3">
        <v>2</v>
      </c>
      <c r="R132" s="4"/>
      <c r="S132" s="4"/>
      <c r="T132" s="4"/>
      <c r="U132" s="5"/>
      <c r="V132" s="5"/>
      <c r="W132" s="5"/>
      <c r="X132" s="6"/>
      <c r="Y132" s="6"/>
      <c r="Z132" s="6"/>
      <c r="AA132" s="7"/>
      <c r="AB132" s="7"/>
      <c r="AC132" s="7"/>
      <c r="AD132" s="2"/>
      <c r="AE132" s="2"/>
      <c r="AF132" s="2"/>
      <c r="AG132" s="9"/>
      <c r="AH132" s="9"/>
      <c r="AI132" s="9"/>
    </row>
    <row r="133" spans="2:35" x14ac:dyDescent="0.25">
      <c r="B133" t="s">
        <v>88</v>
      </c>
      <c r="C133">
        <v>36</v>
      </c>
      <c r="D133">
        <v>40</v>
      </c>
      <c r="E133">
        <f t="shared" ref="E133:E159" si="8">D133+4</f>
        <v>44</v>
      </c>
      <c r="F133" s="9">
        <f t="shared" ref="F133:F159" si="9">(C133+D133+E133)/3</f>
        <v>40</v>
      </c>
      <c r="G133" s="18">
        <f t="shared" ref="G133:G159" si="10">(C133+4*(D133)+E133)/6</f>
        <v>40</v>
      </c>
      <c r="H133" s="7"/>
      <c r="J133" s="2"/>
      <c r="K133" s="2"/>
      <c r="L133" s="2"/>
      <c r="M133" s="17"/>
      <c r="N133" s="17"/>
      <c r="O133" s="3">
        <v>40</v>
      </c>
      <c r="P133" s="3">
        <v>40</v>
      </c>
      <c r="Q133" s="3">
        <v>40</v>
      </c>
      <c r="R133" s="4"/>
      <c r="S133" s="4"/>
      <c r="T133" s="4"/>
      <c r="U133" s="5"/>
      <c r="V133" s="5"/>
      <c r="W133" s="5"/>
      <c r="X133" s="6"/>
      <c r="Y133" s="6"/>
      <c r="Z133" s="6"/>
      <c r="AA133" s="7"/>
      <c r="AB133" s="7"/>
      <c r="AC133" s="7"/>
      <c r="AD133" s="2"/>
      <c r="AE133" s="2"/>
      <c r="AF133" s="2"/>
      <c r="AG133" s="9"/>
      <c r="AH133" s="9"/>
      <c r="AI133" s="9"/>
    </row>
    <row r="134" spans="2:35" x14ac:dyDescent="0.25">
      <c r="B134" s="1" t="s">
        <v>99</v>
      </c>
    </row>
    <row r="135" spans="2:35" x14ac:dyDescent="0.25">
      <c r="B135" s="1" t="s">
        <v>100</v>
      </c>
    </row>
    <row r="136" spans="2:35" x14ac:dyDescent="0.25">
      <c r="B136" t="s">
        <v>101</v>
      </c>
      <c r="C136">
        <v>1</v>
      </c>
      <c r="D136">
        <v>2</v>
      </c>
      <c r="E136">
        <f t="shared" si="8"/>
        <v>6</v>
      </c>
      <c r="F136" s="9">
        <f t="shared" si="9"/>
        <v>3</v>
      </c>
      <c r="G136" s="18">
        <f t="shared" si="10"/>
        <v>2.5</v>
      </c>
      <c r="H136" s="7"/>
      <c r="J136" s="2">
        <v>3</v>
      </c>
      <c r="K136" s="2">
        <v>2.5</v>
      </c>
      <c r="L136" s="2">
        <v>4</v>
      </c>
      <c r="M136" s="17"/>
      <c r="N136" s="17"/>
      <c r="O136" s="3"/>
      <c r="P136" s="3"/>
      <c r="Q136" s="3"/>
      <c r="R136" s="4"/>
      <c r="S136" s="4"/>
      <c r="T136" s="4"/>
      <c r="U136" s="5"/>
      <c r="V136" s="5"/>
      <c r="W136" s="5"/>
      <c r="X136" s="6"/>
      <c r="Y136" s="6"/>
      <c r="Z136" s="6"/>
      <c r="AA136" s="7"/>
      <c r="AB136" s="7"/>
      <c r="AC136" s="7"/>
      <c r="AD136" s="2"/>
      <c r="AE136" s="2"/>
      <c r="AF136" s="2"/>
      <c r="AG136" s="9"/>
      <c r="AH136" s="9"/>
      <c r="AI136" s="9"/>
    </row>
    <row r="137" spans="2:35" x14ac:dyDescent="0.25">
      <c r="B137" t="s">
        <v>102</v>
      </c>
      <c r="C137">
        <v>1</v>
      </c>
      <c r="D137">
        <v>2</v>
      </c>
      <c r="E137">
        <f t="shared" si="8"/>
        <v>6</v>
      </c>
      <c r="F137" s="9">
        <f t="shared" si="9"/>
        <v>3</v>
      </c>
      <c r="G137" s="18">
        <f t="shared" si="10"/>
        <v>2.5</v>
      </c>
      <c r="H137" s="7"/>
      <c r="J137" s="2"/>
      <c r="K137" s="2"/>
      <c r="L137" s="2"/>
      <c r="M137" s="17"/>
      <c r="N137" s="17"/>
      <c r="O137" s="3">
        <v>3</v>
      </c>
      <c r="P137" s="3">
        <v>2.5</v>
      </c>
      <c r="Q137" s="3">
        <v>4</v>
      </c>
      <c r="R137" s="4"/>
      <c r="S137" s="4"/>
      <c r="T137" s="4"/>
      <c r="U137" s="5"/>
      <c r="V137" s="5"/>
      <c r="W137" s="5"/>
      <c r="X137" s="6"/>
      <c r="Y137" s="6"/>
      <c r="Z137" s="6"/>
      <c r="AA137" s="7"/>
      <c r="AB137" s="7"/>
      <c r="AC137" s="7"/>
      <c r="AD137" s="2"/>
      <c r="AE137" s="2"/>
      <c r="AF137" s="2"/>
      <c r="AG137" s="9"/>
      <c r="AH137" s="9"/>
      <c r="AI137" s="9"/>
    </row>
    <row r="138" spans="2:35" x14ac:dyDescent="0.25">
      <c r="B138" t="s">
        <v>103</v>
      </c>
      <c r="C138">
        <v>1</v>
      </c>
      <c r="D138">
        <v>2</v>
      </c>
      <c r="E138">
        <f t="shared" si="8"/>
        <v>6</v>
      </c>
      <c r="F138" s="9">
        <f t="shared" si="9"/>
        <v>3</v>
      </c>
      <c r="G138" s="18">
        <f t="shared" si="10"/>
        <v>2.5</v>
      </c>
      <c r="H138" s="7"/>
      <c r="J138" s="2"/>
      <c r="K138" s="2"/>
      <c r="L138" s="2"/>
      <c r="M138" s="17"/>
      <c r="N138" s="17"/>
      <c r="O138" s="3">
        <v>3</v>
      </c>
      <c r="P138" s="3">
        <v>2.5</v>
      </c>
      <c r="Q138" s="3">
        <v>4</v>
      </c>
      <c r="R138" s="4"/>
      <c r="S138" s="4"/>
      <c r="T138" s="4"/>
      <c r="U138" s="5"/>
      <c r="V138" s="5"/>
      <c r="W138" s="5"/>
      <c r="X138" s="6"/>
      <c r="Y138" s="6"/>
      <c r="Z138" s="6"/>
      <c r="AA138" s="7"/>
      <c r="AB138" s="7"/>
      <c r="AC138" s="7"/>
      <c r="AD138" s="2"/>
      <c r="AE138" s="2"/>
      <c r="AF138" s="2"/>
      <c r="AG138" s="9"/>
      <c r="AH138" s="9"/>
      <c r="AI138" s="9"/>
    </row>
    <row r="139" spans="2:35" x14ac:dyDescent="0.25">
      <c r="B139" s="1" t="s">
        <v>104</v>
      </c>
    </row>
    <row r="140" spans="2:35" x14ac:dyDescent="0.25">
      <c r="B140" t="s">
        <v>105</v>
      </c>
      <c r="C140">
        <v>6</v>
      </c>
      <c r="D140">
        <v>8</v>
      </c>
      <c r="E140">
        <f t="shared" si="8"/>
        <v>12</v>
      </c>
      <c r="F140" s="9">
        <f t="shared" si="9"/>
        <v>8.6666666666666661</v>
      </c>
      <c r="G140" s="18">
        <f t="shared" si="10"/>
        <v>8.3333333333333339</v>
      </c>
      <c r="H140" s="7"/>
      <c r="J140" s="2"/>
      <c r="K140" s="2"/>
      <c r="L140" s="2"/>
      <c r="M140" s="17"/>
      <c r="N140" s="17"/>
      <c r="O140" s="3"/>
      <c r="P140" s="3"/>
      <c r="Q140" s="3"/>
      <c r="R140" s="4"/>
      <c r="S140" s="4"/>
      <c r="T140" s="4"/>
      <c r="U140" s="5">
        <v>8.6660000000000004</v>
      </c>
      <c r="V140" s="5">
        <v>8.3330000000000002</v>
      </c>
      <c r="W140" s="5">
        <v>10</v>
      </c>
      <c r="X140" s="6"/>
      <c r="Y140" s="6"/>
      <c r="Z140" s="6"/>
      <c r="AA140" s="7"/>
      <c r="AB140" s="7"/>
      <c r="AC140" s="7"/>
      <c r="AD140" s="2"/>
      <c r="AE140" s="2"/>
      <c r="AF140" s="2"/>
      <c r="AG140" s="9"/>
      <c r="AH140" s="9"/>
      <c r="AI140" s="9"/>
    </row>
    <row r="141" spans="2:35" x14ac:dyDescent="0.25">
      <c r="B141" t="s">
        <v>106</v>
      </c>
      <c r="C141">
        <v>1</v>
      </c>
      <c r="D141">
        <v>2</v>
      </c>
      <c r="E141">
        <f t="shared" si="8"/>
        <v>6</v>
      </c>
      <c r="F141" s="9">
        <f t="shared" si="9"/>
        <v>3</v>
      </c>
      <c r="G141" s="18">
        <f t="shared" si="10"/>
        <v>2.5</v>
      </c>
      <c r="H141" s="7"/>
      <c r="J141" s="2"/>
      <c r="K141" s="2"/>
      <c r="L141" s="2"/>
      <c r="M141" s="17"/>
      <c r="N141" s="17"/>
      <c r="O141" s="3">
        <v>3</v>
      </c>
      <c r="P141" s="3">
        <v>2.5</v>
      </c>
      <c r="Q141" s="3">
        <v>4</v>
      </c>
      <c r="R141" s="4"/>
      <c r="S141" s="4"/>
      <c r="T141" s="4"/>
      <c r="U141" s="5"/>
      <c r="V141" s="5"/>
      <c r="W141" s="5"/>
      <c r="X141" s="6"/>
      <c r="Y141" s="6"/>
      <c r="Z141" s="6"/>
      <c r="AA141" s="7"/>
      <c r="AB141" s="7"/>
      <c r="AC141" s="7"/>
      <c r="AD141" s="2"/>
      <c r="AE141" s="2"/>
      <c r="AF141" s="2"/>
      <c r="AG141" s="9"/>
      <c r="AH141" s="9"/>
      <c r="AI141" s="9"/>
    </row>
    <row r="142" spans="2:35" x14ac:dyDescent="0.25">
      <c r="B142" t="s">
        <v>107</v>
      </c>
      <c r="C142">
        <v>1</v>
      </c>
      <c r="D142">
        <v>2</v>
      </c>
      <c r="E142">
        <f t="shared" si="8"/>
        <v>6</v>
      </c>
      <c r="F142" s="9">
        <f t="shared" si="9"/>
        <v>3</v>
      </c>
      <c r="G142" s="18">
        <f t="shared" si="10"/>
        <v>2.5</v>
      </c>
      <c r="H142" s="7"/>
      <c r="J142" s="2"/>
      <c r="K142" s="2"/>
      <c r="L142" s="2"/>
      <c r="M142" s="17"/>
      <c r="N142" s="17"/>
      <c r="O142" s="3">
        <v>3</v>
      </c>
      <c r="P142" s="3">
        <v>2.5</v>
      </c>
      <c r="Q142" s="3">
        <v>4</v>
      </c>
      <c r="R142" s="4"/>
      <c r="S142" s="4"/>
      <c r="T142" s="4"/>
      <c r="U142" s="5"/>
      <c r="V142" s="5"/>
      <c r="W142" s="5"/>
      <c r="X142" s="6"/>
      <c r="Y142" s="6"/>
      <c r="Z142" s="6"/>
      <c r="AA142" s="7"/>
      <c r="AB142" s="7"/>
      <c r="AC142" s="7"/>
      <c r="AD142" s="2"/>
      <c r="AE142" s="2"/>
      <c r="AF142" s="2"/>
      <c r="AG142" s="9"/>
      <c r="AH142" s="9"/>
      <c r="AI142" s="9"/>
    </row>
    <row r="143" spans="2:35" x14ac:dyDescent="0.25">
      <c r="B143" t="s">
        <v>108</v>
      </c>
      <c r="C143">
        <v>6</v>
      </c>
      <c r="D143">
        <v>8</v>
      </c>
      <c r="E143">
        <f t="shared" si="8"/>
        <v>12</v>
      </c>
      <c r="F143" s="9">
        <f t="shared" si="9"/>
        <v>8.6666666666666661</v>
      </c>
      <c r="G143" s="18">
        <f t="shared" si="10"/>
        <v>8.3333333333333339</v>
      </c>
      <c r="H143" s="7"/>
      <c r="J143" s="2"/>
      <c r="K143" s="2"/>
      <c r="L143" s="2"/>
      <c r="M143" s="17"/>
      <c r="N143" s="17"/>
      <c r="O143" s="3"/>
      <c r="P143" s="3"/>
      <c r="Q143" s="3"/>
      <c r="R143" s="4"/>
      <c r="S143" s="4"/>
      <c r="T143" s="4"/>
      <c r="U143" s="5"/>
      <c r="V143" s="5"/>
      <c r="W143" s="5"/>
      <c r="X143" s="6"/>
      <c r="Y143" s="6"/>
      <c r="Z143" s="6"/>
      <c r="AA143" s="7">
        <v>8.6666000000000007</v>
      </c>
      <c r="AB143" s="7">
        <v>8.3330000000000002</v>
      </c>
      <c r="AC143" s="7">
        <v>10</v>
      </c>
      <c r="AD143" s="2"/>
      <c r="AE143" s="2"/>
      <c r="AF143" s="2"/>
      <c r="AG143" s="9"/>
      <c r="AH143" s="9"/>
      <c r="AI143" s="9"/>
    </row>
    <row r="144" spans="2:35" x14ac:dyDescent="0.25">
      <c r="B144" t="s">
        <v>109</v>
      </c>
      <c r="C144">
        <v>1</v>
      </c>
      <c r="D144">
        <v>2</v>
      </c>
      <c r="E144">
        <f t="shared" si="8"/>
        <v>6</v>
      </c>
      <c r="F144" s="9">
        <f t="shared" si="9"/>
        <v>3</v>
      </c>
      <c r="G144" s="18">
        <f t="shared" si="10"/>
        <v>2.5</v>
      </c>
      <c r="H144" s="7"/>
      <c r="J144" s="2"/>
      <c r="K144" s="2"/>
      <c r="L144" s="2"/>
      <c r="M144" s="17"/>
      <c r="N144" s="17"/>
      <c r="O144" s="3">
        <v>3</v>
      </c>
      <c r="P144" s="3">
        <v>2.5</v>
      </c>
      <c r="Q144" s="3">
        <v>4</v>
      </c>
      <c r="R144" s="4"/>
      <c r="S144" s="4"/>
      <c r="T144" s="4"/>
      <c r="U144" s="5"/>
      <c r="V144" s="5"/>
      <c r="W144" s="5"/>
      <c r="X144" s="6"/>
      <c r="Y144" s="6"/>
      <c r="Z144" s="6"/>
      <c r="AA144" s="7"/>
      <c r="AB144" s="7"/>
      <c r="AC144" s="7"/>
      <c r="AD144" s="2"/>
      <c r="AE144" s="2"/>
      <c r="AF144" s="2"/>
      <c r="AG144" s="9"/>
      <c r="AH144" s="9"/>
      <c r="AI144" s="9"/>
    </row>
    <row r="145" spans="2:38" x14ac:dyDescent="0.25">
      <c r="B145" t="s">
        <v>110</v>
      </c>
      <c r="C145">
        <v>1</v>
      </c>
      <c r="D145">
        <v>2</v>
      </c>
      <c r="E145">
        <f t="shared" si="8"/>
        <v>6</v>
      </c>
      <c r="F145" s="9">
        <f t="shared" si="9"/>
        <v>3</v>
      </c>
      <c r="G145" s="18">
        <f t="shared" si="10"/>
        <v>2.5</v>
      </c>
      <c r="H145" s="7"/>
      <c r="J145" s="2"/>
      <c r="K145" s="2"/>
      <c r="L145" s="2"/>
      <c r="M145" s="17"/>
      <c r="N145" s="17"/>
      <c r="O145" s="3">
        <v>3</v>
      </c>
      <c r="P145" s="3">
        <v>2.5</v>
      </c>
      <c r="Q145" s="3">
        <v>4</v>
      </c>
      <c r="R145" s="4"/>
      <c r="S145" s="4"/>
      <c r="T145" s="4"/>
      <c r="U145" s="5"/>
      <c r="V145" s="5"/>
      <c r="W145" s="5"/>
      <c r="X145" s="6"/>
      <c r="Y145" s="6"/>
      <c r="Z145" s="6"/>
      <c r="AA145" s="7"/>
      <c r="AB145" s="7"/>
      <c r="AC145" s="7"/>
      <c r="AD145" s="2"/>
      <c r="AE145" s="2"/>
      <c r="AF145" s="2"/>
      <c r="AG145" s="9"/>
      <c r="AH145" s="9"/>
      <c r="AI145" s="9"/>
    </row>
    <row r="146" spans="2:38" x14ac:dyDescent="0.25">
      <c r="B146" s="1" t="s">
        <v>111</v>
      </c>
    </row>
    <row r="147" spans="2:38" x14ac:dyDescent="0.25">
      <c r="B147" s="1" t="s">
        <v>112</v>
      </c>
    </row>
    <row r="148" spans="2:38" x14ac:dyDescent="0.25">
      <c r="B148" t="s">
        <v>113</v>
      </c>
      <c r="C148">
        <v>1</v>
      </c>
      <c r="D148">
        <v>3</v>
      </c>
      <c r="E148">
        <f t="shared" si="8"/>
        <v>7</v>
      </c>
      <c r="F148" s="9">
        <f t="shared" si="9"/>
        <v>3.6666666666666665</v>
      </c>
      <c r="G148" s="18">
        <f t="shared" si="10"/>
        <v>3.3333333333333335</v>
      </c>
      <c r="H148" s="7"/>
      <c r="J148" s="2">
        <v>3.6665999999999999</v>
      </c>
      <c r="K148" s="2">
        <v>3.3332999999999999</v>
      </c>
      <c r="L148" s="2">
        <v>4</v>
      </c>
      <c r="M148" s="17"/>
      <c r="N148" s="17"/>
      <c r="O148" s="3"/>
      <c r="P148" s="3"/>
      <c r="Q148" s="3"/>
      <c r="R148" s="4"/>
      <c r="S148" s="4"/>
      <c r="T148" s="4"/>
      <c r="U148" s="5"/>
      <c r="V148" s="5"/>
      <c r="W148" s="5"/>
      <c r="X148" s="6"/>
      <c r="Y148" s="6"/>
      <c r="Z148" s="6"/>
      <c r="AA148" s="7"/>
      <c r="AB148" s="7"/>
      <c r="AC148" s="7"/>
      <c r="AD148" s="2"/>
      <c r="AE148" s="2"/>
      <c r="AF148" s="2"/>
      <c r="AG148" s="9"/>
      <c r="AH148" s="9"/>
      <c r="AI148" s="9"/>
    </row>
    <row r="149" spans="2:38" x14ac:dyDescent="0.25">
      <c r="B149" t="s">
        <v>114</v>
      </c>
      <c r="C149">
        <v>1</v>
      </c>
      <c r="D149">
        <v>3</v>
      </c>
      <c r="E149">
        <f t="shared" si="8"/>
        <v>7</v>
      </c>
      <c r="F149" s="9">
        <f t="shared" si="9"/>
        <v>3.6666666666666665</v>
      </c>
      <c r="G149" s="18">
        <f t="shared" si="10"/>
        <v>3.3333333333333335</v>
      </c>
      <c r="H149" s="7"/>
      <c r="J149" s="2"/>
      <c r="K149" s="2"/>
      <c r="L149" s="2"/>
      <c r="M149" s="17"/>
      <c r="N149" s="17"/>
      <c r="O149" s="3"/>
      <c r="P149" s="3"/>
      <c r="Q149" s="3"/>
      <c r="R149" s="4"/>
      <c r="S149" s="4"/>
      <c r="T149" s="4"/>
      <c r="U149" s="5"/>
      <c r="V149" s="5"/>
      <c r="W149" s="5"/>
      <c r="X149" s="6"/>
      <c r="Y149" s="6"/>
      <c r="Z149" s="6"/>
      <c r="AA149" s="7"/>
      <c r="AB149" s="7"/>
      <c r="AC149" s="7"/>
      <c r="AD149" s="2"/>
      <c r="AE149" s="2"/>
      <c r="AF149" s="2"/>
      <c r="AG149" s="9"/>
      <c r="AH149" s="9"/>
      <c r="AI149" s="9"/>
    </row>
    <row r="150" spans="2:38" x14ac:dyDescent="0.25">
      <c r="B150" t="s">
        <v>115</v>
      </c>
      <c r="C150">
        <v>1</v>
      </c>
      <c r="D150">
        <v>3</v>
      </c>
      <c r="E150">
        <f t="shared" si="8"/>
        <v>7</v>
      </c>
      <c r="F150" s="9">
        <f t="shared" si="9"/>
        <v>3.6666666666666665</v>
      </c>
      <c r="G150" s="18">
        <f t="shared" si="10"/>
        <v>3.3333333333333335</v>
      </c>
      <c r="H150" s="7"/>
      <c r="J150" s="2"/>
      <c r="K150" s="2"/>
      <c r="L150" s="2"/>
      <c r="M150" s="17"/>
      <c r="N150" s="17"/>
      <c r="O150" s="3"/>
      <c r="P150" s="3"/>
      <c r="Q150" s="3"/>
      <c r="R150" s="4"/>
      <c r="S150" s="4"/>
      <c r="T150" s="4"/>
      <c r="U150" s="5"/>
      <c r="V150" s="5"/>
      <c r="W150" s="5"/>
      <c r="X150" s="6"/>
      <c r="Y150" s="6"/>
      <c r="Z150" s="6"/>
      <c r="AA150" s="7"/>
      <c r="AB150" s="7"/>
      <c r="AC150" s="7"/>
      <c r="AD150" s="2"/>
      <c r="AE150" s="2"/>
      <c r="AF150" s="2"/>
      <c r="AG150" s="9"/>
      <c r="AH150" s="9"/>
      <c r="AI150" s="9"/>
    </row>
    <row r="151" spans="2:38" x14ac:dyDescent="0.25">
      <c r="B151" s="1" t="s">
        <v>116</v>
      </c>
    </row>
    <row r="152" spans="2:38" x14ac:dyDescent="0.25">
      <c r="B152" s="1" t="s">
        <v>117</v>
      </c>
    </row>
    <row r="153" spans="2:38" x14ac:dyDescent="0.25">
      <c r="B153" t="s">
        <v>118</v>
      </c>
      <c r="C153">
        <v>1</v>
      </c>
      <c r="D153">
        <v>2</v>
      </c>
      <c r="E153">
        <f t="shared" si="8"/>
        <v>6</v>
      </c>
      <c r="F153" s="9">
        <f t="shared" si="9"/>
        <v>3</v>
      </c>
      <c r="G153" s="18">
        <f t="shared" si="10"/>
        <v>2.5</v>
      </c>
      <c r="H153" s="7"/>
      <c r="J153" s="2"/>
      <c r="K153" s="2"/>
      <c r="L153" s="2"/>
      <c r="M153" s="17"/>
      <c r="N153" s="17"/>
      <c r="O153" s="3"/>
      <c r="P153" s="3"/>
      <c r="Q153" s="3"/>
      <c r="R153" s="4"/>
      <c r="S153" s="4"/>
      <c r="T153" s="4"/>
      <c r="U153" s="5"/>
      <c r="V153" s="5"/>
      <c r="W153" s="5"/>
      <c r="X153" s="6"/>
      <c r="Y153" s="6"/>
      <c r="Z153" s="6"/>
      <c r="AA153" s="7">
        <v>3</v>
      </c>
      <c r="AB153" s="7">
        <v>2.5</v>
      </c>
      <c r="AC153" s="7">
        <v>4</v>
      </c>
      <c r="AD153" s="2"/>
      <c r="AE153" s="2"/>
      <c r="AF153" s="2"/>
      <c r="AG153" s="9"/>
      <c r="AH153" s="9"/>
      <c r="AI153" s="9"/>
    </row>
    <row r="154" spans="2:38" x14ac:dyDescent="0.25">
      <c r="B154" t="s">
        <v>119</v>
      </c>
      <c r="C154">
        <v>1.5</v>
      </c>
      <c r="D154">
        <v>2</v>
      </c>
      <c r="E154">
        <f t="shared" si="8"/>
        <v>6</v>
      </c>
      <c r="F154" s="9">
        <f t="shared" si="9"/>
        <v>3.1666666666666665</v>
      </c>
      <c r="G154" s="18">
        <f t="shared" si="10"/>
        <v>2.5833333333333335</v>
      </c>
      <c r="H154" s="7"/>
      <c r="J154" s="2"/>
      <c r="K154" s="2"/>
      <c r="L154" s="2"/>
      <c r="M154" s="17"/>
      <c r="N154" s="17"/>
      <c r="O154" s="3"/>
      <c r="P154" s="3"/>
      <c r="Q154" s="3"/>
      <c r="R154" s="4"/>
      <c r="S154" s="4"/>
      <c r="T154" s="4"/>
      <c r="U154" s="5"/>
      <c r="V154" s="5"/>
      <c r="W154" s="5"/>
      <c r="X154" s="6"/>
      <c r="Y154" s="6"/>
      <c r="Z154" s="6"/>
      <c r="AA154" s="7"/>
      <c r="AB154" s="7"/>
      <c r="AC154" s="7"/>
      <c r="AD154" s="2"/>
      <c r="AE154" s="2"/>
      <c r="AF154" s="2"/>
      <c r="AG154" s="9"/>
      <c r="AH154" s="9"/>
      <c r="AI154" s="9"/>
    </row>
    <row r="155" spans="2:38" x14ac:dyDescent="0.25">
      <c r="B155" t="s">
        <v>120</v>
      </c>
      <c r="C155">
        <v>0.5</v>
      </c>
      <c r="D155">
        <v>1</v>
      </c>
      <c r="E155">
        <f t="shared" si="8"/>
        <v>5</v>
      </c>
      <c r="F155" s="9">
        <f t="shared" si="9"/>
        <v>2.1666666666666665</v>
      </c>
      <c r="G155" s="18">
        <f t="shared" si="10"/>
        <v>1.5833333333333333</v>
      </c>
      <c r="H155" s="7"/>
      <c r="J155" s="2"/>
      <c r="K155" s="2"/>
      <c r="L155" s="2"/>
      <c r="M155" s="17"/>
      <c r="N155" s="17"/>
      <c r="O155" s="3"/>
      <c r="P155" s="3"/>
      <c r="Q155" s="3"/>
      <c r="R155" s="4"/>
      <c r="S155" s="4"/>
      <c r="T155" s="4"/>
      <c r="U155" s="5"/>
      <c r="V155" s="5"/>
      <c r="W155" s="5"/>
      <c r="X155" s="6"/>
      <c r="Y155" s="6"/>
      <c r="Z155" s="6"/>
      <c r="AA155" s="7"/>
      <c r="AB155" s="7"/>
      <c r="AC155" s="7"/>
      <c r="AD155" s="2"/>
      <c r="AE155" s="2"/>
      <c r="AF155" s="2"/>
      <c r="AG155" s="9"/>
      <c r="AH155" s="9"/>
      <c r="AI155" s="9"/>
    </row>
    <row r="156" spans="2:38" x14ac:dyDescent="0.25">
      <c r="B156" s="1" t="s">
        <v>121</v>
      </c>
    </row>
    <row r="157" spans="2:38" x14ac:dyDescent="0.25">
      <c r="B157" t="s">
        <v>122</v>
      </c>
      <c r="C157">
        <v>6</v>
      </c>
      <c r="D157">
        <v>8</v>
      </c>
      <c r="E157">
        <f t="shared" si="8"/>
        <v>12</v>
      </c>
      <c r="F157" s="9">
        <f t="shared" si="9"/>
        <v>8.6666666666666661</v>
      </c>
      <c r="G157" s="18">
        <f t="shared" si="10"/>
        <v>8.3333333333333339</v>
      </c>
      <c r="H157" s="7"/>
      <c r="J157" s="2"/>
      <c r="K157" s="2"/>
      <c r="L157" s="2"/>
      <c r="M157" s="17"/>
      <c r="N157" s="17"/>
      <c r="O157" s="3"/>
      <c r="P157" s="3"/>
      <c r="Q157" s="3"/>
      <c r="R157" s="4"/>
      <c r="S157" s="4"/>
      <c r="T157" s="4"/>
      <c r="U157" s="5"/>
      <c r="V157" s="5"/>
      <c r="W157" s="5"/>
      <c r="X157" s="6">
        <v>8.6666000000000007</v>
      </c>
      <c r="Y157" s="6">
        <v>8.3330000000000002</v>
      </c>
      <c r="Z157" s="6">
        <v>10</v>
      </c>
      <c r="AA157" s="7"/>
      <c r="AB157" s="7"/>
      <c r="AC157" s="7"/>
      <c r="AD157" s="2"/>
      <c r="AE157" s="2"/>
      <c r="AF157" s="2"/>
      <c r="AG157" s="9"/>
      <c r="AH157" s="9"/>
      <c r="AI157" s="9"/>
    </row>
    <row r="158" spans="2:38" x14ac:dyDescent="0.25">
      <c r="B158" t="s">
        <v>123</v>
      </c>
      <c r="C158">
        <v>6</v>
      </c>
      <c r="D158">
        <v>8</v>
      </c>
      <c r="E158">
        <f t="shared" si="8"/>
        <v>12</v>
      </c>
      <c r="F158" s="9">
        <f t="shared" si="9"/>
        <v>8.6666666666666661</v>
      </c>
      <c r="G158" s="18">
        <f t="shared" si="10"/>
        <v>8.3333333333333339</v>
      </c>
      <c r="H158" s="7"/>
      <c r="J158" s="2"/>
      <c r="K158" s="2"/>
      <c r="L158" s="2"/>
      <c r="M158" s="17"/>
      <c r="N158" s="17"/>
      <c r="O158" s="3"/>
      <c r="P158" s="3"/>
      <c r="Q158" s="3"/>
      <c r="R158" s="4"/>
      <c r="S158" s="4"/>
      <c r="T158" s="4"/>
      <c r="U158" s="5"/>
      <c r="V158" s="5"/>
      <c r="W158" s="5"/>
      <c r="X158" s="6"/>
      <c r="Y158" s="6"/>
      <c r="Z158" s="6"/>
      <c r="AA158" s="7"/>
      <c r="AB158" s="7"/>
      <c r="AC158" s="7"/>
      <c r="AD158" s="2"/>
      <c r="AE158" s="2"/>
      <c r="AF158" s="2"/>
      <c r="AG158" s="9"/>
      <c r="AH158" s="9"/>
      <c r="AI158" s="9"/>
    </row>
    <row r="159" spans="2:38" x14ac:dyDescent="0.25">
      <c r="B159" t="s">
        <v>124</v>
      </c>
      <c r="C159">
        <v>6</v>
      </c>
      <c r="D159">
        <v>8</v>
      </c>
      <c r="E159">
        <f t="shared" si="8"/>
        <v>12</v>
      </c>
      <c r="F159" s="9">
        <f t="shared" si="9"/>
        <v>8.6666666666666661</v>
      </c>
      <c r="G159" s="18">
        <f t="shared" si="10"/>
        <v>8.3333333333333339</v>
      </c>
      <c r="H159" s="7"/>
      <c r="J159" s="2"/>
      <c r="K159" s="2"/>
      <c r="L159" s="2"/>
      <c r="M159" s="17"/>
      <c r="N159" s="17"/>
      <c r="O159" s="3"/>
      <c r="P159" s="3"/>
      <c r="Q159" s="3"/>
      <c r="R159" s="4"/>
      <c r="S159" s="4"/>
      <c r="T159" s="4"/>
      <c r="U159" s="5"/>
      <c r="V159" s="5"/>
      <c r="W159" s="5"/>
      <c r="X159" s="6"/>
      <c r="Y159" s="6"/>
      <c r="Z159" s="6"/>
      <c r="AA159" s="7"/>
      <c r="AB159" s="7"/>
      <c r="AC159" s="7"/>
      <c r="AD159" s="2"/>
      <c r="AE159" s="2"/>
      <c r="AF159" s="2"/>
      <c r="AG159" s="9"/>
      <c r="AH159" s="9"/>
      <c r="AI159" s="9"/>
    </row>
    <row r="160" spans="2:38" x14ac:dyDescent="0.25">
      <c r="AJ160" s="1"/>
      <c r="AK160" s="1"/>
      <c r="AL160" s="1"/>
    </row>
    <row r="161" spans="2:35" x14ac:dyDescent="0.25">
      <c r="B161" s="1" t="s">
        <v>142</v>
      </c>
      <c r="F161" s="9">
        <f>SUM(F4:F160)</f>
        <v>2873.9333333333348</v>
      </c>
      <c r="G161" s="18">
        <f>SUM(G4:G160)</f>
        <v>2847.9666666666653</v>
      </c>
      <c r="H161" s="7">
        <f>SUM(L161,Q161,T161,W161,Z161,AC161,AF161,AI161)</f>
        <v>1548</v>
      </c>
      <c r="J161" s="2">
        <f>SUM(J4:J159)</f>
        <v>59.415300000000002</v>
      </c>
      <c r="K161" s="2">
        <f>SUM(K4:K160)</f>
        <v>56.218866000000006</v>
      </c>
      <c r="L161" s="2">
        <f>SUM(L4:L160)</f>
        <v>66</v>
      </c>
      <c r="M161" s="17"/>
      <c r="N161" s="17"/>
      <c r="O161" s="3">
        <f>SUM(O4:O159)</f>
        <v>161.54295999999999</v>
      </c>
      <c r="P161" s="3">
        <f t="shared" ref="P161:AH161" si="11">SUM(P4:P160)</f>
        <v>154.71609599999999</v>
      </c>
      <c r="Q161" s="3">
        <f>SUM(Q4:Q160)</f>
        <v>186</v>
      </c>
      <c r="R161" s="4">
        <f t="shared" si="11"/>
        <v>67.499600000000001</v>
      </c>
      <c r="S161" s="4">
        <f t="shared" si="11"/>
        <v>66.749930000000006</v>
      </c>
      <c r="T161" s="4">
        <f>SUM(T4:T160)</f>
        <v>68</v>
      </c>
      <c r="U161" s="5">
        <f t="shared" si="11"/>
        <v>446.16519999999991</v>
      </c>
      <c r="V161" s="5">
        <f t="shared" si="11"/>
        <v>441.33200000000005</v>
      </c>
      <c r="W161" s="5">
        <f>SUM(W4:W160)</f>
        <v>464</v>
      </c>
      <c r="X161" s="6">
        <f t="shared" si="11"/>
        <v>395.83269999999999</v>
      </c>
      <c r="Y161" s="6">
        <f t="shared" si="11"/>
        <v>392.66540000000003</v>
      </c>
      <c r="Z161" s="6">
        <f>SUM(Z4:Z160)</f>
        <v>410</v>
      </c>
      <c r="AA161" s="7">
        <f t="shared" si="11"/>
        <v>124.33240000000001</v>
      </c>
      <c r="AB161" s="7">
        <f t="shared" si="11"/>
        <v>120.1661</v>
      </c>
      <c r="AC161" s="7">
        <f>SUM(AC4:AC160)</f>
        <v>134</v>
      </c>
      <c r="AD161" s="2">
        <f t="shared" si="11"/>
        <v>199.66661999999997</v>
      </c>
      <c r="AE161" s="2">
        <f t="shared" si="11"/>
        <v>197.83330000000001</v>
      </c>
      <c r="AF161" s="2">
        <f>SUM(AF4:AF160)</f>
        <v>200</v>
      </c>
      <c r="AG161" s="9">
        <f t="shared" si="11"/>
        <v>17.99933</v>
      </c>
      <c r="AH161" s="9">
        <f t="shared" si="11"/>
        <v>12.99996</v>
      </c>
      <c r="AI161" s="9">
        <f>SUM(AI5:AI160)</f>
        <v>20</v>
      </c>
    </row>
    <row r="162" spans="2:35" x14ac:dyDescent="0.25">
      <c r="B162" s="1" t="s">
        <v>143</v>
      </c>
      <c r="F162" s="9">
        <f>SUM(J162,O162,R162,U162,X162,AA162,AD162,AG162)</f>
        <v>190386.21804849998</v>
      </c>
      <c r="G162" s="18">
        <f>SUM(K162,P162,S162,V162,Y162,AB162,AE162,AH162)</f>
        <v>186314.48991358004</v>
      </c>
      <c r="H162" s="7">
        <f>SUM(L162,Q162,T162,W162,Z162,AC162,AF162,AI162)</f>
        <v>200789.7</v>
      </c>
      <c r="J162" s="2">
        <f>J161*J1</f>
        <v>7162.5144149999996</v>
      </c>
      <c r="K162" s="2">
        <f>K161*J1</f>
        <v>6777.1842963000008</v>
      </c>
      <c r="L162" s="2">
        <f>L161*J1</f>
        <v>7956.3</v>
      </c>
      <c r="M162" s="17"/>
      <c r="N162" s="17"/>
      <c r="O162" s="3">
        <f>O161*O1</f>
        <v>25980.9542568</v>
      </c>
      <c r="P162" s="3">
        <f>P161*O1</f>
        <v>24882.989719680001</v>
      </c>
      <c r="Q162" s="3">
        <f>Q161*O1</f>
        <v>29914.38</v>
      </c>
      <c r="R162" s="4">
        <f>R161*R1</f>
        <v>4098.5757119999998</v>
      </c>
      <c r="S162" s="4">
        <f>S161*R1</f>
        <v>4053.0557496000001</v>
      </c>
      <c r="T162" s="4">
        <f>T161*R1</f>
        <v>4128.96</v>
      </c>
      <c r="U162" s="5">
        <f>U161*U1</f>
        <v>65064.271115999996</v>
      </c>
      <c r="V162" s="5">
        <f>V161*U1</f>
        <v>64359.445560000015</v>
      </c>
      <c r="W162" s="5">
        <f>W161*U1</f>
        <v>67665.12000000001</v>
      </c>
      <c r="X162" s="6">
        <f>X161*X1</f>
        <v>57724.282641000005</v>
      </c>
      <c r="Y162" s="6">
        <f>Y161*X1</f>
        <v>57262.395282000012</v>
      </c>
      <c r="Z162" s="6">
        <f>Z161*X1</f>
        <v>59790.3</v>
      </c>
      <c r="AA162" s="7">
        <f>AA161*AA1</f>
        <v>7268.4721040000004</v>
      </c>
      <c r="AB162" s="7">
        <f>AB161*AA1</f>
        <v>7024.9102060000005</v>
      </c>
      <c r="AC162" s="7">
        <f>AC161*AA1</f>
        <v>7833.64</v>
      </c>
      <c r="AD162" s="2">
        <f>AD161*AD1</f>
        <v>19659.175405199996</v>
      </c>
      <c r="AE162" s="2">
        <f>AE161*AD1</f>
        <v>19478.666718</v>
      </c>
      <c r="AF162" s="2">
        <f>AF161*AD1</f>
        <v>19692</v>
      </c>
      <c r="AG162" s="9">
        <f>AG161*AG1</f>
        <v>3427.9723985000001</v>
      </c>
      <c r="AH162" s="9">
        <f>AH161*AG1</f>
        <v>2475.8423819999998</v>
      </c>
      <c r="AI162" s="9">
        <f>AI161*AG1</f>
        <v>3809</v>
      </c>
    </row>
    <row r="163" spans="2:35" x14ac:dyDescent="0.25">
      <c r="B163" s="1"/>
    </row>
    <row r="164" spans="2:35" x14ac:dyDescent="0.25">
      <c r="B164" s="1"/>
    </row>
    <row r="165" spans="2:35" x14ac:dyDescent="0.25">
      <c r="B1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2023-05-04T01:30:18Z</dcterms:created>
  <dcterms:modified xsi:type="dcterms:W3CDTF">2023-05-11T23:28:33Z</dcterms:modified>
</cp:coreProperties>
</file>