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FF_PCB_Project\FF_FINAL_PROJECT\"/>
    </mc:Choice>
  </mc:AlternateContent>
  <xr:revisionPtr revIDLastSave="0" documentId="13_ncr:1_{5746D840-49D4-4D4F-B36E-732C58E06ADC}" xr6:coauthVersionLast="47" xr6:coauthVersionMax="47" xr10:uidLastSave="{00000000-0000-0000-0000-000000000000}"/>
  <bookViews>
    <workbookView xWindow="-120" yWindow="-120" windowWidth="38640" windowHeight="21120" activeTab="2" xr2:uid="{7632E653-9179-4E6A-A705-59933F4439BE}"/>
  </bookViews>
  <sheets>
    <sheet name="RES" sheetId="1" r:id="rId1"/>
    <sheet name="CAP" sheetId="2" r:id="rId2"/>
    <sheet name="ICS" sheetId="3" r:id="rId3"/>
    <sheet name="CONNECTOR-JUMPER" sheetId="5" r:id="rId4"/>
    <sheet name="TRANSISTOR-DIOD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3" l="1"/>
  <c r="N26" i="3"/>
  <c r="L26" i="3"/>
  <c r="F26" i="3"/>
  <c r="F35" i="2"/>
  <c r="C35" i="2" s="1"/>
  <c r="P26" i="5"/>
  <c r="B26" i="5"/>
  <c r="C26" i="5" s="1"/>
  <c r="C25" i="5"/>
  <c r="C24" i="5"/>
  <c r="P22" i="5"/>
  <c r="N22" i="5"/>
  <c r="C22" i="5"/>
  <c r="C53" i="1"/>
  <c r="C21" i="5"/>
  <c r="N21" i="5" s="1"/>
  <c r="P21" i="5" s="1"/>
  <c r="C20" i="5"/>
  <c r="N20" i="5" s="1"/>
  <c r="P20" i="5" s="1"/>
  <c r="P19" i="5"/>
  <c r="N19" i="5"/>
  <c r="F52" i="1"/>
  <c r="C52" i="1" s="1"/>
  <c r="F24" i="3"/>
  <c r="L24" i="3" s="1"/>
  <c r="N24" i="3" s="1"/>
  <c r="J17" i="5"/>
  <c r="N17" i="5" s="1"/>
  <c r="P17" i="5" s="1"/>
  <c r="L23" i="3"/>
  <c r="N23" i="3" s="1"/>
  <c r="F23" i="3"/>
  <c r="C34" i="2"/>
  <c r="N14" i="5"/>
  <c r="F33" i="2"/>
  <c r="C33" i="2" s="1"/>
  <c r="P22" i="3"/>
  <c r="L22" i="3"/>
  <c r="N22" i="3" s="1"/>
  <c r="F22" i="3"/>
  <c r="P21" i="3"/>
  <c r="N21" i="3"/>
  <c r="L21" i="3"/>
  <c r="F21" i="3"/>
  <c r="L20" i="6"/>
  <c r="F51" i="1"/>
  <c r="C51" i="1" s="1"/>
  <c r="F50" i="1"/>
  <c r="C50" i="1" s="1"/>
  <c r="N20" i="3"/>
  <c r="P20" i="3" s="1"/>
  <c r="J20" i="3"/>
  <c r="F20" i="3"/>
  <c r="L9" i="5"/>
  <c r="P19" i="3"/>
  <c r="N19" i="3"/>
  <c r="J19" i="3"/>
  <c r="F19" i="3"/>
  <c r="L7" i="5"/>
  <c r="P17" i="6"/>
  <c r="L17" i="6"/>
  <c r="B32" i="2"/>
  <c r="C32" i="2"/>
  <c r="C31" i="2"/>
  <c r="B30" i="2"/>
  <c r="B31" i="2"/>
  <c r="L16" i="6"/>
  <c r="B49" i="1"/>
  <c r="C49" i="1"/>
  <c r="L15" i="6"/>
  <c r="L14" i="6"/>
  <c r="L5" i="5"/>
  <c r="P18" i="3"/>
  <c r="N18" i="3"/>
  <c r="L17" i="3"/>
  <c r="L18" i="3"/>
  <c r="F18" i="3"/>
  <c r="C30" i="2"/>
  <c r="P17" i="3"/>
  <c r="N17" i="3"/>
  <c r="F17" i="3"/>
  <c r="B48" i="1"/>
  <c r="C48" i="1"/>
  <c r="C47" i="1"/>
  <c r="B47" i="1"/>
  <c r="C46" i="1"/>
  <c r="B46" i="1"/>
  <c r="C45" i="1"/>
  <c r="B4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29" i="2"/>
  <c r="B38" i="1"/>
  <c r="B19" i="2"/>
  <c r="B18" i="2"/>
</calcChain>
</file>

<file path=xl/sharedStrings.xml><?xml version="1.0" encoding="utf-8"?>
<sst xmlns="http://schemas.openxmlformats.org/spreadsheetml/2006/main" count="2690" uniqueCount="802">
  <si>
    <t>Design Item ID</t>
  </si>
  <si>
    <t>Comment</t>
  </si>
  <si>
    <t>Description</t>
  </si>
  <si>
    <t>Type</t>
  </si>
  <si>
    <t>TH/SMD</t>
  </si>
  <si>
    <t>Value</t>
  </si>
  <si>
    <t>Tolerance</t>
  </si>
  <si>
    <t>Voltage</t>
  </si>
  <si>
    <t>Power Rate</t>
  </si>
  <si>
    <t>Size</t>
  </si>
  <si>
    <t>Supplier</t>
  </si>
  <si>
    <t>Supplier Part Number</t>
  </si>
  <si>
    <t>Supplier Link</t>
  </si>
  <si>
    <t>Library Ref</t>
  </si>
  <si>
    <t>Library Path</t>
  </si>
  <si>
    <t>Footprint Ref</t>
  </si>
  <si>
    <t>Footprint Path</t>
  </si>
  <si>
    <t>680R</t>
  </si>
  <si>
    <t>RESISTOR SMD 680R OHM 5% 100mW 0603</t>
  </si>
  <si>
    <t>RESISTOR</t>
  </si>
  <si>
    <t>SMD</t>
  </si>
  <si>
    <t>5%</t>
  </si>
  <si>
    <t>N/A</t>
  </si>
  <si>
    <t>100mW</t>
  </si>
  <si>
    <t>0603</t>
  </si>
  <si>
    <t>THEGIOIIC</t>
  </si>
  <si>
    <t>681, 1/10W</t>
  </si>
  <si>
    <t>https://www.thegioiic.com/dien-tro-680-ohm-0603-5-</t>
  </si>
  <si>
    <t>RESC 0603(1608) SMD</t>
  </si>
  <si>
    <t>RESISTOR SMD 680R OHM 1% 125mW 0805</t>
  </si>
  <si>
    <t>1%</t>
  </si>
  <si>
    <t>125mW</t>
  </si>
  <si>
    <t>0805</t>
  </si>
  <si>
    <t>681, 1/8W</t>
  </si>
  <si>
    <t>https://www.thegioiic.com/dien-tro-680-ohm-0805-1-</t>
  </si>
  <si>
    <t>RESC 0805(2012) SMD</t>
  </si>
  <si>
    <t>0R</t>
  </si>
  <si>
    <t>RESISTOR SMD 0R OHM 1% 100mW 0603</t>
  </si>
  <si>
    <t>0R0, 1/10W</t>
  </si>
  <si>
    <t>https://www.thegioiic.com/dien-tro-0-ohm-0603-1-</t>
  </si>
  <si>
    <t>RESISTOR SMD 0R OHM 1% 125mW 0805</t>
  </si>
  <si>
    <t>0R0, 1/8W</t>
  </si>
  <si>
    <t>https://www.thegioiic.com/dien-tro-0-ohm-0805-1-</t>
  </si>
  <si>
    <t>2.2KR</t>
  </si>
  <si>
    <t>RESISTOR SMD 2.2KR OHM 1% 250mW 1206</t>
  </si>
  <si>
    <t>250mW</t>
  </si>
  <si>
    <t>1206</t>
  </si>
  <si>
    <t>222, 1/4W</t>
  </si>
  <si>
    <t>https://www.thegioiic.com/dien-tro-2-2-kohm-1206-1-</t>
  </si>
  <si>
    <t>RESC 1206(3116) SMD</t>
  </si>
  <si>
    <t>2.2R</t>
  </si>
  <si>
    <t>RESISTOR SMD 2.2R OHM 5% 250mW 1206</t>
  </si>
  <si>
    <t>2R2, 1/4W</t>
  </si>
  <si>
    <t>https://www.thegioiic.com/dien-tro-2-2-ohm-1206-5-</t>
  </si>
  <si>
    <t>RESISTOR SMD 2.2R OHM 5% 100mW 0603</t>
  </si>
  <si>
    <t>2R2, 1/10W</t>
  </si>
  <si>
    <t>https://www.thegioiic.com/dien-tro-2-2-ohm-0603-5-</t>
  </si>
  <si>
    <t>RESISTOR SMD 2.2R OHM 5% 125mW 0805</t>
  </si>
  <si>
    <t>2R2, 1/8W</t>
  </si>
  <si>
    <t>https://www.thegioiic.com/dien-tro-2-2-ohm-0805-5-</t>
  </si>
  <si>
    <t>RESISTOR SMD 2.2KR OHM 1% 100mW 0603</t>
  </si>
  <si>
    <t>222, 1/10W</t>
  </si>
  <si>
    <t>https://www.thegioiic.com/dien-tro-2-2-kohm-0603-1-</t>
  </si>
  <si>
    <t>RESISTOR SMD 2.2KR OHM 1% 125mW 0805</t>
  </si>
  <si>
    <t> 222, 1/8W</t>
  </si>
  <si>
    <t>https://www.thegioiic.com/dien-tro-2-2-kohm-0805-1-</t>
  </si>
  <si>
    <t>1R</t>
  </si>
  <si>
    <t>RESISTOR SMD 1R OHM 1% 100mW 0603</t>
  </si>
  <si>
    <t>1R0, 1/10W</t>
  </si>
  <si>
    <t>https://www.thegioiic.com/dien-tro-1-ohm-0603-1-</t>
  </si>
  <si>
    <t>RESISTOR SMD 1R OHM 1% 125mW 0805</t>
  </si>
  <si>
    <t>1R0, 1/8W</t>
  </si>
  <si>
    <t>https://www.thegioiic.com/dien-tro-1-ohm-0805-1-</t>
  </si>
  <si>
    <t>RESISTOR SMD 1R OHM 5% 250mW 1206</t>
  </si>
  <si>
    <t>1R0, 1/4W</t>
  </si>
  <si>
    <t>https://www.thegioiic.com/dien-tro-1-ohm-1206-5-</t>
  </si>
  <si>
    <t>0.1R</t>
  </si>
  <si>
    <t>RESISTOR SMD 0.1R OHM 1% 1W 2512</t>
  </si>
  <si>
    <t>1W</t>
  </si>
  <si>
    <t>2512</t>
  </si>
  <si>
    <t>https://shopee.vn/B%E1%BB%99-50-%C4%91i%E1%BB%87n-tr%E1%BB%9F-2512-Smd-1w-1-0.1r-0.1-Ohm-R100-chuy%C3%AAn-d%E1%BB%A5ng-i.354017206.13811656770?sp_atk=b19a5525-af8f-42d1-a381-d492d0174c82&amp;xptdk=b19a5525-af8f-42d1-a381-d492d0174c82</t>
  </si>
  <si>
    <t>RESC 2512 SMD</t>
  </si>
  <si>
    <t>RESISTOR SMD 0.1R OHM 1% 3W 2512</t>
  </si>
  <si>
    <t>3W</t>
  </si>
  <si>
    <t>https://shopee.vn/Set-10-%C4%91i%E1%BB%87n-tr%E1%BB%9F-2512-SMD-3W-1-0.001R-0.01R-0.012R-0.03R-0.05R-0.06R-0.1R-0.2R-0.22R-0.3R-0.33R-0.5R-Ohm-i.81431289.21754478570?sp_atk=b639e265-1957-4573-9bf4-bd9b7052cf00&amp;xptdk=b639e265-1957-4573-9bf4-bd9b7052cf00</t>
  </si>
  <si>
    <t>4.7KR</t>
  </si>
  <si>
    <t>RESISTOR SMD 4.7KR OHM 1% 100mW 0603</t>
  </si>
  <si>
    <t>472, 1/10W</t>
  </si>
  <si>
    <t>https://www.thegioiic.com/dien-tro-4-7-kohm-0603-1-</t>
  </si>
  <si>
    <t>RESISTOR SMD 4.7KR OHM 1% 125mW 0805</t>
  </si>
  <si>
    <t>472, 1/8W</t>
  </si>
  <si>
    <t>https://www.thegioiic.com/dien-tro-4-7-kohm-0805-1-</t>
  </si>
  <si>
    <t>RESISTOR SMD 4.7KR OHM 1% 250mW 1206</t>
  </si>
  <si>
    <t>472, 1/4W</t>
  </si>
  <si>
    <t>https://www.thegioiic.com/dien-tro-4-7-kohm-1206-1-</t>
  </si>
  <si>
    <t>5.1KR</t>
  </si>
  <si>
    <t>RESISTOR SMD 5.1KR OHM 1% 125mW 0805</t>
  </si>
  <si>
    <t>512, 1/8W</t>
  </si>
  <si>
    <t>https://www.thegioiic.com/dien-tro-5-1-kohm-0805-1-</t>
  </si>
  <si>
    <t>10KR</t>
  </si>
  <si>
    <t>RESISTOR SMD 10KR OHM 1% 100mW 0603</t>
  </si>
  <si>
    <t>103, 1/10W</t>
  </si>
  <si>
    <t>https://www.thegioiic.com/dien-tro-10-kohm-0603-1-</t>
  </si>
  <si>
    <t>RESISTOR SMD 10KR OHM 5% 125mW 0805</t>
  </si>
  <si>
    <t>103, 1/8W</t>
  </si>
  <si>
    <t>https://www.thegioiic.com/dien-tro-10-kohm-0805-5-</t>
  </si>
  <si>
    <t>20R</t>
  </si>
  <si>
    <t>RESISTOR SMD 20R OHM 1% 100mW 0603</t>
  </si>
  <si>
    <t>20R (Code 200), 1/10W</t>
  </si>
  <si>
    <t>https://www.thegioiic.com/dien-tro-20-ohm-0603-1-</t>
  </si>
  <si>
    <t>RESISTOR SMD 20R OHM 5% 125mW 0805</t>
  </si>
  <si>
    <t>20R (Code 200), 1/18W</t>
  </si>
  <si>
    <t>https://www.thegioiic.com/dien-tro-20-ohm-0805-5-</t>
  </si>
  <si>
    <t>22KR</t>
  </si>
  <si>
    <t>RESISTOR SMD 22KR OHM 1% 125mW 0805</t>
  </si>
  <si>
    <t>223, 1/8W</t>
  </si>
  <si>
    <t>https://www.thegioiic.com/dien-tro-22-kohm-0805-1-</t>
  </si>
  <si>
    <t>RESISTOR SMD 22KR OHM 1% 100mW 0603</t>
  </si>
  <si>
    <t>223, 1/10W</t>
  </si>
  <si>
    <t>https://www.thegioiic.com/dien-tro-22-kohm-0603-1-</t>
  </si>
  <si>
    <t>47KR</t>
  </si>
  <si>
    <t>RESISTOR SMD 47KR OHM 1% 100mW 0603</t>
  </si>
  <si>
    <t>473, 1/10W</t>
  </si>
  <si>
    <t>https://www.thegioiic.com/dien-tro-47-kohm-0603-1-</t>
  </si>
  <si>
    <t>RESISTOR SMD 47KR OHM 1% 125mW 0805</t>
  </si>
  <si>
    <t>473, 1/8W</t>
  </si>
  <si>
    <t>https://www.thegioiic.com/dien-tro-47-kohm-0805-1-</t>
  </si>
  <si>
    <t>47R</t>
  </si>
  <si>
    <t>RESISTOR SMD 47R OHM 1% 100mW 0603</t>
  </si>
  <si>
    <t>47R (Code 470), 1/10W</t>
  </si>
  <si>
    <t>https://www.thegioiic.com/dien-tro-47-ohm-0603-1-</t>
  </si>
  <si>
    <t>100KR</t>
  </si>
  <si>
    <t>RESISTOR SMD 100KR OHM 1% 100mW 0603</t>
  </si>
  <si>
    <t>104, 1/10W</t>
  </si>
  <si>
    <t>https://www.thegioiic.com/dien-tro-100-kohm-0603-1-</t>
  </si>
  <si>
    <t>RESISTOR SMD 100KR OHM 1% 125mW 0805</t>
  </si>
  <si>
    <t>104, 1/8W</t>
  </si>
  <si>
    <t>https://www.thegioiic.com/dien-tro-100-kohm-0805-1-</t>
  </si>
  <si>
    <t>100R</t>
  </si>
  <si>
    <t>RESISTOR SMD 100R OHM 1% 100mW 0603</t>
  </si>
  <si>
    <t>1000, 1/10W</t>
  </si>
  <si>
    <t>https://www.thegioiic.com/dien-tro-100-ohm-0603-1-</t>
  </si>
  <si>
    <t>RESISTOR SMD 100R OHM 1% 250mW 1206</t>
  </si>
  <si>
    <t>1000, 1/4W</t>
  </si>
  <si>
    <t>https://www.thegioiic.com/dien-tro-100-ohm-1206-1-</t>
  </si>
  <si>
    <t>120R</t>
  </si>
  <si>
    <t>RESISTOR SMD 120R OHM 1% 250mW 1206</t>
  </si>
  <si>
    <t>121, 1/4W</t>
  </si>
  <si>
    <t>https://www.thegioiic.com/dien-tro-120-ohm-1206-1-</t>
  </si>
  <si>
    <t>RESISTOR SMD 120R OHM 1% 100mW 0603</t>
  </si>
  <si>
    <t>121, 1/10W</t>
  </si>
  <si>
    <t>https://www.thegioiic.com/dien-tro-120-ohm-0603-1-</t>
  </si>
  <si>
    <t>200KR</t>
  </si>
  <si>
    <t>RESISTOR SMD 200KR OHM 1% 125mW 0805</t>
  </si>
  <si>
    <t>2003, 1/8W</t>
  </si>
  <si>
    <t>https://www.thegioiic.com/dien-tro-200-kohm-0805-1-</t>
  </si>
  <si>
    <t>RESISTOR SMD 200KR OHM 1% 100mW 0603</t>
  </si>
  <si>
    <t>2003, 1/10W</t>
  </si>
  <si>
    <t>https://www.thegioiic.com/dien-tro-200-kohm-0603-1-</t>
  </si>
  <si>
    <t>C:\Users\Public\Documents\Altium\FF_PCB_Project\FF_FINAL_PROJECT\RESISTOR.SchLib</t>
  </si>
  <si>
    <t>C:\Users\Public\Documents\Altium\FF_PCB_Project\FF_FINAL_PROJECT\RESISTOR.PcbLib</t>
  </si>
  <si>
    <t>47uF</t>
  </si>
  <si>
    <t>CAP ALUM</t>
  </si>
  <si>
    <t>20%</t>
  </si>
  <si>
    <t>35V</t>
  </si>
  <si>
    <t>6354</t>
  </si>
  <si>
    <t>Tụ hóa 47uF 35V, 20%</t>
  </si>
  <si>
    <t>https://www.thegioiic.com/tu-nhom-smd-47uf-35v-6-3x5-4mm</t>
  </si>
  <si>
    <t>CAPACITOR ALUMIUM</t>
  </si>
  <si>
    <t>CAP ALUM 6354</t>
  </si>
  <si>
    <t>220uF</t>
  </si>
  <si>
    <t>16V</t>
  </si>
  <si>
    <t>Tụ hóa 220uF 16V, 20%</t>
  </si>
  <si>
    <t>https://www.thegioiic.com/tu-nhom-smd-220uf-16v-6-3x7-7mm</t>
  </si>
  <si>
    <t>CAP ALUM 6377</t>
  </si>
  <si>
    <t>0.47uF</t>
  </si>
  <si>
    <t>CAP CER</t>
  </si>
  <si>
    <t>10%</t>
  </si>
  <si>
    <t>50V</t>
  </si>
  <si>
    <t>10%, 0603 (1608 Metric)</t>
  </si>
  <si>
    <t>https://www.thegioiic.com/tu-gom-0603-470nf-50v</t>
  </si>
  <si>
    <t>CAPACITOR CERAMIC</t>
  </si>
  <si>
    <t>CAP CER 0603</t>
  </si>
  <si>
    <t>2.2uF</t>
  </si>
  <si>
    <t>https://www.thegioiic.com/tu-gom-0603-2-2uf-50v</t>
  </si>
  <si>
    <t>7pF</t>
  </si>
  <si>
    <t>18pF</t>
  </si>
  <si>
    <t>https://www.thegioiic.com/tu-gom-0603-18pf-50v</t>
  </si>
  <si>
    <t>33pF</t>
  </si>
  <si>
    <t>https://www.thegioiic.com/tu-gom-0603-33pf-50v</t>
  </si>
  <si>
    <t>100nF</t>
  </si>
  <si>
    <t>https://www.thegioiic.com/tu-gom-0603-100nf-0-1uf-50v</t>
  </si>
  <si>
    <t>10%, 0805 (2012 Metric)</t>
  </si>
  <si>
    <t>https://www.thegioiic.com/tu-gom-0805-470nf-50v</t>
  </si>
  <si>
    <t>CAP CER 0805</t>
  </si>
  <si>
    <t>4.7uF</t>
  </si>
  <si>
    <t>https://www.thegioiic.com/tu-gom-0805-4-7uf-50v</t>
  </si>
  <si>
    <t>10uF</t>
  </si>
  <si>
    <t>CAP TAN</t>
  </si>
  <si>
    <t>2312</t>
  </si>
  <si>
    <t>106 10%, 2312 (6032 Metric)</t>
  </si>
  <si>
    <t>https://www.thegioiic.com/tu-tantalum-10uf-16v-2312-tajc106k016rnj</t>
  </si>
  <si>
    <t>CAPACITOR TANTALUM</t>
  </si>
  <si>
    <t>CAP TAN 2312</t>
  </si>
  <si>
    <t>5054</t>
  </si>
  <si>
    <t>Tụ hóa 10uF 35V, 20%</t>
  </si>
  <si>
    <t>https://www.thegioiic.com/tu-nhom-smd-10uf-35v-5x5-4mm</t>
  </si>
  <si>
    <t>CAP ALUM 5054</t>
  </si>
  <si>
    <t>1.5pF</t>
  </si>
  <si>
    <t>https://www.thegioiic.com/tu-gom-0603-1-5pf-50v</t>
  </si>
  <si>
    <t>3.9pF</t>
  </si>
  <si>
    <t>1nF</t>
  </si>
  <si>
    <t>https://www.thegioiic.com/tu-gom-0603-1nf-50v</t>
  </si>
  <si>
    <t>https://www.thegioiic.com/tu-gom-0805-1nf-50v</t>
  </si>
  <si>
    <t>C:\Users\Public\Documents\Altium\FF_PCB_Project\FF_FINAL_PROJECT\CAPACITOR.SchLib</t>
  </si>
  <si>
    <t>C:\Users\Public\Documents\Altium\FF_PCB_Project\FF_FINAL_PROJECT\CAPACITOR.PcbLib</t>
  </si>
  <si>
    <t>FF-0001</t>
  </si>
  <si>
    <t>FF-0002</t>
  </si>
  <si>
    <t>FF-0003</t>
  </si>
  <si>
    <t>FF-0004</t>
  </si>
  <si>
    <t>FF-0005</t>
  </si>
  <si>
    <t>FF-0006</t>
  </si>
  <si>
    <t>FF-0007</t>
  </si>
  <si>
    <t>FF-0008</t>
  </si>
  <si>
    <t>FF-0009</t>
  </si>
  <si>
    <t>FF-0010</t>
  </si>
  <si>
    <t>FF-0011</t>
  </si>
  <si>
    <t>FF-0012</t>
  </si>
  <si>
    <t>FF-0013</t>
  </si>
  <si>
    <t>FF-0014</t>
  </si>
  <si>
    <t>FF-0015</t>
  </si>
  <si>
    <t>FF-0016</t>
  </si>
  <si>
    <t>FF-0017</t>
  </si>
  <si>
    <t>FF-0018</t>
  </si>
  <si>
    <t>FF-0019</t>
  </si>
  <si>
    <t>FF-0020</t>
  </si>
  <si>
    <t>FF-0021</t>
  </si>
  <si>
    <t>FF-0022</t>
  </si>
  <si>
    <t>FF-0023</t>
  </si>
  <si>
    <t>FF-0024</t>
  </si>
  <si>
    <t>FF-0025</t>
  </si>
  <si>
    <t>FF-0026</t>
  </si>
  <si>
    <t>FF-0027</t>
  </si>
  <si>
    <t>FF-0028</t>
  </si>
  <si>
    <t>FF-0029</t>
  </si>
  <si>
    <t>FF-0030</t>
  </si>
  <si>
    <t>FF-0031</t>
  </si>
  <si>
    <t>FF-0032</t>
  </si>
  <si>
    <t>FF-0033</t>
  </si>
  <si>
    <t>FF-0034</t>
  </si>
  <si>
    <t>FF-0035</t>
  </si>
  <si>
    <t>FF-0036</t>
  </si>
  <si>
    <t>FF-1001</t>
  </si>
  <si>
    <t>FF-1002</t>
  </si>
  <si>
    <t>FF-1003</t>
  </si>
  <si>
    <t>FF-1004</t>
  </si>
  <si>
    <t>FF-1005</t>
  </si>
  <si>
    <t>FF-1006</t>
  </si>
  <si>
    <t>FF-1007</t>
  </si>
  <si>
    <t>FF-1008</t>
  </si>
  <si>
    <t>FF-1009</t>
  </si>
  <si>
    <t>FF-1010</t>
  </si>
  <si>
    <t>FF-1011</t>
  </si>
  <si>
    <t>FF-1012</t>
  </si>
  <si>
    <t>FF-1013</t>
  </si>
  <si>
    <t>FF-1014</t>
  </si>
  <si>
    <t>FF-1015</t>
  </si>
  <si>
    <t>FF-1016</t>
  </si>
  <si>
    <t>74HC14D</t>
  </si>
  <si>
    <t>Inverters HEX INV SCHMITT TRIG</t>
  </si>
  <si>
    <t>IC</t>
  </si>
  <si>
    <t>SOIC-14</t>
  </si>
  <si>
    <t>ADS1115</t>
  </si>
  <si>
    <t>VSSOP-10</t>
  </si>
  <si>
    <t>SELF</t>
  </si>
  <si>
    <t>ADS1220</t>
  </si>
  <si>
    <t>TSSOP-16</t>
  </si>
  <si>
    <t>ICL7662CBA</t>
  </si>
  <si>
    <t>SOP-8</t>
  </si>
  <si>
    <t>https://shopee.vn/ICL7662CBA-ICL7662-7662-SOP8-m%E1%BB%9Bi-(con)-i.193855127.10606790306?sp_atk=25ed1cbb-cd35-43c0-af45-c904425b01eb&amp;xptdk=25ed1cbb-cd35-43c0-af45-c904425b01eb</t>
  </si>
  <si>
    <t>INA333AIDR</t>
  </si>
  <si>
    <t>INA3221</t>
  </si>
  <si>
    <t>L7812</t>
  </si>
  <si>
    <t>LM1117-3.3</t>
  </si>
  <si>
    <t>MAX3485</t>
  </si>
  <si>
    <t>OPA333AIDVR</t>
  </si>
  <si>
    <t>STM32H743VIT6</t>
  </si>
  <si>
    <t>TPS5430DDA</t>
  </si>
  <si>
    <t>FF-2001</t>
  </si>
  <si>
    <t>FF-2002</t>
  </si>
  <si>
    <t>FF-2003</t>
  </si>
  <si>
    <t>FF-2004</t>
  </si>
  <si>
    <t>FF-2005</t>
  </si>
  <si>
    <t>FF-2006</t>
  </si>
  <si>
    <t>FF-2007</t>
  </si>
  <si>
    <t>FF-2008</t>
  </si>
  <si>
    <t>FF-2009</t>
  </si>
  <si>
    <t>FF-2010</t>
  </si>
  <si>
    <t>FF-2011</t>
  </si>
  <si>
    <t>FF-2012</t>
  </si>
  <si>
    <t>FF-2013</t>
  </si>
  <si>
    <t>IP2721</t>
  </si>
  <si>
    <t>TYPEC/PD2.0/PD3.0 Physical Layer IC for USB TYPEC input Interfaces</t>
  </si>
  <si>
    <t>VSSOP-8</t>
  </si>
  <si>
    <t>VQFN-16</t>
  </si>
  <si>
    <t>D2PAK</t>
  </si>
  <si>
    <t>SOT-223</t>
  </si>
  <si>
    <t>SOT23-5</t>
  </si>
  <si>
    <t>https://shopee.vn/(10-C%C3%A1i)-Chip-100-Opa333Aidvr-OPA333-Oxq-sot23-5-M%E1%BB%9Bi-i.1003955517.21782141850?sp_atk=4701d033-6a8f-4bdf-a833-fbc55ec2f47d&amp;xptdk=4701d033-6a8f-4bdf-a833-fbc55ec2f47d</t>
  </si>
  <si>
    <t>LQFP-100</t>
  </si>
  <si>
    <t>SO PowerPAD</t>
  </si>
  <si>
    <t>C:\Users\Public\Documents\Altium\FF_PCB_Project\FF_FINAL_PROJECT\ICS.SchLib</t>
  </si>
  <si>
    <t>C:\Users\Public\Documents\Altium\FF_PCB_Project\FF_FINAL_PROJECT\ICS.PcbLib</t>
  </si>
  <si>
    <t>https://www.thegioiic.com/74hc14d-652-hex-schmitt-trigger-inverter-14-soic</t>
  </si>
  <si>
    <t>74HC14D,652</t>
  </si>
  <si>
    <t>L7812CD2T-CN</t>
  </si>
  <si>
    <t>https://www.thegioiic.com/l7812cd2t-cn-ic-on-ap-12v-1-5a</t>
  </si>
  <si>
    <t>LM1117IMP-3.3/NOPB-CN</t>
  </si>
  <si>
    <t>https://www.thegioiic.com/lm1117imp-3-3-nopb-cn-ic-on-ap-3-3v-800ma-sot-223</t>
  </si>
  <si>
    <t>https://shopee.vn/Combo-5-con-IC-ngu%E1%BB%93n-TPS5430-%C4%91%E1%BA%A7u-v%C3%A0o-5.5V-%C4%91%E1%BA%BFn-36V-3A-b%E1%BB%99-%C4%91i%E1%BB%81u-ch%E1%BB%89nh-gi%E1%BA%A3m-%C4%91i%E1%BB%87n-%C3%A1p-500kHz-i.682040620.19643083810?sp_atk=3768dd41-fafc-439a-93aa-71f4ed63715b&amp;xptdk=3768dd41-fafc-439a-93aa-71f4ed63715b</t>
  </si>
  <si>
    <t>LQFP-100-A</t>
  </si>
  <si>
    <t>ADS111x Ultra-Small, Low-Power, I2C-Compatible, 860-SPS, 16-Bit ADCs With Internal Reference, Oscillator, and Programmable Comparator</t>
  </si>
  <si>
    <t>CMOS Voltage Converter</t>
  </si>
  <si>
    <t>INA333 Micro-Power (50μA), Zerø-Drift, Rail-to-Rail Out Instrumentation Amplifier</t>
  </si>
  <si>
    <t>INA3221 Triple-Channel, High-Side Measurement, Shunt and Bus Voltage Monitor with I2C- and SMBUS-Compatible Interface</t>
  </si>
  <si>
    <t>Positive voltage regulator Ics</t>
  </si>
  <si>
    <t>LM1117-N/LM1117I 800mA Low-Dropout Linear Regulator</t>
  </si>
  <si>
    <t xml:space="preserve">3.3V, 10Mbps Half-Duplex RS-485/RS-422 Transceivers </t>
  </si>
  <si>
    <t>OPAx333 1.8-V, microPower, CMOS Operational Amplifiers, Zero-Drift Series</t>
  </si>
  <si>
    <t>32-bit Arm® Cortex®-M7 480MHz MCUs, up to 2MB flash, up to 1MB RAM, 46 com. and analog interfaces</t>
  </si>
  <si>
    <t>TPS543x 3-A, Wide Input Range, Step-Down Converter</t>
  </si>
  <si>
    <t>ADS1220 4-Channel, 2-kSPS, Low-Power, 24-Bit ADC with Integrated PGA and Reference</t>
  </si>
  <si>
    <t>FF-3001</t>
  </si>
  <si>
    <t>USB TYPE C FEMALE</t>
  </si>
  <si>
    <t>https://www.thegioiic.com/cong-usb-cai-3-1-type-c-24-chan-cong-90-do</t>
  </si>
  <si>
    <t>C:\Users\Public\Documents\Altium\FF_PCB_Project\FF_FINAL_PROJECT\CONNECTOR_JUMPER.SchLib</t>
  </si>
  <si>
    <t>C:\Users\Public\Documents\Altium\FF_PCB_Project\FF_FINAL_PROJECT\CONNECTOR_JUMPER.PcbLib</t>
  </si>
  <si>
    <t>3.1-C</t>
  </si>
  <si>
    <t>TYPE C 3.1 24 PIN</t>
  </si>
  <si>
    <t>FF-4001</t>
  </si>
  <si>
    <t>LN2302LT1G</t>
  </si>
  <si>
    <t>20V N-Channel Enhancement-Mode MOSFET</t>
  </si>
  <si>
    <t>TRANSISTOR</t>
  </si>
  <si>
    <t>20V-2.8A-N</t>
  </si>
  <si>
    <t>20V</t>
  </si>
  <si>
    <t>SOT23-3</t>
  </si>
  <si>
    <t>https://www.thegioiic.com/ln2302lt1g-mosfet-kenh-n</t>
  </si>
  <si>
    <t>MOSFET N-MODE</t>
  </si>
  <si>
    <t>C:\Users\Public\Documents\Altium\FF_PCB_Project\FF_FINAL_PROJECT\TRANSISTOR-DIODE.SchLib</t>
  </si>
  <si>
    <t>C:\Users\Public\Documents\Altium\FF_PCB_Project\FF_FINAL_PROJECT\TRANSISTOR-DIODE.PcbLib</t>
  </si>
  <si>
    <t>FF-1017</t>
  </si>
  <si>
    <t>1uF</t>
  </si>
  <si>
    <t>https://www.thegioiic.com/tu-gom-0603-1uf-50v</t>
  </si>
  <si>
    <t>FF-1018</t>
  </si>
  <si>
    <t>10%, 1206 (3216 Metric)</t>
  </si>
  <si>
    <t>https://www.thegioiic.com/tu-gom-1206-1uf-50v</t>
  </si>
  <si>
    <t>CAP CER 1206</t>
  </si>
  <si>
    <t>FF-1019</t>
  </si>
  <si>
    <t>https://www.thegioiic.com/tu-gom-1206-10uf-50v</t>
  </si>
  <si>
    <t>FF-1020</t>
  </si>
  <si>
    <t>https://www.thegioiic.com/tu-gom-0805-10uf-50v</t>
  </si>
  <si>
    <t>FF-1021</t>
  </si>
  <si>
    <t>25V</t>
  </si>
  <si>
    <t>https://www.thegioiic.com/tu-gom-0603-10uf-25v</t>
  </si>
  <si>
    <t>FF-2014</t>
  </si>
  <si>
    <t>LD1086DT12</t>
  </si>
  <si>
    <t>1.5 A adjustable and fixed low drop positive voltage regulator</t>
  </si>
  <si>
    <t>DPAK</t>
  </si>
  <si>
    <t>https://www.thegioiic.com/ld1086dt12-ic-on-ap-12v-1-5a</t>
  </si>
  <si>
    <t>FF-1022</t>
  </si>
  <si>
    <t>FF-2015</t>
  </si>
  <si>
    <t>TPS54331DR</t>
  </si>
  <si>
    <t>TPS54331 3-A, 28-V Input, Step Down DC-DC Converter With Eco-mode</t>
  </si>
  <si>
    <t>SOIC-8</t>
  </si>
  <si>
    <t>https://www.thegioiic.com/tps54331dr-ic-dieu-chinh-giam-ap-3a-8-soic</t>
  </si>
  <si>
    <t>FF-3002</t>
  </si>
  <si>
    <t>DIP-1</t>
  </si>
  <si>
    <t>DIP SWITCH 6.2 1PIN</t>
  </si>
  <si>
    <t>SWITCH</t>
  </si>
  <si>
    <t>CONNECTOR</t>
  </si>
  <si>
    <t>https://www.thegioiic.com/cong-tac-dip-switch-dan-smd-1-bit-2-54mm</t>
  </si>
  <si>
    <t>DIP-1 SWITCH</t>
  </si>
  <si>
    <t>FF-1023</t>
  </si>
  <si>
    <t>10nF</t>
  </si>
  <si>
    <t>https://www.thegioiic.com/tu-gom-0805-10nf-50v</t>
  </si>
  <si>
    <t>FF-4002</t>
  </si>
  <si>
    <t>SS36</t>
  </si>
  <si>
    <t>Size A, Schottky Diodes &amp; Rectifiers 3.0 Amp 60 Volt, Size A</t>
  </si>
  <si>
    <t>DIODE SCHOTTKY</t>
  </si>
  <si>
    <t>3A</t>
  </si>
  <si>
    <t>DO-214AB</t>
  </si>
  <si>
    <t>https://www.thegioiic.com/ss36-sma-diode-schottky-3a</t>
  </si>
  <si>
    <t>FF-4003</t>
  </si>
  <si>
    <t>5D28 5832-150</t>
  </si>
  <si>
    <t>INDUCTOR</t>
  </si>
  <si>
    <t>15uH</t>
  </si>
  <si>
    <t>20%, size 5.7x5.7x3.2 mm 15uH - 1.1A</t>
  </si>
  <si>
    <t>5.7x5.7x3.2</t>
  </si>
  <si>
    <t>https://www.thegioiic.com/cuon-cam-dan-smd-5d28-5832-150-15uh-1-1a</t>
  </si>
  <si>
    <t>INDUCTOR 5832</t>
  </si>
  <si>
    <t>FF-4004</t>
  </si>
  <si>
    <t>12 x 12 x 8</t>
  </si>
  <si>
    <t>INDUCTOR 1280</t>
  </si>
  <si>
    <t>1280-150 15uH 7.1A</t>
  </si>
  <si>
    <t>20%, size 12 x 12 x 8mm 15uH - 7.1A</t>
  </si>
  <si>
    <t>https://www.thegioiic.com/cdrh127-cuon-cam-dan-smd-1280-150-15uh-7-1a</t>
  </si>
  <si>
    <t>FF-0037</t>
  </si>
  <si>
    <t>1KR</t>
  </si>
  <si>
    <t>RESISTOR SMD 1KR OHM 1% 100mW 0603</t>
  </si>
  <si>
    <t>Code 102, 1/10W</t>
  </si>
  <si>
    <t>https://www.thegioiic.com/dien-tro-1-kohm-0603-1-</t>
  </si>
  <si>
    <t>FF-0038</t>
  </si>
  <si>
    <t>910R</t>
  </si>
  <si>
    <t>Code 911, 1/8W</t>
  </si>
  <si>
    <t>https://www.thegioiic.com/dien-tro-910-ohm-0805-5-</t>
  </si>
  <si>
    <t>RESISTOR SMD 910R OHM 1% 125mW 0805</t>
  </si>
  <si>
    <t>FF-0039</t>
  </si>
  <si>
    <t>240R</t>
  </si>
  <si>
    <t>RESISTOR SMD 240R OHM 1% 125mW 0805</t>
  </si>
  <si>
    <t>Code 241, 1/8W</t>
  </si>
  <si>
    <t>https://www.thegioiic.com/dien-tro-240-ohm-0805-1-</t>
  </si>
  <si>
    <t>https://www.thegioiic.com/dien-tro-3-kohm-0805-1-</t>
  </si>
  <si>
    <t>FF-0040</t>
  </si>
  <si>
    <t>3KR</t>
  </si>
  <si>
    <t>RESISTOR SMD 3KR OHM 1% 125mW 0805</t>
  </si>
  <si>
    <t>Code 302, 3001, 1/8W</t>
  </si>
  <si>
    <t>FF-1024</t>
  </si>
  <si>
    <t>https://www.thegioiic.com/tu-gom-1206-47uf-16v</t>
  </si>
  <si>
    <t>FF-1025</t>
  </si>
  <si>
    <t>8.2nF</t>
  </si>
  <si>
    <t>https://www.thegioiic.com/tu-gom-0805-8-2nf-50v</t>
  </si>
  <si>
    <t>FF-1026</t>
  </si>
  <si>
    <t>10pF</t>
  </si>
  <si>
    <t>https://www.thegioiic.com/tu-gom-0603-10pf-50v</t>
  </si>
  <si>
    <t>FF-1027</t>
  </si>
  <si>
    <t>1.5nF</t>
  </si>
  <si>
    <t>https://www.thegioiic.com/tu-gom-0603-1-5nf-50v</t>
  </si>
  <si>
    <t>FF-0041</t>
  </si>
  <si>
    <t>34KR</t>
  </si>
  <si>
    <t>RESISTOR SMD 34KR OHM 1% 125mW 0805</t>
  </si>
  <si>
    <t>Code 343, 1/8W</t>
  </si>
  <si>
    <t>https://www.thegioiic.com/dien-tro-34-kohm-0805-1-</t>
  </si>
  <si>
    <t>FF-0042</t>
  </si>
  <si>
    <t>1.8KR</t>
  </si>
  <si>
    <t>RESISTOR SMD 1.8KR OHM 1% 125mW 0805</t>
  </si>
  <si>
    <t>Code 182, 1/8W</t>
  </si>
  <si>
    <t>https://www.thegioiic.com/dien-tro-1-8-kohm-0805-5-</t>
  </si>
  <si>
    <t>FF-0043</t>
  </si>
  <si>
    <t>33KR</t>
  </si>
  <si>
    <t>RESISTOR SMD 33KR OHM 1% 125mW 0805</t>
  </si>
  <si>
    <t>https://www.thegioiic.com/dien-tro-33-kohm-0805-1-</t>
  </si>
  <si>
    <t>FF-4005</t>
  </si>
  <si>
    <t>SS14</t>
  </si>
  <si>
    <t>Size A, DIODE SCHOTTKY 1A 40V SMA</t>
  </si>
  <si>
    <t>1A</t>
  </si>
  <si>
    <t>SS14 - 40V/1A</t>
  </si>
  <si>
    <t>https://www.thegioiic.com/ss14-sma-diode-schottky-1a-1n5819</t>
  </si>
  <si>
    <t>DO-214AC</t>
  </si>
  <si>
    <t>FF-4006</t>
  </si>
  <si>
    <t>5D28 5832-6R8 6.8uH 1.7A</t>
  </si>
  <si>
    <t>20%, size 5.7x5.7x3.2 mm 6.8uH - 1.7A</t>
  </si>
  <si>
    <t>FF-1028</t>
  </si>
  <si>
    <t>47pF</t>
  </si>
  <si>
    <t>https://www.thegioiic.com/tu-gom-0603-47pf-50v</t>
  </si>
  <si>
    <t>FF-0044</t>
  </si>
  <si>
    <t>29.4KR</t>
  </si>
  <si>
    <t>https://shopee.vn/100-Chip-%C4%91i%E1%BB%87n-tr%E1%BB%9F-0402-0603-0805-1206-SMD-24.9K-25.5K-26.1K-26.7K-27K-27.4K-28K-28.7K-29.4K-30K-30.1K-30.9K-Ohm-1--i.384840934.3027056898</t>
  </si>
  <si>
    <t>FF-0045</t>
  </si>
  <si>
    <t>10.2KR</t>
  </si>
  <si>
    <t>Code 1022, 1/10W</t>
  </si>
  <si>
    <t>https://www.thegioiic.com/dien-tro-10-2-kohm-0603-1-</t>
  </si>
  <si>
    <t>FF-0046</t>
  </si>
  <si>
    <t>3.24KR</t>
  </si>
  <si>
    <t>FF-4007</t>
  </si>
  <si>
    <t>7345-220 22uH 1.23A</t>
  </si>
  <si>
    <t>20%, size 7.3 x 7.3 x 4.5mm 22uH 1.23A</t>
  </si>
  <si>
    <t>22uH</t>
  </si>
  <si>
    <t>6.8uH</t>
  </si>
  <si>
    <t>7.3 x 7.3 x 4.5mm</t>
  </si>
  <si>
    <t>https://www.thegioiic.com/cdrh74-cuon-cam-dan-smd-7345-220-22uh-1-23a</t>
  </si>
  <si>
    <t>INDUCTOR 7345</t>
  </si>
  <si>
    <t>FF-0047</t>
  </si>
  <si>
    <t>VARIABLE RESISTOR</t>
  </si>
  <si>
    <t>150mW</t>
  </si>
  <si>
    <t>10K Ohm, 20%</t>
  </si>
  <si>
    <t>https://www.thegioiic.com/evm3e-103-bien-tro-10-kohm-nut-ao-smd-0-15w</t>
  </si>
  <si>
    <t>FF-2016</t>
  </si>
  <si>
    <t>LD1117S33CTR</t>
  </si>
  <si>
    <t>3V3 fixed low drop positive voltage regulator</t>
  </si>
  <si>
    <t>https://www.thegioiic.com/ld1117s33ctr-ic-on-ap-3-3v-800ma-sot-223</t>
  </si>
  <si>
    <t>FF-1029</t>
  </si>
  <si>
    <t>https://www.thegioiic.com/tu-gom-1206-100nf-0-1uf-50v</t>
  </si>
  <si>
    <t>FF-2017</t>
  </si>
  <si>
    <t>AMS1117-5.0V</t>
  </si>
  <si>
    <t>5V fixed low drop positive voltage regulator</t>
  </si>
  <si>
    <t>https://www.thegioiic.com/ams1117-5-0v-ic-on-ap-5v-1a-sot-223</t>
  </si>
  <si>
    <t>FF-4008</t>
  </si>
  <si>
    <t>https://www.thegioiic.com/mf-nsmf200-2-cau-chi-tu-phuc-hoi-1206-6v-2a</t>
  </si>
  <si>
    <t>Size: 3.2x1.6 mm, -40°C ~ 85°C</t>
  </si>
  <si>
    <t>FUSE</t>
  </si>
  <si>
    <t>6V/2A</t>
  </si>
  <si>
    <t>6V</t>
  </si>
  <si>
    <t>MF-NSMF200-2</t>
  </si>
  <si>
    <t>FUSE 1206</t>
  </si>
  <si>
    <t>https://www.thegioiic.com/mf-msmf250-16-cau-chi-tu-phuc-hoi-1812-16v-2-5a</t>
  </si>
  <si>
    <t>FF-4009</t>
  </si>
  <si>
    <t>MF-MSMF250/16</t>
  </si>
  <si>
    <t>Size: 4.55x3.24 mm, -40°C ~ 85°C</t>
  </si>
  <si>
    <t>16V/2.5A</t>
  </si>
  <si>
    <t>FUSE 1812</t>
  </si>
  <si>
    <t>MF-MSMF250/16V/2.5A</t>
  </si>
  <si>
    <t>MF-NSMF200-2 6V/2A</t>
  </si>
  <si>
    <t>FF-4010</t>
  </si>
  <si>
    <t>3PIN JUMPER</t>
  </si>
  <si>
    <t>JUMPER</t>
  </si>
  <si>
    <t>TH</t>
  </si>
  <si>
    <t>JUMPER 3</t>
  </si>
  <si>
    <t>FF-3003</t>
  </si>
  <si>
    <t>TEST POINT</t>
  </si>
  <si>
    <t>TESTPOINT</t>
  </si>
  <si>
    <t>FF-4011</t>
  </si>
  <si>
    <t>LED RED</t>
  </si>
  <si>
    <t>LED RED 0603</t>
  </si>
  <si>
    <t>LED</t>
  </si>
  <si>
    <t>https://www.thegioiic.com/led-do-0603-dan-smd-trong-suot</t>
  </si>
  <si>
    <t>LED Đỏ 0603 Dán SMD Trong Suốt</t>
  </si>
  <si>
    <t>FF-4012</t>
  </si>
  <si>
    <t>LED BLUE</t>
  </si>
  <si>
    <t>LED Xanh 0603 Dán SMD Trong Suốt</t>
  </si>
  <si>
    <t>https://www.thegioiic.com/led-xanh-duong-0603-dan-smd-trong-suot-harvatek</t>
  </si>
  <si>
    <t>LED BLUE 0603</t>
  </si>
  <si>
    <t>FF-3004</t>
  </si>
  <si>
    <t>250V</t>
  </si>
  <si>
    <t>5.08mm</t>
  </si>
  <si>
    <t>LCD TFT320x240</t>
  </si>
  <si>
    <t>LCD TFT</t>
  </si>
  <si>
    <t>FF-3005</t>
  </si>
  <si>
    <t>240x320 HMI ILI9341</t>
  </si>
  <si>
    <t>LCD 2.8inch 240x320 HMI ILI9341</t>
  </si>
  <si>
    <t>LCD</t>
  </si>
  <si>
    <t>https://www.thegioiic.com/lcd-2-8inch-240x320-hmi-ili9341-cam-ung-dien-tro-giao-tiep-spi</t>
  </si>
  <si>
    <t>KF142-5.08-20-R</t>
  </si>
  <si>
    <t>TERMINAL BLOCK 20</t>
  </si>
  <si>
    <t>TERMINAL BLOCK 20 5.08MM</t>
  </si>
  <si>
    <t>https://www.thegioiic.com/kf142-5-08-12-r-terminal-block-12-tiep-diem-cam-day-ngang-5-08mm-250v-10a
https://www.thegioiic.com/kf142-5-08-8-r-terminal-block-8-tiep-diem-cam-day-ngang-5-08mm-250v-10a</t>
  </si>
  <si>
    <t>FF-4013</t>
  </si>
  <si>
    <t>LL4148</t>
  </si>
  <si>
    <t>0.2A, 100V, SOD80</t>
  </si>
  <si>
    <t>DIODE</t>
  </si>
  <si>
    <t>100V</t>
  </si>
  <si>
    <t>100V/0.2A</t>
  </si>
  <si>
    <t>SOD-80</t>
  </si>
  <si>
    <t>https://www.thegioiic.com/ll4148-diode-chinh-luu-0-2a-100v</t>
  </si>
  <si>
    <t>FF-4014</t>
  </si>
  <si>
    <t>SMBJ36CA</t>
  </si>
  <si>
    <t>TVS DIODE 36V 58.1V DO214AA</t>
  </si>
  <si>
    <t>TVS DIODE</t>
  </si>
  <si>
    <t>36V 58.1V</t>
  </si>
  <si>
    <t>DO214AA</t>
  </si>
  <si>
    <t>https://www.thegioiic.com/smbj36ca</t>
  </si>
  <si>
    <t>FF-0048</t>
  </si>
  <si>
    <t>1K Ohm, 20%</t>
  </si>
  <si>
    <t>https://www.thegioiic.com/evm3e-102-bien-tro-1-kohm-nut-ao-smd-0-15w</t>
  </si>
  <si>
    <t>FF-4015</t>
  </si>
  <si>
    <t>PSD12C</t>
  </si>
  <si>
    <t>29.5V</t>
  </si>
  <si>
    <t>50 pF, 29.5V</t>
  </si>
  <si>
    <t>Package SOD323, Diode TVS, 50pF, 29.5V</t>
  </si>
  <si>
    <t>SOD-323</t>
  </si>
  <si>
    <t>https://www.thegioiic.com/psd12c</t>
  </si>
  <si>
    <t>DO-214AA</t>
  </si>
  <si>
    <t>FF-1030</t>
  </si>
  <si>
    <t>4.7nF</t>
  </si>
  <si>
    <t>https://www.thegioiic.com/tu-gom-0603-4-7nf-50v</t>
  </si>
  <si>
    <t>FF-1031</t>
  </si>
  <si>
    <t>22nF</t>
  </si>
  <si>
    <t>https://www.thegioiic.com/tu-gom-0603-22nf-50v</t>
  </si>
  <si>
    <t>FF-4016</t>
  </si>
  <si>
    <t>1N4148W-E3-18</t>
  </si>
  <si>
    <t>Diode Standard 75V 150mA</t>
  </si>
  <si>
    <t>75V 150mA</t>
  </si>
  <si>
    <t>75V</t>
  </si>
  <si>
    <t>https://www.thegioiic.com/1n4148w-e3-18-diode-gen-purp-75v-150ma-sod123</t>
  </si>
  <si>
    <t>SOD-123</t>
  </si>
  <si>
    <t>FF-3006</t>
  </si>
  <si>
    <t>KF141-2.54-4-R</t>
  </si>
  <si>
    <t>KF141-2.54-4-R Terminal Block 4</t>
  </si>
  <si>
    <t>150V</t>
  </si>
  <si>
    <t>2.54mm</t>
  </si>
  <si>
    <t>https://www.thegioiic.com/kf141-2-54-4-r-terminal-block-4-tiep-diem-cam-day-ngang-2-54mm-150v-2a</t>
  </si>
  <si>
    <t>TERMINAL BLOCK 4</t>
  </si>
  <si>
    <t>TERMINAL BLOCK 4 2.54MM</t>
  </si>
  <si>
    <t>FF-2018</t>
  </si>
  <si>
    <t>ESP-07S</t>
  </si>
  <si>
    <t>ESP-07S WiFi module</t>
  </si>
  <si>
    <t>ESP-07S AI-Thinker ESP8266 Mạch Thu Phát WiFi</t>
  </si>
  <si>
    <t>https://www.thegioiic.com/esp-07s-ai-thinker-esp8266-mach-thu-phat-wifi</t>
  </si>
  <si>
    <t>FF-3007</t>
  </si>
  <si>
    <t>Nút Nhấn 3x4mm Cao 2.5mm 2 Chân SMD</t>
  </si>
  <si>
    <t>TACTILE 3X4MM</t>
  </si>
  <si>
    <t>BUTTON</t>
  </si>
  <si>
    <t>3X4MM</t>
  </si>
  <si>
    <t>https://www.thegioiic.com/nut-nhan-3x4mm-cao-2-5mm-2-chan-smd</t>
  </si>
  <si>
    <t>FF-3008</t>
  </si>
  <si>
    <t xml:space="preserve">Hàng Rào Đực Đôi 1.27mm 60 Chân 2 hàng SMD
</t>
  </si>
  <si>
    <t>BOARD CONNECTOR 16 1.27MM</t>
  </si>
  <si>
    <t>2 X 1.27mm</t>
  </si>
  <si>
    <t>https://www.thegioiic.com/hang-rao-duc-doi-1-27mm-60-chan-2-hang-smd</t>
  </si>
  <si>
    <t>FF-2019</t>
  </si>
  <si>
    <t>RA-08H</t>
  </si>
  <si>
    <t>803 - 930MHz LORAWAN MODULE</t>
  </si>
  <si>
    <t>MODULE</t>
  </si>
  <si>
    <t>FF-4017</t>
  </si>
  <si>
    <t>8D43-220 22uH 3.25A</t>
  </si>
  <si>
    <t>Cuộn Cảm Dán SMD 8D43-220 22uH 3.25A</t>
  </si>
  <si>
    <t>22uH 3.25A</t>
  </si>
  <si>
    <t>8347</t>
  </si>
  <si>
    <t>https://www.thegioiic.com/cuon-cam-dan-smd-8d43-220-22uh-3-25a</t>
  </si>
  <si>
    <t>INDUCTOR 8347</t>
  </si>
  <si>
    <t>FF-0049</t>
  </si>
  <si>
    <t>22R</t>
  </si>
  <si>
    <t>22R (Code 220), 1/10W</t>
  </si>
  <si>
    <t>https://www.thegioiic.com/dien-tro-22-ohm-0603-1-</t>
  </si>
  <si>
    <t>FF-4018</t>
  </si>
  <si>
    <t>LED RGB 5050</t>
  </si>
  <si>
    <t>LED RGB 5050 Dán SMD Trong Suốt</t>
  </si>
  <si>
    <t>LED RGB</t>
  </si>
  <si>
    <t>5 x 5 x 1.5mm</t>
  </si>
  <si>
    <t>5050</t>
  </si>
  <si>
    <t>https://www.thegioiic.com/led-rgb-5050-dan-smd-trong-suot</t>
  </si>
  <si>
    <t>FF-0050</t>
  </si>
  <si>
    <t>470R</t>
  </si>
  <si>
    <t>Code 471, 1/10W</t>
  </si>
  <si>
    <t>https://www.thegioiic.com/dien-tro-470-ohm-0603-1-</t>
  </si>
  <si>
    <t>FF-4019</t>
  </si>
  <si>
    <t>LED RB</t>
  </si>
  <si>
    <t>LED R/B 0805</t>
  </si>
  <si>
    <t>LED 2 Màu Đỏ, Xanh Dương 0805 Dán SMD Trong Suốt</t>
  </si>
  <si>
    <t>LED R/B</t>
  </si>
  <si>
    <t>https://www.thegioiic.com/led-2-mau-do-xanh-duong-0805-dan-smd-trong-suot</t>
  </si>
  <si>
    <t>LED RB 0805</t>
  </si>
  <si>
    <t>FF-3009</t>
  </si>
  <si>
    <t>DIP-2</t>
  </si>
  <si>
    <t>DIP SWITCH 1.27mm 2 CONTACT</t>
  </si>
  <si>
    <t>Công Tắc DIP Switch Dán SMD 2 Bit 1.27mm</t>
  </si>
  <si>
    <t>https://www.thegioiic.com/cong-tac-dip-switch-dan-smd-2-bit-1-27mm</t>
  </si>
  <si>
    <t>DIP-2 SWITCH</t>
  </si>
  <si>
    <t>FF-3010</t>
  </si>
  <si>
    <t>DIP SWITCH 1.27mm 1PIN</t>
  </si>
  <si>
    <t>1 X 1.27mm</t>
  </si>
  <si>
    <t>https://www.thegioiic.com/cong-tac-dip-switch-dan-smd-1-bit-1-27mm</t>
  </si>
  <si>
    <t>Công Tắc DIP Switch Dán SMD 1 Bit 1.27mm</t>
  </si>
  <si>
    <t>DIP-1 SWITCH 1.27mm</t>
  </si>
  <si>
    <t>FF-2020</t>
  </si>
  <si>
    <t>TLP281-4</t>
  </si>
  <si>
    <t>TLP281-4 Optoisolator Transistor Output 2500Vrms 4 Channel ,16-SOIC</t>
  </si>
  <si>
    <t>SOP-16</t>
  </si>
  <si>
    <t>https://www.thegioiic.com/tlp281-4-optoisolator-transistor-output-2500vrms-4-channel-16-soic</t>
  </si>
  <si>
    <t>FF-2021</t>
  </si>
  <si>
    <t>CH340G</t>
  </si>
  <si>
    <t>CH340G USB to UART Interface</t>
  </si>
  <si>
    <t>https://www.thegioiic.com/ch340g</t>
  </si>
  <si>
    <t>FF-3011</t>
  </si>
  <si>
    <t>DIP-4</t>
  </si>
  <si>
    <t>DIP SWITCH 1.27mm 4PIN</t>
  </si>
  <si>
    <t>4 X 1.27mm</t>
  </si>
  <si>
    <t>Công Tắc DIP Switch Dán SMD 4 Bit 1.27mm</t>
  </si>
  <si>
    <t>https://www.thegioiic.com/cong-tac-dip-switch-dan-smd-4-bit-1-27mm</t>
  </si>
  <si>
    <t>DIP-4 SWITCH</t>
  </si>
  <si>
    <t>FF-4020</t>
  </si>
  <si>
    <t>CRYSTAL 12MHz</t>
  </si>
  <si>
    <t>CRYSTAL 12MHz 2PIN SMD 5 x 3.2mm, ±20ppm 12pF</t>
  </si>
  <si>
    <t>CRYSTAL</t>
  </si>
  <si>
    <t>12MHz</t>
  </si>
  <si>
    <t>5032</t>
  </si>
  <si>
    <t>Thạch Anh 12MHz 5032 2 Chân SMD</t>
  </si>
  <si>
    <t>https://www.thegioiic.com/thach-anh-12mhz-5032-2-chan-smd</t>
  </si>
  <si>
    <t>CRYSTAL 2PIN</t>
  </si>
  <si>
    <t>CRYSTAL 5032 2PIN</t>
  </si>
  <si>
    <t>FF-1032</t>
  </si>
  <si>
    <t>22pF</t>
  </si>
  <si>
    <t>https://www.thegioiic.com/tu-gom-0603-22pf-50v</t>
  </si>
  <si>
    <t>FF-3012</t>
  </si>
  <si>
    <t>DIP-5</t>
  </si>
  <si>
    <t>5 X 1.27mm</t>
  </si>
  <si>
    <t>DIP-5 SWITCH</t>
  </si>
  <si>
    <t>DIP SWITCH 1.27mm 5PIN</t>
  </si>
  <si>
    <t>Công Tắc DIP Switch Dán SMD 5 Bit 1.27mm</t>
  </si>
  <si>
    <t>https://www.thegioiic.com/cong-tac-dip-switch-dan-smd-5-bit-1-27mm</t>
  </si>
  <si>
    <t>FF-3013</t>
  </si>
  <si>
    <t>DIP-10 SWITCH</t>
  </si>
  <si>
    <t>DIP-10</t>
  </si>
  <si>
    <t>DIP SWITCH 1.27mm 10PIN</t>
  </si>
  <si>
    <t>10 X 1.27mm</t>
  </si>
  <si>
    <t>Công Tắc DIP Switch Dán SMD 10 Bit 1.27mm</t>
  </si>
  <si>
    <t>https://www.thegioiic.com/cong-tac-dip-switch-dan-smd-10-bit-1-27mm</t>
  </si>
  <si>
    <t>FF-4021</t>
  </si>
  <si>
    <t>FERRITE BEAD</t>
  </si>
  <si>
    <t>FERRITE BEAD 600 OHM 0603 1LN</t>
  </si>
  <si>
    <t>FERRITE BEAD 600 OHM</t>
  </si>
  <si>
    <t>600 OHM</t>
  </si>
  <si>
    <t>https://www.thegioiic.com/ferrite-bead-600-ohm-0603-1ln</t>
  </si>
  <si>
    <t>FERRITE BEAD 0603</t>
  </si>
  <si>
    <t>CRYSTAL 32.768KHz 7015</t>
  </si>
  <si>
    <t>CRYSTAL 4PIN</t>
  </si>
  <si>
    <t>FF-4022</t>
  </si>
  <si>
    <t>32.768KHz CRYSTAL 4PIN 7015</t>
  </si>
  <si>
    <t>32.768kHz ±20ppm, 9pF 65kOhm, 7x1.5x1.4 mm</t>
  </si>
  <si>
    <t>7015</t>
  </si>
  <si>
    <t>Thach Anh 32.768KHz MC-146 Crystal 7015 4 Chân</t>
  </si>
  <si>
    <t>https://www.thegioiic.com/thach-anh-32-768khz-mc-146-crystal-7015-4-chan</t>
  </si>
  <si>
    <t>FF-4023</t>
  </si>
  <si>
    <t>CRYSTAL 25MHz 2PIN SMD 5 x 3.2mm, ±20ppm 12pF</t>
  </si>
  <si>
    <t>25MHz</t>
  </si>
  <si>
    <t>Thạch Anh 25MHz 5032 2 Chân SMD</t>
  </si>
  <si>
    <t>https://www.thegioiic.com/thach-anh-25mhz-5032-2-chan-smd</t>
  </si>
  <si>
    <t>CRYSTAL 25MHz 2PIN</t>
  </si>
  <si>
    <t>FF-3014</t>
  </si>
  <si>
    <t>2 X 2.54mm</t>
  </si>
  <si>
    <t>FF-3015</t>
  </si>
  <si>
    <t>JUMPER 2</t>
  </si>
  <si>
    <t>Terminal Block 20</t>
  </si>
  <si>
    <t>FF-1033</t>
  </si>
  <si>
    <t>https://www.thegioiic.com/tu-gom-0603-10nf-50v</t>
  </si>
  <si>
    <t>FF-2022</t>
  </si>
  <si>
    <t>24LC512</t>
  </si>
  <si>
    <t>512K I2C Serial EEPROM</t>
  </si>
  <si>
    <t>https://www.thegioiic.com/24lc512t-i-sn-ic-eeprom-512kbit-8-soic</t>
  </si>
  <si>
    <t>FF-3016</t>
  </si>
  <si>
    <t>SMD/TH</t>
  </si>
  <si>
    <t>MiSD-PP-9P-V2</t>
  </si>
  <si>
    <t>SDCARD SLOT 9 PIN PUSH PULL</t>
  </si>
  <si>
    <t>MiSD-PP-9P-V2 Khay Thẻ Nhớ MicroSD 9 Chân Push-Push</t>
  </si>
  <si>
    <t>https://www.thegioiic.com/misd-pp-9p-v2-khay-the-nho-microsd-9-chan-push-push</t>
  </si>
  <si>
    <t>FF-2023</t>
  </si>
  <si>
    <t>Quad buffer/line driver with 5 V tolerant input/outputs; 3-state</t>
  </si>
  <si>
    <t>74LVC125APW</t>
  </si>
  <si>
    <t>TSSOP-14</t>
  </si>
  <si>
    <t>FF-0051</t>
  </si>
  <si>
    <t>3.3KR</t>
  </si>
  <si>
    <t>Điện Trở 3.3 KOhm 0603 1%</t>
  </si>
  <si>
    <t>https://www.thegioiic.com/dien-tro-3-3-kohm-0603-1-</t>
  </si>
  <si>
    <t>FF-3017</t>
  </si>
  <si>
    <t>BS-6</t>
  </si>
  <si>
    <t>BS-6 Đế Pin CR2032 CR2025 Dán SMD</t>
  </si>
  <si>
    <t>https://www.thegioiic.com/bs-6-de-pin-cr2032-cr2025-dan-smd</t>
  </si>
  <si>
    <t>FF-3018</t>
  </si>
  <si>
    <t>JUMPER 2X3</t>
  </si>
  <si>
    <t>2X3 X 2.54mm</t>
  </si>
  <si>
    <t>FF-3019</t>
  </si>
  <si>
    <t>JUMPER 2X2</t>
  </si>
  <si>
    <t>2X2 X 2.54mm</t>
  </si>
  <si>
    <t>FF-4024</t>
  </si>
  <si>
    <t>2SC1815-HF Transistor NPN 50V 0.15A</t>
  </si>
  <si>
    <t>2SC1815-HF</t>
  </si>
  <si>
    <t xml:space="preserve">Transistor </t>
  </si>
  <si>
    <t>0.15A</t>
  </si>
  <si>
    <t>2SC1815-HF Transistor NPN 50V 0.15A 3 Chân SOT-23</t>
  </si>
  <si>
    <t>https://www.thegioiic.com/2sc1815-hf-transistor-npn-50v-0-15a-3-chan-sot-23</t>
  </si>
  <si>
    <t>BJT N-MODE</t>
  </si>
  <si>
    <t>FF-3020</t>
  </si>
  <si>
    <t>HEADER 5X2</t>
  </si>
  <si>
    <t>5X2 X 2.54mm</t>
  </si>
  <si>
    <t>FF-0052</t>
  </si>
  <si>
    <t>SB</t>
  </si>
  <si>
    <t>FF-3021</t>
  </si>
  <si>
    <t>SMD HEADER 8X2X2.54MM</t>
  </si>
  <si>
    <t>8X2X2.54MM</t>
  </si>
  <si>
    <t>https://www.thegioiic.com/hang-rao-duc-doi-2-54mm-80-chan-2-hang-smd</t>
  </si>
  <si>
    <t>Hàng Rào Đực Đôi 2.54mm 80 Chân 2 Hàng SMD</t>
  </si>
  <si>
    <t>FF-3022</t>
  </si>
  <si>
    <t>VIA</t>
  </si>
  <si>
    <t>FF-3023</t>
  </si>
  <si>
    <t>TH HEADER 8X2X2.54MM</t>
  </si>
  <si>
    <t>HEADER 8X2X2.54MM TH</t>
  </si>
  <si>
    <t>FF-3024</t>
  </si>
  <si>
    <t>TH HEADER 10X2X2.54MM</t>
  </si>
  <si>
    <t>SMD HEADER 10X2X2.54MM</t>
  </si>
  <si>
    <t>HEADER 10X2X2.54MM TH</t>
  </si>
  <si>
    <t>FF-3025</t>
  </si>
  <si>
    <t>FF-4025</t>
  </si>
  <si>
    <t>LD127-22uH</t>
  </si>
  <si>
    <t>20%, size 12X12X7 mm 22uH - 3A</t>
  </si>
  <si>
    <t>FF-4026</t>
  </si>
  <si>
    <t>INDUCTOR 1281</t>
  </si>
  <si>
    <t>20%, size 12X12X7 mm 6.8uH - 3A</t>
  </si>
  <si>
    <t>LD127-6.8uH</t>
  </si>
  <si>
    <t>FF-2024</t>
  </si>
  <si>
    <t>MCP1700T-5002E/MB</t>
  </si>
  <si>
    <t>MCP1700T-5002E/MB Low Quiescent Current LDO</t>
  </si>
  <si>
    <t>6-6.9VDC</t>
  </si>
  <si>
    <t>250mA</t>
  </si>
  <si>
    <t>SOT-23</t>
  </si>
  <si>
    <t>MCP1700T-5002E/MB IC Ổn Áp 5V 250mA</t>
  </si>
  <si>
    <t>https://www.thegioiic.com/mcp1700t-5002e-mb-ic-on-ap-5v-250ma</t>
  </si>
  <si>
    <t>FF-1034</t>
  </si>
  <si>
    <t>Tụ Tantalum 10uF 16V 1206 TAJA106K016RNJ</t>
  </si>
  <si>
    <t>https://www.thegioiic.com/tu-tantalum-10uf-16v-1206-taja106k016rnj</t>
  </si>
  <si>
    <t>CAP TAN 1206</t>
  </si>
  <si>
    <t>FF-2025</t>
  </si>
  <si>
    <t>LM75BD</t>
  </si>
  <si>
    <t>Digital temperature sensor and thermal watchdog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</si>
</sst>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11827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/>
    <xf numFmtId="0" fontId="2" fillId="0" borderId="1" xfId="1" applyBorder="1" applyAlignment="1">
      <alignment vertical="center" wrapText="1"/>
    </xf>
    <xf numFmtId="0" fontId="2" fillId="0" borderId="1" xfId="1" applyFill="1" applyBorder="1" applyAlignment="1">
      <alignment vertical="center" wrapText="1"/>
    </xf>
    <xf numFmtId="0" fontId="0" fillId="0" borderId="1" xfId="0" applyBorder="1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left" vertical="center"/>
    </xf>
    <xf numFmtId="0" fontId="2" fillId="0" borderId="1" xfId="1" applyBorder="1"/>
    <xf numFmtId="9" fontId="0" fillId="0" borderId="0" xfId="0" applyNumberFormat="1"/>
    <xf numFmtId="0" fontId="0" fillId="0" borderId="2" xfId="0" applyBorder="1"/>
    <xf numFmtId="0" fontId="2" fillId="0" borderId="2" xfId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1" applyBorder="1" applyAlignment="1">
      <alignment horizontal="left" wrapText="1"/>
    </xf>
    <xf numFmtId="0" fontId="0" fillId="0" borderId="0" xfId="0" applyNumberFormat="1"/>
    <xf numFmtId="0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center" wrapText="1"/>
    </xf>
    <xf numFmtId="49" fontId="0" fillId="0" borderId="2" xfId="0" applyNumberForma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54"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C50AFE-D0A8-46F8-8A98-C051A1BDB763}" name="Table2" displayName="Table2" ref="A1:Q53" totalsRowShown="0" dataDxfId="53">
  <autoFilter ref="A1:Q53" xr:uid="{D9C50AFE-D0A8-46F8-8A98-C051A1BDB763}"/>
  <tableColumns count="17">
    <tableColumn id="1" xr3:uid="{99F2AEBC-98BF-461E-81D1-21DB74AD42A5}" name="Design Item ID" dataDxfId="52"/>
    <tableColumn id="2" xr3:uid="{0B87A926-E22B-45D5-AEAD-92BD4253205F}" name="Comment" dataDxfId="51"/>
    <tableColumn id="3" xr3:uid="{54F06AA2-7A18-48A2-A4BA-1B16FB126C80}" name="Description" dataDxfId="50"/>
    <tableColumn id="4" xr3:uid="{BF24B35E-7647-44E0-AC7A-8B143D1728C4}" name="Type" dataDxfId="49"/>
    <tableColumn id="5" xr3:uid="{A7BA59EF-0F52-478A-AB64-D93396DFE738}" name="TH/SMD" dataDxfId="48"/>
    <tableColumn id="6" xr3:uid="{2C17EBEA-B6AD-4EFF-84A0-9684D8D6BA0E}" name="Value" dataDxfId="47"/>
    <tableColumn id="7" xr3:uid="{FDE2A568-B4D8-4D1D-BF36-97E4DE265012}" name="Tolerance" dataDxfId="46"/>
    <tableColumn id="8" xr3:uid="{EF3DE632-DA8B-41D1-BC1E-2AC2CEC51F3A}" name="Voltage" dataDxfId="45"/>
    <tableColumn id="9" xr3:uid="{EC6F8389-E9DB-4A20-9DEC-F6ADAEA59E20}" name="Power Rate" dataDxfId="44"/>
    <tableColumn id="10" xr3:uid="{57AC487D-08C1-4BA1-8293-64094C767FE6}" name="Size" dataDxfId="43"/>
    <tableColumn id="11" xr3:uid="{0D992741-C7E9-420E-8B17-D10D91E810A4}" name="Supplier" dataDxfId="42"/>
    <tableColumn id="12" xr3:uid="{4DA05551-C362-4BC8-B8B1-78E592B589B9}" name="Supplier Part Number" dataDxfId="41"/>
    <tableColumn id="13" xr3:uid="{1B987CC6-0E67-420B-ADA3-41E47ADE7E48}" name="Supplier Link" dataDxfId="40"/>
    <tableColumn id="14" xr3:uid="{BC650EFA-E46F-4170-824D-B0D6ABBAF817}" name="Library Ref" dataDxfId="39"/>
    <tableColumn id="15" xr3:uid="{54C36148-EECE-4115-B5EF-DD7B1D4F706A}" name="Library Path" dataDxfId="38"/>
    <tableColumn id="16" xr3:uid="{08299078-A59B-4709-9152-91E18C1E3492}" name="Footprint Ref" dataDxfId="37"/>
    <tableColumn id="17" xr3:uid="{6AE583E2-1B56-4F67-BB09-F076B6987A32}" name="Footprint Path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A0619-B449-4EBE-8AA9-84F6AAA06A43}" name="Table1" displayName="Table1" ref="A1:Q35" totalsRowShown="0">
  <autoFilter ref="A1:Q35" xr:uid="{670A0619-B449-4EBE-8AA9-84F6AAA06A43}"/>
  <tableColumns count="17">
    <tableColumn id="1" xr3:uid="{41245730-D05B-4054-A3D2-0246DFF2D40A}" name="Design Item ID" dataDxfId="35"/>
    <tableColumn id="2" xr3:uid="{88AD276A-BC1D-43C9-AECD-2DCD13C87376}" name="Comment" dataDxfId="34"/>
    <tableColumn id="3" xr3:uid="{DAF5FFE3-A990-44CB-A586-B42D314E4CB6}" name="Description" dataDxfId="33">
      <calculatedColumnFormula>D2&amp;" "&amp;E2&amp;" "&amp;Table1[[#This Row],[Value]]&amp;" "&amp;Table1[[#This Row],[Tolerance]]&amp;" "&amp;Table1[[#This Row],[Voltage]]&amp;" "&amp;Table1[[#This Row],[Size]]</calculatedColumnFormula>
    </tableColumn>
    <tableColumn id="4" xr3:uid="{AD1B5042-A669-4552-8B43-3305F0ECF2AC}" name="Type" dataDxfId="32"/>
    <tableColumn id="5" xr3:uid="{E05AE5AA-9CD1-44A9-BDBD-67978F50CB62}" name="TH/SMD" dataDxfId="31"/>
    <tableColumn id="6" xr3:uid="{04AD188B-2D26-4A43-AE69-B41146EB554A}" name="Value" dataDxfId="30"/>
    <tableColumn id="7" xr3:uid="{36A4B8AF-F875-45F9-84C9-D7D0B5B2586A}" name="Tolerance" dataDxfId="29"/>
    <tableColumn id="8" xr3:uid="{44E3DAFF-724C-4DE2-A406-309ACD71D46A}" name="Voltage" dataDxfId="28"/>
    <tableColumn id="9" xr3:uid="{6B806D45-B325-4206-A280-B4C034282390}" name="Power Rate" dataDxfId="27"/>
    <tableColumn id="10" xr3:uid="{D9AD5BBD-1942-4B96-AFEC-42ACA296F370}" name="Size" dataDxfId="26"/>
    <tableColumn id="11" xr3:uid="{ECC544C8-2231-4D6C-9EB3-DF45578E9E21}" name="Supplier" dataDxfId="25"/>
    <tableColumn id="12" xr3:uid="{4A04129F-4113-4637-97EE-1BCF2084C802}" name="Supplier Part Number" dataDxfId="24"/>
    <tableColumn id="13" xr3:uid="{68C73998-197A-43E6-A437-D289EA44421D}" name="Supplier Link" dataDxfId="23"/>
    <tableColumn id="14" xr3:uid="{93A078A2-9370-4C73-BBCF-FC23C1E8D5F8}" name="Library Ref" dataDxfId="22"/>
    <tableColumn id="15" xr3:uid="{72980CD2-0DF9-4875-A680-D4ECE9F66615}" name="Library Path" dataDxfId="21"/>
    <tableColumn id="16" xr3:uid="{F4CF56C8-13FE-4E5F-AB79-239C8BEA2743}" name="Footprint Ref" dataDxfId="20"/>
    <tableColumn id="17" xr3:uid="{362C3228-1F3F-4669-BE86-317A57E63714}" name="Footprint Path" dataDxfId="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096108-4871-477E-ADC8-100481823D0F}" name="Table3" displayName="Table3" ref="A1:Q26" totalsRowShown="0" headerRowDxfId="18" dataDxfId="17">
  <autoFilter ref="A1:Q26" xr:uid="{98096108-4871-477E-ADC8-100481823D0F}"/>
  <sortState xmlns:xlrd2="http://schemas.microsoft.com/office/spreadsheetml/2017/richdata2" ref="A2:Q14">
    <sortCondition ref="A1:A14"/>
  </sortState>
  <tableColumns count="17">
    <tableColumn id="1" xr3:uid="{6909B84A-E098-4ACA-B66E-7561A75BC5BB}" name="Design Item ID" dataDxfId="16"/>
    <tableColumn id="2" xr3:uid="{D1C52A37-EDBE-4AB6-8E88-CCB9CAE583FD}" name="Comment" dataDxfId="15"/>
    <tableColumn id="3" xr3:uid="{6B3E8B7F-29A3-4D95-A5BE-258F34EF2A1B}" name="Description" dataDxfId="14"/>
    <tableColumn id="4" xr3:uid="{76089214-BA2C-4845-992D-CFD1B8072C58}" name="Type" dataDxfId="13"/>
    <tableColumn id="5" xr3:uid="{07B6E9FC-091A-45E0-8AAE-0FCB87A5A880}" name="TH/SMD" dataDxfId="12"/>
    <tableColumn id="6" xr3:uid="{E8908C92-5D12-49C0-963E-5FE9C6482E34}" name="Value" dataDxfId="11"/>
    <tableColumn id="7" xr3:uid="{CB93706B-2DED-4963-9404-CA115ED11D0B}" name="Tolerance" dataDxfId="10"/>
    <tableColumn id="8" xr3:uid="{55607173-6406-4B6E-9F28-1D74E08D3029}" name="Voltage" dataDxfId="9"/>
    <tableColumn id="9" xr3:uid="{591DC821-7793-455A-9EFB-11C00FCF7CEB}" name="Power Rate" dataDxfId="8"/>
    <tableColumn id="10" xr3:uid="{CC0FE899-EE82-4C9E-B9F1-DC854FC3C921}" name="Size" dataDxfId="7"/>
    <tableColumn id="11" xr3:uid="{98812EA3-29DF-464F-8EC0-28FB2BD406F1}" name="Supplier" dataDxfId="6"/>
    <tableColumn id="12" xr3:uid="{052D68EF-2471-4EE4-BB75-34606F99A4D9}" name="Supplier Part Number" dataDxfId="5"/>
    <tableColumn id="13" xr3:uid="{AB5A5E6B-5920-428C-A5DC-97F8A0804F9A}" name="Supplier Link" dataDxfId="4" dataCellStyle="Hyperlink"/>
    <tableColumn id="14" xr3:uid="{11F54919-0070-46CE-8A47-2E7756960674}" name="Library Ref" dataDxfId="3"/>
    <tableColumn id="15" xr3:uid="{DC3B7A33-D2FD-43CA-BF40-503D507806E2}" name="Library Path" dataDxfId="2"/>
    <tableColumn id="16" xr3:uid="{255B4C9A-7AB5-4523-B9BD-7B94EE02D8B5}" name="Footprint Ref" dataDxfId="1"/>
    <tableColumn id="17" xr3:uid="{3CC257A8-42E5-45C9-8728-7DBE7CDD7A03}" name="Footprint Pat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vn/100-Chip-%C4%91i%E1%BB%87n-tr%E1%BB%9F-0402-0603-0805-1206-SMD-24.9K-25.5K-26.1K-26.7K-27K-27.4K-28K-28.7K-29.4K-30K-30.1K-30.9K-Ohm-1--i.384840934.3027056898" TargetMode="External"/><Relationship Id="rId13" Type="http://schemas.openxmlformats.org/officeDocument/2006/relationships/hyperlink" Target="https://www.thegioiic.com/dien-tro-470-ohm-0603-1-" TargetMode="External"/><Relationship Id="rId3" Type="http://schemas.openxmlformats.org/officeDocument/2006/relationships/hyperlink" Target="https://www.thegioiic.com/dien-tro-240-ohm-0805-1-" TargetMode="External"/><Relationship Id="rId7" Type="http://schemas.openxmlformats.org/officeDocument/2006/relationships/hyperlink" Target="https://www.thegioiic.com/dien-tro-33-kohm-0805-1-" TargetMode="External"/><Relationship Id="rId12" Type="http://schemas.openxmlformats.org/officeDocument/2006/relationships/hyperlink" Target="https://www.thegioiic.com/dien-tro-22-ohm-0603-1-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thegioiic.com/dien-tro-910-ohm-0805-5-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hegioiic.com/dien-tro-1-kohm-0603-1-" TargetMode="External"/><Relationship Id="rId6" Type="http://schemas.openxmlformats.org/officeDocument/2006/relationships/hyperlink" Target="https://www.thegioiic.com/dien-tro-1-8-kohm-0805-5-" TargetMode="External"/><Relationship Id="rId11" Type="http://schemas.openxmlformats.org/officeDocument/2006/relationships/hyperlink" Target="https://www.thegioiic.com/evm3e-102-bien-tro-1-kohm-nut-ao-smd-0-15w" TargetMode="External"/><Relationship Id="rId5" Type="http://schemas.openxmlformats.org/officeDocument/2006/relationships/hyperlink" Target="https://www.thegioiic.com/dien-tro-34-kohm-0805-1-" TargetMode="External"/><Relationship Id="rId15" Type="http://schemas.openxmlformats.org/officeDocument/2006/relationships/hyperlink" Target="https://www.thegioiic.com/dien-tro-3-3-kohm-0603-1-" TargetMode="External"/><Relationship Id="rId10" Type="http://schemas.openxmlformats.org/officeDocument/2006/relationships/hyperlink" Target="https://www.thegioiic.com/evm3e-103-bien-tro-10-kohm-nut-ao-smd-0-15w" TargetMode="External"/><Relationship Id="rId4" Type="http://schemas.openxmlformats.org/officeDocument/2006/relationships/hyperlink" Target="https://www.thegioiic.com/dien-tro-3-kohm-0805-1-" TargetMode="External"/><Relationship Id="rId9" Type="http://schemas.openxmlformats.org/officeDocument/2006/relationships/hyperlink" Target="https://www.thegioiic.com/dien-tro-10-2-kohm-0603-1-" TargetMode="External"/><Relationship Id="rId14" Type="http://schemas.openxmlformats.org/officeDocument/2006/relationships/hyperlink" Target="https://www.thegioiic.com/dien-tro-3-3-kohm-0603-1-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gioiic.com/tu-gom-0603-470nf-50v" TargetMode="External"/><Relationship Id="rId18" Type="http://schemas.openxmlformats.org/officeDocument/2006/relationships/hyperlink" Target="https://www.thegioiic.com/tu-gom-0805-10uf-50v" TargetMode="External"/><Relationship Id="rId26" Type="http://schemas.openxmlformats.org/officeDocument/2006/relationships/hyperlink" Target="https://www.thegioiic.com/tu-gom-0603-47pf-50v" TargetMode="External"/><Relationship Id="rId3" Type="http://schemas.openxmlformats.org/officeDocument/2006/relationships/hyperlink" Target="https://www.thegioiic.com/tu-gom-0603-1nf-50v" TargetMode="External"/><Relationship Id="rId21" Type="http://schemas.openxmlformats.org/officeDocument/2006/relationships/hyperlink" Target="https://www.thegioiic.com/tu-gom-0805-10nf-50v" TargetMode="External"/><Relationship Id="rId34" Type="http://schemas.openxmlformats.org/officeDocument/2006/relationships/table" Target="../tables/table2.xml"/><Relationship Id="rId7" Type="http://schemas.openxmlformats.org/officeDocument/2006/relationships/hyperlink" Target="https://www.thegioiic.com/tu-gom-0805-4-7uf-50v" TargetMode="External"/><Relationship Id="rId12" Type="http://schemas.openxmlformats.org/officeDocument/2006/relationships/hyperlink" Target="https://www.thegioiic.com/tu-gom-0603-2-2uf-50v" TargetMode="External"/><Relationship Id="rId17" Type="http://schemas.openxmlformats.org/officeDocument/2006/relationships/hyperlink" Target="https://www.thegioiic.com/tu-gom-1206-10uf-50v" TargetMode="External"/><Relationship Id="rId25" Type="http://schemas.openxmlformats.org/officeDocument/2006/relationships/hyperlink" Target="https://www.thegioiic.com/tu-gom-0603-1-5nf-50v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thegioiic.com/tu-gom-0805-1nf-50v" TargetMode="External"/><Relationship Id="rId16" Type="http://schemas.openxmlformats.org/officeDocument/2006/relationships/hyperlink" Target="https://www.thegioiic.com/tu-gom-1206-1uf-50v" TargetMode="External"/><Relationship Id="rId20" Type="http://schemas.openxmlformats.org/officeDocument/2006/relationships/hyperlink" Target="https://www.thegioiic.com/tu-tantalum-10uf-16v-2312-tajc106k016rnj" TargetMode="External"/><Relationship Id="rId29" Type="http://schemas.openxmlformats.org/officeDocument/2006/relationships/hyperlink" Target="https://www.thegioiic.com/tu-gom-0603-22nf-50v" TargetMode="External"/><Relationship Id="rId1" Type="http://schemas.openxmlformats.org/officeDocument/2006/relationships/hyperlink" Target="https://www.thegioiic.com/tu-gom-0603-1uf-50v" TargetMode="External"/><Relationship Id="rId6" Type="http://schemas.openxmlformats.org/officeDocument/2006/relationships/hyperlink" Target="https://www.thegioiic.com/tu-tantalum-10uf-16v-2312-tajc106k016rnj" TargetMode="External"/><Relationship Id="rId11" Type="http://schemas.openxmlformats.org/officeDocument/2006/relationships/hyperlink" Target="https://www.thegioiic.com/tu-gom-0603-18pf-50v" TargetMode="External"/><Relationship Id="rId24" Type="http://schemas.openxmlformats.org/officeDocument/2006/relationships/hyperlink" Target="https://www.thegioiic.com/tu-gom-0603-10pf-50v" TargetMode="External"/><Relationship Id="rId32" Type="http://schemas.openxmlformats.org/officeDocument/2006/relationships/hyperlink" Target="https://www.thegioiic.com/tu-tantalum-10uf-16v-1206-taja106k016rnj" TargetMode="External"/><Relationship Id="rId5" Type="http://schemas.openxmlformats.org/officeDocument/2006/relationships/hyperlink" Target="https://www.thegioiic.com/tu-nhom-smd-10uf-35v-5x5-4mm" TargetMode="External"/><Relationship Id="rId15" Type="http://schemas.openxmlformats.org/officeDocument/2006/relationships/hyperlink" Target="https://www.thegioiic.com/tu-nhom-smd-47uf-35v-6-3x5-4mm" TargetMode="External"/><Relationship Id="rId23" Type="http://schemas.openxmlformats.org/officeDocument/2006/relationships/hyperlink" Target="https://www.thegioiic.com/tu-gom-0805-8-2nf-50v" TargetMode="External"/><Relationship Id="rId28" Type="http://schemas.openxmlformats.org/officeDocument/2006/relationships/hyperlink" Target="https://www.thegioiic.com/tu-gom-0603-4-7nf-50v" TargetMode="External"/><Relationship Id="rId10" Type="http://schemas.openxmlformats.org/officeDocument/2006/relationships/hyperlink" Target="https://www.thegioiic.com/tu-gom-0603-33pf-50v" TargetMode="External"/><Relationship Id="rId19" Type="http://schemas.openxmlformats.org/officeDocument/2006/relationships/hyperlink" Target="https://www.thegioiic.com/tu-gom-0603-10uf-25v" TargetMode="External"/><Relationship Id="rId31" Type="http://schemas.openxmlformats.org/officeDocument/2006/relationships/hyperlink" Target="https://www.thegioiic.com/tu-gom-0603-10nf-50v" TargetMode="External"/><Relationship Id="rId4" Type="http://schemas.openxmlformats.org/officeDocument/2006/relationships/hyperlink" Target="https://www.thegioiic.com/tu-gom-0603-1-5pf-50v" TargetMode="External"/><Relationship Id="rId9" Type="http://schemas.openxmlformats.org/officeDocument/2006/relationships/hyperlink" Target="https://www.thegioiic.com/tu-gom-0603-100nf-0-1uf-50v" TargetMode="External"/><Relationship Id="rId14" Type="http://schemas.openxmlformats.org/officeDocument/2006/relationships/hyperlink" Target="https://www.thegioiic.com/tu-nhom-smd-220uf-16v-6-3x7-7mm" TargetMode="External"/><Relationship Id="rId22" Type="http://schemas.openxmlformats.org/officeDocument/2006/relationships/hyperlink" Target="https://www.thegioiic.com/tu-gom-1206-47uf-16v" TargetMode="External"/><Relationship Id="rId27" Type="http://schemas.openxmlformats.org/officeDocument/2006/relationships/hyperlink" Target="https://www.thegioiic.com/tu-gom-1206-100nf-0-1uf-50v" TargetMode="External"/><Relationship Id="rId30" Type="http://schemas.openxmlformats.org/officeDocument/2006/relationships/hyperlink" Target="https://www.thegioiic.com/tu-gom-0603-22pf-50v" TargetMode="External"/><Relationship Id="rId8" Type="http://schemas.openxmlformats.org/officeDocument/2006/relationships/hyperlink" Target="https://www.thegioiic.com/tu-gom-0805-470nf-50v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tps54331dr-ic-dieu-chinh-giam-ap-3a-8-soic" TargetMode="External"/><Relationship Id="rId13" Type="http://schemas.openxmlformats.org/officeDocument/2006/relationships/hyperlink" Target="https://www.thegioiic.com/ch340g" TargetMode="External"/><Relationship Id="rId3" Type="http://schemas.openxmlformats.org/officeDocument/2006/relationships/hyperlink" Target="https://www.thegioiic.com/74hc14d-652-hex-schmitt-trigger-inverter-14-soic" TargetMode="External"/><Relationship Id="rId7" Type="http://schemas.openxmlformats.org/officeDocument/2006/relationships/hyperlink" Target="https://www.thegioiic.com/ld1086dt12-ic-on-ap-12v-1-5a" TargetMode="External"/><Relationship Id="rId12" Type="http://schemas.openxmlformats.org/officeDocument/2006/relationships/hyperlink" Target="https://www.thegioiic.com/tlp281-4-optoisolator-transistor-output-2500vrms-4-channel-16-soic" TargetMode="External"/><Relationship Id="rId17" Type="http://schemas.openxmlformats.org/officeDocument/2006/relationships/table" Target="../tables/table3.xml"/><Relationship Id="rId2" Type="http://schemas.openxmlformats.org/officeDocument/2006/relationships/hyperlink" Target="https://shopee.vn/(10-C%C3%A1i)-Chip-100-Opa333Aidvr-OPA333-Oxq-sot23-5-M%E1%BB%9Bi-i.1003955517.21782141850?sp_atk=4701d033-6a8f-4bdf-a833-fbc55ec2f47d&amp;xptdk=4701d033-6a8f-4bdf-a833-fbc55ec2f47d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shopee.vn/ICL7662CBA-ICL7662-7662-SOP8-m%E1%BB%9Bi-(con)-i.193855127.10606790306?sp_atk=25ed1cbb-cd35-43c0-af45-c904425b01eb&amp;xptdk=25ed1cbb-cd35-43c0-af45-c904425b01eb" TargetMode="External"/><Relationship Id="rId6" Type="http://schemas.openxmlformats.org/officeDocument/2006/relationships/hyperlink" Target="https://shopee.vn/Combo-5-con-IC-ngu%E1%BB%93n-TPS5430-%C4%91%E1%BA%A7u-v%C3%A0o-5.5V-%C4%91%E1%BA%BFn-36V-3A-b%E1%BB%99-%C4%91i%E1%BB%81u-ch%E1%BB%89nh-gi%E1%BA%A3m-%C4%91i%E1%BB%87n-%C3%A1p-500kHz-i.682040620.19643083810?sp_atk=3768dd41-fafc-439a-93aa-71f4ed63715b&amp;xptdk=3768dd41-fafc-439a-93aa-71f4ed63715b" TargetMode="External"/><Relationship Id="rId11" Type="http://schemas.openxmlformats.org/officeDocument/2006/relationships/hyperlink" Target="https://www.thegioiic.com/esp-07s-ai-thinker-esp8266-mach-thu-phat-wifi" TargetMode="External"/><Relationship Id="rId5" Type="http://schemas.openxmlformats.org/officeDocument/2006/relationships/hyperlink" Target="https://www.thegioiic.com/lm1117imp-3-3-nopb-cn-ic-on-ap-3-3v-800ma-sot-223" TargetMode="External"/><Relationship Id="rId15" Type="http://schemas.openxmlformats.org/officeDocument/2006/relationships/hyperlink" Target="https://www.thegioiic.com/mcp1700t-5002e-mb-ic-on-ap-5v-250ma" TargetMode="External"/><Relationship Id="rId10" Type="http://schemas.openxmlformats.org/officeDocument/2006/relationships/hyperlink" Target="https://www.thegioiic.com/ams1117-5-0v-ic-on-ap-5v-1a-sot-223" TargetMode="External"/><Relationship Id="rId4" Type="http://schemas.openxmlformats.org/officeDocument/2006/relationships/hyperlink" Target="https://www.thegioiic.com/l7812cd2t-cn-ic-on-ap-12v-1-5a" TargetMode="External"/><Relationship Id="rId9" Type="http://schemas.openxmlformats.org/officeDocument/2006/relationships/hyperlink" Target="https://www.thegioiic.com/ld1117s33ctr-ic-on-ap-3-3v-800ma-sot-223" TargetMode="External"/><Relationship Id="rId14" Type="http://schemas.openxmlformats.org/officeDocument/2006/relationships/hyperlink" Target="https://www.thegioiic.com/24lc512t-i-sn-ic-eeprom-512kbit-8-soic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cong-tac-dip-switch-dan-smd-2-bit-1-27mm" TargetMode="External"/><Relationship Id="rId13" Type="http://schemas.openxmlformats.org/officeDocument/2006/relationships/hyperlink" Target="https://www.thegioiic.com/misd-pp-9p-v2-khay-the-nho-microsd-9-chan-push-push" TargetMode="External"/><Relationship Id="rId3" Type="http://schemas.openxmlformats.org/officeDocument/2006/relationships/hyperlink" Target="https://www.thegioiic.com/kf142-5-08-12-r-terminal-block-12-tiep-diem-cam-day-ngang-5-08mm-250v-10a" TargetMode="External"/><Relationship Id="rId7" Type="http://schemas.openxmlformats.org/officeDocument/2006/relationships/hyperlink" Target="https://www.thegioiic.com/hang-rao-duc-doi-1-27mm-60-chan-2-hang-smd" TargetMode="External"/><Relationship Id="rId12" Type="http://schemas.openxmlformats.org/officeDocument/2006/relationships/hyperlink" Target="https://www.thegioiic.com/cong-tac-dip-switch-dan-smd-10-bit-1-27mm" TargetMode="External"/><Relationship Id="rId2" Type="http://schemas.openxmlformats.org/officeDocument/2006/relationships/hyperlink" Target="https://www.thegioiic.com/cong-tac-dip-switch-dan-smd-1-bit-2-54mm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www.thegioiic.com/cong-usb-cai-3-1-type-c-24-chan-cong-90-do" TargetMode="External"/><Relationship Id="rId6" Type="http://schemas.openxmlformats.org/officeDocument/2006/relationships/hyperlink" Target="https://www.thegioiic.com/nut-nhan-3x4mm-cao-2-5mm-2-chan-smd" TargetMode="External"/><Relationship Id="rId11" Type="http://schemas.openxmlformats.org/officeDocument/2006/relationships/hyperlink" Target="https://www.thegioiic.com/cong-tac-dip-switch-dan-smd-5-bit-1-27mm" TargetMode="External"/><Relationship Id="rId5" Type="http://schemas.openxmlformats.org/officeDocument/2006/relationships/hyperlink" Target="https://www.thegioiic.com/kf141-2-54-4-r-terminal-block-4-tiep-diem-cam-day-ngang-2-54mm-150v-2a" TargetMode="External"/><Relationship Id="rId15" Type="http://schemas.openxmlformats.org/officeDocument/2006/relationships/hyperlink" Target="https://www.thegioiic.com/hang-rao-duc-doi-2-54mm-80-chan-2-hang-smd" TargetMode="External"/><Relationship Id="rId10" Type="http://schemas.openxmlformats.org/officeDocument/2006/relationships/hyperlink" Target="https://www.thegioiic.com/cong-tac-dip-switch-dan-smd-4-bit-1-27mm" TargetMode="External"/><Relationship Id="rId4" Type="http://schemas.openxmlformats.org/officeDocument/2006/relationships/hyperlink" Target="https://www.thegioiic.com/lcd-2-8inch-240x320-hmi-ili9341-cam-ung-dien-tro-giao-tiep-spi" TargetMode="External"/><Relationship Id="rId9" Type="http://schemas.openxmlformats.org/officeDocument/2006/relationships/hyperlink" Target="https://www.thegioiic.com/cong-tac-dip-switch-dan-smd-1-bit-1-27mm" TargetMode="External"/><Relationship Id="rId14" Type="http://schemas.openxmlformats.org/officeDocument/2006/relationships/hyperlink" Target="https://www.thegioiic.com/bs-6-de-pin-cr2032-cr2025-dan-sm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mf-nsmf200-2-cau-chi-tu-phuc-hoi-1206-6v-2a" TargetMode="External"/><Relationship Id="rId13" Type="http://schemas.openxmlformats.org/officeDocument/2006/relationships/hyperlink" Target="https://www.thegioiic.com/smbj36ca" TargetMode="External"/><Relationship Id="rId18" Type="http://schemas.openxmlformats.org/officeDocument/2006/relationships/hyperlink" Target="https://www.thegioiic.com/led-2-mau-do-xanh-duong-0805-dan-smd-trong-suot" TargetMode="External"/><Relationship Id="rId3" Type="http://schemas.openxmlformats.org/officeDocument/2006/relationships/hyperlink" Target="https://www.thegioiic.com/cuon-cam-dan-smd-5d28-5832-150-15uh-1-1a" TargetMode="External"/><Relationship Id="rId21" Type="http://schemas.openxmlformats.org/officeDocument/2006/relationships/hyperlink" Target="https://www.thegioiic.com/thach-anh-32-768khz-mc-146-crystal-7015-4-chan" TargetMode="External"/><Relationship Id="rId7" Type="http://schemas.openxmlformats.org/officeDocument/2006/relationships/hyperlink" Target="https://www.thegioiic.com/cdrh74-cuon-cam-dan-smd-7345-220-22uh-1-23a" TargetMode="External"/><Relationship Id="rId12" Type="http://schemas.openxmlformats.org/officeDocument/2006/relationships/hyperlink" Target="https://www.thegioiic.com/ll4148-diode-chinh-luu-0-2a-100v" TargetMode="External"/><Relationship Id="rId17" Type="http://schemas.openxmlformats.org/officeDocument/2006/relationships/hyperlink" Target="https://www.thegioiic.com/led-rgb-5050-dan-smd-trong-suot" TargetMode="External"/><Relationship Id="rId2" Type="http://schemas.openxmlformats.org/officeDocument/2006/relationships/hyperlink" Target="https://www.thegioiic.com/ss36-sma-diode-schottky-3a" TargetMode="External"/><Relationship Id="rId16" Type="http://schemas.openxmlformats.org/officeDocument/2006/relationships/hyperlink" Target="https://www.thegioiic.com/cuon-cam-dan-smd-8d43-220-22uh-3-25a" TargetMode="External"/><Relationship Id="rId20" Type="http://schemas.openxmlformats.org/officeDocument/2006/relationships/hyperlink" Target="https://www.thegioiic.com/ferrite-bead-600-ohm-0603-1ln" TargetMode="External"/><Relationship Id="rId1" Type="http://schemas.openxmlformats.org/officeDocument/2006/relationships/hyperlink" Target="https://www.thegioiic.com/ln2302lt1g-mosfet-kenh-n" TargetMode="External"/><Relationship Id="rId6" Type="http://schemas.openxmlformats.org/officeDocument/2006/relationships/hyperlink" Target="https://www.thegioiic.com/cuon-cam-dan-smd-5d28-5832-150-15uh-1-1a" TargetMode="External"/><Relationship Id="rId11" Type="http://schemas.openxmlformats.org/officeDocument/2006/relationships/hyperlink" Target="https://www.thegioiic.com/led-xanh-duong-0603-dan-smd-trong-suot-harvatek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www.thegioiic.com/ss14-sma-diode-schottky-1a-1n5819" TargetMode="External"/><Relationship Id="rId15" Type="http://schemas.openxmlformats.org/officeDocument/2006/relationships/hyperlink" Target="https://www.thegioiic.com/1n4148w-e3-18-diode-gen-purp-75v-150ma-sod123" TargetMode="External"/><Relationship Id="rId23" Type="http://schemas.openxmlformats.org/officeDocument/2006/relationships/hyperlink" Target="https://www.thegioiic.com/2sc1815-hf-transistor-npn-50v-0-15a-3-chan-sot-23" TargetMode="External"/><Relationship Id="rId10" Type="http://schemas.openxmlformats.org/officeDocument/2006/relationships/hyperlink" Target="https://www.thegioiic.com/led-do-0603-dan-smd-trong-suot" TargetMode="External"/><Relationship Id="rId19" Type="http://schemas.openxmlformats.org/officeDocument/2006/relationships/hyperlink" Target="https://www.thegioiic.com/thach-anh-12mhz-5032-2-chan-smd" TargetMode="External"/><Relationship Id="rId4" Type="http://schemas.openxmlformats.org/officeDocument/2006/relationships/hyperlink" Target="https://www.thegioiic.com/cdrh127-cuon-cam-dan-smd-1280-150-15uh-7-1a" TargetMode="External"/><Relationship Id="rId9" Type="http://schemas.openxmlformats.org/officeDocument/2006/relationships/hyperlink" Target="https://www.thegioiic.com/mf-msmf250-16-cau-chi-tu-phuc-hoi-1812-16v-2-5a" TargetMode="External"/><Relationship Id="rId14" Type="http://schemas.openxmlformats.org/officeDocument/2006/relationships/hyperlink" Target="https://www.thegioiic.com/psd12c" TargetMode="External"/><Relationship Id="rId22" Type="http://schemas.openxmlformats.org/officeDocument/2006/relationships/hyperlink" Target="https://www.thegioiic.com/thach-anh-25mhz-5032-2-chan-s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EC67-EC11-42BC-918C-02A88F91DC59}">
  <dimension ref="A1:Q53"/>
  <sheetViews>
    <sheetView topLeftCell="A28" zoomScale="85" zoomScaleNormal="85" workbookViewId="0">
      <selection activeCell="Q56" sqref="Q56"/>
    </sheetView>
  </sheetViews>
  <sheetFormatPr defaultRowHeight="15" x14ac:dyDescent="0.25"/>
  <cols>
    <col min="1" max="1" width="16.85546875" customWidth="1"/>
    <col min="2" max="2" width="11.7109375" customWidth="1"/>
    <col min="3" max="3" width="45.28515625" style="26" bestFit="1" customWidth="1"/>
    <col min="4" max="4" width="11.5703125" bestFit="1" customWidth="1"/>
    <col min="5" max="5" width="10.42578125" customWidth="1"/>
    <col min="6" max="6" width="8.5703125" customWidth="1"/>
    <col min="7" max="7" width="12.28515625" style="12" customWidth="1"/>
    <col min="8" max="8" width="10.28515625" customWidth="1"/>
    <col min="9" max="9" width="13.42578125" customWidth="1"/>
    <col min="10" max="10" width="6.85546875" style="12" customWidth="1"/>
    <col min="11" max="11" width="11.140625" bestFit="1" customWidth="1"/>
    <col min="12" max="12" width="22.85546875" bestFit="1" customWidth="1"/>
    <col min="13" max="13" width="57.140625" bestFit="1" customWidth="1"/>
    <col min="14" max="14" width="12.7109375" customWidth="1"/>
    <col min="15" max="15" width="63.140625" bestFit="1" customWidth="1"/>
    <col min="16" max="16" width="23.140625" bestFit="1" customWidth="1"/>
    <col min="17" max="17" width="63.140625" bestFit="1" customWidth="1"/>
  </cols>
  <sheetData>
    <row r="1" spans="1:17" x14ac:dyDescent="0.25">
      <c r="A1" t="s">
        <v>0</v>
      </c>
      <c r="B1" t="s">
        <v>1</v>
      </c>
      <c r="C1" s="26" t="s">
        <v>2</v>
      </c>
      <c r="D1" t="s">
        <v>3</v>
      </c>
      <c r="E1" t="s">
        <v>4</v>
      </c>
      <c r="F1" t="s">
        <v>5</v>
      </c>
      <c r="G1" s="12" t="s">
        <v>6</v>
      </c>
      <c r="H1" t="s">
        <v>7</v>
      </c>
      <c r="I1" t="s">
        <v>8</v>
      </c>
      <c r="J1" s="1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9" t="s">
        <v>216</v>
      </c>
      <c r="B2" s="19" t="s">
        <v>17</v>
      </c>
      <c r="C2" s="27" t="s">
        <v>18</v>
      </c>
      <c r="D2" s="19" t="s">
        <v>19</v>
      </c>
      <c r="E2" s="19" t="s">
        <v>20</v>
      </c>
      <c r="F2" s="19" t="s">
        <v>17</v>
      </c>
      <c r="G2" s="20" t="s">
        <v>21</v>
      </c>
      <c r="H2" s="19" t="s">
        <v>22</v>
      </c>
      <c r="I2" s="19" t="s">
        <v>23</v>
      </c>
      <c r="J2" s="20" t="s">
        <v>24</v>
      </c>
      <c r="K2" s="19" t="s">
        <v>25</v>
      </c>
      <c r="L2" s="19" t="s">
        <v>26</v>
      </c>
      <c r="M2" s="21" t="s">
        <v>27</v>
      </c>
      <c r="N2" s="19" t="s">
        <v>19</v>
      </c>
      <c r="O2" s="19" t="s">
        <v>159</v>
      </c>
      <c r="P2" s="19" t="s">
        <v>28</v>
      </c>
      <c r="Q2" s="19" t="s">
        <v>160</v>
      </c>
    </row>
    <row r="3" spans="1:17" x14ac:dyDescent="0.25">
      <c r="A3" s="19" t="s">
        <v>217</v>
      </c>
      <c r="B3" s="19" t="s">
        <v>17</v>
      </c>
      <c r="C3" s="27" t="s">
        <v>29</v>
      </c>
      <c r="D3" s="19" t="s">
        <v>19</v>
      </c>
      <c r="E3" s="19" t="s">
        <v>20</v>
      </c>
      <c r="F3" s="19" t="s">
        <v>17</v>
      </c>
      <c r="G3" s="20" t="s">
        <v>30</v>
      </c>
      <c r="H3" s="19" t="s">
        <v>22</v>
      </c>
      <c r="I3" s="19" t="s">
        <v>31</v>
      </c>
      <c r="J3" s="20" t="s">
        <v>32</v>
      </c>
      <c r="K3" s="19" t="s">
        <v>25</v>
      </c>
      <c r="L3" s="19" t="s">
        <v>33</v>
      </c>
      <c r="M3" s="21" t="s">
        <v>34</v>
      </c>
      <c r="N3" s="19" t="s">
        <v>19</v>
      </c>
      <c r="O3" s="19" t="s">
        <v>159</v>
      </c>
      <c r="P3" s="19" t="s">
        <v>35</v>
      </c>
      <c r="Q3" s="19" t="s">
        <v>160</v>
      </c>
    </row>
    <row r="4" spans="1:17" x14ac:dyDescent="0.25">
      <c r="A4" s="19" t="s">
        <v>218</v>
      </c>
      <c r="B4" s="19" t="s">
        <v>36</v>
      </c>
      <c r="C4" s="27" t="s">
        <v>37</v>
      </c>
      <c r="D4" s="19" t="s">
        <v>19</v>
      </c>
      <c r="E4" s="19" t="s">
        <v>20</v>
      </c>
      <c r="F4" s="19" t="s">
        <v>36</v>
      </c>
      <c r="G4" s="20" t="s">
        <v>30</v>
      </c>
      <c r="H4" s="19" t="s">
        <v>22</v>
      </c>
      <c r="I4" s="19" t="s">
        <v>23</v>
      </c>
      <c r="J4" s="20" t="s">
        <v>24</v>
      </c>
      <c r="K4" s="19" t="s">
        <v>25</v>
      </c>
      <c r="L4" s="19" t="s">
        <v>38</v>
      </c>
      <c r="M4" s="21" t="s">
        <v>39</v>
      </c>
      <c r="N4" s="19" t="s">
        <v>19</v>
      </c>
      <c r="O4" s="19" t="s">
        <v>159</v>
      </c>
      <c r="P4" s="19" t="s">
        <v>28</v>
      </c>
      <c r="Q4" s="19" t="s">
        <v>160</v>
      </c>
    </row>
    <row r="5" spans="1:17" x14ac:dyDescent="0.25">
      <c r="A5" s="19" t="s">
        <v>219</v>
      </c>
      <c r="B5" s="19" t="s">
        <v>36</v>
      </c>
      <c r="C5" s="27" t="s">
        <v>40</v>
      </c>
      <c r="D5" s="19" t="s">
        <v>19</v>
      </c>
      <c r="E5" s="19" t="s">
        <v>20</v>
      </c>
      <c r="F5" s="19" t="s">
        <v>36</v>
      </c>
      <c r="G5" s="20" t="s">
        <v>30</v>
      </c>
      <c r="H5" s="19" t="s">
        <v>22</v>
      </c>
      <c r="I5" s="19" t="s">
        <v>31</v>
      </c>
      <c r="J5" s="20" t="s">
        <v>32</v>
      </c>
      <c r="K5" s="19" t="s">
        <v>25</v>
      </c>
      <c r="L5" s="19" t="s">
        <v>41</v>
      </c>
      <c r="M5" s="21" t="s">
        <v>42</v>
      </c>
      <c r="N5" s="19" t="s">
        <v>19</v>
      </c>
      <c r="O5" s="19" t="s">
        <v>159</v>
      </c>
      <c r="P5" s="19" t="s">
        <v>35</v>
      </c>
      <c r="Q5" s="19" t="s">
        <v>160</v>
      </c>
    </row>
    <row r="6" spans="1:17" x14ac:dyDescent="0.25">
      <c r="A6" s="19" t="s">
        <v>220</v>
      </c>
      <c r="B6" s="19" t="s">
        <v>43</v>
      </c>
      <c r="C6" s="27" t="s">
        <v>44</v>
      </c>
      <c r="D6" s="19" t="s">
        <v>19</v>
      </c>
      <c r="E6" s="19" t="s">
        <v>20</v>
      </c>
      <c r="F6" s="19" t="s">
        <v>43</v>
      </c>
      <c r="G6" s="20" t="s">
        <v>30</v>
      </c>
      <c r="H6" s="19" t="s">
        <v>22</v>
      </c>
      <c r="I6" s="19" t="s">
        <v>45</v>
      </c>
      <c r="J6" s="20" t="s">
        <v>46</v>
      </c>
      <c r="K6" s="19" t="s">
        <v>25</v>
      </c>
      <c r="L6" s="19" t="s">
        <v>47</v>
      </c>
      <c r="M6" s="21" t="s">
        <v>48</v>
      </c>
      <c r="N6" s="19" t="s">
        <v>19</v>
      </c>
      <c r="O6" s="19" t="s">
        <v>159</v>
      </c>
      <c r="P6" s="19" t="s">
        <v>49</v>
      </c>
      <c r="Q6" s="19" t="s">
        <v>160</v>
      </c>
    </row>
    <row r="7" spans="1:17" x14ac:dyDescent="0.25">
      <c r="A7" s="19" t="s">
        <v>221</v>
      </c>
      <c r="B7" s="19" t="s">
        <v>50</v>
      </c>
      <c r="C7" s="27" t="s">
        <v>51</v>
      </c>
      <c r="D7" s="19" t="s">
        <v>19</v>
      </c>
      <c r="E7" s="19" t="s">
        <v>20</v>
      </c>
      <c r="F7" s="19" t="s">
        <v>50</v>
      </c>
      <c r="G7" s="20" t="s">
        <v>21</v>
      </c>
      <c r="H7" s="19" t="s">
        <v>22</v>
      </c>
      <c r="I7" s="19" t="s">
        <v>45</v>
      </c>
      <c r="J7" s="20" t="s">
        <v>46</v>
      </c>
      <c r="K7" s="19" t="s">
        <v>25</v>
      </c>
      <c r="L7" s="19" t="s">
        <v>52</v>
      </c>
      <c r="M7" s="21" t="s">
        <v>53</v>
      </c>
      <c r="N7" s="19" t="s">
        <v>19</v>
      </c>
      <c r="O7" s="19" t="s">
        <v>159</v>
      </c>
      <c r="P7" s="19" t="s">
        <v>49</v>
      </c>
      <c r="Q7" s="19" t="s">
        <v>160</v>
      </c>
    </row>
    <row r="8" spans="1:17" x14ac:dyDescent="0.25">
      <c r="A8" s="19" t="s">
        <v>222</v>
      </c>
      <c r="B8" s="19" t="s">
        <v>50</v>
      </c>
      <c r="C8" s="27" t="s">
        <v>54</v>
      </c>
      <c r="D8" s="19" t="s">
        <v>19</v>
      </c>
      <c r="E8" s="19" t="s">
        <v>20</v>
      </c>
      <c r="F8" s="19" t="s">
        <v>50</v>
      </c>
      <c r="G8" s="20" t="s">
        <v>21</v>
      </c>
      <c r="H8" s="19" t="s">
        <v>22</v>
      </c>
      <c r="I8" s="19" t="s">
        <v>23</v>
      </c>
      <c r="J8" s="20" t="s">
        <v>24</v>
      </c>
      <c r="K8" s="19" t="s">
        <v>25</v>
      </c>
      <c r="L8" s="19" t="s">
        <v>55</v>
      </c>
      <c r="M8" s="21" t="s">
        <v>56</v>
      </c>
      <c r="N8" s="19" t="s">
        <v>19</v>
      </c>
      <c r="O8" s="19" t="s">
        <v>159</v>
      </c>
      <c r="P8" s="19" t="s">
        <v>28</v>
      </c>
      <c r="Q8" s="19" t="s">
        <v>160</v>
      </c>
    </row>
    <row r="9" spans="1:17" x14ac:dyDescent="0.25">
      <c r="A9" s="19" t="s">
        <v>223</v>
      </c>
      <c r="B9" s="19" t="s">
        <v>50</v>
      </c>
      <c r="C9" s="27" t="s">
        <v>57</v>
      </c>
      <c r="D9" s="19" t="s">
        <v>19</v>
      </c>
      <c r="E9" s="19" t="s">
        <v>20</v>
      </c>
      <c r="F9" s="19" t="s">
        <v>50</v>
      </c>
      <c r="G9" s="20" t="s">
        <v>21</v>
      </c>
      <c r="H9" s="19" t="s">
        <v>22</v>
      </c>
      <c r="I9" s="19" t="s">
        <v>31</v>
      </c>
      <c r="J9" s="20" t="s">
        <v>32</v>
      </c>
      <c r="K9" s="19" t="s">
        <v>25</v>
      </c>
      <c r="L9" s="19" t="s">
        <v>58</v>
      </c>
      <c r="M9" s="21" t="s">
        <v>59</v>
      </c>
      <c r="N9" s="19" t="s">
        <v>19</v>
      </c>
      <c r="O9" s="19" t="s">
        <v>159</v>
      </c>
      <c r="P9" s="19" t="s">
        <v>35</v>
      </c>
      <c r="Q9" s="19" t="s">
        <v>160</v>
      </c>
    </row>
    <row r="10" spans="1:17" x14ac:dyDescent="0.25">
      <c r="A10" s="19" t="s">
        <v>224</v>
      </c>
      <c r="B10" s="19" t="s">
        <v>43</v>
      </c>
      <c r="C10" s="27" t="s">
        <v>60</v>
      </c>
      <c r="D10" s="19" t="s">
        <v>19</v>
      </c>
      <c r="E10" s="19" t="s">
        <v>20</v>
      </c>
      <c r="F10" s="19" t="s">
        <v>43</v>
      </c>
      <c r="G10" s="20" t="s">
        <v>30</v>
      </c>
      <c r="H10" s="19" t="s">
        <v>22</v>
      </c>
      <c r="I10" s="19" t="s">
        <v>23</v>
      </c>
      <c r="J10" s="20" t="s">
        <v>24</v>
      </c>
      <c r="K10" s="19" t="s">
        <v>25</v>
      </c>
      <c r="L10" s="19" t="s">
        <v>61</v>
      </c>
      <c r="M10" s="21" t="s">
        <v>62</v>
      </c>
      <c r="N10" s="19" t="s">
        <v>19</v>
      </c>
      <c r="O10" s="19" t="s">
        <v>159</v>
      </c>
      <c r="P10" s="19" t="s">
        <v>28</v>
      </c>
      <c r="Q10" s="19" t="s">
        <v>160</v>
      </c>
    </row>
    <row r="11" spans="1:17" x14ac:dyDescent="0.25">
      <c r="A11" s="19" t="s">
        <v>225</v>
      </c>
      <c r="B11" s="19" t="s">
        <v>43</v>
      </c>
      <c r="C11" s="27" t="s">
        <v>63</v>
      </c>
      <c r="D11" s="19" t="s">
        <v>19</v>
      </c>
      <c r="E11" s="19" t="s">
        <v>20</v>
      </c>
      <c r="F11" s="19" t="s">
        <v>43</v>
      </c>
      <c r="G11" s="20" t="s">
        <v>30</v>
      </c>
      <c r="H11" s="19" t="s">
        <v>22</v>
      </c>
      <c r="I11" s="19" t="s">
        <v>31</v>
      </c>
      <c r="J11" s="20" t="s">
        <v>32</v>
      </c>
      <c r="K11" s="19" t="s">
        <v>25</v>
      </c>
      <c r="L11" s="19" t="s">
        <v>64</v>
      </c>
      <c r="M11" s="21" t="s">
        <v>65</v>
      </c>
      <c r="N11" s="19" t="s">
        <v>19</v>
      </c>
      <c r="O11" s="19" t="s">
        <v>159</v>
      </c>
      <c r="P11" s="19" t="s">
        <v>35</v>
      </c>
      <c r="Q11" s="19" t="s">
        <v>160</v>
      </c>
    </row>
    <row r="12" spans="1:17" x14ac:dyDescent="0.25">
      <c r="A12" s="19" t="s">
        <v>226</v>
      </c>
      <c r="B12" s="19" t="s">
        <v>66</v>
      </c>
      <c r="C12" s="27" t="s">
        <v>67</v>
      </c>
      <c r="D12" s="19" t="s">
        <v>19</v>
      </c>
      <c r="E12" s="19" t="s">
        <v>20</v>
      </c>
      <c r="F12" s="19" t="s">
        <v>66</v>
      </c>
      <c r="G12" s="20" t="s">
        <v>30</v>
      </c>
      <c r="H12" s="19" t="s">
        <v>22</v>
      </c>
      <c r="I12" s="19" t="s">
        <v>23</v>
      </c>
      <c r="J12" s="20" t="s">
        <v>24</v>
      </c>
      <c r="K12" s="19" t="s">
        <v>25</v>
      </c>
      <c r="L12" s="19" t="s">
        <v>68</v>
      </c>
      <c r="M12" s="21" t="s">
        <v>69</v>
      </c>
      <c r="N12" s="19" t="s">
        <v>19</v>
      </c>
      <c r="O12" s="19" t="s">
        <v>159</v>
      </c>
      <c r="P12" s="19" t="s">
        <v>28</v>
      </c>
      <c r="Q12" s="19" t="s">
        <v>160</v>
      </c>
    </row>
    <row r="13" spans="1:17" x14ac:dyDescent="0.25">
      <c r="A13" s="19" t="s">
        <v>227</v>
      </c>
      <c r="B13" s="19" t="s">
        <v>66</v>
      </c>
      <c r="C13" s="27" t="s">
        <v>70</v>
      </c>
      <c r="D13" s="19" t="s">
        <v>19</v>
      </c>
      <c r="E13" s="19" t="s">
        <v>20</v>
      </c>
      <c r="F13" s="19" t="s">
        <v>66</v>
      </c>
      <c r="G13" s="20" t="s">
        <v>30</v>
      </c>
      <c r="H13" s="19" t="s">
        <v>22</v>
      </c>
      <c r="I13" s="19" t="s">
        <v>31</v>
      </c>
      <c r="J13" s="20" t="s">
        <v>32</v>
      </c>
      <c r="K13" s="19" t="s">
        <v>25</v>
      </c>
      <c r="L13" s="19" t="s">
        <v>71</v>
      </c>
      <c r="M13" s="21" t="s">
        <v>72</v>
      </c>
      <c r="N13" s="19" t="s">
        <v>19</v>
      </c>
      <c r="O13" s="19" t="s">
        <v>159</v>
      </c>
      <c r="P13" s="19" t="s">
        <v>35</v>
      </c>
      <c r="Q13" s="19" t="s">
        <v>160</v>
      </c>
    </row>
    <row r="14" spans="1:17" x14ac:dyDescent="0.25">
      <c r="A14" s="19" t="s">
        <v>228</v>
      </c>
      <c r="B14" s="19" t="s">
        <v>66</v>
      </c>
      <c r="C14" s="27" t="s">
        <v>73</v>
      </c>
      <c r="D14" s="19" t="s">
        <v>19</v>
      </c>
      <c r="E14" s="19" t="s">
        <v>20</v>
      </c>
      <c r="F14" s="19" t="s">
        <v>66</v>
      </c>
      <c r="G14" s="20" t="s">
        <v>21</v>
      </c>
      <c r="H14" s="19" t="s">
        <v>22</v>
      </c>
      <c r="I14" s="19" t="s">
        <v>45</v>
      </c>
      <c r="J14" s="20" t="s">
        <v>46</v>
      </c>
      <c r="K14" s="19" t="s">
        <v>25</v>
      </c>
      <c r="L14" s="19" t="s">
        <v>74</v>
      </c>
      <c r="M14" s="21" t="s">
        <v>75</v>
      </c>
      <c r="N14" s="19" t="s">
        <v>19</v>
      </c>
      <c r="O14" s="19" t="s">
        <v>159</v>
      </c>
      <c r="P14" s="19" t="s">
        <v>49</v>
      </c>
      <c r="Q14" s="19" t="s">
        <v>160</v>
      </c>
    </row>
    <row r="15" spans="1:17" ht="75" x14ac:dyDescent="0.25">
      <c r="A15" s="19" t="s">
        <v>229</v>
      </c>
      <c r="B15" s="19" t="s">
        <v>76</v>
      </c>
      <c r="C15" s="27" t="s">
        <v>77</v>
      </c>
      <c r="D15" s="19" t="s">
        <v>19</v>
      </c>
      <c r="E15" s="19" t="s">
        <v>20</v>
      </c>
      <c r="F15" s="19" t="s">
        <v>76</v>
      </c>
      <c r="G15" s="20" t="s">
        <v>30</v>
      </c>
      <c r="H15" s="19" t="s">
        <v>22</v>
      </c>
      <c r="I15" s="19" t="s">
        <v>78</v>
      </c>
      <c r="J15" s="20" t="s">
        <v>79</v>
      </c>
      <c r="K15" s="19" t="s">
        <v>22</v>
      </c>
      <c r="L15" s="19" t="s">
        <v>22</v>
      </c>
      <c r="M15" s="21" t="s">
        <v>80</v>
      </c>
      <c r="N15" s="19" t="s">
        <v>19</v>
      </c>
      <c r="O15" s="19" t="s">
        <v>159</v>
      </c>
      <c r="P15" s="19" t="s">
        <v>81</v>
      </c>
      <c r="Q15" s="19" t="s">
        <v>160</v>
      </c>
    </row>
    <row r="16" spans="1:17" ht="75" x14ac:dyDescent="0.25">
      <c r="A16" s="19" t="s">
        <v>230</v>
      </c>
      <c r="B16" s="19" t="s">
        <v>76</v>
      </c>
      <c r="C16" s="27" t="s">
        <v>82</v>
      </c>
      <c r="D16" s="19" t="s">
        <v>19</v>
      </c>
      <c r="E16" s="19" t="s">
        <v>20</v>
      </c>
      <c r="F16" s="19" t="s">
        <v>76</v>
      </c>
      <c r="G16" s="20" t="s">
        <v>30</v>
      </c>
      <c r="H16" s="19" t="s">
        <v>22</v>
      </c>
      <c r="I16" s="19" t="s">
        <v>83</v>
      </c>
      <c r="J16" s="20" t="s">
        <v>79</v>
      </c>
      <c r="K16" s="19" t="s">
        <v>22</v>
      </c>
      <c r="L16" s="19" t="s">
        <v>22</v>
      </c>
      <c r="M16" s="21" t="s">
        <v>84</v>
      </c>
      <c r="N16" s="19" t="s">
        <v>19</v>
      </c>
      <c r="O16" s="19" t="s">
        <v>159</v>
      </c>
      <c r="P16" s="19" t="s">
        <v>81</v>
      </c>
      <c r="Q16" s="19" t="s">
        <v>160</v>
      </c>
    </row>
    <row r="17" spans="1:17" x14ac:dyDescent="0.25">
      <c r="A17" s="19" t="s">
        <v>231</v>
      </c>
      <c r="B17" s="19" t="s">
        <v>85</v>
      </c>
      <c r="C17" s="27" t="s">
        <v>86</v>
      </c>
      <c r="D17" s="19" t="s">
        <v>19</v>
      </c>
      <c r="E17" s="19" t="s">
        <v>20</v>
      </c>
      <c r="F17" s="19" t="s">
        <v>85</v>
      </c>
      <c r="G17" s="20" t="s">
        <v>30</v>
      </c>
      <c r="H17" s="19" t="s">
        <v>22</v>
      </c>
      <c r="I17" s="19" t="s">
        <v>23</v>
      </c>
      <c r="J17" s="20" t="s">
        <v>24</v>
      </c>
      <c r="K17" s="19" t="s">
        <v>25</v>
      </c>
      <c r="L17" s="19" t="s">
        <v>87</v>
      </c>
      <c r="M17" s="21" t="s">
        <v>88</v>
      </c>
      <c r="N17" s="19" t="s">
        <v>19</v>
      </c>
      <c r="O17" s="19" t="s">
        <v>159</v>
      </c>
      <c r="P17" s="19" t="s">
        <v>28</v>
      </c>
      <c r="Q17" s="19" t="s">
        <v>160</v>
      </c>
    </row>
    <row r="18" spans="1:17" x14ac:dyDescent="0.25">
      <c r="A18" s="19" t="s">
        <v>232</v>
      </c>
      <c r="B18" s="19" t="s">
        <v>85</v>
      </c>
      <c r="C18" s="27" t="s">
        <v>89</v>
      </c>
      <c r="D18" s="19" t="s">
        <v>19</v>
      </c>
      <c r="E18" s="19" t="s">
        <v>20</v>
      </c>
      <c r="F18" s="19" t="s">
        <v>85</v>
      </c>
      <c r="G18" s="20" t="s">
        <v>30</v>
      </c>
      <c r="H18" s="19" t="s">
        <v>22</v>
      </c>
      <c r="I18" s="19" t="s">
        <v>31</v>
      </c>
      <c r="J18" s="20" t="s">
        <v>32</v>
      </c>
      <c r="K18" s="19" t="s">
        <v>25</v>
      </c>
      <c r="L18" s="19" t="s">
        <v>90</v>
      </c>
      <c r="M18" s="21" t="s">
        <v>91</v>
      </c>
      <c r="N18" s="19" t="s">
        <v>19</v>
      </c>
      <c r="O18" s="19" t="s">
        <v>159</v>
      </c>
      <c r="P18" s="19" t="s">
        <v>35</v>
      </c>
      <c r="Q18" s="19" t="s">
        <v>160</v>
      </c>
    </row>
    <row r="19" spans="1:17" x14ac:dyDescent="0.25">
      <c r="A19" s="19" t="s">
        <v>233</v>
      </c>
      <c r="B19" s="19" t="s">
        <v>85</v>
      </c>
      <c r="C19" s="27" t="s">
        <v>92</v>
      </c>
      <c r="D19" s="19" t="s">
        <v>19</v>
      </c>
      <c r="E19" s="19" t="s">
        <v>20</v>
      </c>
      <c r="F19" s="19" t="s">
        <v>85</v>
      </c>
      <c r="G19" s="20" t="s">
        <v>30</v>
      </c>
      <c r="H19" s="19" t="s">
        <v>22</v>
      </c>
      <c r="I19" s="19" t="s">
        <v>45</v>
      </c>
      <c r="J19" s="20" t="s">
        <v>46</v>
      </c>
      <c r="K19" s="19" t="s">
        <v>25</v>
      </c>
      <c r="L19" s="19" t="s">
        <v>93</v>
      </c>
      <c r="M19" s="21" t="s">
        <v>94</v>
      </c>
      <c r="N19" s="19" t="s">
        <v>19</v>
      </c>
      <c r="O19" s="19" t="s">
        <v>159</v>
      </c>
      <c r="P19" s="19" t="s">
        <v>49</v>
      </c>
      <c r="Q19" s="19" t="s">
        <v>160</v>
      </c>
    </row>
    <row r="20" spans="1:17" x14ac:dyDescent="0.25">
      <c r="A20" s="19" t="s">
        <v>234</v>
      </c>
      <c r="B20" s="19" t="s">
        <v>95</v>
      </c>
      <c r="C20" s="27" t="s">
        <v>96</v>
      </c>
      <c r="D20" s="19" t="s">
        <v>19</v>
      </c>
      <c r="E20" s="19" t="s">
        <v>20</v>
      </c>
      <c r="F20" s="19" t="s">
        <v>95</v>
      </c>
      <c r="G20" s="20" t="s">
        <v>30</v>
      </c>
      <c r="H20" s="19" t="s">
        <v>22</v>
      </c>
      <c r="I20" s="19" t="s">
        <v>31</v>
      </c>
      <c r="J20" s="20" t="s">
        <v>32</v>
      </c>
      <c r="K20" s="19" t="s">
        <v>25</v>
      </c>
      <c r="L20" s="19" t="s">
        <v>97</v>
      </c>
      <c r="M20" s="21" t="s">
        <v>98</v>
      </c>
      <c r="N20" s="19" t="s">
        <v>19</v>
      </c>
      <c r="O20" s="19" t="s">
        <v>159</v>
      </c>
      <c r="P20" s="19" t="s">
        <v>35</v>
      </c>
      <c r="Q20" s="19" t="s">
        <v>160</v>
      </c>
    </row>
    <row r="21" spans="1:17" x14ac:dyDescent="0.25">
      <c r="A21" s="19" t="s">
        <v>235</v>
      </c>
      <c r="B21" s="19" t="s">
        <v>99</v>
      </c>
      <c r="C21" s="27" t="s">
        <v>100</v>
      </c>
      <c r="D21" s="19" t="s">
        <v>19</v>
      </c>
      <c r="E21" s="19" t="s">
        <v>20</v>
      </c>
      <c r="F21" s="19" t="s">
        <v>99</v>
      </c>
      <c r="G21" s="20" t="s">
        <v>30</v>
      </c>
      <c r="H21" s="19" t="s">
        <v>22</v>
      </c>
      <c r="I21" s="19" t="s">
        <v>23</v>
      </c>
      <c r="J21" s="20" t="s">
        <v>24</v>
      </c>
      <c r="K21" s="19" t="s">
        <v>25</v>
      </c>
      <c r="L21" s="19" t="s">
        <v>101</v>
      </c>
      <c r="M21" s="21" t="s">
        <v>102</v>
      </c>
      <c r="N21" s="19" t="s">
        <v>19</v>
      </c>
      <c r="O21" s="19" t="s">
        <v>159</v>
      </c>
      <c r="P21" s="19" t="s">
        <v>28</v>
      </c>
      <c r="Q21" s="19" t="s">
        <v>160</v>
      </c>
    </row>
    <row r="22" spans="1:17" x14ac:dyDescent="0.25">
      <c r="A22" s="19" t="s">
        <v>236</v>
      </c>
      <c r="B22" s="19" t="s">
        <v>99</v>
      </c>
      <c r="C22" s="27" t="s">
        <v>103</v>
      </c>
      <c r="D22" s="19" t="s">
        <v>19</v>
      </c>
      <c r="E22" s="19" t="s">
        <v>20</v>
      </c>
      <c r="F22" s="19" t="s">
        <v>99</v>
      </c>
      <c r="G22" s="20" t="s">
        <v>21</v>
      </c>
      <c r="H22" s="19" t="s">
        <v>22</v>
      </c>
      <c r="I22" s="19" t="s">
        <v>31</v>
      </c>
      <c r="J22" s="20" t="s">
        <v>32</v>
      </c>
      <c r="K22" s="19" t="s">
        <v>25</v>
      </c>
      <c r="L22" s="19" t="s">
        <v>104</v>
      </c>
      <c r="M22" s="21" t="s">
        <v>105</v>
      </c>
      <c r="N22" s="19" t="s">
        <v>19</v>
      </c>
      <c r="O22" s="19" t="s">
        <v>159</v>
      </c>
      <c r="P22" s="19" t="s">
        <v>35</v>
      </c>
      <c r="Q22" s="19" t="s">
        <v>160</v>
      </c>
    </row>
    <row r="23" spans="1:17" x14ac:dyDescent="0.25">
      <c r="A23" s="19" t="s">
        <v>237</v>
      </c>
      <c r="B23" s="19" t="s">
        <v>106</v>
      </c>
      <c r="C23" s="27" t="s">
        <v>107</v>
      </c>
      <c r="D23" s="19" t="s">
        <v>19</v>
      </c>
      <c r="E23" s="19" t="s">
        <v>20</v>
      </c>
      <c r="F23" s="19" t="s">
        <v>106</v>
      </c>
      <c r="G23" s="20" t="s">
        <v>30</v>
      </c>
      <c r="H23" s="19" t="s">
        <v>22</v>
      </c>
      <c r="I23" s="19" t="s">
        <v>23</v>
      </c>
      <c r="J23" s="20" t="s">
        <v>24</v>
      </c>
      <c r="K23" s="19" t="s">
        <v>25</v>
      </c>
      <c r="L23" s="19" t="s">
        <v>108</v>
      </c>
      <c r="M23" s="21" t="s">
        <v>109</v>
      </c>
      <c r="N23" s="19" t="s">
        <v>19</v>
      </c>
      <c r="O23" s="19" t="s">
        <v>159</v>
      </c>
      <c r="P23" s="19" t="s">
        <v>28</v>
      </c>
      <c r="Q23" s="19" t="s">
        <v>160</v>
      </c>
    </row>
    <row r="24" spans="1:17" x14ac:dyDescent="0.25">
      <c r="A24" s="19" t="s">
        <v>238</v>
      </c>
      <c r="B24" s="19" t="s">
        <v>106</v>
      </c>
      <c r="C24" s="27" t="s">
        <v>110</v>
      </c>
      <c r="D24" s="19" t="s">
        <v>19</v>
      </c>
      <c r="E24" s="19" t="s">
        <v>20</v>
      </c>
      <c r="F24" s="19" t="s">
        <v>106</v>
      </c>
      <c r="G24" s="20" t="s">
        <v>21</v>
      </c>
      <c r="H24" s="19" t="s">
        <v>22</v>
      </c>
      <c r="I24" s="19" t="s">
        <v>31</v>
      </c>
      <c r="J24" s="20" t="s">
        <v>32</v>
      </c>
      <c r="K24" s="19" t="s">
        <v>25</v>
      </c>
      <c r="L24" s="19" t="s">
        <v>111</v>
      </c>
      <c r="M24" s="21" t="s">
        <v>112</v>
      </c>
      <c r="N24" s="19" t="s">
        <v>19</v>
      </c>
      <c r="O24" s="19" t="s">
        <v>159</v>
      </c>
      <c r="P24" s="19" t="s">
        <v>35</v>
      </c>
      <c r="Q24" s="19" t="s">
        <v>160</v>
      </c>
    </row>
    <row r="25" spans="1:17" x14ac:dyDescent="0.25">
      <c r="A25" s="19" t="s">
        <v>239</v>
      </c>
      <c r="B25" s="19" t="s">
        <v>113</v>
      </c>
      <c r="C25" s="27" t="s">
        <v>114</v>
      </c>
      <c r="D25" s="19" t="s">
        <v>19</v>
      </c>
      <c r="E25" s="19" t="s">
        <v>20</v>
      </c>
      <c r="F25" s="19" t="s">
        <v>113</v>
      </c>
      <c r="G25" s="20" t="s">
        <v>30</v>
      </c>
      <c r="H25" s="19" t="s">
        <v>22</v>
      </c>
      <c r="I25" s="19" t="s">
        <v>31</v>
      </c>
      <c r="J25" s="20" t="s">
        <v>32</v>
      </c>
      <c r="K25" s="19" t="s">
        <v>25</v>
      </c>
      <c r="L25" s="19" t="s">
        <v>115</v>
      </c>
      <c r="M25" s="21" t="s">
        <v>116</v>
      </c>
      <c r="N25" s="19" t="s">
        <v>19</v>
      </c>
      <c r="O25" s="19" t="s">
        <v>159</v>
      </c>
      <c r="P25" s="19" t="s">
        <v>35</v>
      </c>
      <c r="Q25" s="19" t="s">
        <v>160</v>
      </c>
    </row>
    <row r="26" spans="1:17" x14ac:dyDescent="0.25">
      <c r="A26" s="19" t="s">
        <v>240</v>
      </c>
      <c r="B26" s="19" t="s">
        <v>113</v>
      </c>
      <c r="C26" s="27" t="s">
        <v>117</v>
      </c>
      <c r="D26" s="19" t="s">
        <v>19</v>
      </c>
      <c r="E26" s="19" t="s">
        <v>20</v>
      </c>
      <c r="F26" s="19" t="s">
        <v>113</v>
      </c>
      <c r="G26" s="20" t="s">
        <v>30</v>
      </c>
      <c r="H26" s="19" t="s">
        <v>22</v>
      </c>
      <c r="I26" s="19" t="s">
        <v>23</v>
      </c>
      <c r="J26" s="20" t="s">
        <v>24</v>
      </c>
      <c r="K26" s="19" t="s">
        <v>25</v>
      </c>
      <c r="L26" s="19" t="s">
        <v>118</v>
      </c>
      <c r="M26" s="21" t="s">
        <v>119</v>
      </c>
      <c r="N26" s="19" t="s">
        <v>19</v>
      </c>
      <c r="O26" s="19" t="s">
        <v>159</v>
      </c>
      <c r="P26" s="19" t="s">
        <v>28</v>
      </c>
      <c r="Q26" s="19" t="s">
        <v>160</v>
      </c>
    </row>
    <row r="27" spans="1:17" x14ac:dyDescent="0.25">
      <c r="A27" s="19" t="s">
        <v>241</v>
      </c>
      <c r="B27" s="19" t="s">
        <v>120</v>
      </c>
      <c r="C27" s="27" t="s">
        <v>121</v>
      </c>
      <c r="D27" s="19" t="s">
        <v>19</v>
      </c>
      <c r="E27" s="19" t="s">
        <v>20</v>
      </c>
      <c r="F27" s="19" t="s">
        <v>120</v>
      </c>
      <c r="G27" s="20" t="s">
        <v>30</v>
      </c>
      <c r="H27" s="19" t="s">
        <v>22</v>
      </c>
      <c r="I27" s="19" t="s">
        <v>23</v>
      </c>
      <c r="J27" s="20" t="s">
        <v>24</v>
      </c>
      <c r="K27" s="19" t="s">
        <v>25</v>
      </c>
      <c r="L27" s="19" t="s">
        <v>122</v>
      </c>
      <c r="M27" s="21" t="s">
        <v>123</v>
      </c>
      <c r="N27" s="19" t="s">
        <v>19</v>
      </c>
      <c r="O27" s="19" t="s">
        <v>159</v>
      </c>
      <c r="P27" s="19" t="s">
        <v>28</v>
      </c>
      <c r="Q27" s="19" t="s">
        <v>160</v>
      </c>
    </row>
    <row r="28" spans="1:17" x14ac:dyDescent="0.25">
      <c r="A28" s="19" t="s">
        <v>242</v>
      </c>
      <c r="B28" s="19" t="s">
        <v>120</v>
      </c>
      <c r="C28" s="27" t="s">
        <v>124</v>
      </c>
      <c r="D28" s="19" t="s">
        <v>19</v>
      </c>
      <c r="E28" s="19" t="s">
        <v>20</v>
      </c>
      <c r="F28" s="19" t="s">
        <v>120</v>
      </c>
      <c r="G28" s="20" t="s">
        <v>30</v>
      </c>
      <c r="H28" s="19" t="s">
        <v>22</v>
      </c>
      <c r="I28" s="19" t="s">
        <v>31</v>
      </c>
      <c r="J28" s="20" t="s">
        <v>32</v>
      </c>
      <c r="K28" s="19" t="s">
        <v>25</v>
      </c>
      <c r="L28" s="19" t="s">
        <v>125</v>
      </c>
      <c r="M28" s="21" t="s">
        <v>126</v>
      </c>
      <c r="N28" s="19" t="s">
        <v>19</v>
      </c>
      <c r="O28" s="19" t="s">
        <v>159</v>
      </c>
      <c r="P28" s="19" t="s">
        <v>35</v>
      </c>
      <c r="Q28" s="19" t="s">
        <v>160</v>
      </c>
    </row>
    <row r="29" spans="1:17" x14ac:dyDescent="0.25">
      <c r="A29" s="19" t="s">
        <v>243</v>
      </c>
      <c r="B29" s="19" t="s">
        <v>127</v>
      </c>
      <c r="C29" s="27" t="s">
        <v>128</v>
      </c>
      <c r="D29" s="19" t="s">
        <v>19</v>
      </c>
      <c r="E29" s="19" t="s">
        <v>20</v>
      </c>
      <c r="F29" s="19" t="s">
        <v>127</v>
      </c>
      <c r="G29" s="20" t="s">
        <v>30</v>
      </c>
      <c r="H29" s="19" t="s">
        <v>22</v>
      </c>
      <c r="I29" s="19" t="s">
        <v>23</v>
      </c>
      <c r="J29" s="20" t="s">
        <v>24</v>
      </c>
      <c r="K29" s="19" t="s">
        <v>25</v>
      </c>
      <c r="L29" s="19" t="s">
        <v>129</v>
      </c>
      <c r="M29" s="21" t="s">
        <v>130</v>
      </c>
      <c r="N29" s="19" t="s">
        <v>19</v>
      </c>
      <c r="O29" s="19" t="s">
        <v>159</v>
      </c>
      <c r="P29" s="19" t="s">
        <v>28</v>
      </c>
      <c r="Q29" s="19" t="s">
        <v>160</v>
      </c>
    </row>
    <row r="30" spans="1:17" x14ac:dyDescent="0.25">
      <c r="A30" s="19" t="s">
        <v>244</v>
      </c>
      <c r="B30" s="19" t="s">
        <v>131</v>
      </c>
      <c r="C30" s="27" t="s">
        <v>132</v>
      </c>
      <c r="D30" s="19" t="s">
        <v>19</v>
      </c>
      <c r="E30" s="19" t="s">
        <v>20</v>
      </c>
      <c r="F30" s="19" t="s">
        <v>131</v>
      </c>
      <c r="G30" s="20" t="s">
        <v>30</v>
      </c>
      <c r="H30" s="19" t="s">
        <v>22</v>
      </c>
      <c r="I30" s="19" t="s">
        <v>23</v>
      </c>
      <c r="J30" s="20" t="s">
        <v>24</v>
      </c>
      <c r="K30" s="19" t="s">
        <v>25</v>
      </c>
      <c r="L30" s="19" t="s">
        <v>133</v>
      </c>
      <c r="M30" s="21" t="s">
        <v>134</v>
      </c>
      <c r="N30" s="19" t="s">
        <v>19</v>
      </c>
      <c r="O30" s="19" t="s">
        <v>159</v>
      </c>
      <c r="P30" s="19" t="s">
        <v>28</v>
      </c>
      <c r="Q30" s="19" t="s">
        <v>160</v>
      </c>
    </row>
    <row r="31" spans="1:17" x14ac:dyDescent="0.25">
      <c r="A31" s="19" t="s">
        <v>245</v>
      </c>
      <c r="B31" s="19" t="s">
        <v>131</v>
      </c>
      <c r="C31" s="27" t="s">
        <v>135</v>
      </c>
      <c r="D31" s="19" t="s">
        <v>19</v>
      </c>
      <c r="E31" s="19" t="s">
        <v>20</v>
      </c>
      <c r="F31" s="19" t="s">
        <v>131</v>
      </c>
      <c r="G31" s="20" t="s">
        <v>30</v>
      </c>
      <c r="H31" s="19" t="s">
        <v>22</v>
      </c>
      <c r="I31" s="19" t="s">
        <v>31</v>
      </c>
      <c r="J31" s="20" t="s">
        <v>32</v>
      </c>
      <c r="K31" s="19" t="s">
        <v>25</v>
      </c>
      <c r="L31" s="19" t="s">
        <v>136</v>
      </c>
      <c r="M31" s="21" t="s">
        <v>137</v>
      </c>
      <c r="N31" s="19" t="s">
        <v>19</v>
      </c>
      <c r="O31" s="19" t="s">
        <v>159</v>
      </c>
      <c r="P31" s="19" t="s">
        <v>35</v>
      </c>
      <c r="Q31" s="19" t="s">
        <v>160</v>
      </c>
    </row>
    <row r="32" spans="1:17" x14ac:dyDescent="0.25">
      <c r="A32" s="19" t="s">
        <v>246</v>
      </c>
      <c r="B32" s="19" t="s">
        <v>138</v>
      </c>
      <c r="C32" s="27" t="s">
        <v>139</v>
      </c>
      <c r="D32" s="19" t="s">
        <v>19</v>
      </c>
      <c r="E32" s="19" t="s">
        <v>20</v>
      </c>
      <c r="F32" s="19" t="s">
        <v>138</v>
      </c>
      <c r="G32" s="20" t="s">
        <v>30</v>
      </c>
      <c r="H32" s="19" t="s">
        <v>22</v>
      </c>
      <c r="I32" s="19" t="s">
        <v>23</v>
      </c>
      <c r="J32" s="20" t="s">
        <v>24</v>
      </c>
      <c r="K32" s="19" t="s">
        <v>25</v>
      </c>
      <c r="L32" s="19" t="s">
        <v>140</v>
      </c>
      <c r="M32" s="21" t="s">
        <v>141</v>
      </c>
      <c r="N32" s="19" t="s">
        <v>19</v>
      </c>
      <c r="O32" s="19" t="s">
        <v>159</v>
      </c>
      <c r="P32" s="19" t="s">
        <v>28</v>
      </c>
      <c r="Q32" s="19" t="s">
        <v>160</v>
      </c>
    </row>
    <row r="33" spans="1:17" x14ac:dyDescent="0.25">
      <c r="A33" s="19" t="s">
        <v>247</v>
      </c>
      <c r="B33" s="19" t="s">
        <v>138</v>
      </c>
      <c r="C33" s="27" t="s">
        <v>142</v>
      </c>
      <c r="D33" s="19" t="s">
        <v>19</v>
      </c>
      <c r="E33" s="19" t="s">
        <v>20</v>
      </c>
      <c r="F33" s="19" t="s">
        <v>138</v>
      </c>
      <c r="G33" s="20" t="s">
        <v>30</v>
      </c>
      <c r="H33" s="19" t="s">
        <v>22</v>
      </c>
      <c r="I33" s="19" t="s">
        <v>45</v>
      </c>
      <c r="J33" s="20" t="s">
        <v>46</v>
      </c>
      <c r="K33" s="19" t="s">
        <v>25</v>
      </c>
      <c r="L33" s="19" t="s">
        <v>143</v>
      </c>
      <c r="M33" s="21" t="s">
        <v>144</v>
      </c>
      <c r="N33" s="19" t="s">
        <v>19</v>
      </c>
      <c r="O33" s="19" t="s">
        <v>159</v>
      </c>
      <c r="P33" s="19" t="s">
        <v>49</v>
      </c>
      <c r="Q33" s="19" t="s">
        <v>160</v>
      </c>
    </row>
    <row r="34" spans="1:17" x14ac:dyDescent="0.25">
      <c r="A34" s="19" t="s">
        <v>248</v>
      </c>
      <c r="B34" s="19" t="s">
        <v>145</v>
      </c>
      <c r="C34" s="27" t="s">
        <v>146</v>
      </c>
      <c r="D34" s="19" t="s">
        <v>19</v>
      </c>
      <c r="E34" s="19" t="s">
        <v>20</v>
      </c>
      <c r="F34" s="19" t="s">
        <v>145</v>
      </c>
      <c r="G34" s="20" t="s">
        <v>30</v>
      </c>
      <c r="H34" s="19" t="s">
        <v>22</v>
      </c>
      <c r="I34" s="19" t="s">
        <v>45</v>
      </c>
      <c r="J34" s="20" t="s">
        <v>46</v>
      </c>
      <c r="K34" s="19" t="s">
        <v>25</v>
      </c>
      <c r="L34" s="19" t="s">
        <v>147</v>
      </c>
      <c r="M34" s="21" t="s">
        <v>148</v>
      </c>
      <c r="N34" s="19" t="s">
        <v>19</v>
      </c>
      <c r="O34" s="19" t="s">
        <v>159</v>
      </c>
      <c r="P34" s="19" t="s">
        <v>49</v>
      </c>
      <c r="Q34" s="19" t="s">
        <v>160</v>
      </c>
    </row>
    <row r="35" spans="1:17" x14ac:dyDescent="0.25">
      <c r="A35" s="19" t="s">
        <v>249</v>
      </c>
      <c r="B35" s="19" t="s">
        <v>145</v>
      </c>
      <c r="C35" s="27" t="s">
        <v>149</v>
      </c>
      <c r="D35" s="19" t="s">
        <v>19</v>
      </c>
      <c r="E35" s="19" t="s">
        <v>20</v>
      </c>
      <c r="F35" s="19" t="s">
        <v>145</v>
      </c>
      <c r="G35" s="20" t="s">
        <v>30</v>
      </c>
      <c r="H35" s="19" t="s">
        <v>22</v>
      </c>
      <c r="I35" s="19" t="s">
        <v>23</v>
      </c>
      <c r="J35" s="20" t="s">
        <v>24</v>
      </c>
      <c r="K35" s="19" t="s">
        <v>25</v>
      </c>
      <c r="L35" s="19" t="s">
        <v>150</v>
      </c>
      <c r="M35" s="21" t="s">
        <v>151</v>
      </c>
      <c r="N35" s="19" t="s">
        <v>19</v>
      </c>
      <c r="O35" s="19" t="s">
        <v>159</v>
      </c>
      <c r="P35" s="19" t="s">
        <v>28</v>
      </c>
      <c r="Q35" s="19" t="s">
        <v>160</v>
      </c>
    </row>
    <row r="36" spans="1:17" x14ac:dyDescent="0.25">
      <c r="A36" s="19" t="s">
        <v>250</v>
      </c>
      <c r="B36" s="19" t="s">
        <v>152</v>
      </c>
      <c r="C36" s="27" t="s">
        <v>153</v>
      </c>
      <c r="D36" s="19" t="s">
        <v>19</v>
      </c>
      <c r="E36" s="19" t="s">
        <v>20</v>
      </c>
      <c r="F36" s="19" t="s">
        <v>152</v>
      </c>
      <c r="G36" s="20" t="s">
        <v>30</v>
      </c>
      <c r="H36" s="19" t="s">
        <v>22</v>
      </c>
      <c r="I36" s="19" t="s">
        <v>31</v>
      </c>
      <c r="J36" s="20" t="s">
        <v>32</v>
      </c>
      <c r="K36" s="19" t="s">
        <v>25</v>
      </c>
      <c r="L36" s="19" t="s">
        <v>154</v>
      </c>
      <c r="M36" s="21" t="s">
        <v>155</v>
      </c>
      <c r="N36" s="19" t="s">
        <v>19</v>
      </c>
      <c r="O36" s="19" t="s">
        <v>159</v>
      </c>
      <c r="P36" s="19" t="s">
        <v>35</v>
      </c>
      <c r="Q36" s="19" t="s">
        <v>160</v>
      </c>
    </row>
    <row r="37" spans="1:17" x14ac:dyDescent="0.25">
      <c r="A37" s="19" t="s">
        <v>251</v>
      </c>
      <c r="B37" s="19" t="s">
        <v>152</v>
      </c>
      <c r="C37" s="27" t="s">
        <v>156</v>
      </c>
      <c r="D37" s="19" t="s">
        <v>19</v>
      </c>
      <c r="E37" s="19" t="s">
        <v>20</v>
      </c>
      <c r="F37" s="19" t="s">
        <v>152</v>
      </c>
      <c r="G37" s="20" t="s">
        <v>30</v>
      </c>
      <c r="H37" s="19" t="s">
        <v>22</v>
      </c>
      <c r="I37" s="19" t="s">
        <v>23</v>
      </c>
      <c r="J37" s="20" t="s">
        <v>24</v>
      </c>
      <c r="K37" s="19" t="s">
        <v>25</v>
      </c>
      <c r="L37" s="19" t="s">
        <v>157</v>
      </c>
      <c r="M37" s="21" t="s">
        <v>158</v>
      </c>
      <c r="N37" s="19" t="s">
        <v>19</v>
      </c>
      <c r="O37" s="19" t="s">
        <v>159</v>
      </c>
      <c r="P37" s="19" t="s">
        <v>28</v>
      </c>
      <c r="Q37" s="19" t="s">
        <v>160</v>
      </c>
    </row>
    <row r="38" spans="1:17" x14ac:dyDescent="0.25">
      <c r="A38" s="19" t="s">
        <v>406</v>
      </c>
      <c r="B38" s="19" t="str">
        <f>Table2[[#This Row],[Value]]</f>
        <v>1KR</v>
      </c>
      <c r="C38" s="27" t="s">
        <v>408</v>
      </c>
      <c r="D38" s="19" t="s">
        <v>19</v>
      </c>
      <c r="E38" s="19" t="s">
        <v>20</v>
      </c>
      <c r="F38" s="19" t="s">
        <v>407</v>
      </c>
      <c r="G38" s="20" t="s">
        <v>30</v>
      </c>
      <c r="H38" s="19" t="s">
        <v>22</v>
      </c>
      <c r="I38" s="19" t="s">
        <v>23</v>
      </c>
      <c r="J38" s="20" t="s">
        <v>24</v>
      </c>
      <c r="K38" s="19" t="s">
        <v>25</v>
      </c>
      <c r="L38" s="19" t="s">
        <v>409</v>
      </c>
      <c r="M38" s="22" t="s">
        <v>410</v>
      </c>
      <c r="N38" s="19" t="s">
        <v>19</v>
      </c>
      <c r="O38" s="19" t="s">
        <v>159</v>
      </c>
      <c r="P38" s="19" t="s">
        <v>28</v>
      </c>
      <c r="Q38" s="19" t="s">
        <v>160</v>
      </c>
    </row>
    <row r="39" spans="1:17" x14ac:dyDescent="0.25">
      <c r="A39" s="19" t="s">
        <v>411</v>
      </c>
      <c r="B39" s="19" t="s">
        <v>412</v>
      </c>
      <c r="C39" s="27" t="s">
        <v>415</v>
      </c>
      <c r="D39" s="19" t="s">
        <v>19</v>
      </c>
      <c r="E39" s="19" t="s">
        <v>20</v>
      </c>
      <c r="F39" s="19" t="s">
        <v>412</v>
      </c>
      <c r="G39" s="20" t="s">
        <v>21</v>
      </c>
      <c r="H39" s="19" t="s">
        <v>22</v>
      </c>
      <c r="I39" s="19" t="s">
        <v>31</v>
      </c>
      <c r="J39" s="20" t="s">
        <v>32</v>
      </c>
      <c r="K39" s="19" t="s">
        <v>25</v>
      </c>
      <c r="L39" s="23" t="s">
        <v>413</v>
      </c>
      <c r="M39" s="22" t="s">
        <v>414</v>
      </c>
      <c r="N39" s="19" t="s">
        <v>19</v>
      </c>
      <c r="O39" s="19" t="s">
        <v>159</v>
      </c>
      <c r="P39" s="19" t="s">
        <v>35</v>
      </c>
      <c r="Q39" s="19" t="s">
        <v>160</v>
      </c>
    </row>
    <row r="40" spans="1:17" x14ac:dyDescent="0.25">
      <c r="A40" s="19" t="s">
        <v>416</v>
      </c>
      <c r="B40" s="19" t="s">
        <v>417</v>
      </c>
      <c r="C40" s="27" t="s">
        <v>418</v>
      </c>
      <c r="D40" s="19" t="s">
        <v>19</v>
      </c>
      <c r="E40" s="19" t="s">
        <v>20</v>
      </c>
      <c r="F40" s="19" t="s">
        <v>417</v>
      </c>
      <c r="G40" s="20" t="s">
        <v>30</v>
      </c>
      <c r="H40" s="19" t="s">
        <v>22</v>
      </c>
      <c r="I40" s="19" t="s">
        <v>31</v>
      </c>
      <c r="J40" s="20" t="s">
        <v>32</v>
      </c>
      <c r="K40" s="19" t="s">
        <v>25</v>
      </c>
      <c r="L40" s="23" t="s">
        <v>419</v>
      </c>
      <c r="M40" s="22" t="s">
        <v>420</v>
      </c>
      <c r="N40" s="19" t="s">
        <v>19</v>
      </c>
      <c r="O40" s="19" t="s">
        <v>159</v>
      </c>
      <c r="P40" s="19" t="s">
        <v>35</v>
      </c>
      <c r="Q40" s="19" t="s">
        <v>160</v>
      </c>
    </row>
    <row r="41" spans="1:17" x14ac:dyDescent="0.25">
      <c r="A41" s="19" t="s">
        <v>422</v>
      </c>
      <c r="B41" s="24" t="s">
        <v>423</v>
      </c>
      <c r="C41" s="27" t="s">
        <v>424</v>
      </c>
      <c r="D41" s="19" t="s">
        <v>19</v>
      </c>
      <c r="E41" s="19" t="s">
        <v>20</v>
      </c>
      <c r="F41" s="19" t="s">
        <v>423</v>
      </c>
      <c r="G41" s="20" t="s">
        <v>30</v>
      </c>
      <c r="H41" s="19" t="s">
        <v>22</v>
      </c>
      <c r="I41" s="19" t="s">
        <v>31</v>
      </c>
      <c r="J41" s="20" t="s">
        <v>32</v>
      </c>
      <c r="K41" s="19" t="s">
        <v>25</v>
      </c>
      <c r="L41" s="23" t="s">
        <v>425</v>
      </c>
      <c r="M41" s="25" t="s">
        <v>421</v>
      </c>
      <c r="N41" s="19" t="s">
        <v>19</v>
      </c>
      <c r="O41" s="19" t="s">
        <v>159</v>
      </c>
      <c r="P41" s="19" t="s">
        <v>35</v>
      </c>
      <c r="Q41" s="19" t="s">
        <v>160</v>
      </c>
    </row>
    <row r="42" spans="1:17" x14ac:dyDescent="0.25">
      <c r="A42" s="19" t="s">
        <v>437</v>
      </c>
      <c r="B42" s="19" t="s">
        <v>438</v>
      </c>
      <c r="C42" s="27" t="s">
        <v>439</v>
      </c>
      <c r="D42" s="19" t="s">
        <v>19</v>
      </c>
      <c r="E42" s="19" t="s">
        <v>20</v>
      </c>
      <c r="F42" s="19" t="s">
        <v>438</v>
      </c>
      <c r="G42" s="20" t="s">
        <v>30</v>
      </c>
      <c r="H42" s="19" t="s">
        <v>22</v>
      </c>
      <c r="I42" s="19" t="s">
        <v>31</v>
      </c>
      <c r="J42" s="20" t="s">
        <v>32</v>
      </c>
      <c r="K42" s="19" t="s">
        <v>25</v>
      </c>
      <c r="L42" s="23" t="s">
        <v>440</v>
      </c>
      <c r="M42" s="22" t="s">
        <v>441</v>
      </c>
      <c r="N42" s="19" t="s">
        <v>19</v>
      </c>
      <c r="O42" s="19" t="s">
        <v>159</v>
      </c>
      <c r="P42" s="19" t="s">
        <v>35</v>
      </c>
      <c r="Q42" s="19" t="s">
        <v>160</v>
      </c>
    </row>
    <row r="43" spans="1:17" x14ac:dyDescent="0.25">
      <c r="A43" s="19" t="s">
        <v>442</v>
      </c>
      <c r="B43" s="19" t="s">
        <v>443</v>
      </c>
      <c r="C43" s="27" t="s">
        <v>444</v>
      </c>
      <c r="D43" s="19" t="s">
        <v>19</v>
      </c>
      <c r="E43" s="19" t="s">
        <v>20</v>
      </c>
      <c r="F43" s="19" t="s">
        <v>443</v>
      </c>
      <c r="G43" s="20" t="s">
        <v>30</v>
      </c>
      <c r="H43" s="19" t="s">
        <v>22</v>
      </c>
      <c r="I43" s="19" t="s">
        <v>31</v>
      </c>
      <c r="J43" s="20" t="s">
        <v>32</v>
      </c>
      <c r="K43" s="19" t="s">
        <v>25</v>
      </c>
      <c r="L43" s="19" t="s">
        <v>445</v>
      </c>
      <c r="M43" s="22" t="s">
        <v>446</v>
      </c>
      <c r="N43" s="19" t="s">
        <v>19</v>
      </c>
      <c r="O43" s="19" t="s">
        <v>159</v>
      </c>
      <c r="P43" s="19" t="s">
        <v>35</v>
      </c>
      <c r="Q43" s="19" t="s">
        <v>160</v>
      </c>
    </row>
    <row r="44" spans="1:17" x14ac:dyDescent="0.25">
      <c r="A44" s="19" t="s">
        <v>447</v>
      </c>
      <c r="B44" s="19" t="s">
        <v>448</v>
      </c>
      <c r="C44" s="27" t="s">
        <v>449</v>
      </c>
      <c r="D44" s="19" t="s">
        <v>19</v>
      </c>
      <c r="E44" s="19" t="s">
        <v>20</v>
      </c>
      <c r="F44" s="19" t="s">
        <v>448</v>
      </c>
      <c r="G44" s="20" t="s">
        <v>30</v>
      </c>
      <c r="H44" s="19" t="s">
        <v>22</v>
      </c>
      <c r="I44" s="19" t="s">
        <v>31</v>
      </c>
      <c r="J44" s="20" t="s">
        <v>32</v>
      </c>
      <c r="K44" s="19" t="s">
        <v>25</v>
      </c>
      <c r="L44" s="23" t="s">
        <v>440</v>
      </c>
      <c r="M44" s="22" t="s">
        <v>450</v>
      </c>
      <c r="N44" s="19" t="s">
        <v>19</v>
      </c>
      <c r="O44" s="19" t="s">
        <v>159</v>
      </c>
      <c r="P44" s="19" t="s">
        <v>35</v>
      </c>
      <c r="Q44" s="19" t="s">
        <v>160</v>
      </c>
    </row>
    <row r="45" spans="1:17" ht="60" x14ac:dyDescent="0.25">
      <c r="A45" s="19" t="s">
        <v>464</v>
      </c>
      <c r="B45" s="19" t="str">
        <f>Table2[[#This Row],[Value]]</f>
        <v>29.4KR</v>
      </c>
      <c r="C45" s="27" t="str">
        <f t="shared" ref="C45:C52" si="0">D45&amp;" "&amp;E45&amp;" "&amp;F45&amp;" "&amp;"OHM"&amp;" "&amp;G45&amp;" "&amp;I45&amp;" "&amp;J45</f>
        <v>RESISTOR SMD 29.4KR OHM 1% 100mW 0603</v>
      </c>
      <c r="D45" s="19" t="s">
        <v>19</v>
      </c>
      <c r="E45" s="19" t="s">
        <v>20</v>
      </c>
      <c r="F45" s="19" t="s">
        <v>465</v>
      </c>
      <c r="G45" s="20" t="s">
        <v>30</v>
      </c>
      <c r="H45" s="19" t="s">
        <v>22</v>
      </c>
      <c r="I45" s="19" t="s">
        <v>23</v>
      </c>
      <c r="J45" s="20" t="s">
        <v>24</v>
      </c>
      <c r="K45" s="19" t="s">
        <v>22</v>
      </c>
      <c r="L45" s="19" t="s">
        <v>22</v>
      </c>
      <c r="M45" s="22" t="s">
        <v>466</v>
      </c>
      <c r="N45" s="19" t="s">
        <v>19</v>
      </c>
      <c r="O45" s="19" t="s">
        <v>159</v>
      </c>
      <c r="P45" s="19" t="s">
        <v>28</v>
      </c>
      <c r="Q45" s="19" t="s">
        <v>160</v>
      </c>
    </row>
    <row r="46" spans="1:17" x14ac:dyDescent="0.25">
      <c r="A46" s="19" t="s">
        <v>467</v>
      </c>
      <c r="B46" s="19" t="str">
        <f>Table2[[#This Row],[Value]]</f>
        <v>10.2KR</v>
      </c>
      <c r="C46" s="27" t="str">
        <f t="shared" si="0"/>
        <v>RESISTOR SMD 10.2KR OHM 1% 100mW 0603</v>
      </c>
      <c r="D46" s="19" t="s">
        <v>19</v>
      </c>
      <c r="E46" s="19" t="s">
        <v>20</v>
      </c>
      <c r="F46" s="19" t="s">
        <v>468</v>
      </c>
      <c r="G46" s="20" t="s">
        <v>30</v>
      </c>
      <c r="H46" s="19" t="s">
        <v>22</v>
      </c>
      <c r="I46" s="19" t="s">
        <v>23</v>
      </c>
      <c r="J46" s="20" t="s">
        <v>24</v>
      </c>
      <c r="K46" s="19" t="s">
        <v>25</v>
      </c>
      <c r="L46" s="10" t="s">
        <v>469</v>
      </c>
      <c r="M46" s="22" t="s">
        <v>470</v>
      </c>
      <c r="N46" s="19" t="s">
        <v>19</v>
      </c>
      <c r="O46" s="19" t="s">
        <v>159</v>
      </c>
      <c r="P46" s="19" t="s">
        <v>28</v>
      </c>
      <c r="Q46" s="19" t="s">
        <v>160</v>
      </c>
    </row>
    <row r="47" spans="1:17" x14ac:dyDescent="0.25">
      <c r="A47" s="19" t="s">
        <v>471</v>
      </c>
      <c r="B47" s="19" t="str">
        <f>Table2[[#This Row],[Value]]</f>
        <v>3.24KR</v>
      </c>
      <c r="C47" s="27" t="str">
        <f t="shared" si="0"/>
        <v>RESISTOR SMD 3.24KR OHM 1% 100mW 0603</v>
      </c>
      <c r="D47" s="19" t="s">
        <v>19</v>
      </c>
      <c r="E47" s="19" t="s">
        <v>20</v>
      </c>
      <c r="F47" s="19" t="s">
        <v>472</v>
      </c>
      <c r="G47" s="20" t="s">
        <v>30</v>
      </c>
      <c r="H47" s="19" t="s">
        <v>22</v>
      </c>
      <c r="I47" s="19" t="s">
        <v>23</v>
      </c>
      <c r="J47" s="20" t="s">
        <v>24</v>
      </c>
      <c r="K47" s="19" t="s">
        <v>22</v>
      </c>
      <c r="L47" s="19" t="s">
        <v>22</v>
      </c>
      <c r="M47" s="21" t="s">
        <v>22</v>
      </c>
      <c r="N47" s="19" t="s">
        <v>19</v>
      </c>
      <c r="O47" s="19" t="s">
        <v>159</v>
      </c>
      <c r="P47" s="19" t="s">
        <v>28</v>
      </c>
      <c r="Q47" s="19" t="s">
        <v>160</v>
      </c>
    </row>
    <row r="48" spans="1:17" ht="30" x14ac:dyDescent="0.25">
      <c r="A48" s="19" t="s">
        <v>481</v>
      </c>
      <c r="B48" s="19" t="str">
        <f>Table2[[#This Row],[Value]]</f>
        <v>10KR</v>
      </c>
      <c r="C48" s="27" t="str">
        <f t="shared" si="0"/>
        <v>VARIABLE RESISTOR SMD 10KR OHM 20% 150mW N/A</v>
      </c>
      <c r="D48" s="19" t="s">
        <v>482</v>
      </c>
      <c r="E48" s="19" t="s">
        <v>20</v>
      </c>
      <c r="F48" s="19" t="s">
        <v>99</v>
      </c>
      <c r="G48" s="20" t="s">
        <v>163</v>
      </c>
      <c r="H48" s="19" t="s">
        <v>22</v>
      </c>
      <c r="I48" s="19" t="s">
        <v>483</v>
      </c>
      <c r="J48" s="20" t="s">
        <v>22</v>
      </c>
      <c r="K48" s="19" t="s">
        <v>22</v>
      </c>
      <c r="L48" s="10" t="s">
        <v>484</v>
      </c>
      <c r="M48" s="22" t="s">
        <v>485</v>
      </c>
      <c r="N48" s="19" t="s">
        <v>482</v>
      </c>
      <c r="O48" s="19" t="s">
        <v>159</v>
      </c>
      <c r="P48" s="19" t="s">
        <v>482</v>
      </c>
      <c r="Q48" s="19" t="s">
        <v>160</v>
      </c>
    </row>
    <row r="49" spans="1:17" ht="30" x14ac:dyDescent="0.25">
      <c r="A49" s="19" t="s">
        <v>560</v>
      </c>
      <c r="B49" s="19" t="str">
        <f>Table2[[#This Row],[Value]]</f>
        <v>1KR</v>
      </c>
      <c r="C49" s="27" t="str">
        <f t="shared" si="0"/>
        <v>VARIABLE RESISTOR SMD 1KR OHM 20% 150mW N/A</v>
      </c>
      <c r="D49" s="19" t="s">
        <v>482</v>
      </c>
      <c r="E49" s="19" t="s">
        <v>20</v>
      </c>
      <c r="F49" s="19" t="s">
        <v>407</v>
      </c>
      <c r="G49" s="20" t="s">
        <v>163</v>
      </c>
      <c r="H49" s="19" t="s">
        <v>22</v>
      </c>
      <c r="I49" s="19" t="s">
        <v>483</v>
      </c>
      <c r="J49" s="20" t="s">
        <v>22</v>
      </c>
      <c r="K49" s="19" t="s">
        <v>22</v>
      </c>
      <c r="L49" s="10" t="s">
        <v>561</v>
      </c>
      <c r="M49" s="22" t="s">
        <v>562</v>
      </c>
      <c r="N49" s="19" t="s">
        <v>482</v>
      </c>
      <c r="O49" s="19" t="s">
        <v>159</v>
      </c>
      <c r="P49" s="19" t="s">
        <v>482</v>
      </c>
      <c r="Q49" s="19" t="s">
        <v>160</v>
      </c>
    </row>
    <row r="50" spans="1:17" x14ac:dyDescent="0.25">
      <c r="A50" s="19" t="s">
        <v>619</v>
      </c>
      <c r="B50" s="19" t="s">
        <v>620</v>
      </c>
      <c r="C50" s="27" t="str">
        <f t="shared" si="0"/>
        <v>RESISTOR SMD 22R OHM 1% 100mW 0603</v>
      </c>
      <c r="D50" s="19" t="s">
        <v>19</v>
      </c>
      <c r="E50" s="19" t="s">
        <v>20</v>
      </c>
      <c r="F50" s="19" t="str">
        <f>Table2[[#This Row],[Comment]]</f>
        <v>22R</v>
      </c>
      <c r="G50" s="20" t="s">
        <v>30</v>
      </c>
      <c r="H50" s="19" t="s">
        <v>22</v>
      </c>
      <c r="I50" s="19" t="s">
        <v>23</v>
      </c>
      <c r="J50" s="20" t="s">
        <v>24</v>
      </c>
      <c r="K50" s="19" t="s">
        <v>25</v>
      </c>
      <c r="L50" s="19" t="s">
        <v>621</v>
      </c>
      <c r="M50" s="22" t="s">
        <v>622</v>
      </c>
      <c r="N50" s="19" t="s">
        <v>19</v>
      </c>
      <c r="O50" s="19" t="s">
        <v>159</v>
      </c>
      <c r="P50" s="19" t="s">
        <v>28</v>
      </c>
      <c r="Q50" s="19" t="s">
        <v>160</v>
      </c>
    </row>
    <row r="51" spans="1:17" x14ac:dyDescent="0.25">
      <c r="A51" s="19" t="s">
        <v>630</v>
      </c>
      <c r="B51" s="19" t="s">
        <v>631</v>
      </c>
      <c r="C51" s="27" t="str">
        <f t="shared" si="0"/>
        <v>RESISTOR SMD 470R OHM 1% 100mW 0603</v>
      </c>
      <c r="D51" s="19" t="s">
        <v>19</v>
      </c>
      <c r="E51" s="19" t="s">
        <v>20</v>
      </c>
      <c r="F51" s="19" t="str">
        <f>Table2[[#This Row],[Comment]]</f>
        <v>470R</v>
      </c>
      <c r="G51" s="20" t="s">
        <v>30</v>
      </c>
      <c r="H51" s="19" t="s">
        <v>22</v>
      </c>
      <c r="I51" s="19" t="s">
        <v>23</v>
      </c>
      <c r="J51" s="20" t="s">
        <v>24</v>
      </c>
      <c r="K51" s="19" t="s">
        <v>25</v>
      </c>
      <c r="L51" s="19" t="s">
        <v>632</v>
      </c>
      <c r="M51" s="22" t="s">
        <v>633</v>
      </c>
      <c r="N51" s="19" t="s">
        <v>19</v>
      </c>
      <c r="O51" s="19" t="s">
        <v>159</v>
      </c>
      <c r="P51" s="19" t="s">
        <v>28</v>
      </c>
      <c r="Q51" s="19" t="s">
        <v>160</v>
      </c>
    </row>
    <row r="52" spans="1:17" x14ac:dyDescent="0.25">
      <c r="A52" s="19" t="s">
        <v>738</v>
      </c>
      <c r="B52" s="19" t="s">
        <v>739</v>
      </c>
      <c r="C52" s="27" t="str">
        <f t="shared" si="0"/>
        <v>RESISTOR SMD 3.3KR OHM 1% 100mW 0603</v>
      </c>
      <c r="D52" s="19" t="s">
        <v>19</v>
      </c>
      <c r="E52" s="19" t="s">
        <v>20</v>
      </c>
      <c r="F52" s="19" t="str">
        <f>Table2[[#This Row],[Comment]]</f>
        <v>3.3KR</v>
      </c>
      <c r="G52" s="20" t="s">
        <v>30</v>
      </c>
      <c r="H52" s="19" t="s">
        <v>22</v>
      </c>
      <c r="I52" s="19" t="s">
        <v>23</v>
      </c>
      <c r="J52" s="20" t="s">
        <v>24</v>
      </c>
      <c r="K52" s="19" t="s">
        <v>25</v>
      </c>
      <c r="L52" s="19" t="s">
        <v>740</v>
      </c>
      <c r="M52" s="22" t="s">
        <v>741</v>
      </c>
      <c r="N52" s="19" t="s">
        <v>19</v>
      </c>
      <c r="O52" s="19" t="s">
        <v>159</v>
      </c>
      <c r="P52" s="19" t="s">
        <v>28</v>
      </c>
      <c r="Q52" s="19" t="s">
        <v>160</v>
      </c>
    </row>
    <row r="53" spans="1:17" x14ac:dyDescent="0.25">
      <c r="A53" s="19" t="s">
        <v>763</v>
      </c>
      <c r="B53" s="19" t="s">
        <v>764</v>
      </c>
      <c r="C53" s="27" t="str">
        <f t="shared" ref="C53" si="1">D53&amp;" "&amp;E53&amp;" "&amp;F53&amp;" "&amp;"OHM"&amp;" "&amp;G53&amp;" "&amp;I53&amp;" "&amp;J53</f>
        <v>RESISTOR SMD 0R OHM 1% 100mW 0603</v>
      </c>
      <c r="D53" s="19" t="s">
        <v>19</v>
      </c>
      <c r="E53" s="19" t="s">
        <v>20</v>
      </c>
      <c r="F53" s="19" t="s">
        <v>36</v>
      </c>
      <c r="G53" s="20" t="s">
        <v>30</v>
      </c>
      <c r="H53" s="19" t="s">
        <v>22</v>
      </c>
      <c r="I53" s="19" t="s">
        <v>23</v>
      </c>
      <c r="J53" s="20" t="s">
        <v>24</v>
      </c>
      <c r="K53" s="19" t="s">
        <v>25</v>
      </c>
      <c r="L53" s="19" t="s">
        <v>22</v>
      </c>
      <c r="M53" s="22" t="s">
        <v>22</v>
      </c>
      <c r="N53" s="19" t="s">
        <v>764</v>
      </c>
      <c r="O53" s="19" t="s">
        <v>159</v>
      </c>
      <c r="P53" s="19" t="s">
        <v>764</v>
      </c>
      <c r="Q53" s="19" t="s">
        <v>160</v>
      </c>
    </row>
  </sheetData>
  <phoneticPr fontId="1" type="noConversion"/>
  <hyperlinks>
    <hyperlink ref="M38" r:id="rId1" xr:uid="{1DFC2861-685F-45BD-B7AB-853C1020F117}"/>
    <hyperlink ref="M39" r:id="rId2" xr:uid="{544A4336-A154-4C97-B87B-58FE6F91BC5F}"/>
    <hyperlink ref="M40" r:id="rId3" xr:uid="{979B9F2F-C1D4-4C4D-98CA-CFFDE68DAE4E}"/>
    <hyperlink ref="M41" r:id="rId4" xr:uid="{94162D09-930B-46FB-B55A-1E9A179ACAE6}"/>
    <hyperlink ref="M42" r:id="rId5" xr:uid="{27EA48EC-C691-4B2C-82F4-FF229812924F}"/>
    <hyperlink ref="M43" r:id="rId6" xr:uid="{A6CF40D2-3EF0-4D6D-90DA-29DA66504C13}"/>
    <hyperlink ref="M44" r:id="rId7" xr:uid="{63B062AB-05A7-43BD-9291-D48BF879490A}"/>
    <hyperlink ref="M45" r:id="rId8" xr:uid="{365F43CF-F030-4014-BD09-8A6209A3CF6A}"/>
    <hyperlink ref="M46" r:id="rId9" xr:uid="{D2E73826-ABAA-42F9-A25A-B5302A91DF1B}"/>
    <hyperlink ref="M48" r:id="rId10" xr:uid="{381DBFC3-0F1C-4E7A-BC32-61B8E44D7B36}"/>
    <hyperlink ref="M49" r:id="rId11" xr:uid="{7FC9FF44-9818-4F70-B964-B1B6E38F0EC3}"/>
    <hyperlink ref="M50" r:id="rId12" xr:uid="{D4AB4757-3521-47E4-BB24-8E50232CEF98}"/>
    <hyperlink ref="M51" r:id="rId13" xr:uid="{77B47D8D-8DFB-4F19-A30D-2EE42A3F089B}"/>
    <hyperlink ref="M52" r:id="rId14" xr:uid="{647CEC1B-A791-413C-B3B1-E91D200E47A5}"/>
    <hyperlink ref="M53" r:id="rId15" display="https://www.thegioiic.com/dien-tro-3-3-kohm-0603-1-" xr:uid="{6F116195-88E3-4E4F-BAA9-30F73AA767AD}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1EFE-8CDA-4CA8-A481-E1F9ACFB5A09}">
  <dimension ref="A1:Q35"/>
  <sheetViews>
    <sheetView workbookViewId="0">
      <selection activeCell="P42" sqref="P42"/>
    </sheetView>
  </sheetViews>
  <sheetFormatPr defaultRowHeight="15" x14ac:dyDescent="0.25"/>
  <cols>
    <col min="1" max="1" width="16" customWidth="1"/>
    <col min="2" max="2" width="11.85546875" customWidth="1"/>
    <col min="3" max="3" width="33" bestFit="1" customWidth="1"/>
    <col min="4" max="4" width="10.140625" bestFit="1" customWidth="1"/>
    <col min="5" max="5" width="10.28515625" customWidth="1"/>
    <col min="6" max="6" width="8.28515625" customWidth="1"/>
    <col min="7" max="7" width="11.85546875" customWidth="1"/>
    <col min="8" max="8" width="10" customWidth="1"/>
    <col min="9" max="9" width="13.28515625" customWidth="1"/>
    <col min="10" max="10" width="6.7109375" style="12" customWidth="1"/>
    <col min="11" max="11" width="10.5703125" customWidth="1"/>
    <col min="12" max="12" width="25.5703125" bestFit="1" customWidth="1"/>
    <col min="13" max="13" width="64.7109375" bestFit="1" customWidth="1"/>
    <col min="14" max="14" width="21.85546875" bestFit="1" customWidth="1"/>
    <col min="15" max="15" width="58.140625" bestFit="1" customWidth="1"/>
    <col min="16" max="16" width="14.85546875" customWidth="1"/>
    <col min="17" max="17" width="5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8" t="s">
        <v>252</v>
      </c>
      <c r="B2" s="8" t="s">
        <v>161</v>
      </c>
      <c r="C2" s="8" t="str">
        <f>D2&amp;" "&amp;E2&amp;" "&amp;Table1[[#This Row],[Value]]&amp;" "&amp;Table1[[#This Row],[Tolerance]]&amp;" "&amp;Table1[[#This Row],[Voltage]]&amp;" "&amp;Table1[[#This Row],[Size]]</f>
        <v>CAP ALUM SMD 47uF 20% 35V 6354</v>
      </c>
      <c r="D2" s="8" t="s">
        <v>162</v>
      </c>
      <c r="E2" s="8" t="s">
        <v>20</v>
      </c>
      <c r="F2" s="8" t="s">
        <v>161</v>
      </c>
      <c r="G2" s="8" t="s">
        <v>163</v>
      </c>
      <c r="H2" s="8" t="s">
        <v>164</v>
      </c>
      <c r="I2" s="8" t="s">
        <v>22</v>
      </c>
      <c r="J2" s="13" t="s">
        <v>165</v>
      </c>
      <c r="K2" s="8" t="s">
        <v>25</v>
      </c>
      <c r="L2" s="8" t="s">
        <v>166</v>
      </c>
      <c r="M2" s="15" t="s">
        <v>167</v>
      </c>
      <c r="N2" s="8" t="s">
        <v>168</v>
      </c>
      <c r="O2" s="8" t="s">
        <v>214</v>
      </c>
      <c r="P2" s="8" t="s">
        <v>169</v>
      </c>
      <c r="Q2" s="8" t="s">
        <v>215</v>
      </c>
    </row>
    <row r="3" spans="1:17" x14ac:dyDescent="0.25">
      <c r="A3" s="8" t="s">
        <v>253</v>
      </c>
      <c r="B3" s="8" t="s">
        <v>170</v>
      </c>
      <c r="C3" s="8" t="str">
        <f>D3&amp;" "&amp;E3&amp;" "&amp;Table1[[#This Row],[Value]]&amp;" "&amp;Table1[[#This Row],[Tolerance]]&amp;" "&amp;Table1[[#This Row],[Voltage]]&amp;" "&amp;Table1[[#This Row],[Size]]</f>
        <v>CAP ALUM SMD 220uF 20% 16V 6377</v>
      </c>
      <c r="D3" s="8" t="s">
        <v>162</v>
      </c>
      <c r="E3" s="8" t="s">
        <v>20</v>
      </c>
      <c r="F3" s="8" t="s">
        <v>170</v>
      </c>
      <c r="G3" s="8" t="s">
        <v>163</v>
      </c>
      <c r="H3" s="8" t="s">
        <v>171</v>
      </c>
      <c r="I3" s="8" t="s">
        <v>22</v>
      </c>
      <c r="J3" s="14">
        <v>6377</v>
      </c>
      <c r="K3" s="8" t="s">
        <v>25</v>
      </c>
      <c r="L3" s="8" t="s">
        <v>172</v>
      </c>
      <c r="M3" s="15" t="s">
        <v>173</v>
      </c>
      <c r="N3" s="8" t="s">
        <v>168</v>
      </c>
      <c r="O3" s="8" t="s">
        <v>214</v>
      </c>
      <c r="P3" s="8" t="s">
        <v>174</v>
      </c>
      <c r="Q3" s="8" t="s">
        <v>215</v>
      </c>
    </row>
    <row r="4" spans="1:17" x14ac:dyDescent="0.25">
      <c r="A4" s="8" t="s">
        <v>254</v>
      </c>
      <c r="B4" s="8" t="s">
        <v>175</v>
      </c>
      <c r="C4" s="8" t="str">
        <f>D4&amp;" "&amp;E4&amp;" "&amp;Table1[[#This Row],[Value]]&amp;" "&amp;Table1[[#This Row],[Tolerance]]&amp;" "&amp;Table1[[#This Row],[Voltage]]&amp;" "&amp;Table1[[#This Row],[Size]]</f>
        <v>CAP CER SMD 0.47uF 10% 50V 0603</v>
      </c>
      <c r="D4" s="8" t="s">
        <v>176</v>
      </c>
      <c r="E4" s="8" t="s">
        <v>20</v>
      </c>
      <c r="F4" s="8" t="s">
        <v>175</v>
      </c>
      <c r="G4" s="8" t="s">
        <v>177</v>
      </c>
      <c r="H4" s="8" t="s">
        <v>178</v>
      </c>
      <c r="I4" s="8" t="s">
        <v>22</v>
      </c>
      <c r="J4" s="13" t="s">
        <v>24</v>
      </c>
      <c r="K4" s="8" t="s">
        <v>25</v>
      </c>
      <c r="L4" s="8" t="s">
        <v>179</v>
      </c>
      <c r="M4" s="15" t="s">
        <v>180</v>
      </c>
      <c r="N4" s="8" t="s">
        <v>181</v>
      </c>
      <c r="O4" s="8" t="s">
        <v>214</v>
      </c>
      <c r="P4" s="8" t="s">
        <v>182</v>
      </c>
      <c r="Q4" s="8" t="s">
        <v>215</v>
      </c>
    </row>
    <row r="5" spans="1:17" x14ac:dyDescent="0.25">
      <c r="A5" s="8" t="s">
        <v>255</v>
      </c>
      <c r="B5" s="8" t="s">
        <v>183</v>
      </c>
      <c r="C5" s="8" t="str">
        <f>D5&amp;" "&amp;E5&amp;" "&amp;Table1[[#This Row],[Value]]&amp;" "&amp;Table1[[#This Row],[Tolerance]]&amp;" "&amp;Table1[[#This Row],[Voltage]]&amp;" "&amp;Table1[[#This Row],[Size]]</f>
        <v>CAP CER SMD 2.2uF 10% 50V 0603</v>
      </c>
      <c r="D5" s="8" t="s">
        <v>176</v>
      </c>
      <c r="E5" s="8" t="s">
        <v>20</v>
      </c>
      <c r="F5" s="8" t="s">
        <v>183</v>
      </c>
      <c r="G5" s="8" t="s">
        <v>177</v>
      </c>
      <c r="H5" s="8" t="s">
        <v>178</v>
      </c>
      <c r="I5" s="8" t="s">
        <v>22</v>
      </c>
      <c r="J5" s="13" t="s">
        <v>24</v>
      </c>
      <c r="K5" s="8" t="s">
        <v>25</v>
      </c>
      <c r="L5" s="8" t="s">
        <v>179</v>
      </c>
      <c r="M5" s="15" t="s">
        <v>184</v>
      </c>
      <c r="N5" s="8" t="s">
        <v>181</v>
      </c>
      <c r="O5" s="8" t="s">
        <v>214</v>
      </c>
      <c r="P5" s="8" t="s">
        <v>182</v>
      </c>
      <c r="Q5" s="8" t="s">
        <v>215</v>
      </c>
    </row>
    <row r="6" spans="1:17" x14ac:dyDescent="0.25">
      <c r="A6" s="8" t="s">
        <v>256</v>
      </c>
      <c r="B6" s="8" t="s">
        <v>185</v>
      </c>
      <c r="C6" s="8" t="str">
        <f>D6&amp;" "&amp;E6&amp;" "&amp;Table1[[#This Row],[Value]]&amp;" "&amp;Table1[[#This Row],[Tolerance]]&amp;" "&amp;Table1[[#This Row],[Voltage]]&amp;" "&amp;Table1[[#This Row],[Size]]</f>
        <v>CAP CER SMD 7pF 10% 50V 0603</v>
      </c>
      <c r="D6" s="8" t="s">
        <v>176</v>
      </c>
      <c r="E6" s="8" t="s">
        <v>20</v>
      </c>
      <c r="F6" s="8" t="s">
        <v>185</v>
      </c>
      <c r="G6" s="8" t="s">
        <v>177</v>
      </c>
      <c r="H6" s="8" t="s">
        <v>178</v>
      </c>
      <c r="I6" s="8" t="s">
        <v>22</v>
      </c>
      <c r="J6" s="13" t="s">
        <v>24</v>
      </c>
      <c r="K6" s="8" t="s">
        <v>25</v>
      </c>
      <c r="L6" s="8" t="s">
        <v>22</v>
      </c>
      <c r="M6" s="8" t="s">
        <v>22</v>
      </c>
      <c r="N6" s="8" t="s">
        <v>181</v>
      </c>
      <c r="O6" s="8" t="s">
        <v>214</v>
      </c>
      <c r="P6" s="8" t="s">
        <v>182</v>
      </c>
      <c r="Q6" s="8" t="s">
        <v>215</v>
      </c>
    </row>
    <row r="7" spans="1:17" x14ac:dyDescent="0.25">
      <c r="A7" s="8" t="s">
        <v>257</v>
      </c>
      <c r="B7" s="8" t="s">
        <v>186</v>
      </c>
      <c r="C7" s="8" t="str">
        <f>D7&amp;" "&amp;E7&amp;" "&amp;Table1[[#This Row],[Value]]&amp;" "&amp;Table1[[#This Row],[Tolerance]]&amp;" "&amp;Table1[[#This Row],[Voltage]]&amp;" "&amp;Table1[[#This Row],[Size]]</f>
        <v>CAP CER SMD 18pF 10% 50V 0603</v>
      </c>
      <c r="D7" s="8" t="s">
        <v>176</v>
      </c>
      <c r="E7" s="8" t="s">
        <v>20</v>
      </c>
      <c r="F7" s="8" t="s">
        <v>186</v>
      </c>
      <c r="G7" s="8" t="s">
        <v>177</v>
      </c>
      <c r="H7" s="8" t="s">
        <v>178</v>
      </c>
      <c r="I7" s="8" t="s">
        <v>22</v>
      </c>
      <c r="J7" s="13" t="s">
        <v>24</v>
      </c>
      <c r="K7" s="8" t="s">
        <v>25</v>
      </c>
      <c r="L7" s="8" t="s">
        <v>179</v>
      </c>
      <c r="M7" s="15" t="s">
        <v>187</v>
      </c>
      <c r="N7" s="8" t="s">
        <v>181</v>
      </c>
      <c r="O7" s="8" t="s">
        <v>214</v>
      </c>
      <c r="P7" s="8" t="s">
        <v>182</v>
      </c>
      <c r="Q7" s="8" t="s">
        <v>215</v>
      </c>
    </row>
    <row r="8" spans="1:17" x14ac:dyDescent="0.25">
      <c r="A8" s="8" t="s">
        <v>258</v>
      </c>
      <c r="B8" s="8" t="s">
        <v>188</v>
      </c>
      <c r="C8" s="8" t="str">
        <f>D8&amp;" "&amp;E8&amp;" "&amp;Table1[[#This Row],[Value]]&amp;" "&amp;Table1[[#This Row],[Tolerance]]&amp;" "&amp;Table1[[#This Row],[Voltage]]&amp;" "&amp;Table1[[#This Row],[Size]]</f>
        <v>CAP CER SMD 33pF 10% 50V 0603</v>
      </c>
      <c r="D8" s="8" t="s">
        <v>176</v>
      </c>
      <c r="E8" s="8" t="s">
        <v>20</v>
      </c>
      <c r="F8" s="8" t="s">
        <v>188</v>
      </c>
      <c r="G8" s="8" t="s">
        <v>177</v>
      </c>
      <c r="H8" s="8" t="s">
        <v>178</v>
      </c>
      <c r="I8" s="8" t="s">
        <v>22</v>
      </c>
      <c r="J8" s="13" t="s">
        <v>24</v>
      </c>
      <c r="K8" s="8" t="s">
        <v>25</v>
      </c>
      <c r="L8" s="8" t="s">
        <v>179</v>
      </c>
      <c r="M8" s="15" t="s">
        <v>189</v>
      </c>
      <c r="N8" s="8" t="s">
        <v>181</v>
      </c>
      <c r="O8" s="8" t="s">
        <v>214</v>
      </c>
      <c r="P8" s="8" t="s">
        <v>182</v>
      </c>
      <c r="Q8" s="8" t="s">
        <v>215</v>
      </c>
    </row>
    <row r="9" spans="1:17" x14ac:dyDescent="0.25">
      <c r="A9" s="8" t="s">
        <v>259</v>
      </c>
      <c r="B9" s="8" t="s">
        <v>190</v>
      </c>
      <c r="C9" s="8" t="str">
        <f>D9&amp;" "&amp;E9&amp;" "&amp;Table1[[#This Row],[Value]]&amp;" "&amp;Table1[[#This Row],[Tolerance]]&amp;" "&amp;Table1[[#This Row],[Voltage]]&amp;" "&amp;Table1[[#This Row],[Size]]</f>
        <v>CAP CER SMD 100nF 10% 50V 0603</v>
      </c>
      <c r="D9" s="8" t="s">
        <v>176</v>
      </c>
      <c r="E9" s="8" t="s">
        <v>20</v>
      </c>
      <c r="F9" s="8" t="s">
        <v>190</v>
      </c>
      <c r="G9" s="8" t="s">
        <v>177</v>
      </c>
      <c r="H9" s="8" t="s">
        <v>178</v>
      </c>
      <c r="I9" s="8" t="s">
        <v>22</v>
      </c>
      <c r="J9" s="13" t="s">
        <v>24</v>
      </c>
      <c r="K9" s="8" t="s">
        <v>25</v>
      </c>
      <c r="L9" s="8" t="s">
        <v>179</v>
      </c>
      <c r="M9" s="15" t="s">
        <v>191</v>
      </c>
      <c r="N9" s="8" t="s">
        <v>181</v>
      </c>
      <c r="O9" s="8" t="s">
        <v>214</v>
      </c>
      <c r="P9" s="8" t="s">
        <v>182</v>
      </c>
      <c r="Q9" s="8" t="s">
        <v>215</v>
      </c>
    </row>
    <row r="10" spans="1:17" x14ac:dyDescent="0.25">
      <c r="A10" s="8" t="s">
        <v>260</v>
      </c>
      <c r="B10" s="8" t="s">
        <v>175</v>
      </c>
      <c r="C10" s="8" t="str">
        <f>D10&amp;" "&amp;E10&amp;" "&amp;Table1[[#This Row],[Value]]&amp;" "&amp;Table1[[#This Row],[Tolerance]]&amp;" "&amp;Table1[[#This Row],[Voltage]]&amp;" "&amp;Table1[[#This Row],[Size]]</f>
        <v>CAP CER SMD 0.47uF 10% 50V 0805</v>
      </c>
      <c r="D10" s="8" t="s">
        <v>176</v>
      </c>
      <c r="E10" s="8" t="s">
        <v>20</v>
      </c>
      <c r="F10" s="8" t="s">
        <v>175</v>
      </c>
      <c r="G10" s="8" t="s">
        <v>177</v>
      </c>
      <c r="H10" s="8" t="s">
        <v>178</v>
      </c>
      <c r="I10" s="8" t="s">
        <v>22</v>
      </c>
      <c r="J10" s="13" t="s">
        <v>32</v>
      </c>
      <c r="K10" s="8" t="s">
        <v>25</v>
      </c>
      <c r="L10" s="8" t="s">
        <v>192</v>
      </c>
      <c r="M10" s="15" t="s">
        <v>193</v>
      </c>
      <c r="N10" s="8" t="s">
        <v>181</v>
      </c>
      <c r="O10" s="8" t="s">
        <v>214</v>
      </c>
      <c r="P10" s="8" t="s">
        <v>194</v>
      </c>
      <c r="Q10" s="8" t="s">
        <v>215</v>
      </c>
    </row>
    <row r="11" spans="1:17" x14ac:dyDescent="0.25">
      <c r="A11" s="8" t="s">
        <v>261</v>
      </c>
      <c r="B11" s="8" t="s">
        <v>195</v>
      </c>
      <c r="C11" s="8" t="str">
        <f>D11&amp;" "&amp;E11&amp;" "&amp;Table1[[#This Row],[Value]]&amp;" "&amp;Table1[[#This Row],[Tolerance]]&amp;" "&amp;Table1[[#This Row],[Voltage]]&amp;" "&amp;Table1[[#This Row],[Size]]</f>
        <v>CAP CER SMD 4.7uF 10% 50V 0805</v>
      </c>
      <c r="D11" s="8" t="s">
        <v>176</v>
      </c>
      <c r="E11" s="8" t="s">
        <v>20</v>
      </c>
      <c r="F11" s="8" t="s">
        <v>195</v>
      </c>
      <c r="G11" s="8" t="s">
        <v>177</v>
      </c>
      <c r="H11" s="8" t="s">
        <v>178</v>
      </c>
      <c r="I11" s="8" t="s">
        <v>22</v>
      </c>
      <c r="J11" s="13" t="s">
        <v>32</v>
      </c>
      <c r="K11" s="8" t="s">
        <v>25</v>
      </c>
      <c r="L11" s="8" t="s">
        <v>192</v>
      </c>
      <c r="M11" s="15" t="s">
        <v>196</v>
      </c>
      <c r="N11" s="8" t="s">
        <v>181</v>
      </c>
      <c r="O11" s="8" t="s">
        <v>214</v>
      </c>
      <c r="P11" s="8" t="s">
        <v>194</v>
      </c>
      <c r="Q11" s="8" t="s">
        <v>215</v>
      </c>
    </row>
    <row r="12" spans="1:17" x14ac:dyDescent="0.25">
      <c r="A12" s="8" t="s">
        <v>262</v>
      </c>
      <c r="B12" s="8" t="s">
        <v>197</v>
      </c>
      <c r="C12" s="8" t="str">
        <f>D12&amp;" "&amp;E12&amp;" "&amp;Table1[[#This Row],[Value]]&amp;" "&amp;Table1[[#This Row],[Tolerance]]&amp;" "&amp;Table1[[#This Row],[Voltage]]&amp;" "&amp;Table1[[#This Row],[Size]]</f>
        <v>CAP TAN SMD 10uF 10% 16V 2312</v>
      </c>
      <c r="D12" s="8" t="s">
        <v>198</v>
      </c>
      <c r="E12" s="8" t="s">
        <v>20</v>
      </c>
      <c r="F12" s="8" t="s">
        <v>197</v>
      </c>
      <c r="G12" s="8" t="s">
        <v>177</v>
      </c>
      <c r="H12" s="8" t="s">
        <v>171</v>
      </c>
      <c r="I12" s="8" t="s">
        <v>22</v>
      </c>
      <c r="J12" s="13" t="s">
        <v>199</v>
      </c>
      <c r="K12" s="8" t="s">
        <v>25</v>
      </c>
      <c r="L12" s="8" t="s">
        <v>200</v>
      </c>
      <c r="M12" s="15" t="s">
        <v>201</v>
      </c>
      <c r="N12" s="8" t="s">
        <v>202</v>
      </c>
      <c r="O12" s="8" t="s">
        <v>214</v>
      </c>
      <c r="P12" s="8" t="s">
        <v>203</v>
      </c>
      <c r="Q12" s="8" t="s">
        <v>215</v>
      </c>
    </row>
    <row r="13" spans="1:17" x14ac:dyDescent="0.25">
      <c r="A13" s="8" t="s">
        <v>263</v>
      </c>
      <c r="B13" s="8" t="s">
        <v>197</v>
      </c>
      <c r="C13" s="8" t="str">
        <f>D13&amp;" "&amp;E13&amp;" "&amp;Table1[[#This Row],[Value]]&amp;" "&amp;Table1[[#This Row],[Tolerance]]&amp;" "&amp;Table1[[#This Row],[Voltage]]&amp;" "&amp;Table1[[#This Row],[Size]]</f>
        <v>CAP ALUM SMD 10uF 20% 35V 5054</v>
      </c>
      <c r="D13" s="8" t="s">
        <v>162</v>
      </c>
      <c r="E13" s="8" t="s">
        <v>20</v>
      </c>
      <c r="F13" s="8" t="s">
        <v>197</v>
      </c>
      <c r="G13" s="8" t="s">
        <v>163</v>
      </c>
      <c r="H13" s="8" t="s">
        <v>164</v>
      </c>
      <c r="I13" s="8" t="s">
        <v>22</v>
      </c>
      <c r="J13" s="13" t="s">
        <v>204</v>
      </c>
      <c r="K13" s="8" t="s">
        <v>25</v>
      </c>
      <c r="L13" s="8" t="s">
        <v>205</v>
      </c>
      <c r="M13" s="15" t="s">
        <v>206</v>
      </c>
      <c r="N13" s="8" t="s">
        <v>168</v>
      </c>
      <c r="O13" s="8" t="s">
        <v>214</v>
      </c>
      <c r="P13" s="8" t="s">
        <v>207</v>
      </c>
      <c r="Q13" s="8" t="s">
        <v>215</v>
      </c>
    </row>
    <row r="14" spans="1:17" x14ac:dyDescent="0.25">
      <c r="A14" s="8" t="s">
        <v>264</v>
      </c>
      <c r="B14" s="8" t="s">
        <v>208</v>
      </c>
      <c r="C14" s="8" t="str">
        <f>D14&amp;" "&amp;E14&amp;" "&amp;Table1[[#This Row],[Value]]&amp;" "&amp;Table1[[#This Row],[Tolerance]]&amp;" "&amp;Table1[[#This Row],[Voltage]]&amp;" "&amp;Table1[[#This Row],[Size]]</f>
        <v>CAP CER SMD 1.5pF 10% 50V 0603</v>
      </c>
      <c r="D14" s="8" t="s">
        <v>176</v>
      </c>
      <c r="E14" s="8" t="s">
        <v>20</v>
      </c>
      <c r="F14" s="8" t="s">
        <v>208</v>
      </c>
      <c r="G14" s="8" t="s">
        <v>177</v>
      </c>
      <c r="H14" s="8" t="s">
        <v>178</v>
      </c>
      <c r="I14" s="8" t="s">
        <v>22</v>
      </c>
      <c r="J14" s="13" t="s">
        <v>24</v>
      </c>
      <c r="K14" s="8" t="s">
        <v>25</v>
      </c>
      <c r="L14" s="8" t="s">
        <v>179</v>
      </c>
      <c r="M14" s="15" t="s">
        <v>209</v>
      </c>
      <c r="N14" s="8" t="s">
        <v>181</v>
      </c>
      <c r="O14" s="8" t="s">
        <v>214</v>
      </c>
      <c r="P14" s="8" t="s">
        <v>182</v>
      </c>
      <c r="Q14" s="8" t="s">
        <v>215</v>
      </c>
    </row>
    <row r="15" spans="1:17" x14ac:dyDescent="0.25">
      <c r="A15" s="8" t="s">
        <v>265</v>
      </c>
      <c r="B15" s="8" t="s">
        <v>210</v>
      </c>
      <c r="C15" s="8" t="str">
        <f>D15&amp;" "&amp;E15&amp;" "&amp;Table1[[#This Row],[Value]]&amp;" "&amp;Table1[[#This Row],[Tolerance]]&amp;" "&amp;Table1[[#This Row],[Voltage]]&amp;" "&amp;Table1[[#This Row],[Size]]</f>
        <v>CAP CER SMD 3.9pF 10% 50V 0603</v>
      </c>
      <c r="D15" s="8" t="s">
        <v>176</v>
      </c>
      <c r="E15" s="8" t="s">
        <v>20</v>
      </c>
      <c r="F15" s="8" t="s">
        <v>210</v>
      </c>
      <c r="G15" s="8" t="s">
        <v>177</v>
      </c>
      <c r="H15" s="8" t="s">
        <v>178</v>
      </c>
      <c r="I15" s="8" t="s">
        <v>22</v>
      </c>
      <c r="J15" s="13" t="s">
        <v>24</v>
      </c>
      <c r="K15" s="8" t="s">
        <v>22</v>
      </c>
      <c r="L15" s="8" t="s">
        <v>22</v>
      </c>
      <c r="M15" s="8" t="s">
        <v>22</v>
      </c>
      <c r="N15" s="8" t="s">
        <v>181</v>
      </c>
      <c r="O15" s="8" t="s">
        <v>214</v>
      </c>
      <c r="P15" s="8" t="s">
        <v>182</v>
      </c>
      <c r="Q15" s="8" t="s">
        <v>215</v>
      </c>
    </row>
    <row r="16" spans="1:17" x14ac:dyDescent="0.25">
      <c r="A16" s="8" t="s">
        <v>266</v>
      </c>
      <c r="B16" s="8" t="s">
        <v>211</v>
      </c>
      <c r="C16" s="8" t="str">
        <f>D16&amp;" "&amp;E16&amp;" "&amp;Table1[[#This Row],[Value]]&amp;" "&amp;Table1[[#This Row],[Tolerance]]&amp;" "&amp;Table1[[#This Row],[Voltage]]&amp;" "&amp;Table1[[#This Row],[Size]]</f>
        <v>CAP CER SMD 1nF 10% 50V 0603</v>
      </c>
      <c r="D16" s="8" t="s">
        <v>176</v>
      </c>
      <c r="E16" s="8" t="s">
        <v>20</v>
      </c>
      <c r="F16" s="8" t="s">
        <v>211</v>
      </c>
      <c r="G16" s="8" t="s">
        <v>177</v>
      </c>
      <c r="H16" s="8" t="s">
        <v>178</v>
      </c>
      <c r="I16" s="8" t="s">
        <v>22</v>
      </c>
      <c r="J16" s="13" t="s">
        <v>24</v>
      </c>
      <c r="K16" s="8" t="s">
        <v>25</v>
      </c>
      <c r="L16" s="8" t="s">
        <v>179</v>
      </c>
      <c r="M16" s="15" t="s">
        <v>212</v>
      </c>
      <c r="N16" s="8" t="s">
        <v>181</v>
      </c>
      <c r="O16" s="8" t="s">
        <v>214</v>
      </c>
      <c r="P16" s="8" t="s">
        <v>182</v>
      </c>
      <c r="Q16" s="8" t="s">
        <v>215</v>
      </c>
    </row>
    <row r="17" spans="1:17" x14ac:dyDescent="0.25">
      <c r="A17" s="8" t="s">
        <v>267</v>
      </c>
      <c r="B17" s="8" t="s">
        <v>211</v>
      </c>
      <c r="C17" s="8" t="str">
        <f>D17&amp;" "&amp;E17&amp;" "&amp;Table1[[#This Row],[Value]]&amp;" "&amp;Table1[[#This Row],[Tolerance]]&amp;" "&amp;Table1[[#This Row],[Voltage]]&amp;" "&amp;Table1[[#This Row],[Size]]</f>
        <v>CAP CER SMD 1nF 10% 50V 0805</v>
      </c>
      <c r="D17" s="8" t="s">
        <v>176</v>
      </c>
      <c r="E17" s="8" t="s">
        <v>20</v>
      </c>
      <c r="F17" s="8" t="s">
        <v>211</v>
      </c>
      <c r="G17" s="8" t="s">
        <v>177</v>
      </c>
      <c r="H17" s="8" t="s">
        <v>178</v>
      </c>
      <c r="I17" s="8" t="s">
        <v>22</v>
      </c>
      <c r="J17" s="13" t="s">
        <v>32</v>
      </c>
      <c r="K17" s="8" t="s">
        <v>25</v>
      </c>
      <c r="L17" s="8" t="s">
        <v>192</v>
      </c>
      <c r="M17" s="15" t="s">
        <v>213</v>
      </c>
      <c r="N17" s="8" t="s">
        <v>181</v>
      </c>
      <c r="O17" s="8" t="s">
        <v>214</v>
      </c>
      <c r="P17" s="8" t="s">
        <v>194</v>
      </c>
      <c r="Q17" s="8" t="s">
        <v>215</v>
      </c>
    </row>
    <row r="18" spans="1:17" x14ac:dyDescent="0.25">
      <c r="A18" s="8" t="s">
        <v>350</v>
      </c>
      <c r="B18" s="8" t="str">
        <f>Table1[[#This Row],[Value]]</f>
        <v>1uF</v>
      </c>
      <c r="C18" s="8" t="str">
        <f>D18&amp;" "&amp;E18&amp;" "&amp;Table1[[#This Row],[Value]]&amp;" "&amp;Table1[[#This Row],[Tolerance]]&amp;" "&amp;Table1[[#This Row],[Voltage]]&amp;" "&amp;Table1[[#This Row],[Size]]</f>
        <v>CAP CER SMD 1uF 10% 50V 0603</v>
      </c>
      <c r="D18" s="8" t="s">
        <v>176</v>
      </c>
      <c r="E18" s="8" t="s">
        <v>20</v>
      </c>
      <c r="F18" s="8" t="s">
        <v>351</v>
      </c>
      <c r="G18" s="8" t="s">
        <v>177</v>
      </c>
      <c r="H18" s="8" t="s">
        <v>178</v>
      </c>
      <c r="I18" s="8" t="s">
        <v>22</v>
      </c>
      <c r="J18" s="13" t="s">
        <v>24</v>
      </c>
      <c r="K18" s="8" t="s">
        <v>25</v>
      </c>
      <c r="L18" s="10" t="s">
        <v>179</v>
      </c>
      <c r="M18" s="15" t="s">
        <v>352</v>
      </c>
      <c r="N18" s="8" t="s">
        <v>181</v>
      </c>
      <c r="O18" s="8" t="s">
        <v>214</v>
      </c>
      <c r="P18" s="8" t="s">
        <v>182</v>
      </c>
      <c r="Q18" s="8" t="s">
        <v>215</v>
      </c>
    </row>
    <row r="19" spans="1:17" x14ac:dyDescent="0.25">
      <c r="A19" s="8" t="s">
        <v>353</v>
      </c>
      <c r="B19" s="8" t="str">
        <f>Table1[[#This Row],[Value]]</f>
        <v>1uF</v>
      </c>
      <c r="C19" s="8" t="str">
        <f>D19&amp;" "&amp;E19&amp;" "&amp;Table1[[#This Row],[Value]]&amp;" "&amp;Table1[[#This Row],[Tolerance]]&amp;" "&amp;Table1[[#This Row],[Voltage]]&amp;" "&amp;Table1[[#This Row],[Size]]</f>
        <v>CAP CER SMD 1uF 10% 50V 1206</v>
      </c>
      <c r="D19" s="8" t="s">
        <v>176</v>
      </c>
      <c r="E19" s="8" t="s">
        <v>20</v>
      </c>
      <c r="F19" s="8" t="s">
        <v>351</v>
      </c>
      <c r="G19" s="8" t="s">
        <v>177</v>
      </c>
      <c r="H19" s="8" t="s">
        <v>178</v>
      </c>
      <c r="I19" s="8" t="s">
        <v>22</v>
      </c>
      <c r="J19" s="13" t="s">
        <v>46</v>
      </c>
      <c r="K19" s="8" t="s">
        <v>25</v>
      </c>
      <c r="L19" s="10" t="s">
        <v>354</v>
      </c>
      <c r="M19" s="15" t="s">
        <v>355</v>
      </c>
      <c r="N19" s="8" t="s">
        <v>181</v>
      </c>
      <c r="O19" s="8" t="s">
        <v>214</v>
      </c>
      <c r="P19" s="8" t="s">
        <v>356</v>
      </c>
      <c r="Q19" s="8" t="s">
        <v>215</v>
      </c>
    </row>
    <row r="20" spans="1:17" x14ac:dyDescent="0.25">
      <c r="A20" s="8" t="s">
        <v>357</v>
      </c>
      <c r="B20" s="8" t="s">
        <v>197</v>
      </c>
      <c r="C20" s="8" t="str">
        <f>D20&amp;" "&amp;E20&amp;" "&amp;Table1[[#This Row],[Value]]&amp;" "&amp;Table1[[#This Row],[Tolerance]]&amp;" "&amp;Table1[[#This Row],[Voltage]]&amp;" "&amp;Table1[[#This Row],[Size]]</f>
        <v>CAP CER SMD 10uF 10% 50V 1206</v>
      </c>
      <c r="D20" s="8" t="s">
        <v>176</v>
      </c>
      <c r="E20" s="8" t="s">
        <v>20</v>
      </c>
      <c r="F20" s="8" t="s">
        <v>197</v>
      </c>
      <c r="G20" s="8" t="s">
        <v>177</v>
      </c>
      <c r="H20" s="8" t="s">
        <v>178</v>
      </c>
      <c r="I20" s="8" t="s">
        <v>22</v>
      </c>
      <c r="J20" s="13" t="s">
        <v>46</v>
      </c>
      <c r="K20" s="8" t="s">
        <v>25</v>
      </c>
      <c r="L20" s="10" t="s">
        <v>354</v>
      </c>
      <c r="M20" s="15" t="s">
        <v>358</v>
      </c>
      <c r="N20" s="8" t="s">
        <v>181</v>
      </c>
      <c r="O20" s="8" t="s">
        <v>214</v>
      </c>
      <c r="P20" s="8" t="s">
        <v>356</v>
      </c>
      <c r="Q20" s="8" t="s">
        <v>215</v>
      </c>
    </row>
    <row r="21" spans="1:17" x14ac:dyDescent="0.25">
      <c r="A21" s="8" t="s">
        <v>359</v>
      </c>
      <c r="B21" s="8" t="s">
        <v>197</v>
      </c>
      <c r="C21" s="8" t="str">
        <f>D21&amp;" "&amp;E21&amp;" "&amp;Table1[[#This Row],[Value]]&amp;" "&amp;Table1[[#This Row],[Tolerance]]&amp;" "&amp;Table1[[#This Row],[Voltage]]&amp;" "&amp;Table1[[#This Row],[Size]]</f>
        <v>CAP CER SMD 10uF 10% 50V 0805</v>
      </c>
      <c r="D21" s="8" t="s">
        <v>176</v>
      </c>
      <c r="E21" s="8" t="s">
        <v>20</v>
      </c>
      <c r="F21" s="8" t="s">
        <v>197</v>
      </c>
      <c r="G21" s="8" t="s">
        <v>177</v>
      </c>
      <c r="H21" s="8" t="s">
        <v>178</v>
      </c>
      <c r="I21" s="8" t="s">
        <v>22</v>
      </c>
      <c r="J21" s="13" t="s">
        <v>32</v>
      </c>
      <c r="K21" s="8" t="s">
        <v>25</v>
      </c>
      <c r="L21" s="10" t="s">
        <v>192</v>
      </c>
      <c r="M21" s="15" t="s">
        <v>360</v>
      </c>
      <c r="N21" s="8" t="s">
        <v>181</v>
      </c>
      <c r="O21" s="8" t="s">
        <v>214</v>
      </c>
      <c r="P21" s="8" t="s">
        <v>194</v>
      </c>
      <c r="Q21" s="8" t="s">
        <v>215</v>
      </c>
    </row>
    <row r="22" spans="1:17" x14ac:dyDescent="0.25">
      <c r="A22" s="8" t="s">
        <v>361</v>
      </c>
      <c r="B22" s="8" t="s">
        <v>197</v>
      </c>
      <c r="C22" s="8" t="str">
        <f>D22&amp;" "&amp;E22&amp;" "&amp;Table1[[#This Row],[Value]]&amp;" "&amp;Table1[[#This Row],[Tolerance]]&amp;" "&amp;Table1[[#This Row],[Voltage]]&amp;" "&amp;Table1[[#This Row],[Size]]</f>
        <v>CAP CER SMD 10uF 10% 25V 0603</v>
      </c>
      <c r="D22" s="8" t="s">
        <v>176</v>
      </c>
      <c r="E22" s="8" t="s">
        <v>20</v>
      </c>
      <c r="F22" s="8" t="s">
        <v>197</v>
      </c>
      <c r="G22" s="8" t="s">
        <v>177</v>
      </c>
      <c r="H22" s="8" t="s">
        <v>362</v>
      </c>
      <c r="I22" s="8" t="s">
        <v>22</v>
      </c>
      <c r="J22" s="13" t="s">
        <v>24</v>
      </c>
      <c r="K22" s="8" t="s">
        <v>25</v>
      </c>
      <c r="L22" s="10" t="s">
        <v>179</v>
      </c>
      <c r="M22" s="15" t="s">
        <v>363</v>
      </c>
      <c r="N22" s="8" t="s">
        <v>181</v>
      </c>
      <c r="O22" s="8" t="s">
        <v>214</v>
      </c>
      <c r="P22" s="8" t="s">
        <v>182</v>
      </c>
      <c r="Q22" s="8" t="s">
        <v>215</v>
      </c>
    </row>
    <row r="23" spans="1:17" x14ac:dyDescent="0.25">
      <c r="A23" s="8" t="s">
        <v>369</v>
      </c>
      <c r="B23" s="8" t="s">
        <v>197</v>
      </c>
      <c r="C23" s="8" t="str">
        <f>D23&amp;" "&amp;E23&amp;" "&amp;Table1[[#This Row],[Value]]&amp;" "&amp;Table1[[#This Row],[Tolerance]]&amp;" "&amp;Table1[[#This Row],[Voltage]]&amp;" "&amp;Table1[[#This Row],[Size]]</f>
        <v>CAP TAN SMD 10uF 10% 16V 2312</v>
      </c>
      <c r="D23" s="8" t="s">
        <v>198</v>
      </c>
      <c r="E23" s="8" t="s">
        <v>20</v>
      </c>
      <c r="F23" s="8" t="s">
        <v>197</v>
      </c>
      <c r="G23" s="8" t="s">
        <v>177</v>
      </c>
      <c r="H23" s="8" t="s">
        <v>171</v>
      </c>
      <c r="I23" s="8" t="s">
        <v>22</v>
      </c>
      <c r="J23" s="13" t="s">
        <v>199</v>
      </c>
      <c r="K23" s="8" t="s">
        <v>25</v>
      </c>
      <c r="L23" s="10" t="s">
        <v>200</v>
      </c>
      <c r="M23" s="15" t="s">
        <v>201</v>
      </c>
      <c r="N23" s="8" t="s">
        <v>202</v>
      </c>
      <c r="O23" s="8" t="s">
        <v>214</v>
      </c>
      <c r="P23" s="8" t="s">
        <v>203</v>
      </c>
      <c r="Q23" s="8" t="s">
        <v>215</v>
      </c>
    </row>
    <row r="24" spans="1:17" x14ac:dyDescent="0.25">
      <c r="A24" s="8" t="s">
        <v>382</v>
      </c>
      <c r="B24" s="8" t="s">
        <v>383</v>
      </c>
      <c r="C24" s="8" t="str">
        <f>D24&amp;" "&amp;E24&amp;" "&amp;Table1[[#This Row],[Value]]&amp;" "&amp;Table1[[#This Row],[Tolerance]]&amp;" "&amp;Table1[[#This Row],[Voltage]]&amp;" "&amp;Table1[[#This Row],[Size]]</f>
        <v>CAP CER SMD 10nF 10% 50V 0805</v>
      </c>
      <c r="D24" s="8" t="s">
        <v>176</v>
      </c>
      <c r="E24" s="8" t="s">
        <v>20</v>
      </c>
      <c r="F24" s="8" t="s">
        <v>383</v>
      </c>
      <c r="G24" s="8" t="s">
        <v>177</v>
      </c>
      <c r="H24" s="8" t="s">
        <v>178</v>
      </c>
      <c r="I24" s="8" t="s">
        <v>22</v>
      </c>
      <c r="J24" s="13" t="s">
        <v>32</v>
      </c>
      <c r="K24" s="8" t="s">
        <v>25</v>
      </c>
      <c r="L24" s="8" t="s">
        <v>192</v>
      </c>
      <c r="M24" s="15" t="s">
        <v>384</v>
      </c>
      <c r="N24" s="8" t="s">
        <v>181</v>
      </c>
      <c r="O24" s="8" t="s">
        <v>214</v>
      </c>
      <c r="P24" s="8" t="s">
        <v>194</v>
      </c>
      <c r="Q24" s="8" t="s">
        <v>215</v>
      </c>
    </row>
    <row r="25" spans="1:17" x14ac:dyDescent="0.25">
      <c r="A25" s="8" t="s">
        <v>426</v>
      </c>
      <c r="B25" s="8" t="s">
        <v>161</v>
      </c>
      <c r="C25" s="8" t="str">
        <f>D25&amp;" "&amp;E25&amp;" "&amp;Table1[[#This Row],[Value]]&amp;" "&amp;Table1[[#This Row],[Tolerance]]&amp;" "&amp;Table1[[#This Row],[Voltage]]&amp;" "&amp;Table1[[#This Row],[Size]]</f>
        <v>CAP CER SMD 47uF 10% 25V 1206</v>
      </c>
      <c r="D25" s="8" t="s">
        <v>176</v>
      </c>
      <c r="E25" s="8" t="s">
        <v>20</v>
      </c>
      <c r="F25" s="8" t="s">
        <v>161</v>
      </c>
      <c r="G25" s="8" t="s">
        <v>177</v>
      </c>
      <c r="H25" s="8" t="s">
        <v>362</v>
      </c>
      <c r="I25" s="8" t="s">
        <v>22</v>
      </c>
      <c r="J25" s="13" t="s">
        <v>46</v>
      </c>
      <c r="K25" s="8" t="s">
        <v>25</v>
      </c>
      <c r="L25" s="8" t="s">
        <v>354</v>
      </c>
      <c r="M25" s="15" t="s">
        <v>427</v>
      </c>
      <c r="N25" s="8" t="s">
        <v>181</v>
      </c>
      <c r="O25" s="8" t="s">
        <v>214</v>
      </c>
      <c r="P25" s="8" t="s">
        <v>356</v>
      </c>
      <c r="Q25" s="8" t="s">
        <v>215</v>
      </c>
    </row>
    <row r="26" spans="1:17" x14ac:dyDescent="0.25">
      <c r="A26" s="8" t="s">
        <v>428</v>
      </c>
      <c r="B26" s="8" t="s">
        <v>429</v>
      </c>
      <c r="C26" s="8" t="str">
        <f>D26&amp;" "&amp;E26&amp;" "&amp;Table1[[#This Row],[Value]]&amp;" "&amp;Table1[[#This Row],[Tolerance]]&amp;" "&amp;Table1[[#This Row],[Voltage]]&amp;" "&amp;Table1[[#This Row],[Size]]</f>
        <v>CAP CER SMD 8.2nF 10% 50V 0805</v>
      </c>
      <c r="D26" s="8" t="s">
        <v>176</v>
      </c>
      <c r="E26" s="8" t="s">
        <v>20</v>
      </c>
      <c r="F26" s="8" t="s">
        <v>429</v>
      </c>
      <c r="G26" s="8" t="s">
        <v>177</v>
      </c>
      <c r="H26" s="8" t="s">
        <v>178</v>
      </c>
      <c r="I26" s="8" t="s">
        <v>22</v>
      </c>
      <c r="J26" s="13" t="s">
        <v>32</v>
      </c>
      <c r="K26" s="8" t="s">
        <v>25</v>
      </c>
      <c r="L26" s="8" t="s">
        <v>192</v>
      </c>
      <c r="M26" s="15" t="s">
        <v>430</v>
      </c>
      <c r="N26" s="8" t="s">
        <v>181</v>
      </c>
      <c r="O26" s="8" t="s">
        <v>214</v>
      </c>
      <c r="P26" s="8" t="s">
        <v>194</v>
      </c>
      <c r="Q26" s="8" t="s">
        <v>215</v>
      </c>
    </row>
    <row r="27" spans="1:17" x14ac:dyDescent="0.25">
      <c r="A27" s="8" t="s">
        <v>431</v>
      </c>
      <c r="B27" s="8" t="s">
        <v>432</v>
      </c>
      <c r="C27" s="8" t="str">
        <f>D27&amp;" "&amp;E27&amp;" "&amp;Table1[[#This Row],[Value]]&amp;" "&amp;Table1[[#This Row],[Tolerance]]&amp;" "&amp;Table1[[#This Row],[Voltage]]&amp;" "&amp;Table1[[#This Row],[Size]]</f>
        <v>CAP CER SMD 10pF 10% 50V 0603</v>
      </c>
      <c r="D27" s="8" t="s">
        <v>176</v>
      </c>
      <c r="E27" s="8" t="s">
        <v>20</v>
      </c>
      <c r="F27" s="8" t="s">
        <v>432</v>
      </c>
      <c r="G27" s="8" t="s">
        <v>177</v>
      </c>
      <c r="H27" s="8" t="s">
        <v>178</v>
      </c>
      <c r="I27" s="8" t="s">
        <v>22</v>
      </c>
      <c r="J27" s="13" t="s">
        <v>24</v>
      </c>
      <c r="K27" s="8" t="s">
        <v>25</v>
      </c>
      <c r="L27" s="10" t="s">
        <v>179</v>
      </c>
      <c r="M27" s="15" t="s">
        <v>433</v>
      </c>
      <c r="N27" s="8" t="s">
        <v>181</v>
      </c>
      <c r="O27" s="8" t="s">
        <v>214</v>
      </c>
      <c r="P27" s="8" t="s">
        <v>182</v>
      </c>
      <c r="Q27" s="8" t="s">
        <v>215</v>
      </c>
    </row>
    <row r="28" spans="1:17" x14ac:dyDescent="0.25">
      <c r="A28" s="8" t="s">
        <v>434</v>
      </c>
      <c r="B28" s="17" t="s">
        <v>435</v>
      </c>
      <c r="C28" s="8" t="str">
        <f>D28&amp;" "&amp;E28&amp;" "&amp;Table1[[#This Row],[Value]]&amp;" "&amp;Table1[[#This Row],[Tolerance]]&amp;" "&amp;Table1[[#This Row],[Voltage]]&amp;" "&amp;Table1[[#This Row],[Size]]</f>
        <v>CAP CER SMD 1.5nF 10% 50V 0603</v>
      </c>
      <c r="D28" s="8" t="s">
        <v>176</v>
      </c>
      <c r="E28" s="8" t="s">
        <v>20</v>
      </c>
      <c r="F28" s="17" t="s">
        <v>435</v>
      </c>
      <c r="G28" s="8" t="s">
        <v>177</v>
      </c>
      <c r="H28" s="8" t="s">
        <v>178</v>
      </c>
      <c r="I28" s="8" t="s">
        <v>22</v>
      </c>
      <c r="J28" s="13" t="s">
        <v>24</v>
      </c>
      <c r="K28" s="8" t="s">
        <v>25</v>
      </c>
      <c r="L28" s="10" t="s">
        <v>179</v>
      </c>
      <c r="M28" s="18" t="s">
        <v>436</v>
      </c>
      <c r="N28" s="8" t="s">
        <v>181</v>
      </c>
      <c r="O28" s="8" t="s">
        <v>214</v>
      </c>
      <c r="P28" s="8" t="s">
        <v>182</v>
      </c>
      <c r="Q28" s="8" t="s">
        <v>215</v>
      </c>
    </row>
    <row r="29" spans="1:17" x14ac:dyDescent="0.25">
      <c r="A29" s="8" t="s">
        <v>461</v>
      </c>
      <c r="B29" s="8" t="str">
        <f>Table1[[#This Row],[Value]]</f>
        <v>47pF</v>
      </c>
      <c r="C29" s="8" t="str">
        <f>D29&amp;" "&amp;E29&amp;" "&amp;Table1[[#This Row],[Value]]&amp;" "&amp;Table1[[#This Row],[Tolerance]]&amp;" "&amp;Table1[[#This Row],[Voltage]]&amp;" "&amp;Table1[[#This Row],[Size]]</f>
        <v>CAP CER SMD 47pF 10% 50V 0603</v>
      </c>
      <c r="D29" s="8" t="s">
        <v>176</v>
      </c>
      <c r="E29" s="8" t="s">
        <v>20</v>
      </c>
      <c r="F29" s="17" t="s">
        <v>462</v>
      </c>
      <c r="G29" s="8" t="s">
        <v>177</v>
      </c>
      <c r="H29" s="8" t="s">
        <v>178</v>
      </c>
      <c r="I29" s="8" t="s">
        <v>22</v>
      </c>
      <c r="J29" s="13" t="s">
        <v>24</v>
      </c>
      <c r="K29" s="8" t="s">
        <v>25</v>
      </c>
      <c r="L29" s="10" t="s">
        <v>179</v>
      </c>
      <c r="M29" s="15" t="s">
        <v>463</v>
      </c>
      <c r="N29" s="8" t="s">
        <v>181</v>
      </c>
      <c r="O29" s="8" t="s">
        <v>214</v>
      </c>
      <c r="P29" s="8" t="s">
        <v>182</v>
      </c>
      <c r="Q29" s="8" t="s">
        <v>215</v>
      </c>
    </row>
    <row r="30" spans="1:17" x14ac:dyDescent="0.25">
      <c r="A30" s="8" t="s">
        <v>490</v>
      </c>
      <c r="B30" s="8" t="str">
        <f>Table1[[#This Row],[Value]]</f>
        <v>100nF</v>
      </c>
      <c r="C30" s="8" t="str">
        <f>D30&amp;" "&amp;E30&amp;" "&amp;Table1[[#This Row],[Value]]&amp;" "&amp;Table1[[#This Row],[Tolerance]]&amp;" "&amp;Table1[[#This Row],[Voltage]]&amp;" "&amp;Table1[[#This Row],[Size]]</f>
        <v>CAP CER SMD 100nF 10% 50V 1206</v>
      </c>
      <c r="D30" s="8" t="s">
        <v>176</v>
      </c>
      <c r="E30" s="8" t="s">
        <v>20</v>
      </c>
      <c r="F30" s="17" t="s">
        <v>190</v>
      </c>
      <c r="G30" s="8" t="s">
        <v>177</v>
      </c>
      <c r="H30" s="8" t="s">
        <v>178</v>
      </c>
      <c r="I30" s="8" t="s">
        <v>22</v>
      </c>
      <c r="J30" s="13" t="s">
        <v>46</v>
      </c>
      <c r="K30" s="8" t="s">
        <v>25</v>
      </c>
      <c r="L30" s="10" t="s">
        <v>354</v>
      </c>
      <c r="M30" s="15" t="s">
        <v>491</v>
      </c>
      <c r="N30" s="8" t="s">
        <v>181</v>
      </c>
      <c r="O30" s="8" t="s">
        <v>214</v>
      </c>
      <c r="P30" s="8" t="s">
        <v>356</v>
      </c>
      <c r="Q30" s="8" t="s">
        <v>215</v>
      </c>
    </row>
    <row r="31" spans="1:17" x14ac:dyDescent="0.25">
      <c r="A31" s="8" t="s">
        <v>571</v>
      </c>
      <c r="B31" s="8" t="str">
        <f>Table1[[#This Row],[Value]]</f>
        <v>4.7nF</v>
      </c>
      <c r="C31" s="8" t="str">
        <f>D31&amp;" "&amp;E31&amp;" "&amp;Table1[[#This Row],[Value]]&amp;" "&amp;Table1[[#This Row],[Tolerance]]&amp;" "&amp;Table1[[#This Row],[Voltage]]&amp;" "&amp;Table1[[#This Row],[Size]]</f>
        <v>CAP CER SMD 4.7nF 10% 50V 0603</v>
      </c>
      <c r="D31" s="8" t="s">
        <v>176</v>
      </c>
      <c r="E31" s="8" t="s">
        <v>20</v>
      </c>
      <c r="F31" s="8" t="s">
        <v>572</v>
      </c>
      <c r="G31" s="8" t="s">
        <v>177</v>
      </c>
      <c r="H31" s="8" t="s">
        <v>178</v>
      </c>
      <c r="I31" s="8" t="s">
        <v>22</v>
      </c>
      <c r="J31" s="13" t="s">
        <v>24</v>
      </c>
      <c r="K31" s="8" t="s">
        <v>25</v>
      </c>
      <c r="L31" s="10" t="s">
        <v>179</v>
      </c>
      <c r="M31" s="15" t="s">
        <v>573</v>
      </c>
      <c r="N31" s="8" t="s">
        <v>181</v>
      </c>
      <c r="O31" s="8" t="s">
        <v>214</v>
      </c>
      <c r="P31" s="8" t="s">
        <v>182</v>
      </c>
      <c r="Q31" s="8" t="s">
        <v>215</v>
      </c>
    </row>
    <row r="32" spans="1:17" x14ac:dyDescent="0.25">
      <c r="A32" s="8" t="s">
        <v>574</v>
      </c>
      <c r="B32" s="8" t="str">
        <f>Table1[[#This Row],[Value]]</f>
        <v>22nF</v>
      </c>
      <c r="C32" s="8" t="str">
        <f>D32&amp;" "&amp;E32&amp;" "&amp;Table1[[#This Row],[Value]]&amp;" "&amp;Table1[[#This Row],[Tolerance]]&amp;" "&amp;Table1[[#This Row],[Voltage]]&amp;" "&amp;Table1[[#This Row],[Size]]</f>
        <v>CAP CER SMD 22nF 10% 50V 0603</v>
      </c>
      <c r="D32" s="8" t="s">
        <v>176</v>
      </c>
      <c r="E32" s="8" t="s">
        <v>20</v>
      </c>
      <c r="F32" s="8" t="s">
        <v>575</v>
      </c>
      <c r="G32" s="8" t="s">
        <v>177</v>
      </c>
      <c r="H32" s="8" t="s">
        <v>178</v>
      </c>
      <c r="I32" s="8" t="s">
        <v>22</v>
      </c>
      <c r="J32" s="13" t="s">
        <v>24</v>
      </c>
      <c r="K32" s="8" t="s">
        <v>25</v>
      </c>
      <c r="L32" s="10" t="s">
        <v>179</v>
      </c>
      <c r="M32" s="15" t="s">
        <v>576</v>
      </c>
      <c r="N32" s="8" t="s">
        <v>181</v>
      </c>
      <c r="O32" s="8" t="s">
        <v>214</v>
      </c>
      <c r="P32" s="8" t="s">
        <v>182</v>
      </c>
      <c r="Q32" s="8" t="s">
        <v>215</v>
      </c>
    </row>
    <row r="33" spans="1:17" x14ac:dyDescent="0.25">
      <c r="A33" s="8" t="s">
        <v>679</v>
      </c>
      <c r="B33" s="8" t="s">
        <v>680</v>
      </c>
      <c r="C33" s="8" t="str">
        <f>D33&amp;" "&amp;E33&amp;" "&amp;Table1[[#This Row],[Value]]&amp;" "&amp;Table1[[#This Row],[Tolerance]]&amp;" "&amp;Table1[[#This Row],[Voltage]]&amp;" "&amp;Table1[[#This Row],[Size]]</f>
        <v>CAP CER SMD 22pF 10% 50V 0603</v>
      </c>
      <c r="D33" s="8" t="s">
        <v>176</v>
      </c>
      <c r="E33" s="8" t="s">
        <v>20</v>
      </c>
      <c r="F33" s="8" t="str">
        <f>Table1[[#This Row],[Comment]]</f>
        <v>22pF</v>
      </c>
      <c r="G33" s="8" t="s">
        <v>177</v>
      </c>
      <c r="H33" s="8" t="s">
        <v>178</v>
      </c>
      <c r="I33" s="8" t="s">
        <v>22</v>
      </c>
      <c r="J33" s="13" t="s">
        <v>24</v>
      </c>
      <c r="K33" s="8" t="s">
        <v>25</v>
      </c>
      <c r="L33" s="10" t="s">
        <v>179</v>
      </c>
      <c r="M33" s="15" t="s">
        <v>681</v>
      </c>
      <c r="N33" s="8" t="s">
        <v>181</v>
      </c>
      <c r="O33" s="8" t="s">
        <v>214</v>
      </c>
      <c r="P33" s="8" t="s">
        <v>182</v>
      </c>
      <c r="Q33" s="8" t="s">
        <v>215</v>
      </c>
    </row>
    <row r="34" spans="1:17" x14ac:dyDescent="0.25">
      <c r="A34" s="8" t="s">
        <v>722</v>
      </c>
      <c r="B34" s="17" t="s">
        <v>383</v>
      </c>
      <c r="C34" s="17" t="str">
        <f>D34&amp;" "&amp;E34&amp;" "&amp;Table1[[#This Row],[Value]]&amp;" "&amp;Table1[[#This Row],[Tolerance]]&amp;" "&amp;Table1[[#This Row],[Voltage]]&amp;" "&amp;Table1[[#This Row],[Size]]</f>
        <v>CAP CER SMD 10nF 10% 50V 0603</v>
      </c>
      <c r="D34" s="17" t="s">
        <v>176</v>
      </c>
      <c r="E34" s="17" t="s">
        <v>20</v>
      </c>
      <c r="F34" s="17" t="s">
        <v>383</v>
      </c>
      <c r="G34" s="17" t="s">
        <v>177</v>
      </c>
      <c r="H34" s="17" t="s">
        <v>178</v>
      </c>
      <c r="I34" s="17" t="s">
        <v>22</v>
      </c>
      <c r="J34" s="29" t="s">
        <v>24</v>
      </c>
      <c r="K34" s="17" t="s">
        <v>25</v>
      </c>
      <c r="L34" s="17" t="s">
        <v>179</v>
      </c>
      <c r="M34" s="18" t="s">
        <v>723</v>
      </c>
      <c r="N34" s="17" t="s">
        <v>181</v>
      </c>
      <c r="O34" s="17" t="s">
        <v>214</v>
      </c>
      <c r="P34" s="8" t="s">
        <v>182</v>
      </c>
      <c r="Q34" s="17" t="s">
        <v>215</v>
      </c>
    </row>
    <row r="35" spans="1:17" x14ac:dyDescent="0.25">
      <c r="A35" s="8" t="s">
        <v>795</v>
      </c>
      <c r="B35" s="8" t="s">
        <v>197</v>
      </c>
      <c r="C35" s="17" t="str">
        <f>D35&amp;" "&amp;E35&amp;" "&amp;Table1[[#This Row],[Value]]&amp;" "&amp;Table1[[#This Row],[Tolerance]]&amp;" "&amp;Table1[[#This Row],[Voltage]]&amp;" "&amp;Table1[[#This Row],[Size]]</f>
        <v>CAP TAN SMD 10uF 10% 16V 1206</v>
      </c>
      <c r="D35" s="8" t="s">
        <v>198</v>
      </c>
      <c r="E35" s="17" t="s">
        <v>20</v>
      </c>
      <c r="F35" s="8" t="str">
        <f>Table1[[#This Row],[Comment]]</f>
        <v>10uF</v>
      </c>
      <c r="G35" s="17" t="s">
        <v>177</v>
      </c>
      <c r="H35" s="8" t="s">
        <v>171</v>
      </c>
      <c r="I35" s="17" t="s">
        <v>22</v>
      </c>
      <c r="J35" s="13" t="s">
        <v>46</v>
      </c>
      <c r="K35" s="17" t="s">
        <v>25</v>
      </c>
      <c r="L35" s="8" t="s">
        <v>796</v>
      </c>
      <c r="M35" s="15" t="s">
        <v>797</v>
      </c>
      <c r="N35" s="8" t="s">
        <v>202</v>
      </c>
      <c r="O35" s="17" t="s">
        <v>214</v>
      </c>
      <c r="P35" s="8" t="s">
        <v>798</v>
      </c>
      <c r="Q35" s="17" t="s">
        <v>215</v>
      </c>
    </row>
  </sheetData>
  <phoneticPr fontId="1" type="noConversion"/>
  <hyperlinks>
    <hyperlink ref="M18" r:id="rId1" xr:uid="{9C1FEC0F-A487-439F-84AA-264115DDDE61}"/>
    <hyperlink ref="M17" r:id="rId2" xr:uid="{BE96A6BD-6A44-4F2D-B965-678BB5C7DCD1}"/>
    <hyperlink ref="M16" r:id="rId3" xr:uid="{8F86E963-FCE4-4AA5-8EA0-BBCE0C2F7AE5}"/>
    <hyperlink ref="M14" r:id="rId4" xr:uid="{4327BD59-2812-413B-95A4-EEC9FE1B2F0E}"/>
    <hyperlink ref="M13" r:id="rId5" xr:uid="{F5440C92-9A85-4458-AEED-8DABEEE07109}"/>
    <hyperlink ref="M12" r:id="rId6" xr:uid="{51C008E8-7CCB-4763-9CD0-70E65F37F695}"/>
    <hyperlink ref="M11" r:id="rId7" xr:uid="{9A7DEA6A-8E8C-48EC-B37B-41C153BB1250}"/>
    <hyperlink ref="M10" r:id="rId8" xr:uid="{547026FC-2D3B-4195-8A46-49FF2C5A9AFD}"/>
    <hyperlink ref="M9" r:id="rId9" xr:uid="{7B257377-DF81-4B0D-B34E-EB092A1F2EAD}"/>
    <hyperlink ref="M8" r:id="rId10" xr:uid="{B2D0037F-1502-4473-BD32-368AC37A1D0D}"/>
    <hyperlink ref="M7" r:id="rId11" xr:uid="{0059B2A0-57B6-4BEB-910A-5EFC535D0A34}"/>
    <hyperlink ref="M5" r:id="rId12" xr:uid="{C943B8E2-9DCD-4EFF-8D26-AD0615971A38}"/>
    <hyperlink ref="M4" r:id="rId13" xr:uid="{EFB97E2E-8377-4054-A7B9-3F73F715D700}"/>
    <hyperlink ref="M3" r:id="rId14" xr:uid="{BDAFBF69-8D1D-4521-B6CD-73D45912ADA7}"/>
    <hyperlink ref="M2" r:id="rId15" xr:uid="{FD2CF805-B8EA-44F8-A712-FE288C89B7FB}"/>
    <hyperlink ref="M19" r:id="rId16" xr:uid="{AEF9F945-D480-475B-B1CD-5AD0C12F78AB}"/>
    <hyperlink ref="M20" r:id="rId17" xr:uid="{620BAE54-6AB8-4B06-8420-C9A4247D2118}"/>
    <hyperlink ref="M21" r:id="rId18" xr:uid="{1DB6C14A-1E95-4F3D-B763-788795CFB67C}"/>
    <hyperlink ref="M22" r:id="rId19" xr:uid="{1281CCE3-D0DA-4846-AF7C-BEDEA53961CA}"/>
    <hyperlink ref="M23" r:id="rId20" xr:uid="{A68B712D-0159-49DA-B88C-56C6A3826D66}"/>
    <hyperlink ref="M24" r:id="rId21" xr:uid="{B6FA337E-2379-44EA-98B5-91DA9DEE621E}"/>
    <hyperlink ref="M25" r:id="rId22" xr:uid="{5765A101-7923-495F-817A-DED2DD638365}"/>
    <hyperlink ref="M26" r:id="rId23" xr:uid="{6FD4B389-FBBC-4ED7-88D7-051D448049DB}"/>
    <hyperlink ref="M27" r:id="rId24" xr:uid="{82CA995E-1539-4A35-A931-58BC4E1A8CA5}"/>
    <hyperlink ref="M28" r:id="rId25" xr:uid="{B87D81B5-A8A2-4A2A-A80D-21229038260E}"/>
    <hyperlink ref="M29" r:id="rId26" xr:uid="{2FA3E308-8389-4ED5-AC65-E576DB46E294}"/>
    <hyperlink ref="M30" r:id="rId27" xr:uid="{99C90C6A-2984-417D-92CB-C3E62B27DFCC}"/>
    <hyperlink ref="M31" r:id="rId28" xr:uid="{69232708-FE98-401C-99A8-719DF04CBBAC}"/>
    <hyperlink ref="M32" r:id="rId29" xr:uid="{B31F90F3-8ED6-4976-A3C5-6345C8DFB5DD}"/>
    <hyperlink ref="M33" r:id="rId30" xr:uid="{6876A913-A223-4FA2-858F-E2C0FF2F0814}"/>
    <hyperlink ref="M34" r:id="rId31" xr:uid="{92C1ED03-6289-4013-B517-7C6C1013B527}"/>
    <hyperlink ref="M35" r:id="rId32" xr:uid="{990748F4-7E0C-497F-A3E6-AE90F40A8BDD}"/>
  </hyperlinks>
  <pageMargins left="0.7" right="0.7" top="0.75" bottom="0.75" header="0.3" footer="0.3"/>
  <pageSetup orientation="portrait" r:id="rId33"/>
  <tableParts count="1">
    <tablePart r:id="rId3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D415-C6B9-4804-A89E-ED88E1DCC532}">
  <dimension ref="A1:Q26"/>
  <sheetViews>
    <sheetView tabSelected="1" topLeftCell="A7" zoomScale="85" zoomScaleNormal="85" workbookViewId="0">
      <selection activeCell="Q29" sqref="Q29"/>
    </sheetView>
  </sheetViews>
  <sheetFormatPr defaultRowHeight="15" x14ac:dyDescent="0.25"/>
  <cols>
    <col min="1" max="1" width="16" customWidth="1"/>
    <col min="2" max="2" width="15" bestFit="1" customWidth="1"/>
    <col min="3" max="3" width="33.5703125" bestFit="1" customWidth="1"/>
    <col min="4" max="4" width="7.42578125" customWidth="1"/>
    <col min="5" max="5" width="10.28515625" customWidth="1"/>
    <col min="6" max="6" width="15" bestFit="1" customWidth="1"/>
    <col min="7" max="7" width="11.85546875" customWidth="1"/>
    <col min="8" max="8" width="10" customWidth="1"/>
    <col min="9" max="9" width="13.28515625" customWidth="1"/>
    <col min="10" max="10" width="13.42578125" bestFit="1" customWidth="1"/>
    <col min="11" max="11" width="10.5703125" customWidth="1"/>
    <col min="12" max="12" width="22.5703125" customWidth="1"/>
    <col min="13" max="13" width="43.28515625" customWidth="1"/>
    <col min="14" max="14" width="15" bestFit="1" customWidth="1"/>
    <col min="15" max="15" width="76.5703125" bestFit="1" customWidth="1"/>
    <col min="16" max="16" width="14.85546875" customWidth="1"/>
    <col min="17" max="17" width="76.710937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30" x14ac:dyDescent="0.25">
      <c r="A2" s="3" t="s">
        <v>288</v>
      </c>
      <c r="B2" s="3" t="s">
        <v>268</v>
      </c>
      <c r="C2" s="4" t="s">
        <v>269</v>
      </c>
      <c r="D2" s="3" t="s">
        <v>270</v>
      </c>
      <c r="E2" s="3" t="s">
        <v>20</v>
      </c>
      <c r="F2" s="3" t="s">
        <v>268</v>
      </c>
      <c r="G2" s="3" t="s">
        <v>22</v>
      </c>
      <c r="H2" s="3" t="s">
        <v>22</v>
      </c>
      <c r="I2" s="3" t="s">
        <v>22</v>
      </c>
      <c r="J2" s="3" t="s">
        <v>271</v>
      </c>
      <c r="K2" s="3" t="s">
        <v>25</v>
      </c>
      <c r="L2" s="4" t="s">
        <v>314</v>
      </c>
      <c r="M2" s="7" t="s">
        <v>313</v>
      </c>
      <c r="N2" s="3" t="s">
        <v>268</v>
      </c>
      <c r="O2" s="3" t="s">
        <v>311</v>
      </c>
      <c r="P2" s="3" t="s">
        <v>271</v>
      </c>
      <c r="Q2" s="3" t="s">
        <v>312</v>
      </c>
    </row>
    <row r="3" spans="1:17" ht="75" x14ac:dyDescent="0.25">
      <c r="A3" s="3" t="s">
        <v>289</v>
      </c>
      <c r="B3" s="3" t="s">
        <v>272</v>
      </c>
      <c r="C3" s="4" t="s">
        <v>321</v>
      </c>
      <c r="D3" s="3" t="s">
        <v>270</v>
      </c>
      <c r="E3" s="3" t="s">
        <v>20</v>
      </c>
      <c r="F3" s="3" t="s">
        <v>272</v>
      </c>
      <c r="G3" s="3" t="s">
        <v>22</v>
      </c>
      <c r="H3" s="3" t="s">
        <v>22</v>
      </c>
      <c r="I3" s="3" t="s">
        <v>22</v>
      </c>
      <c r="J3" s="3" t="s">
        <v>273</v>
      </c>
      <c r="K3" s="3" t="s">
        <v>274</v>
      </c>
      <c r="L3" s="3"/>
      <c r="M3" s="4"/>
      <c r="N3" s="3" t="s">
        <v>272</v>
      </c>
      <c r="O3" s="3" t="s">
        <v>311</v>
      </c>
      <c r="P3" s="3" t="s">
        <v>273</v>
      </c>
      <c r="Q3" s="3" t="s">
        <v>312</v>
      </c>
    </row>
    <row r="4" spans="1:17" ht="45" x14ac:dyDescent="0.25">
      <c r="A4" s="3" t="s">
        <v>290</v>
      </c>
      <c r="B4" s="3" t="s">
        <v>275</v>
      </c>
      <c r="C4" s="4" t="s">
        <v>331</v>
      </c>
      <c r="D4" s="3" t="s">
        <v>270</v>
      </c>
      <c r="E4" s="3" t="s">
        <v>20</v>
      </c>
      <c r="F4" s="3" t="s">
        <v>275</v>
      </c>
      <c r="G4" s="3" t="s">
        <v>22</v>
      </c>
      <c r="H4" s="3" t="s">
        <v>22</v>
      </c>
      <c r="I4" s="3" t="s">
        <v>22</v>
      </c>
      <c r="J4" s="3" t="s">
        <v>276</v>
      </c>
      <c r="K4" s="3" t="s">
        <v>274</v>
      </c>
      <c r="L4" s="3"/>
      <c r="M4" s="4"/>
      <c r="N4" s="3" t="s">
        <v>275</v>
      </c>
      <c r="O4" s="3" t="s">
        <v>311</v>
      </c>
      <c r="P4" s="3" t="s">
        <v>276</v>
      </c>
      <c r="Q4" s="3" t="s">
        <v>312</v>
      </c>
    </row>
    <row r="5" spans="1:17" ht="90" x14ac:dyDescent="0.25">
      <c r="A5" s="3" t="s">
        <v>291</v>
      </c>
      <c r="B5" s="3" t="s">
        <v>277</v>
      </c>
      <c r="C5" s="4" t="s">
        <v>322</v>
      </c>
      <c r="D5" s="3" t="s">
        <v>270</v>
      </c>
      <c r="E5" s="3" t="s">
        <v>20</v>
      </c>
      <c r="F5" s="3" t="s">
        <v>277</v>
      </c>
      <c r="G5" s="3" t="s">
        <v>22</v>
      </c>
      <c r="H5" s="3" t="s">
        <v>22</v>
      </c>
      <c r="I5" s="3" t="s">
        <v>22</v>
      </c>
      <c r="J5" s="3" t="s">
        <v>278</v>
      </c>
      <c r="K5" s="3" t="s">
        <v>274</v>
      </c>
      <c r="L5" s="3"/>
      <c r="M5" s="6" t="s">
        <v>279</v>
      </c>
      <c r="N5" s="3" t="s">
        <v>277</v>
      </c>
      <c r="O5" s="3" t="s">
        <v>311</v>
      </c>
      <c r="P5" s="3" t="s">
        <v>278</v>
      </c>
      <c r="Q5" s="3" t="s">
        <v>312</v>
      </c>
    </row>
    <row r="6" spans="1:17" ht="45" x14ac:dyDescent="0.25">
      <c r="A6" s="3" t="s">
        <v>292</v>
      </c>
      <c r="B6" s="3" t="s">
        <v>280</v>
      </c>
      <c r="C6" s="4" t="s">
        <v>323</v>
      </c>
      <c r="D6" s="3" t="s">
        <v>270</v>
      </c>
      <c r="E6" s="3" t="s">
        <v>20</v>
      </c>
      <c r="F6" s="3" t="s">
        <v>280</v>
      </c>
      <c r="G6" s="3" t="s">
        <v>22</v>
      </c>
      <c r="H6" s="3" t="s">
        <v>22</v>
      </c>
      <c r="I6" s="3" t="s">
        <v>22</v>
      </c>
      <c r="J6" s="3" t="s">
        <v>303</v>
      </c>
      <c r="K6" s="3" t="s">
        <v>274</v>
      </c>
      <c r="L6" s="3"/>
      <c r="M6" s="4"/>
      <c r="N6" s="3" t="s">
        <v>280</v>
      </c>
      <c r="O6" s="3" t="s">
        <v>311</v>
      </c>
      <c r="P6" s="3" t="s">
        <v>303</v>
      </c>
      <c r="Q6" s="3" t="s">
        <v>312</v>
      </c>
    </row>
    <row r="7" spans="1:17" ht="60" x14ac:dyDescent="0.25">
      <c r="A7" s="3" t="s">
        <v>293</v>
      </c>
      <c r="B7" s="3" t="s">
        <v>281</v>
      </c>
      <c r="C7" s="4" t="s">
        <v>324</v>
      </c>
      <c r="D7" s="3" t="s">
        <v>270</v>
      </c>
      <c r="E7" s="3" t="s">
        <v>20</v>
      </c>
      <c r="F7" s="3" t="s">
        <v>281</v>
      </c>
      <c r="G7" s="3" t="s">
        <v>22</v>
      </c>
      <c r="H7" s="3" t="s">
        <v>22</v>
      </c>
      <c r="I7" s="3" t="s">
        <v>22</v>
      </c>
      <c r="J7" s="3" t="s">
        <v>304</v>
      </c>
      <c r="K7" s="3" t="s">
        <v>274</v>
      </c>
      <c r="L7" s="3"/>
      <c r="M7" s="4"/>
      <c r="N7" s="3" t="s">
        <v>281</v>
      </c>
      <c r="O7" s="3" t="s">
        <v>311</v>
      </c>
      <c r="P7" s="3" t="s">
        <v>304</v>
      </c>
      <c r="Q7" s="3" t="s">
        <v>312</v>
      </c>
    </row>
    <row r="8" spans="1:17" ht="30" x14ac:dyDescent="0.25">
      <c r="A8" s="3" t="s">
        <v>294</v>
      </c>
      <c r="B8" s="3" t="s">
        <v>282</v>
      </c>
      <c r="C8" s="4" t="s">
        <v>325</v>
      </c>
      <c r="D8" s="3" t="s">
        <v>270</v>
      </c>
      <c r="E8" s="3" t="s">
        <v>20</v>
      </c>
      <c r="F8" s="3" t="s">
        <v>282</v>
      </c>
      <c r="G8" s="3" t="s">
        <v>22</v>
      </c>
      <c r="H8" s="3" t="s">
        <v>22</v>
      </c>
      <c r="I8" s="3" t="s">
        <v>22</v>
      </c>
      <c r="J8" s="3" t="s">
        <v>305</v>
      </c>
      <c r="K8" s="3" t="s">
        <v>25</v>
      </c>
      <c r="L8" s="5" t="s">
        <v>315</v>
      </c>
      <c r="M8" s="6" t="s">
        <v>316</v>
      </c>
      <c r="N8" s="3" t="s">
        <v>282</v>
      </c>
      <c r="O8" s="3" t="s">
        <v>311</v>
      </c>
      <c r="P8" s="3" t="s">
        <v>305</v>
      </c>
      <c r="Q8" s="3" t="s">
        <v>312</v>
      </c>
    </row>
    <row r="9" spans="1:17" ht="30" x14ac:dyDescent="0.25">
      <c r="A9" s="3" t="s">
        <v>295</v>
      </c>
      <c r="B9" s="3" t="s">
        <v>283</v>
      </c>
      <c r="C9" s="4" t="s">
        <v>326</v>
      </c>
      <c r="D9" s="3" t="s">
        <v>270</v>
      </c>
      <c r="E9" s="3" t="s">
        <v>20</v>
      </c>
      <c r="F9" s="3" t="s">
        <v>283</v>
      </c>
      <c r="G9" s="3" t="s">
        <v>22</v>
      </c>
      <c r="H9" s="3" t="s">
        <v>22</v>
      </c>
      <c r="I9" s="3" t="s">
        <v>22</v>
      </c>
      <c r="J9" s="3" t="s">
        <v>306</v>
      </c>
      <c r="K9" s="3" t="s">
        <v>25</v>
      </c>
      <c r="L9" s="5" t="s">
        <v>317</v>
      </c>
      <c r="M9" s="6" t="s">
        <v>318</v>
      </c>
      <c r="N9" s="3" t="s">
        <v>283</v>
      </c>
      <c r="O9" s="3" t="s">
        <v>311</v>
      </c>
      <c r="P9" s="3" t="s">
        <v>306</v>
      </c>
      <c r="Q9" s="3" t="s">
        <v>312</v>
      </c>
    </row>
    <row r="10" spans="1:17" ht="30" x14ac:dyDescent="0.25">
      <c r="A10" s="3" t="s">
        <v>296</v>
      </c>
      <c r="B10" s="3" t="s">
        <v>284</v>
      </c>
      <c r="C10" s="4" t="s">
        <v>327</v>
      </c>
      <c r="D10" s="3" t="s">
        <v>270</v>
      </c>
      <c r="E10" s="3" t="s">
        <v>20</v>
      </c>
      <c r="F10" s="3" t="s">
        <v>284</v>
      </c>
      <c r="G10" s="3" t="s">
        <v>22</v>
      </c>
      <c r="H10" s="3" t="s">
        <v>22</v>
      </c>
      <c r="I10" s="3" t="s">
        <v>22</v>
      </c>
      <c r="J10" s="3" t="s">
        <v>278</v>
      </c>
      <c r="K10" s="3" t="s">
        <v>25</v>
      </c>
      <c r="L10" s="3"/>
      <c r="M10" s="4"/>
      <c r="N10" s="3" t="s">
        <v>284</v>
      </c>
      <c r="O10" s="3" t="s">
        <v>311</v>
      </c>
      <c r="P10" s="3" t="s">
        <v>278</v>
      </c>
      <c r="Q10" s="3" t="s">
        <v>312</v>
      </c>
    </row>
    <row r="11" spans="1:17" ht="90" x14ac:dyDescent="0.25">
      <c r="A11" s="3" t="s">
        <v>297</v>
      </c>
      <c r="B11" s="3" t="s">
        <v>285</v>
      </c>
      <c r="C11" s="4" t="s">
        <v>328</v>
      </c>
      <c r="D11" s="3" t="s">
        <v>270</v>
      </c>
      <c r="E11" s="3" t="s">
        <v>20</v>
      </c>
      <c r="F11" s="3" t="s">
        <v>285</v>
      </c>
      <c r="G11" s="3" t="s">
        <v>22</v>
      </c>
      <c r="H11" s="3" t="s">
        <v>22</v>
      </c>
      <c r="I11" s="3" t="s">
        <v>22</v>
      </c>
      <c r="J11" s="3" t="s">
        <v>307</v>
      </c>
      <c r="K11" s="3" t="s">
        <v>274</v>
      </c>
      <c r="L11" s="3"/>
      <c r="M11" s="6" t="s">
        <v>308</v>
      </c>
      <c r="N11" s="3" t="s">
        <v>285</v>
      </c>
      <c r="O11" s="3" t="s">
        <v>311</v>
      </c>
      <c r="P11" s="3" t="s">
        <v>307</v>
      </c>
      <c r="Q11" s="3" t="s">
        <v>312</v>
      </c>
    </row>
    <row r="12" spans="1:17" ht="45" x14ac:dyDescent="0.25">
      <c r="A12" s="3" t="s">
        <v>298</v>
      </c>
      <c r="B12" s="3" t="s">
        <v>286</v>
      </c>
      <c r="C12" s="4" t="s">
        <v>329</v>
      </c>
      <c r="D12" s="3" t="s">
        <v>270</v>
      </c>
      <c r="E12" s="3" t="s">
        <v>20</v>
      </c>
      <c r="F12" s="3" t="s">
        <v>286</v>
      </c>
      <c r="G12" s="3" t="s">
        <v>22</v>
      </c>
      <c r="H12" s="3" t="s">
        <v>22</v>
      </c>
      <c r="I12" s="3" t="s">
        <v>22</v>
      </c>
      <c r="J12" s="3" t="s">
        <v>309</v>
      </c>
      <c r="K12" s="3" t="s">
        <v>274</v>
      </c>
      <c r="L12" s="3"/>
      <c r="M12" s="4"/>
      <c r="N12" s="3" t="s">
        <v>286</v>
      </c>
      <c r="O12" s="3" t="s">
        <v>311</v>
      </c>
      <c r="P12" s="3" t="s">
        <v>320</v>
      </c>
      <c r="Q12" s="3" t="s">
        <v>312</v>
      </c>
    </row>
    <row r="13" spans="1:17" ht="165" x14ac:dyDescent="0.25">
      <c r="A13" s="3" t="s">
        <v>299</v>
      </c>
      <c r="B13" s="3" t="s">
        <v>287</v>
      </c>
      <c r="C13" s="4" t="s">
        <v>330</v>
      </c>
      <c r="D13" s="3" t="s">
        <v>270</v>
      </c>
      <c r="E13" s="3" t="s">
        <v>20</v>
      </c>
      <c r="F13" s="3" t="s">
        <v>287</v>
      </c>
      <c r="G13" s="3" t="s">
        <v>22</v>
      </c>
      <c r="H13" s="3" t="s">
        <v>22</v>
      </c>
      <c r="I13" s="3" t="s">
        <v>22</v>
      </c>
      <c r="J13" s="3" t="s">
        <v>310</v>
      </c>
      <c r="K13" s="3"/>
      <c r="L13" s="3"/>
      <c r="M13" s="6" t="s">
        <v>319</v>
      </c>
      <c r="N13" s="3" t="s">
        <v>287</v>
      </c>
      <c r="O13" s="3" t="s">
        <v>311</v>
      </c>
      <c r="P13" s="3" t="s">
        <v>310</v>
      </c>
      <c r="Q13" s="3" t="s">
        <v>312</v>
      </c>
    </row>
    <row r="14" spans="1:17" ht="30" x14ac:dyDescent="0.25">
      <c r="A14" s="3" t="s">
        <v>300</v>
      </c>
      <c r="B14" s="3" t="s">
        <v>301</v>
      </c>
      <c r="C14" s="4" t="s">
        <v>302</v>
      </c>
      <c r="D14" s="3" t="s">
        <v>270</v>
      </c>
      <c r="E14" s="3" t="s">
        <v>20</v>
      </c>
      <c r="F14" s="3" t="s">
        <v>301</v>
      </c>
      <c r="G14" s="3" t="s">
        <v>22</v>
      </c>
      <c r="H14" s="3" t="s">
        <v>22</v>
      </c>
      <c r="I14" s="3" t="s">
        <v>22</v>
      </c>
      <c r="J14" s="3" t="s">
        <v>276</v>
      </c>
      <c r="K14" s="3" t="s">
        <v>274</v>
      </c>
      <c r="L14" s="3"/>
      <c r="M14" s="4"/>
      <c r="N14" s="3" t="s">
        <v>301</v>
      </c>
      <c r="O14" s="3" t="s">
        <v>311</v>
      </c>
      <c r="P14" s="3" t="s">
        <v>276</v>
      </c>
      <c r="Q14" s="3" t="s">
        <v>312</v>
      </c>
    </row>
    <row r="15" spans="1:17" ht="30" x14ac:dyDescent="0.25">
      <c r="A15" s="3" t="s">
        <v>364</v>
      </c>
      <c r="B15" s="3" t="s">
        <v>365</v>
      </c>
      <c r="C15" s="4" t="s">
        <v>366</v>
      </c>
      <c r="D15" s="3" t="s">
        <v>270</v>
      </c>
      <c r="E15" s="3" t="s">
        <v>20</v>
      </c>
      <c r="F15" s="3" t="s">
        <v>365</v>
      </c>
      <c r="G15" s="3" t="s">
        <v>22</v>
      </c>
      <c r="H15" s="3" t="s">
        <v>22</v>
      </c>
      <c r="I15" s="3" t="s">
        <v>22</v>
      </c>
      <c r="J15" s="3" t="s">
        <v>367</v>
      </c>
      <c r="K15" s="3" t="s">
        <v>25</v>
      </c>
      <c r="L15" s="3" t="s">
        <v>365</v>
      </c>
      <c r="M15" s="6" t="s">
        <v>368</v>
      </c>
      <c r="N15" s="3" t="s">
        <v>365</v>
      </c>
      <c r="O15" s="3" t="s">
        <v>311</v>
      </c>
      <c r="P15" s="3" t="s">
        <v>367</v>
      </c>
      <c r="Q15" s="3" t="s">
        <v>312</v>
      </c>
    </row>
    <row r="16" spans="1:17" ht="45" x14ac:dyDescent="0.25">
      <c r="A16" s="3" t="s">
        <v>370</v>
      </c>
      <c r="B16" s="3" t="s">
        <v>371</v>
      </c>
      <c r="C16" s="4" t="s">
        <v>372</v>
      </c>
      <c r="D16" s="3" t="s">
        <v>270</v>
      </c>
      <c r="E16" s="3" t="s">
        <v>20</v>
      </c>
      <c r="F16" s="3" t="s">
        <v>371</v>
      </c>
      <c r="G16" s="3" t="s">
        <v>22</v>
      </c>
      <c r="H16" s="3" t="s">
        <v>22</v>
      </c>
      <c r="I16" s="3" t="s">
        <v>22</v>
      </c>
      <c r="J16" s="3" t="s">
        <v>373</v>
      </c>
      <c r="K16" s="3" t="s">
        <v>25</v>
      </c>
      <c r="L16" s="3" t="s">
        <v>371</v>
      </c>
      <c r="M16" s="6" t="s">
        <v>374</v>
      </c>
      <c r="N16" s="3" t="s">
        <v>371</v>
      </c>
      <c r="O16" s="3" t="s">
        <v>311</v>
      </c>
      <c r="P16" s="3" t="s">
        <v>373</v>
      </c>
      <c r="Q16" s="3" t="s">
        <v>312</v>
      </c>
    </row>
    <row r="17" spans="1:17" ht="30" x14ac:dyDescent="0.25">
      <c r="A17" s="3" t="s">
        <v>486</v>
      </c>
      <c r="B17" s="3" t="s">
        <v>487</v>
      </c>
      <c r="C17" s="4" t="s">
        <v>488</v>
      </c>
      <c r="D17" s="3" t="s">
        <v>270</v>
      </c>
      <c r="E17" s="3" t="s">
        <v>20</v>
      </c>
      <c r="F17" s="3" t="str">
        <f>Table3[[#This Row],[Comment]]</f>
        <v>LD1117S33CTR</v>
      </c>
      <c r="G17" s="3" t="s">
        <v>22</v>
      </c>
      <c r="H17" s="3" t="s">
        <v>22</v>
      </c>
      <c r="I17" s="3" t="s">
        <v>22</v>
      </c>
      <c r="J17" s="3" t="s">
        <v>306</v>
      </c>
      <c r="K17" s="3" t="s">
        <v>25</v>
      </c>
      <c r="L17" s="3" t="str">
        <f>Table3[[#This Row],[Comment]]</f>
        <v>LD1117S33CTR</v>
      </c>
      <c r="M17" s="6" t="s">
        <v>489</v>
      </c>
      <c r="N17" s="3" t="str">
        <f>Table3[[#This Row],[Comment]]</f>
        <v>LD1117S33CTR</v>
      </c>
      <c r="O17" s="3" t="s">
        <v>311</v>
      </c>
      <c r="P17" s="3" t="str">
        <f>Table3[[#This Row],[Size]]</f>
        <v>SOT-223</v>
      </c>
      <c r="Q17" s="3" t="s">
        <v>312</v>
      </c>
    </row>
    <row r="18" spans="1:17" ht="30" x14ac:dyDescent="0.25">
      <c r="A18" s="3" t="s">
        <v>492</v>
      </c>
      <c r="B18" s="3" t="s">
        <v>493</v>
      </c>
      <c r="C18" s="4" t="s">
        <v>494</v>
      </c>
      <c r="D18" s="3" t="s">
        <v>270</v>
      </c>
      <c r="E18" s="3" t="s">
        <v>20</v>
      </c>
      <c r="F18" s="3" t="str">
        <f>Table3[[#This Row],[Comment]]</f>
        <v>AMS1117-5.0V</v>
      </c>
      <c r="G18" s="3" t="s">
        <v>22</v>
      </c>
      <c r="H18" s="3" t="s">
        <v>22</v>
      </c>
      <c r="I18" s="3" t="s">
        <v>22</v>
      </c>
      <c r="J18" s="3" t="s">
        <v>306</v>
      </c>
      <c r="K18" s="3" t="s">
        <v>25</v>
      </c>
      <c r="L18" s="3" t="str">
        <f>Table3[[#This Row],[Comment]]</f>
        <v>AMS1117-5.0V</v>
      </c>
      <c r="M18" s="6" t="s">
        <v>495</v>
      </c>
      <c r="N18" s="3" t="str">
        <f>Table3[[#This Row],[Comment]]</f>
        <v>AMS1117-5.0V</v>
      </c>
      <c r="O18" s="3" t="s">
        <v>311</v>
      </c>
      <c r="P18" s="3" t="str">
        <f>Table3[[#This Row],[Size]]</f>
        <v>SOT-223</v>
      </c>
      <c r="Q18" s="3" t="s">
        <v>312</v>
      </c>
    </row>
    <row r="19" spans="1:17" ht="30" x14ac:dyDescent="0.25">
      <c r="A19" s="3" t="s">
        <v>592</v>
      </c>
      <c r="B19" s="3" t="s">
        <v>593</v>
      </c>
      <c r="C19" s="4" t="s">
        <v>594</v>
      </c>
      <c r="D19" s="3" t="s">
        <v>611</v>
      </c>
      <c r="E19" s="3" t="s">
        <v>20</v>
      </c>
      <c r="F19" s="3" t="str">
        <f>Table3[[#This Row],[Comment]]</f>
        <v>ESP-07S</v>
      </c>
      <c r="G19" s="3" t="s">
        <v>22</v>
      </c>
      <c r="H19" s="3" t="s">
        <v>22</v>
      </c>
      <c r="I19" s="3" t="s">
        <v>22</v>
      </c>
      <c r="J19" s="3" t="str">
        <f>Table3[[#This Row],[Comment]]</f>
        <v>ESP-07S</v>
      </c>
      <c r="K19" s="3" t="s">
        <v>25</v>
      </c>
      <c r="L19" s="3" t="s">
        <v>595</v>
      </c>
      <c r="M19" s="6" t="s">
        <v>596</v>
      </c>
      <c r="N19" s="3" t="str">
        <f>Table3[[#This Row],[Comment]]</f>
        <v>ESP-07S</v>
      </c>
      <c r="O19" s="3" t="s">
        <v>311</v>
      </c>
      <c r="P19" s="3" t="str">
        <f>Table3[[#This Row],[Comment]]</f>
        <v>ESP-07S</v>
      </c>
      <c r="Q19" s="3" t="s">
        <v>312</v>
      </c>
    </row>
    <row r="20" spans="1:17" x14ac:dyDescent="0.25">
      <c r="A20" s="3" t="s">
        <v>608</v>
      </c>
      <c r="B20" s="3" t="s">
        <v>609</v>
      </c>
      <c r="C20" s="4" t="s">
        <v>610</v>
      </c>
      <c r="D20" s="3" t="s">
        <v>611</v>
      </c>
      <c r="E20" s="3" t="s">
        <v>20</v>
      </c>
      <c r="F20" s="3" t="str">
        <f>Table3[[#This Row],[Comment]]</f>
        <v>RA-08H</v>
      </c>
      <c r="G20" s="3" t="s">
        <v>22</v>
      </c>
      <c r="H20" s="3" t="s">
        <v>22</v>
      </c>
      <c r="I20" s="3" t="s">
        <v>22</v>
      </c>
      <c r="J20" s="3" t="str">
        <f>Table3[[#This Row],[Comment]]</f>
        <v>RA-08H</v>
      </c>
      <c r="K20" s="3" t="s">
        <v>22</v>
      </c>
      <c r="L20" s="3" t="s">
        <v>22</v>
      </c>
      <c r="M20" s="3" t="s">
        <v>22</v>
      </c>
      <c r="N20" s="3" t="str">
        <f>Table3[[#This Row],[Comment]]</f>
        <v>RA-08H</v>
      </c>
      <c r="O20" s="3" t="s">
        <v>311</v>
      </c>
      <c r="P20" s="3" t="str">
        <f>Table3[[#This Row],[Library Ref]]</f>
        <v>RA-08H</v>
      </c>
      <c r="Q20" s="3" t="s">
        <v>312</v>
      </c>
    </row>
    <row r="21" spans="1:17" ht="45" x14ac:dyDescent="0.25">
      <c r="A21" s="3" t="s">
        <v>653</v>
      </c>
      <c r="B21" s="3" t="s">
        <v>654</v>
      </c>
      <c r="C21" s="4" t="s">
        <v>655</v>
      </c>
      <c r="D21" s="3" t="s">
        <v>270</v>
      </c>
      <c r="E21" s="3" t="s">
        <v>20</v>
      </c>
      <c r="F21" s="3" t="str">
        <f>Table3[[#This Row],[Comment]]</f>
        <v>TLP281-4</v>
      </c>
      <c r="G21" s="3" t="s">
        <v>22</v>
      </c>
      <c r="H21" s="3" t="s">
        <v>22</v>
      </c>
      <c r="I21" s="3" t="s">
        <v>22</v>
      </c>
      <c r="J21" s="3" t="s">
        <v>656</v>
      </c>
      <c r="K21" s="3" t="s">
        <v>25</v>
      </c>
      <c r="L21" s="3" t="str">
        <f>Table3[[#This Row],[Comment]]</f>
        <v>TLP281-4</v>
      </c>
      <c r="M21" s="6" t="s">
        <v>657</v>
      </c>
      <c r="N21" s="3" t="str">
        <f>Table3[[#This Row],[Comment]]</f>
        <v>TLP281-4</v>
      </c>
      <c r="O21" s="3" t="s">
        <v>311</v>
      </c>
      <c r="P21" s="3" t="str">
        <f>Table3[[#This Row],[Size]]</f>
        <v>SOP-16</v>
      </c>
      <c r="Q21" s="3" t="s">
        <v>312</v>
      </c>
    </row>
    <row r="22" spans="1:17" x14ac:dyDescent="0.25">
      <c r="A22" s="3" t="s">
        <v>658</v>
      </c>
      <c r="B22" s="3" t="s">
        <v>659</v>
      </c>
      <c r="C22" s="4" t="s">
        <v>660</v>
      </c>
      <c r="D22" s="3" t="s">
        <v>270</v>
      </c>
      <c r="E22" s="3" t="s">
        <v>20</v>
      </c>
      <c r="F22" s="3" t="str">
        <f>Table3[[#This Row],[Comment]]</f>
        <v>CH340G</v>
      </c>
      <c r="G22" s="3" t="s">
        <v>22</v>
      </c>
      <c r="H22" s="3" t="s">
        <v>22</v>
      </c>
      <c r="I22" s="3" t="s">
        <v>22</v>
      </c>
      <c r="J22" s="3" t="s">
        <v>656</v>
      </c>
      <c r="K22" s="3" t="s">
        <v>25</v>
      </c>
      <c r="L22" s="3" t="str">
        <f>Table3[[#This Row],[Comment]]</f>
        <v>CH340G</v>
      </c>
      <c r="M22" s="6" t="s">
        <v>661</v>
      </c>
      <c r="N22" s="3" t="str">
        <f>Table3[[#This Row],[Supplier Part Number]]</f>
        <v>CH340G</v>
      </c>
      <c r="O22" s="3" t="s">
        <v>311</v>
      </c>
      <c r="P22" s="3" t="str">
        <f>Table3[[#This Row],[Size]]</f>
        <v>SOP-16</v>
      </c>
      <c r="Q22" s="3" t="s">
        <v>312</v>
      </c>
    </row>
    <row r="23" spans="1:17" ht="30" x14ac:dyDescent="0.25">
      <c r="A23" s="3" t="s">
        <v>724</v>
      </c>
      <c r="B23" s="3" t="s">
        <v>725</v>
      </c>
      <c r="C23" s="4" t="s">
        <v>726</v>
      </c>
      <c r="D23" s="3" t="s">
        <v>270</v>
      </c>
      <c r="E23" s="3" t="s">
        <v>20</v>
      </c>
      <c r="F23" s="3" t="str">
        <f>Table3[[#This Row],[Comment]]</f>
        <v>24LC512</v>
      </c>
      <c r="G23" s="3" t="s">
        <v>22</v>
      </c>
      <c r="H23" s="3" t="s">
        <v>22</v>
      </c>
      <c r="I23" s="3" t="s">
        <v>22</v>
      </c>
      <c r="J23" s="3" t="s">
        <v>373</v>
      </c>
      <c r="K23" s="3" t="s">
        <v>25</v>
      </c>
      <c r="L23" s="3" t="str">
        <f>Table3[[#This Row],[Comment]]</f>
        <v>24LC512</v>
      </c>
      <c r="M23" s="6" t="s">
        <v>727</v>
      </c>
      <c r="N23" s="3" t="str">
        <f>Table3[[#This Row],[Supplier Part Number]]</f>
        <v>24LC512</v>
      </c>
      <c r="O23" s="3" t="s">
        <v>311</v>
      </c>
      <c r="P23" s="3" t="s">
        <v>373</v>
      </c>
      <c r="Q23" s="3" t="s">
        <v>312</v>
      </c>
    </row>
    <row r="24" spans="1:17" ht="30" x14ac:dyDescent="0.25">
      <c r="A24" s="3" t="s">
        <v>734</v>
      </c>
      <c r="B24" s="3" t="s">
        <v>736</v>
      </c>
      <c r="C24" s="4" t="s">
        <v>735</v>
      </c>
      <c r="D24" s="3" t="s">
        <v>270</v>
      </c>
      <c r="E24" s="3" t="s">
        <v>20</v>
      </c>
      <c r="F24" s="3" t="str">
        <f>Table3[[#This Row],[Comment]]</f>
        <v>74LVC125APW</v>
      </c>
      <c r="G24" s="3" t="s">
        <v>22</v>
      </c>
      <c r="H24" s="3" t="s">
        <v>22</v>
      </c>
      <c r="I24" s="3" t="s">
        <v>22</v>
      </c>
      <c r="J24" s="3" t="s">
        <v>737</v>
      </c>
      <c r="K24" s="3" t="s">
        <v>25</v>
      </c>
      <c r="L24" s="3" t="str">
        <f>Table3[[#This Row],[Value]]</f>
        <v>74LVC125APW</v>
      </c>
      <c r="M24" s="6" t="s">
        <v>22</v>
      </c>
      <c r="N24" s="3" t="str">
        <f>Table3[[#This Row],[Supplier Part Number]]</f>
        <v>74LVC125APW</v>
      </c>
      <c r="O24" s="3" t="s">
        <v>311</v>
      </c>
      <c r="P24" s="3" t="s">
        <v>737</v>
      </c>
      <c r="Q24" s="3" t="s">
        <v>312</v>
      </c>
    </row>
    <row r="25" spans="1:17" ht="30" x14ac:dyDescent="0.25">
      <c r="A25" s="3" t="s">
        <v>787</v>
      </c>
      <c r="B25" s="3" t="s">
        <v>788</v>
      </c>
      <c r="C25" s="4" t="s">
        <v>789</v>
      </c>
      <c r="D25" s="3" t="s">
        <v>270</v>
      </c>
      <c r="E25" s="3" t="s">
        <v>20</v>
      </c>
      <c r="F25" s="3" t="s">
        <v>788</v>
      </c>
      <c r="G25" s="3" t="s">
        <v>22</v>
      </c>
      <c r="H25" s="3" t="s">
        <v>790</v>
      </c>
      <c r="I25" s="3" t="s">
        <v>791</v>
      </c>
      <c r="J25" s="3" t="s">
        <v>792</v>
      </c>
      <c r="K25" s="3" t="s">
        <v>25</v>
      </c>
      <c r="L25" s="3" t="s">
        <v>793</v>
      </c>
      <c r="M25" s="6" t="s">
        <v>794</v>
      </c>
      <c r="N25" s="3" t="s">
        <v>788</v>
      </c>
      <c r="O25" s="3" t="s">
        <v>311</v>
      </c>
      <c r="P25" t="s">
        <v>345</v>
      </c>
      <c r="Q25" s="1" t="s">
        <v>349</v>
      </c>
    </row>
    <row r="26" spans="1:17" ht="30" x14ac:dyDescent="0.25">
      <c r="A26" s="3" t="s">
        <v>799</v>
      </c>
      <c r="B26" s="3" t="s">
        <v>800</v>
      </c>
      <c r="C26" s="4" t="s">
        <v>801</v>
      </c>
      <c r="D26" s="3" t="s">
        <v>270</v>
      </c>
      <c r="E26" s="3" t="s">
        <v>20</v>
      </c>
      <c r="F26" s="3" t="str">
        <f>Table3[[#This Row],[Comment]]</f>
        <v>LM75BD</v>
      </c>
      <c r="G26" s="3" t="s">
        <v>22</v>
      </c>
      <c r="H26" s="3" t="s">
        <v>22</v>
      </c>
      <c r="I26" s="3" t="s">
        <v>22</v>
      </c>
      <c r="J26" s="3" t="s">
        <v>278</v>
      </c>
      <c r="K26" s="3" t="s">
        <v>25</v>
      </c>
      <c r="L26" s="3" t="str">
        <f>Table3[[#This Row],[Comment]]</f>
        <v>LM75BD</v>
      </c>
      <c r="M26" s="6" t="s">
        <v>22</v>
      </c>
      <c r="N26" s="3" t="str">
        <f>Table3[[#This Row],[Comment]]</f>
        <v>LM75BD</v>
      </c>
      <c r="O26" s="3" t="s">
        <v>311</v>
      </c>
      <c r="P26" s="3" t="str">
        <f>Table3[[#This Row],[Size]]</f>
        <v>SOP-8</v>
      </c>
      <c r="Q26" s="3" t="s">
        <v>312</v>
      </c>
    </row>
  </sheetData>
  <phoneticPr fontId="1" type="noConversion"/>
  <hyperlinks>
    <hyperlink ref="M5" r:id="rId1" xr:uid="{73AC2E9F-016A-4278-873F-37A41DE0AC86}"/>
    <hyperlink ref="M11" r:id="rId2" xr:uid="{0D7DDD57-F7B3-4240-A1FC-4B2DCE46FE2F}"/>
    <hyperlink ref="M2" r:id="rId3" xr:uid="{A8A663BB-1267-469E-A071-78298385B98A}"/>
    <hyperlink ref="M8" r:id="rId4" xr:uid="{6E447474-0FB7-4CE2-B9F5-25C31620491E}"/>
    <hyperlink ref="M9" r:id="rId5" xr:uid="{F6F43249-9B0C-4736-B419-5B6F60851608}"/>
    <hyperlink ref="M13" r:id="rId6" display="https://shopee.vn/Combo-5-con-IC-ngu%E1%BB%93n-TPS5430-%C4%91%E1%BA%A7u-v%C3%A0o-5.5V-%C4%91%E1%BA%BFn-36V-3A-b%E1%BB%99-%C4%91i%E1%BB%81u-ch%E1%BB%89nh-gi%E1%BA%A3m-%C4%91i%E1%BB%87n-%C3%A1p-500kHz-i.682040620.19643083810?sp_atk=3768dd41-fafc-439a-93aa-71f4ed63715b&amp;xptdk=3768dd41-fafc-439a-93aa-71f4ed63715b" xr:uid="{627C12BD-BF5C-4B74-964D-D9FC4F54B160}"/>
    <hyperlink ref="M15" r:id="rId7" xr:uid="{D2113726-A55D-4E23-89C1-FB4E91BA9D0D}"/>
    <hyperlink ref="M16" r:id="rId8" xr:uid="{85214FCC-A364-4118-A318-9959CA2AA3F7}"/>
    <hyperlink ref="M17" r:id="rId9" xr:uid="{85FDFB88-DE78-44BA-B30B-9944AD927D84}"/>
    <hyperlink ref="M18" r:id="rId10" xr:uid="{29E2430E-E743-4387-94A9-369F96D3B1B8}"/>
    <hyperlink ref="M19" r:id="rId11" xr:uid="{0A2024F2-EAF0-4482-9A36-BD4C2D0A39A9}"/>
    <hyperlink ref="M21" r:id="rId12" xr:uid="{DAAF07CF-3B4F-4C77-BED1-D375549A6D22}"/>
    <hyperlink ref="M22" r:id="rId13" xr:uid="{9D1B172D-20CC-447C-92BD-06733AD26688}"/>
    <hyperlink ref="M23" r:id="rId14" xr:uid="{DC7529E2-6A61-4DB6-91BB-36738083527A}"/>
    <hyperlink ref="M25" r:id="rId15" xr:uid="{C53CA34D-54FC-42E0-BDCF-96C1B8C53099}"/>
  </hyperlinks>
  <pageMargins left="0.7" right="0.7" top="0.75" bottom="0.75" header="0.3" footer="0.3"/>
  <pageSetup orientation="portrait" r:id="rId16"/>
  <tableParts count="1">
    <tablePart r:id="rId1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5148-B5D7-4FC1-9D06-C9C9A68DFEFC}">
  <dimension ref="A1:Q26"/>
  <sheetViews>
    <sheetView workbookViewId="0">
      <selection activeCell="P35" sqref="P35"/>
    </sheetView>
  </sheetViews>
  <sheetFormatPr defaultRowHeight="15" x14ac:dyDescent="0.25"/>
  <cols>
    <col min="1" max="1" width="14" bestFit="1" customWidth="1"/>
    <col min="2" max="2" width="31.140625" customWidth="1"/>
    <col min="3" max="3" width="15.85546875" bestFit="1" customWidth="1"/>
    <col min="4" max="4" width="21.85546875" customWidth="1"/>
    <col min="5" max="5" width="8.140625" bestFit="1" customWidth="1"/>
    <col min="6" max="6" width="6.140625" bestFit="1" customWidth="1"/>
    <col min="7" max="7" width="9.7109375" bestFit="1" customWidth="1"/>
    <col min="8" max="8" width="7.85546875" bestFit="1" customWidth="1"/>
    <col min="9" max="9" width="11.140625" bestFit="1" customWidth="1"/>
    <col min="10" max="10" width="12.140625" customWidth="1"/>
    <col min="11" max="11" width="9.85546875" bestFit="1" customWidth="1"/>
    <col min="12" max="12" width="20.42578125" bestFit="1" customWidth="1"/>
    <col min="13" max="13" width="67" bestFit="1" customWidth="1"/>
    <col min="14" max="14" width="29.42578125" customWidth="1"/>
    <col min="15" max="15" width="93.5703125" bestFit="1" customWidth="1"/>
    <col min="16" max="16" width="32.28515625" customWidth="1"/>
    <col min="17" max="17" width="93.7109375" bestFit="1" customWidth="1"/>
    <col min="18" max="18" width="8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332</v>
      </c>
      <c r="B2" t="s">
        <v>337</v>
      </c>
      <c r="C2" t="s">
        <v>338</v>
      </c>
      <c r="D2" t="s">
        <v>379</v>
      </c>
      <c r="E2" t="s">
        <v>4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25</v>
      </c>
      <c r="L2" t="s">
        <v>22</v>
      </c>
      <c r="M2" s="9" t="s">
        <v>334</v>
      </c>
      <c r="N2" t="s">
        <v>333</v>
      </c>
      <c r="O2" t="s">
        <v>335</v>
      </c>
      <c r="P2" t="s">
        <v>333</v>
      </c>
      <c r="Q2" t="s">
        <v>336</v>
      </c>
    </row>
    <row r="3" spans="1:17" x14ac:dyDescent="0.25">
      <c r="A3" t="s">
        <v>375</v>
      </c>
      <c r="B3" t="s">
        <v>376</v>
      </c>
      <c r="C3" t="s">
        <v>377</v>
      </c>
      <c r="D3" t="s">
        <v>378</v>
      </c>
      <c r="E3" t="s">
        <v>20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25</v>
      </c>
      <c r="L3" t="s">
        <v>22</v>
      </c>
      <c r="M3" s="9" t="s">
        <v>380</v>
      </c>
      <c r="N3" t="s">
        <v>381</v>
      </c>
      <c r="O3" t="s">
        <v>335</v>
      </c>
      <c r="P3" t="s">
        <v>381</v>
      </c>
      <c r="Q3" t="s">
        <v>336</v>
      </c>
    </row>
    <row r="4" spans="1:17" x14ac:dyDescent="0.25">
      <c r="A4" t="s">
        <v>517</v>
      </c>
      <c r="B4" t="s">
        <v>22</v>
      </c>
      <c r="C4" t="s">
        <v>518</v>
      </c>
      <c r="D4" t="s">
        <v>519</v>
      </c>
      <c r="E4" t="s">
        <v>20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518</v>
      </c>
      <c r="O4" t="s">
        <v>335</v>
      </c>
      <c r="P4" t="s">
        <v>518</v>
      </c>
      <c r="Q4" t="s">
        <v>336</v>
      </c>
    </row>
    <row r="5" spans="1:17" ht="60" x14ac:dyDescent="0.25">
      <c r="A5" t="s">
        <v>531</v>
      </c>
      <c r="B5" t="s">
        <v>541</v>
      </c>
      <c r="C5" t="s">
        <v>721</v>
      </c>
      <c r="D5" t="s">
        <v>379</v>
      </c>
      <c r="E5" t="s">
        <v>515</v>
      </c>
      <c r="F5" t="s">
        <v>22</v>
      </c>
      <c r="G5" t="s">
        <v>22</v>
      </c>
      <c r="H5" t="s">
        <v>532</v>
      </c>
      <c r="I5" t="s">
        <v>22</v>
      </c>
      <c r="J5" t="s">
        <v>533</v>
      </c>
      <c r="K5" t="s">
        <v>25</v>
      </c>
      <c r="L5" t="str">
        <f>B5</f>
        <v>KF142-5.08-20-R</v>
      </c>
      <c r="M5" s="11" t="s">
        <v>544</v>
      </c>
      <c r="N5" t="s">
        <v>542</v>
      </c>
      <c r="O5" t="s">
        <v>335</v>
      </c>
      <c r="P5" t="s">
        <v>543</v>
      </c>
      <c r="Q5" t="s">
        <v>336</v>
      </c>
    </row>
    <row r="6" spans="1:17" x14ac:dyDescent="0.25">
      <c r="A6" t="s">
        <v>536</v>
      </c>
      <c r="B6" t="s">
        <v>537</v>
      </c>
      <c r="C6" t="s">
        <v>538</v>
      </c>
      <c r="D6" t="s">
        <v>539</v>
      </c>
      <c r="E6" t="s">
        <v>515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25</v>
      </c>
      <c r="L6" t="s">
        <v>538</v>
      </c>
      <c r="M6" s="9" t="s">
        <v>540</v>
      </c>
      <c r="N6" t="s">
        <v>535</v>
      </c>
      <c r="O6" t="s">
        <v>335</v>
      </c>
      <c r="P6" t="s">
        <v>534</v>
      </c>
      <c r="Q6" t="s">
        <v>336</v>
      </c>
    </row>
    <row r="7" spans="1:17" x14ac:dyDescent="0.25">
      <c r="A7" t="s">
        <v>584</v>
      </c>
      <c r="B7" t="s">
        <v>585</v>
      </c>
      <c r="C7" t="s">
        <v>586</v>
      </c>
      <c r="D7" t="s">
        <v>379</v>
      </c>
      <c r="E7" t="s">
        <v>515</v>
      </c>
      <c r="F7" t="s">
        <v>22</v>
      </c>
      <c r="G7" t="s">
        <v>22</v>
      </c>
      <c r="H7" t="s">
        <v>587</v>
      </c>
      <c r="I7" t="s">
        <v>22</v>
      </c>
      <c r="J7" t="s">
        <v>588</v>
      </c>
      <c r="K7" t="s">
        <v>25</v>
      </c>
      <c r="L7" t="str">
        <f>B7</f>
        <v>KF141-2.54-4-R</v>
      </c>
      <c r="M7" s="9" t="s">
        <v>589</v>
      </c>
      <c r="N7" t="s">
        <v>590</v>
      </c>
      <c r="O7" t="s">
        <v>335</v>
      </c>
      <c r="P7" t="s">
        <v>591</v>
      </c>
      <c r="Q7" t="s">
        <v>336</v>
      </c>
    </row>
    <row r="8" spans="1:17" x14ac:dyDescent="0.25">
      <c r="A8" t="s">
        <v>597</v>
      </c>
      <c r="B8" t="s">
        <v>599</v>
      </c>
      <c r="C8" t="s">
        <v>598</v>
      </c>
      <c r="D8" t="s">
        <v>600</v>
      </c>
      <c r="E8" t="s">
        <v>20</v>
      </c>
      <c r="F8" t="s">
        <v>22</v>
      </c>
      <c r="G8" t="s">
        <v>22</v>
      </c>
      <c r="H8" t="s">
        <v>22</v>
      </c>
      <c r="I8" t="s">
        <v>22</v>
      </c>
      <c r="J8" t="s">
        <v>601</v>
      </c>
      <c r="K8" t="s">
        <v>25</v>
      </c>
      <c r="L8" t="s">
        <v>598</v>
      </c>
      <c r="M8" s="9" t="s">
        <v>602</v>
      </c>
      <c r="N8" t="s">
        <v>599</v>
      </c>
      <c r="O8" t="s">
        <v>335</v>
      </c>
      <c r="P8" t="s">
        <v>599</v>
      </c>
      <c r="Q8" t="s">
        <v>336</v>
      </c>
    </row>
    <row r="9" spans="1:17" ht="75" x14ac:dyDescent="0.25">
      <c r="A9" t="s">
        <v>603</v>
      </c>
      <c r="B9" s="28" t="s">
        <v>605</v>
      </c>
      <c r="C9" s="28" t="s">
        <v>604</v>
      </c>
      <c r="D9" t="s">
        <v>379</v>
      </c>
      <c r="E9" t="s">
        <v>20</v>
      </c>
      <c r="F9" t="s">
        <v>22</v>
      </c>
      <c r="G9" t="s">
        <v>22</v>
      </c>
      <c r="H9" t="s">
        <v>22</v>
      </c>
      <c r="I9" t="s">
        <v>22</v>
      </c>
      <c r="J9" t="s">
        <v>606</v>
      </c>
      <c r="K9" t="s">
        <v>25</v>
      </c>
      <c r="L9" t="str">
        <f>C9</f>
        <v xml:space="preserve">Hàng Rào Đực Đôi 1.27mm 60 Chân 2 hàng SMD
</v>
      </c>
      <c r="M9" s="9" t="s">
        <v>607</v>
      </c>
      <c r="N9" s="28" t="s">
        <v>605</v>
      </c>
      <c r="O9" t="s">
        <v>335</v>
      </c>
      <c r="P9" s="28" t="s">
        <v>605</v>
      </c>
      <c r="Q9" t="s">
        <v>336</v>
      </c>
    </row>
    <row r="10" spans="1:17" x14ac:dyDescent="0.25">
      <c r="A10" t="s">
        <v>641</v>
      </c>
      <c r="B10" t="s">
        <v>642</v>
      </c>
      <c r="C10" t="s">
        <v>643</v>
      </c>
      <c r="D10" t="s">
        <v>378</v>
      </c>
      <c r="E10" t="s">
        <v>20</v>
      </c>
      <c r="F10" t="s">
        <v>22</v>
      </c>
      <c r="G10" t="s">
        <v>22</v>
      </c>
      <c r="H10" t="s">
        <v>22</v>
      </c>
      <c r="I10" t="s">
        <v>22</v>
      </c>
      <c r="J10" t="s">
        <v>606</v>
      </c>
      <c r="K10" t="s">
        <v>25</v>
      </c>
      <c r="L10" t="s">
        <v>644</v>
      </c>
      <c r="M10" s="9" t="s">
        <v>645</v>
      </c>
      <c r="N10" t="s">
        <v>646</v>
      </c>
      <c r="O10" t="s">
        <v>335</v>
      </c>
      <c r="P10" t="s">
        <v>646</v>
      </c>
      <c r="Q10" t="s">
        <v>336</v>
      </c>
    </row>
    <row r="11" spans="1:17" x14ac:dyDescent="0.25">
      <c r="A11" t="s">
        <v>647</v>
      </c>
      <c r="B11" t="s">
        <v>376</v>
      </c>
      <c r="C11" t="s">
        <v>648</v>
      </c>
      <c r="D11" t="s">
        <v>378</v>
      </c>
      <c r="E11" t="s">
        <v>20</v>
      </c>
      <c r="F11" t="s">
        <v>22</v>
      </c>
      <c r="G11" t="s">
        <v>22</v>
      </c>
      <c r="H11" t="s">
        <v>22</v>
      </c>
      <c r="I11" t="s">
        <v>22</v>
      </c>
      <c r="J11" t="s">
        <v>649</v>
      </c>
      <c r="K11" t="s">
        <v>25</v>
      </c>
      <c r="L11" t="s">
        <v>666</v>
      </c>
      <c r="M11" s="9" t="s">
        <v>650</v>
      </c>
      <c r="N11" t="s">
        <v>381</v>
      </c>
      <c r="O11" t="s">
        <v>335</v>
      </c>
      <c r="P11" t="s">
        <v>652</v>
      </c>
      <c r="Q11" t="s">
        <v>336</v>
      </c>
    </row>
    <row r="12" spans="1:17" x14ac:dyDescent="0.25">
      <c r="A12" t="s">
        <v>662</v>
      </c>
      <c r="B12" t="s">
        <v>663</v>
      </c>
      <c r="C12" t="s">
        <v>664</v>
      </c>
      <c r="D12" t="s">
        <v>378</v>
      </c>
      <c r="E12" t="s">
        <v>20</v>
      </c>
      <c r="F12" t="s">
        <v>22</v>
      </c>
      <c r="G12" t="s">
        <v>22</v>
      </c>
      <c r="H12" t="s">
        <v>22</v>
      </c>
      <c r="I12" t="s">
        <v>22</v>
      </c>
      <c r="J12" t="s">
        <v>665</v>
      </c>
      <c r="K12" t="s">
        <v>25</v>
      </c>
      <c r="L12" t="s">
        <v>651</v>
      </c>
      <c r="M12" s="9" t="s">
        <v>667</v>
      </c>
      <c r="N12" t="s">
        <v>668</v>
      </c>
      <c r="O12" t="s">
        <v>335</v>
      </c>
      <c r="P12" t="s">
        <v>668</v>
      </c>
      <c r="Q12" t="s">
        <v>336</v>
      </c>
    </row>
    <row r="13" spans="1:17" x14ac:dyDescent="0.25">
      <c r="A13" t="s">
        <v>682</v>
      </c>
      <c r="B13" t="s">
        <v>683</v>
      </c>
      <c r="C13" t="s">
        <v>686</v>
      </c>
      <c r="D13" t="s">
        <v>378</v>
      </c>
      <c r="E13" t="s">
        <v>20</v>
      </c>
      <c r="F13" t="s">
        <v>22</v>
      </c>
      <c r="G13" t="s">
        <v>22</v>
      </c>
      <c r="H13" t="s">
        <v>22</v>
      </c>
      <c r="I13" t="s">
        <v>22</v>
      </c>
      <c r="J13" t="s">
        <v>684</v>
      </c>
      <c r="K13" t="s">
        <v>25</v>
      </c>
      <c r="L13" t="s">
        <v>687</v>
      </c>
      <c r="M13" s="9" t="s">
        <v>688</v>
      </c>
      <c r="N13" t="s">
        <v>685</v>
      </c>
      <c r="O13" t="s">
        <v>335</v>
      </c>
      <c r="P13" t="s">
        <v>685</v>
      </c>
      <c r="Q13" t="s">
        <v>336</v>
      </c>
    </row>
    <row r="14" spans="1:17" x14ac:dyDescent="0.25">
      <c r="A14" t="s">
        <v>689</v>
      </c>
      <c r="B14" t="s">
        <v>691</v>
      </c>
      <c r="C14" t="s">
        <v>692</v>
      </c>
      <c r="D14" t="s">
        <v>378</v>
      </c>
      <c r="E14" t="s">
        <v>20</v>
      </c>
      <c r="F14" t="s">
        <v>22</v>
      </c>
      <c r="G14" t="s">
        <v>22</v>
      </c>
      <c r="H14" t="s">
        <v>22</v>
      </c>
      <c r="I14" t="s">
        <v>22</v>
      </c>
      <c r="J14" t="s">
        <v>693</v>
      </c>
      <c r="K14" t="s">
        <v>25</v>
      </c>
      <c r="L14" t="s">
        <v>694</v>
      </c>
      <c r="M14" s="9" t="s">
        <v>695</v>
      </c>
      <c r="N14" t="str">
        <f>P14</f>
        <v>DIP-10 SWITCH</v>
      </c>
      <c r="O14" t="s">
        <v>335</v>
      </c>
      <c r="P14" t="s">
        <v>690</v>
      </c>
      <c r="Q14" t="s">
        <v>336</v>
      </c>
    </row>
    <row r="15" spans="1:17" x14ac:dyDescent="0.25">
      <c r="A15" t="s">
        <v>717</v>
      </c>
      <c r="B15" t="s">
        <v>516</v>
      </c>
      <c r="C15" t="s">
        <v>516</v>
      </c>
      <c r="D15" t="s">
        <v>514</v>
      </c>
      <c r="E15" t="s">
        <v>515</v>
      </c>
      <c r="F15" t="s">
        <v>22</v>
      </c>
      <c r="G15" t="s">
        <v>22</v>
      </c>
      <c r="H15" t="s">
        <v>22</v>
      </c>
      <c r="I15" t="s">
        <v>22</v>
      </c>
      <c r="J15" t="s">
        <v>718</v>
      </c>
      <c r="K15" t="s">
        <v>22</v>
      </c>
      <c r="L15" t="s">
        <v>22</v>
      </c>
      <c r="M15" t="s">
        <v>22</v>
      </c>
      <c r="N15" t="s">
        <v>516</v>
      </c>
      <c r="O15" t="s">
        <v>335</v>
      </c>
      <c r="P15" t="s">
        <v>516</v>
      </c>
      <c r="Q15" t="s">
        <v>336</v>
      </c>
    </row>
    <row r="16" spans="1:17" x14ac:dyDescent="0.25">
      <c r="A16" t="s">
        <v>719</v>
      </c>
      <c r="B16" t="s">
        <v>720</v>
      </c>
      <c r="C16" t="s">
        <v>720</v>
      </c>
      <c r="D16" t="s">
        <v>514</v>
      </c>
      <c r="E16" t="s">
        <v>515</v>
      </c>
      <c r="F16" t="s">
        <v>22</v>
      </c>
      <c r="G16" t="s">
        <v>22</v>
      </c>
      <c r="H16" t="s">
        <v>22</v>
      </c>
      <c r="I16" t="s">
        <v>22</v>
      </c>
      <c r="J16" t="s">
        <v>718</v>
      </c>
      <c r="K16" t="s">
        <v>22</v>
      </c>
      <c r="L16" t="s">
        <v>22</v>
      </c>
      <c r="M16" t="s">
        <v>22</v>
      </c>
      <c r="N16" t="s">
        <v>720</v>
      </c>
      <c r="O16" t="s">
        <v>335</v>
      </c>
      <c r="P16" t="s">
        <v>720</v>
      </c>
      <c r="Q16" t="s">
        <v>336</v>
      </c>
    </row>
    <row r="17" spans="1:17" x14ac:dyDescent="0.25">
      <c r="A17" t="s">
        <v>728</v>
      </c>
      <c r="B17" t="s">
        <v>730</v>
      </c>
      <c r="C17" t="s">
        <v>731</v>
      </c>
      <c r="D17" t="s">
        <v>379</v>
      </c>
      <c r="E17" t="s">
        <v>729</v>
      </c>
      <c r="F17" t="s">
        <v>22</v>
      </c>
      <c r="G17" t="s">
        <v>22</v>
      </c>
      <c r="H17" t="s">
        <v>22</v>
      </c>
      <c r="I17" t="s">
        <v>22</v>
      </c>
      <c r="J17" t="str">
        <f>B17</f>
        <v>MiSD-PP-9P-V2</v>
      </c>
      <c r="K17" t="s">
        <v>25</v>
      </c>
      <c r="L17" t="s">
        <v>732</v>
      </c>
      <c r="M17" s="9" t="s">
        <v>733</v>
      </c>
      <c r="N17" t="str">
        <f>J17</f>
        <v>MiSD-PP-9P-V2</v>
      </c>
      <c r="O17" t="s">
        <v>335</v>
      </c>
      <c r="P17" t="str">
        <f>N17</f>
        <v>MiSD-PP-9P-V2</v>
      </c>
      <c r="Q17" t="s">
        <v>336</v>
      </c>
    </row>
    <row r="18" spans="1:17" x14ac:dyDescent="0.25">
      <c r="A18" t="s">
        <v>742</v>
      </c>
      <c r="B18" t="s">
        <v>743</v>
      </c>
      <c r="C18" t="s">
        <v>744</v>
      </c>
      <c r="D18" t="s">
        <v>379</v>
      </c>
      <c r="E18" t="s">
        <v>729</v>
      </c>
      <c r="F18" t="s">
        <v>22</v>
      </c>
      <c r="G18" t="s">
        <v>22</v>
      </c>
      <c r="H18" t="s">
        <v>22</v>
      </c>
      <c r="I18" t="s">
        <v>22</v>
      </c>
      <c r="J18" t="s">
        <v>743</v>
      </c>
      <c r="K18" t="s">
        <v>25</v>
      </c>
      <c r="L18" s="30" t="s">
        <v>744</v>
      </c>
      <c r="M18" s="9" t="s">
        <v>745</v>
      </c>
      <c r="N18" s="30" t="s">
        <v>743</v>
      </c>
      <c r="O18" t="s">
        <v>335</v>
      </c>
      <c r="P18" t="s">
        <v>743</v>
      </c>
      <c r="Q18" t="s">
        <v>336</v>
      </c>
    </row>
    <row r="19" spans="1:17" x14ac:dyDescent="0.25">
      <c r="A19" t="s">
        <v>746</v>
      </c>
      <c r="B19" t="s">
        <v>747</v>
      </c>
      <c r="C19" t="s">
        <v>747</v>
      </c>
      <c r="D19" t="s">
        <v>514</v>
      </c>
      <c r="E19" t="s">
        <v>515</v>
      </c>
      <c r="F19" t="s">
        <v>22</v>
      </c>
      <c r="G19" t="s">
        <v>22</v>
      </c>
      <c r="H19" t="s">
        <v>22</v>
      </c>
      <c r="I19" t="s">
        <v>22</v>
      </c>
      <c r="J19" t="s">
        <v>748</v>
      </c>
      <c r="K19" t="s">
        <v>22</v>
      </c>
      <c r="L19" t="s">
        <v>22</v>
      </c>
      <c r="M19" t="s">
        <v>22</v>
      </c>
      <c r="N19" t="str">
        <f>C19</f>
        <v>JUMPER 2X3</v>
      </c>
      <c r="O19" t="s">
        <v>335</v>
      </c>
      <c r="P19" t="str">
        <f>N19</f>
        <v>JUMPER 2X3</v>
      </c>
      <c r="Q19" t="s">
        <v>336</v>
      </c>
    </row>
    <row r="20" spans="1:17" x14ac:dyDescent="0.25">
      <c r="A20" t="s">
        <v>749</v>
      </c>
      <c r="B20" t="s">
        <v>750</v>
      </c>
      <c r="C20" t="str">
        <f>B20</f>
        <v>JUMPER 2X2</v>
      </c>
      <c r="D20" t="s">
        <v>514</v>
      </c>
      <c r="E20" t="s">
        <v>515</v>
      </c>
      <c r="F20" t="s">
        <v>22</v>
      </c>
      <c r="G20" t="s">
        <v>22</v>
      </c>
      <c r="H20" t="s">
        <v>22</v>
      </c>
      <c r="I20" t="s">
        <v>22</v>
      </c>
      <c r="J20" t="s">
        <v>751</v>
      </c>
      <c r="K20" t="s">
        <v>22</v>
      </c>
      <c r="L20" t="s">
        <v>22</v>
      </c>
      <c r="M20" t="s">
        <v>22</v>
      </c>
      <c r="N20" t="str">
        <f>C20</f>
        <v>JUMPER 2X2</v>
      </c>
      <c r="O20" t="s">
        <v>335</v>
      </c>
      <c r="P20" t="str">
        <f>N20</f>
        <v>JUMPER 2X2</v>
      </c>
      <c r="Q20" t="s">
        <v>336</v>
      </c>
    </row>
    <row r="21" spans="1:17" x14ac:dyDescent="0.25">
      <c r="A21" t="s">
        <v>760</v>
      </c>
      <c r="B21" t="s">
        <v>761</v>
      </c>
      <c r="C21" t="str">
        <f>B21</f>
        <v>HEADER 5X2</v>
      </c>
      <c r="D21" t="s">
        <v>514</v>
      </c>
      <c r="E21" t="s">
        <v>515</v>
      </c>
      <c r="F21" t="s">
        <v>22</v>
      </c>
      <c r="G21" t="s">
        <v>22</v>
      </c>
      <c r="H21" t="s">
        <v>22</v>
      </c>
      <c r="I21" t="s">
        <v>22</v>
      </c>
      <c r="J21" t="s">
        <v>762</v>
      </c>
      <c r="K21" t="s">
        <v>22</v>
      </c>
      <c r="L21" t="s">
        <v>22</v>
      </c>
      <c r="M21" t="s">
        <v>22</v>
      </c>
      <c r="N21" t="str">
        <f>C21</f>
        <v>HEADER 5X2</v>
      </c>
      <c r="O21" t="s">
        <v>335</v>
      </c>
      <c r="P21" t="str">
        <f>N21</f>
        <v>HEADER 5X2</v>
      </c>
      <c r="Q21" t="s">
        <v>336</v>
      </c>
    </row>
    <row r="22" spans="1:17" x14ac:dyDescent="0.25">
      <c r="A22" t="s">
        <v>765</v>
      </c>
      <c r="B22" t="s">
        <v>766</v>
      </c>
      <c r="C22" t="str">
        <f>B22</f>
        <v>SMD HEADER 8X2X2.54MM</v>
      </c>
      <c r="D22" t="s">
        <v>379</v>
      </c>
      <c r="E22" t="s">
        <v>20</v>
      </c>
      <c r="F22" t="s">
        <v>22</v>
      </c>
      <c r="G22" t="s">
        <v>22</v>
      </c>
      <c r="H22" t="s">
        <v>22</v>
      </c>
      <c r="I22" t="s">
        <v>22</v>
      </c>
      <c r="J22" t="s">
        <v>767</v>
      </c>
      <c r="K22" t="s">
        <v>25</v>
      </c>
      <c r="L22" t="s">
        <v>769</v>
      </c>
      <c r="M22" s="9" t="s">
        <v>768</v>
      </c>
      <c r="N22" t="str">
        <f>B22</f>
        <v>SMD HEADER 8X2X2.54MM</v>
      </c>
      <c r="O22" t="s">
        <v>335</v>
      </c>
      <c r="P22" t="str">
        <f>N22</f>
        <v>SMD HEADER 8X2X2.54MM</v>
      </c>
      <c r="Q22" t="s">
        <v>336</v>
      </c>
    </row>
    <row r="23" spans="1:17" x14ac:dyDescent="0.25">
      <c r="A23" t="s">
        <v>770</v>
      </c>
      <c r="B23" t="s">
        <v>771</v>
      </c>
      <c r="C23" t="s">
        <v>771</v>
      </c>
      <c r="D23" t="s">
        <v>379</v>
      </c>
      <c r="E23" t="s">
        <v>515</v>
      </c>
      <c r="F23" t="s">
        <v>22</v>
      </c>
      <c r="G23" t="s">
        <v>22</v>
      </c>
      <c r="H23" t="s">
        <v>22</v>
      </c>
      <c r="I23" t="s">
        <v>22</v>
      </c>
      <c r="J23" t="s">
        <v>771</v>
      </c>
      <c r="K23" t="s">
        <v>22</v>
      </c>
      <c r="L23" t="s">
        <v>22</v>
      </c>
      <c r="M23" t="s">
        <v>22</v>
      </c>
      <c r="N23" t="s">
        <v>771</v>
      </c>
      <c r="O23" t="s">
        <v>335</v>
      </c>
      <c r="P23" t="s">
        <v>771</v>
      </c>
      <c r="Q23" t="s">
        <v>336</v>
      </c>
    </row>
    <row r="24" spans="1:17" x14ac:dyDescent="0.25">
      <c r="A24" t="s">
        <v>772</v>
      </c>
      <c r="B24" t="s">
        <v>773</v>
      </c>
      <c r="C24" t="str">
        <f>B24</f>
        <v>TH HEADER 8X2X2.54MM</v>
      </c>
      <c r="D24" t="s">
        <v>379</v>
      </c>
      <c r="E24" t="s">
        <v>515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766</v>
      </c>
      <c r="O24" t="s">
        <v>335</v>
      </c>
      <c r="P24" t="s">
        <v>774</v>
      </c>
      <c r="Q24" t="s">
        <v>336</v>
      </c>
    </row>
    <row r="25" spans="1:17" x14ac:dyDescent="0.25">
      <c r="A25" t="s">
        <v>775</v>
      </c>
      <c r="B25" t="s">
        <v>776</v>
      </c>
      <c r="C25" t="str">
        <f>B25</f>
        <v>TH HEADER 10X2X2.54MM</v>
      </c>
      <c r="D25" t="s">
        <v>379</v>
      </c>
      <c r="E25" t="s">
        <v>515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777</v>
      </c>
      <c r="O25" t="s">
        <v>335</v>
      </c>
      <c r="P25" t="s">
        <v>778</v>
      </c>
      <c r="Q25" t="s">
        <v>336</v>
      </c>
    </row>
    <row r="26" spans="1:17" x14ac:dyDescent="0.25">
      <c r="A26" t="s">
        <v>779</v>
      </c>
      <c r="B26" t="str">
        <f>N26</f>
        <v>SMD HEADER 10X2X2.54MM</v>
      </c>
      <c r="C26" t="str">
        <f>B26</f>
        <v>SMD HEADER 10X2X2.54MM</v>
      </c>
      <c r="D26" t="s">
        <v>379</v>
      </c>
      <c r="E26" t="s">
        <v>20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777</v>
      </c>
      <c r="O26" t="s">
        <v>335</v>
      </c>
      <c r="P26" t="str">
        <f>N26</f>
        <v>SMD HEADER 10X2X2.54MM</v>
      </c>
      <c r="Q26" t="s">
        <v>336</v>
      </c>
    </row>
  </sheetData>
  <phoneticPr fontId="1" type="noConversion"/>
  <hyperlinks>
    <hyperlink ref="M2" r:id="rId1" xr:uid="{F5332280-6294-46BC-87F0-6C68A51B2E86}"/>
    <hyperlink ref="M3" r:id="rId2" xr:uid="{32332BF2-CB79-47E9-B485-90755E05A15C}"/>
    <hyperlink ref="M5" r:id="rId3" display="https://www.thegioiic.com/kf142-5-08-12-r-terminal-block-12-tiep-diem-cam-day-ngang-5-08mm-250v-10a" xr:uid="{BB68D65B-3BEB-48B8-AD18-7FA6341B4088}"/>
    <hyperlink ref="M6" r:id="rId4" xr:uid="{A6035C02-57A0-4E85-9059-2DA63FF6F73C}"/>
    <hyperlink ref="M7" r:id="rId5" xr:uid="{1D193137-7B65-4990-AF66-8FA10BE216A9}"/>
    <hyperlink ref="M8" r:id="rId6" xr:uid="{0DD75935-D4FD-47C3-9F53-616A602FDF92}"/>
    <hyperlink ref="M9" r:id="rId7" xr:uid="{D44B8F4B-1137-48C2-ADBB-BB2AD39F91AE}"/>
    <hyperlink ref="M10" r:id="rId8" xr:uid="{9A8784E0-72DA-4F01-8714-17B50F3B466A}"/>
    <hyperlink ref="M11" r:id="rId9" xr:uid="{5FE11BE7-9727-4BB1-BCB7-F5993EEFD63B}"/>
    <hyperlink ref="M12" r:id="rId10" xr:uid="{9DC4A94E-CB63-419A-AFD2-8E668587A11B}"/>
    <hyperlink ref="M13" r:id="rId11" xr:uid="{27B5C874-22A2-4ECE-914B-FC1C9BC52F13}"/>
    <hyperlink ref="M14" r:id="rId12" xr:uid="{E9A4BFB1-C575-46E6-804F-61CD2E3ADCA1}"/>
    <hyperlink ref="M17" r:id="rId13" xr:uid="{1E8E284A-C786-4860-B72A-E178662EBBF6}"/>
    <hyperlink ref="M18" r:id="rId14" xr:uid="{7C4315D5-FEA0-4AEA-91F9-C7FF22264B46}"/>
    <hyperlink ref="M22" r:id="rId15" xr:uid="{DCE1E346-9F05-42FB-B814-1E3886D11BCB}"/>
  </hyperlinks>
  <pageMargins left="0.7" right="0.7" top="0.75" bottom="0.75" header="0.3" footer="0.3"/>
  <pageSetup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38B-60EA-4545-9773-3DC8B408BC89}">
  <dimension ref="A1:Q27"/>
  <sheetViews>
    <sheetView topLeftCell="A16" zoomScale="85" zoomScaleNormal="85" workbookViewId="0">
      <selection activeCell="P25" sqref="P25:Q25"/>
    </sheetView>
  </sheetViews>
  <sheetFormatPr defaultRowHeight="15" x14ac:dyDescent="0.25"/>
  <cols>
    <col min="1" max="1" width="14" bestFit="1" customWidth="1"/>
    <col min="2" max="2" width="19.85546875" customWidth="1"/>
    <col min="3" max="3" width="41.140625" bestFit="1" customWidth="1"/>
    <col min="4" max="4" width="12" bestFit="1" customWidth="1"/>
    <col min="5" max="5" width="8.140625" bestFit="1" customWidth="1"/>
    <col min="6" max="6" width="11" style="12" bestFit="1" customWidth="1"/>
    <col min="7" max="7" width="9.7109375" bestFit="1" customWidth="1"/>
    <col min="8" max="8" width="7.85546875" bestFit="1" customWidth="1"/>
    <col min="9" max="9" width="11.140625" bestFit="1" customWidth="1"/>
    <col min="10" max="10" width="8.140625" style="12" bestFit="1" customWidth="1"/>
    <col min="11" max="11" width="9.85546875" bestFit="1" customWidth="1"/>
    <col min="12" max="12" width="20.42578125" bestFit="1" customWidth="1"/>
    <col min="13" max="13" width="21.85546875" style="1" customWidth="1"/>
    <col min="14" max="14" width="16.28515625" bestFit="1" customWidth="1"/>
    <col min="15" max="15" width="21" style="1" bestFit="1" customWidth="1"/>
    <col min="16" max="16" width="21.42578125" customWidth="1"/>
    <col min="17" max="17" width="22.42578125" style="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2" t="s">
        <v>5</v>
      </c>
      <c r="G1" t="s">
        <v>6</v>
      </c>
      <c r="H1" t="s">
        <v>7</v>
      </c>
      <c r="I1" t="s">
        <v>8</v>
      </c>
      <c r="J1" s="12" t="s">
        <v>9</v>
      </c>
      <c r="K1" t="s">
        <v>10</v>
      </c>
      <c r="L1" t="s">
        <v>11</v>
      </c>
      <c r="M1" s="1" t="s">
        <v>12</v>
      </c>
      <c r="N1" t="s">
        <v>13</v>
      </c>
      <c r="O1" s="1" t="s">
        <v>14</v>
      </c>
      <c r="P1" t="s">
        <v>15</v>
      </c>
      <c r="Q1" s="1" t="s">
        <v>16</v>
      </c>
    </row>
    <row r="2" spans="1:17" ht="75" x14ac:dyDescent="0.25">
      <c r="A2" t="s">
        <v>339</v>
      </c>
      <c r="B2" s="10" t="s">
        <v>340</v>
      </c>
      <c r="C2" t="s">
        <v>341</v>
      </c>
      <c r="D2" t="s">
        <v>342</v>
      </c>
      <c r="E2" t="s">
        <v>20</v>
      </c>
      <c r="F2" s="12" t="s">
        <v>343</v>
      </c>
      <c r="G2" t="s">
        <v>22</v>
      </c>
      <c r="H2" t="s">
        <v>344</v>
      </c>
      <c r="I2" t="s">
        <v>22</v>
      </c>
      <c r="J2" s="12" t="s">
        <v>345</v>
      </c>
      <c r="K2" t="s">
        <v>25</v>
      </c>
      <c r="L2" s="10" t="s">
        <v>340</v>
      </c>
      <c r="M2" s="11" t="s">
        <v>346</v>
      </c>
      <c r="N2" t="s">
        <v>347</v>
      </c>
      <c r="O2" s="1" t="s">
        <v>348</v>
      </c>
      <c r="P2" t="s">
        <v>345</v>
      </c>
      <c r="Q2" s="1" t="s">
        <v>349</v>
      </c>
    </row>
    <row r="3" spans="1:17" ht="75" x14ac:dyDescent="0.25">
      <c r="A3" t="s">
        <v>385</v>
      </c>
      <c r="B3" s="10" t="s">
        <v>386</v>
      </c>
      <c r="C3" s="10" t="s">
        <v>387</v>
      </c>
      <c r="D3" t="s">
        <v>388</v>
      </c>
      <c r="E3" t="s">
        <v>20</v>
      </c>
      <c r="F3" s="12" t="s">
        <v>389</v>
      </c>
      <c r="G3" t="s">
        <v>22</v>
      </c>
      <c r="H3" t="s">
        <v>22</v>
      </c>
      <c r="I3" t="s">
        <v>22</v>
      </c>
      <c r="J3" s="12" t="s">
        <v>390</v>
      </c>
      <c r="K3" t="s">
        <v>25</v>
      </c>
      <c r="L3" s="10" t="s">
        <v>386</v>
      </c>
      <c r="M3" s="11" t="s">
        <v>391</v>
      </c>
      <c r="N3" t="s">
        <v>388</v>
      </c>
      <c r="O3" s="1" t="s">
        <v>348</v>
      </c>
      <c r="P3" t="s">
        <v>390</v>
      </c>
      <c r="Q3" s="1" t="s">
        <v>349</v>
      </c>
    </row>
    <row r="4" spans="1:17" ht="75" x14ac:dyDescent="0.25">
      <c r="A4" t="s">
        <v>392</v>
      </c>
      <c r="B4" t="s">
        <v>393</v>
      </c>
      <c r="C4" t="s">
        <v>396</v>
      </c>
      <c r="D4" t="s">
        <v>394</v>
      </c>
      <c r="E4" t="s">
        <v>20</v>
      </c>
      <c r="F4" s="12" t="s">
        <v>395</v>
      </c>
      <c r="G4" s="16">
        <v>0.2</v>
      </c>
      <c r="H4" t="s">
        <v>22</v>
      </c>
      <c r="I4" t="s">
        <v>22</v>
      </c>
      <c r="J4" s="12" t="s">
        <v>397</v>
      </c>
      <c r="K4" t="s">
        <v>25</v>
      </c>
      <c r="L4" t="s">
        <v>393</v>
      </c>
      <c r="M4" s="11" t="s">
        <v>398</v>
      </c>
      <c r="N4" t="s">
        <v>394</v>
      </c>
      <c r="O4" s="1" t="s">
        <v>348</v>
      </c>
      <c r="P4" t="s">
        <v>399</v>
      </c>
      <c r="Q4" s="1" t="s">
        <v>349</v>
      </c>
    </row>
    <row r="5" spans="1:17" ht="75" x14ac:dyDescent="0.25">
      <c r="A5" t="s">
        <v>400</v>
      </c>
      <c r="B5" t="s">
        <v>403</v>
      </c>
      <c r="C5" t="s">
        <v>404</v>
      </c>
      <c r="D5" t="s">
        <v>394</v>
      </c>
      <c r="E5" t="s">
        <v>20</v>
      </c>
      <c r="F5" s="12" t="s">
        <v>395</v>
      </c>
      <c r="G5" s="16">
        <v>0.2</v>
      </c>
      <c r="H5" t="s">
        <v>22</v>
      </c>
      <c r="I5" t="s">
        <v>22</v>
      </c>
      <c r="J5" s="12" t="s">
        <v>401</v>
      </c>
      <c r="K5" t="s">
        <v>25</v>
      </c>
      <c r="L5" t="s">
        <v>403</v>
      </c>
      <c r="M5" s="11" t="s">
        <v>405</v>
      </c>
      <c r="N5" t="s">
        <v>394</v>
      </c>
      <c r="O5" s="1" t="s">
        <v>348</v>
      </c>
      <c r="P5" t="s">
        <v>402</v>
      </c>
      <c r="Q5" s="1" t="s">
        <v>349</v>
      </c>
    </row>
    <row r="6" spans="1:17" ht="75" x14ac:dyDescent="0.25">
      <c r="A6" t="s">
        <v>451</v>
      </c>
      <c r="B6" t="s">
        <v>455</v>
      </c>
      <c r="C6" t="s">
        <v>453</v>
      </c>
      <c r="D6" t="s">
        <v>388</v>
      </c>
      <c r="E6" t="s">
        <v>20</v>
      </c>
      <c r="F6" s="12" t="s">
        <v>454</v>
      </c>
      <c r="G6" t="s">
        <v>22</v>
      </c>
      <c r="H6" t="s">
        <v>22</v>
      </c>
      <c r="I6" t="s">
        <v>22</v>
      </c>
      <c r="J6" s="12" t="s">
        <v>457</v>
      </c>
      <c r="K6" t="s">
        <v>25</v>
      </c>
      <c r="L6" s="10" t="s">
        <v>452</v>
      </c>
      <c r="M6" s="11" t="s">
        <v>456</v>
      </c>
      <c r="N6" t="s">
        <v>388</v>
      </c>
      <c r="O6" s="1" t="s">
        <v>348</v>
      </c>
      <c r="P6" t="s">
        <v>457</v>
      </c>
      <c r="Q6" s="1" t="s">
        <v>349</v>
      </c>
    </row>
    <row r="7" spans="1:17" ht="75" x14ac:dyDescent="0.25">
      <c r="A7" t="s">
        <v>458</v>
      </c>
      <c r="B7" t="s">
        <v>459</v>
      </c>
      <c r="C7" t="s">
        <v>460</v>
      </c>
      <c r="D7" t="s">
        <v>394</v>
      </c>
      <c r="E7" t="s">
        <v>20</v>
      </c>
      <c r="F7" s="12" t="s">
        <v>477</v>
      </c>
      <c r="G7" s="16">
        <v>0.2</v>
      </c>
      <c r="H7" t="s">
        <v>22</v>
      </c>
      <c r="I7" t="s">
        <v>22</v>
      </c>
      <c r="J7" s="12" t="s">
        <v>397</v>
      </c>
      <c r="K7" t="s">
        <v>25</v>
      </c>
      <c r="L7" t="s">
        <v>459</v>
      </c>
      <c r="M7" s="11" t="s">
        <v>398</v>
      </c>
      <c r="N7" t="s">
        <v>394</v>
      </c>
      <c r="O7" s="1" t="s">
        <v>348</v>
      </c>
      <c r="P7" t="s">
        <v>399</v>
      </c>
      <c r="Q7" s="1" t="s">
        <v>349</v>
      </c>
    </row>
    <row r="8" spans="1:17" ht="75" x14ac:dyDescent="0.25">
      <c r="A8" t="s">
        <v>473</v>
      </c>
      <c r="B8" t="s">
        <v>474</v>
      </c>
      <c r="C8" s="10" t="s">
        <v>475</v>
      </c>
      <c r="D8" t="s">
        <v>394</v>
      </c>
      <c r="E8" t="s">
        <v>20</v>
      </c>
      <c r="F8" s="12" t="s">
        <v>476</v>
      </c>
      <c r="G8" s="16">
        <v>0.2</v>
      </c>
      <c r="H8" t="s">
        <v>22</v>
      </c>
      <c r="I8" t="s">
        <v>22</v>
      </c>
      <c r="J8" s="12" t="s">
        <v>478</v>
      </c>
      <c r="K8" t="s">
        <v>25</v>
      </c>
      <c r="L8" t="s">
        <v>474</v>
      </c>
      <c r="M8" s="11" t="s">
        <v>479</v>
      </c>
      <c r="N8" t="s">
        <v>394</v>
      </c>
      <c r="O8" s="1" t="s">
        <v>348</v>
      </c>
      <c r="P8" t="s">
        <v>480</v>
      </c>
      <c r="Q8" s="1" t="s">
        <v>349</v>
      </c>
    </row>
    <row r="9" spans="1:17" ht="75" x14ac:dyDescent="0.25">
      <c r="A9" t="s">
        <v>496</v>
      </c>
      <c r="B9" t="s">
        <v>511</v>
      </c>
      <c r="C9" t="s">
        <v>498</v>
      </c>
      <c r="D9" t="s">
        <v>499</v>
      </c>
      <c r="E9" t="s">
        <v>20</v>
      </c>
      <c r="F9" s="12" t="s">
        <v>500</v>
      </c>
      <c r="G9" t="s">
        <v>22</v>
      </c>
      <c r="H9" t="s">
        <v>501</v>
      </c>
      <c r="I9" t="s">
        <v>22</v>
      </c>
      <c r="J9" s="12">
        <v>1206</v>
      </c>
      <c r="K9" t="s">
        <v>25</v>
      </c>
      <c r="L9" t="s">
        <v>502</v>
      </c>
      <c r="M9" s="11" t="s">
        <v>497</v>
      </c>
      <c r="N9" t="s">
        <v>499</v>
      </c>
      <c r="O9" s="1" t="s">
        <v>348</v>
      </c>
      <c r="P9" t="s">
        <v>503</v>
      </c>
      <c r="Q9" s="1" t="s">
        <v>349</v>
      </c>
    </row>
    <row r="10" spans="1:17" ht="75" x14ac:dyDescent="0.25">
      <c r="A10" t="s">
        <v>505</v>
      </c>
      <c r="B10" t="s">
        <v>510</v>
      </c>
      <c r="C10" t="s">
        <v>507</v>
      </c>
      <c r="D10" t="s">
        <v>499</v>
      </c>
      <c r="E10" t="s">
        <v>20</v>
      </c>
      <c r="F10" s="12" t="s">
        <v>508</v>
      </c>
      <c r="G10" t="s">
        <v>22</v>
      </c>
      <c r="H10" t="s">
        <v>171</v>
      </c>
      <c r="I10" t="s">
        <v>22</v>
      </c>
      <c r="J10" s="12">
        <v>1812</v>
      </c>
      <c r="L10" t="s">
        <v>506</v>
      </c>
      <c r="M10" s="11" t="s">
        <v>504</v>
      </c>
      <c r="N10" t="s">
        <v>499</v>
      </c>
      <c r="O10" s="1" t="s">
        <v>348</v>
      </c>
      <c r="P10" t="s">
        <v>509</v>
      </c>
      <c r="Q10" s="1" t="s">
        <v>349</v>
      </c>
    </row>
    <row r="11" spans="1:17" ht="75" x14ac:dyDescent="0.25">
      <c r="A11" t="s">
        <v>512</v>
      </c>
      <c r="B11" t="s">
        <v>513</v>
      </c>
      <c r="C11" t="s">
        <v>513</v>
      </c>
      <c r="D11" t="s">
        <v>514</v>
      </c>
      <c r="E11" t="s">
        <v>515</v>
      </c>
      <c r="F11" s="12" t="s">
        <v>22</v>
      </c>
      <c r="G11" t="s">
        <v>22</v>
      </c>
      <c r="H11" t="s">
        <v>22</v>
      </c>
      <c r="I11" t="s">
        <v>22</v>
      </c>
      <c r="J11" s="12" t="s">
        <v>22</v>
      </c>
      <c r="K11" t="s">
        <v>22</v>
      </c>
      <c r="L11" t="s">
        <v>22</v>
      </c>
      <c r="M11" t="s">
        <v>22</v>
      </c>
      <c r="N11" t="s">
        <v>516</v>
      </c>
      <c r="O11" s="1" t="s">
        <v>348</v>
      </c>
      <c r="P11" t="s">
        <v>516</v>
      </c>
      <c r="Q11" s="1" t="s">
        <v>349</v>
      </c>
    </row>
    <row r="12" spans="1:17" ht="75" x14ac:dyDescent="0.25">
      <c r="A12" t="s">
        <v>520</v>
      </c>
      <c r="B12" t="s">
        <v>521</v>
      </c>
      <c r="C12" t="s">
        <v>522</v>
      </c>
      <c r="D12" t="s">
        <v>523</v>
      </c>
      <c r="E12" t="s">
        <v>20</v>
      </c>
      <c r="F12" s="12" t="s">
        <v>22</v>
      </c>
      <c r="G12" t="s">
        <v>22</v>
      </c>
      <c r="H12" t="s">
        <v>22</v>
      </c>
      <c r="I12" t="s">
        <v>22</v>
      </c>
      <c r="J12" s="12" t="s">
        <v>24</v>
      </c>
      <c r="K12" t="s">
        <v>25</v>
      </c>
      <c r="L12" t="s">
        <v>525</v>
      </c>
      <c r="M12" s="11" t="s">
        <v>524</v>
      </c>
      <c r="N12" t="s">
        <v>523</v>
      </c>
      <c r="O12" s="1" t="s">
        <v>348</v>
      </c>
      <c r="P12" t="s">
        <v>522</v>
      </c>
      <c r="Q12" s="1" t="s">
        <v>349</v>
      </c>
    </row>
    <row r="13" spans="1:17" ht="75" x14ac:dyDescent="0.25">
      <c r="A13" t="s">
        <v>526</v>
      </c>
      <c r="B13" t="s">
        <v>527</v>
      </c>
      <c r="C13" t="s">
        <v>530</v>
      </c>
      <c r="D13" t="s">
        <v>523</v>
      </c>
      <c r="E13" t="s">
        <v>20</v>
      </c>
      <c r="F13" s="12" t="s">
        <v>22</v>
      </c>
      <c r="G13" t="s">
        <v>22</v>
      </c>
      <c r="H13" t="s">
        <v>22</v>
      </c>
      <c r="I13" t="s">
        <v>22</v>
      </c>
      <c r="J13" s="12" t="s">
        <v>24</v>
      </c>
      <c r="K13" t="s">
        <v>25</v>
      </c>
      <c r="L13" t="s">
        <v>528</v>
      </c>
      <c r="M13" s="11" t="s">
        <v>529</v>
      </c>
      <c r="N13" t="s">
        <v>523</v>
      </c>
      <c r="O13" s="1" t="s">
        <v>348</v>
      </c>
      <c r="P13" t="s">
        <v>530</v>
      </c>
      <c r="Q13" s="1" t="s">
        <v>349</v>
      </c>
    </row>
    <row r="14" spans="1:17" ht="75" x14ac:dyDescent="0.25">
      <c r="A14" t="s">
        <v>545</v>
      </c>
      <c r="B14" t="s">
        <v>546</v>
      </c>
      <c r="C14" t="s">
        <v>547</v>
      </c>
      <c r="D14" t="s">
        <v>548</v>
      </c>
      <c r="E14" t="s">
        <v>20</v>
      </c>
      <c r="F14" s="12" t="s">
        <v>550</v>
      </c>
      <c r="G14" t="s">
        <v>22</v>
      </c>
      <c r="H14" t="s">
        <v>549</v>
      </c>
      <c r="I14" t="s">
        <v>22</v>
      </c>
      <c r="J14" s="12" t="s">
        <v>551</v>
      </c>
      <c r="K14" t="s">
        <v>25</v>
      </c>
      <c r="L14" t="str">
        <f>B14</f>
        <v>LL4148</v>
      </c>
      <c r="M14" s="11" t="s">
        <v>552</v>
      </c>
      <c r="N14" t="s">
        <v>548</v>
      </c>
      <c r="O14" s="1" t="s">
        <v>348</v>
      </c>
      <c r="P14" t="s">
        <v>551</v>
      </c>
      <c r="Q14" s="1" t="s">
        <v>349</v>
      </c>
    </row>
    <row r="15" spans="1:17" ht="75" x14ac:dyDescent="0.25">
      <c r="A15" t="s">
        <v>553</v>
      </c>
      <c r="B15" t="s">
        <v>554</v>
      </c>
      <c r="C15" s="10" t="s">
        <v>555</v>
      </c>
      <c r="D15" t="s">
        <v>556</v>
      </c>
      <c r="E15" t="s">
        <v>20</v>
      </c>
      <c r="F15" s="12" t="s">
        <v>557</v>
      </c>
      <c r="G15" t="s">
        <v>22</v>
      </c>
      <c r="H15" t="s">
        <v>557</v>
      </c>
      <c r="I15" t="s">
        <v>22</v>
      </c>
      <c r="J15" s="12" t="s">
        <v>558</v>
      </c>
      <c r="K15" t="s">
        <v>25</v>
      </c>
      <c r="L15" t="str">
        <f>B15</f>
        <v>SMBJ36CA</v>
      </c>
      <c r="M15" s="11" t="s">
        <v>559</v>
      </c>
      <c r="N15" t="s">
        <v>556</v>
      </c>
      <c r="O15" s="1" t="s">
        <v>348</v>
      </c>
      <c r="P15" s="12" t="s">
        <v>570</v>
      </c>
      <c r="Q15" s="1" t="s">
        <v>349</v>
      </c>
    </row>
    <row r="16" spans="1:17" ht="75" x14ac:dyDescent="0.25">
      <c r="A16" t="s">
        <v>563</v>
      </c>
      <c r="B16" t="s">
        <v>564</v>
      </c>
      <c r="C16" t="s">
        <v>567</v>
      </c>
      <c r="D16" t="s">
        <v>556</v>
      </c>
      <c r="E16" t="s">
        <v>20</v>
      </c>
      <c r="F16" s="12" t="s">
        <v>566</v>
      </c>
      <c r="G16" t="s">
        <v>22</v>
      </c>
      <c r="H16" t="s">
        <v>565</v>
      </c>
      <c r="I16" t="s">
        <v>22</v>
      </c>
      <c r="J16" s="12" t="s">
        <v>568</v>
      </c>
      <c r="K16" t="s">
        <v>25</v>
      </c>
      <c r="L16" t="str">
        <f>B16</f>
        <v>PSD12C</v>
      </c>
      <c r="M16" s="11" t="s">
        <v>569</v>
      </c>
      <c r="N16" t="s">
        <v>556</v>
      </c>
      <c r="O16" s="1" t="s">
        <v>348</v>
      </c>
      <c r="P16" s="12" t="s">
        <v>568</v>
      </c>
      <c r="Q16" s="1" t="s">
        <v>349</v>
      </c>
    </row>
    <row r="17" spans="1:17" ht="75" x14ac:dyDescent="0.25">
      <c r="A17" t="s">
        <v>577</v>
      </c>
      <c r="B17" t="s">
        <v>578</v>
      </c>
      <c r="C17" t="s">
        <v>579</v>
      </c>
      <c r="D17" t="s">
        <v>548</v>
      </c>
      <c r="E17" t="s">
        <v>20</v>
      </c>
      <c r="F17" s="12" t="s">
        <v>580</v>
      </c>
      <c r="G17" t="s">
        <v>22</v>
      </c>
      <c r="H17" t="s">
        <v>581</v>
      </c>
      <c r="I17" t="s">
        <v>22</v>
      </c>
      <c r="J17" s="12" t="s">
        <v>583</v>
      </c>
      <c r="K17" t="s">
        <v>25</v>
      </c>
      <c r="L17" t="str">
        <f>B17</f>
        <v>1N4148W-E3-18</v>
      </c>
      <c r="M17" s="11" t="s">
        <v>582</v>
      </c>
      <c r="N17" t="s">
        <v>548</v>
      </c>
      <c r="O17" s="1" t="s">
        <v>348</v>
      </c>
      <c r="P17" s="12" t="str">
        <f>J17</f>
        <v>SOD-123</v>
      </c>
      <c r="Q17" s="1" t="s">
        <v>349</v>
      </c>
    </row>
    <row r="18" spans="1:17" ht="75" x14ac:dyDescent="0.25">
      <c r="A18" t="s">
        <v>612</v>
      </c>
      <c r="B18" t="s">
        <v>613</v>
      </c>
      <c r="C18" t="s">
        <v>614</v>
      </c>
      <c r="D18" t="s">
        <v>394</v>
      </c>
      <c r="E18" t="s">
        <v>20</v>
      </c>
      <c r="F18" s="12" t="s">
        <v>615</v>
      </c>
      <c r="G18" t="s">
        <v>22</v>
      </c>
      <c r="H18" t="s">
        <v>22</v>
      </c>
      <c r="I18" t="s">
        <v>22</v>
      </c>
      <c r="J18" s="12" t="s">
        <v>616</v>
      </c>
      <c r="K18" t="s">
        <v>25</v>
      </c>
      <c r="L18" t="s">
        <v>613</v>
      </c>
      <c r="M18" s="11" t="s">
        <v>617</v>
      </c>
      <c r="N18" t="s">
        <v>394</v>
      </c>
      <c r="O18" s="1" t="s">
        <v>348</v>
      </c>
      <c r="P18" t="s">
        <v>618</v>
      </c>
      <c r="Q18" s="1" t="s">
        <v>349</v>
      </c>
    </row>
    <row r="19" spans="1:17" ht="75" x14ac:dyDescent="0.25">
      <c r="A19" t="s">
        <v>623</v>
      </c>
      <c r="B19" t="s">
        <v>624</v>
      </c>
      <c r="C19" t="s">
        <v>625</v>
      </c>
      <c r="D19" t="s">
        <v>626</v>
      </c>
      <c r="E19" t="s">
        <v>20</v>
      </c>
      <c r="F19" s="12" t="s">
        <v>627</v>
      </c>
      <c r="G19" t="s">
        <v>22</v>
      </c>
      <c r="H19" t="s">
        <v>22</v>
      </c>
      <c r="I19" t="s">
        <v>22</v>
      </c>
      <c r="J19" s="12" t="s">
        <v>628</v>
      </c>
      <c r="K19" t="s">
        <v>25</v>
      </c>
      <c r="L19" t="s">
        <v>625</v>
      </c>
      <c r="M19" s="11" t="s">
        <v>629</v>
      </c>
      <c r="N19" t="s">
        <v>626</v>
      </c>
      <c r="O19" s="1" t="s">
        <v>348</v>
      </c>
      <c r="P19" s="12" t="s">
        <v>624</v>
      </c>
      <c r="Q19" s="1" t="s">
        <v>349</v>
      </c>
    </row>
    <row r="20" spans="1:17" ht="75" x14ac:dyDescent="0.25">
      <c r="A20" t="s">
        <v>634</v>
      </c>
      <c r="B20" t="s">
        <v>636</v>
      </c>
      <c r="C20" t="s">
        <v>637</v>
      </c>
      <c r="D20" t="s">
        <v>638</v>
      </c>
      <c r="E20" t="s">
        <v>20</v>
      </c>
      <c r="F20" s="12" t="s">
        <v>32</v>
      </c>
      <c r="G20" t="s">
        <v>22</v>
      </c>
      <c r="H20" t="s">
        <v>22</v>
      </c>
      <c r="I20" t="s">
        <v>22</v>
      </c>
      <c r="J20" s="12" t="s">
        <v>32</v>
      </c>
      <c r="K20" t="s">
        <v>25</v>
      </c>
      <c r="L20" t="str">
        <f>C20</f>
        <v>LED 2 Màu Đỏ, Xanh Dương 0805 Dán SMD Trong Suốt</v>
      </c>
      <c r="M20" s="11" t="s">
        <v>639</v>
      </c>
      <c r="N20" t="s">
        <v>635</v>
      </c>
      <c r="O20" s="1" t="s">
        <v>348</v>
      </c>
      <c r="P20" s="12" t="s">
        <v>640</v>
      </c>
      <c r="Q20" s="1" t="s">
        <v>349</v>
      </c>
    </row>
    <row r="21" spans="1:17" ht="75" x14ac:dyDescent="0.25">
      <c r="A21" t="s">
        <v>669</v>
      </c>
      <c r="B21" t="s">
        <v>670</v>
      </c>
      <c r="C21" t="s">
        <v>671</v>
      </c>
      <c r="D21" t="s">
        <v>672</v>
      </c>
      <c r="E21" t="s">
        <v>20</v>
      </c>
      <c r="F21" s="12" t="s">
        <v>673</v>
      </c>
      <c r="G21" t="s">
        <v>22</v>
      </c>
      <c r="H21" t="s">
        <v>22</v>
      </c>
      <c r="I21" t="s">
        <v>22</v>
      </c>
      <c r="J21" s="12" t="s">
        <v>674</v>
      </c>
      <c r="K21" t="s">
        <v>25</v>
      </c>
      <c r="L21" t="s">
        <v>675</v>
      </c>
      <c r="M21" s="11" t="s">
        <v>676</v>
      </c>
      <c r="N21" t="s">
        <v>677</v>
      </c>
      <c r="O21" s="1" t="s">
        <v>348</v>
      </c>
      <c r="P21" s="12" t="s">
        <v>678</v>
      </c>
      <c r="Q21" s="1" t="s">
        <v>349</v>
      </c>
    </row>
    <row r="22" spans="1:17" ht="75" x14ac:dyDescent="0.25">
      <c r="A22" t="s">
        <v>696</v>
      </c>
      <c r="B22" t="s">
        <v>699</v>
      </c>
      <c r="C22" t="s">
        <v>698</v>
      </c>
      <c r="D22" t="s">
        <v>697</v>
      </c>
      <c r="E22" t="s">
        <v>20</v>
      </c>
      <c r="F22" s="12" t="s">
        <v>700</v>
      </c>
      <c r="G22" t="s">
        <v>22</v>
      </c>
      <c r="H22" t="s">
        <v>22</v>
      </c>
      <c r="I22" t="s">
        <v>22</v>
      </c>
      <c r="J22" s="12" t="s">
        <v>24</v>
      </c>
      <c r="K22" t="s">
        <v>25</v>
      </c>
      <c r="L22" t="s">
        <v>698</v>
      </c>
      <c r="M22" s="11" t="s">
        <v>701</v>
      </c>
      <c r="N22" t="s">
        <v>697</v>
      </c>
      <c r="O22" s="1" t="s">
        <v>348</v>
      </c>
      <c r="P22" s="12" t="s">
        <v>702</v>
      </c>
      <c r="Q22" s="1" t="s">
        <v>349</v>
      </c>
    </row>
    <row r="23" spans="1:17" ht="75" x14ac:dyDescent="0.25">
      <c r="A23" t="s">
        <v>705</v>
      </c>
      <c r="B23" t="s">
        <v>706</v>
      </c>
      <c r="C23" t="s">
        <v>707</v>
      </c>
      <c r="D23" t="s">
        <v>672</v>
      </c>
      <c r="E23" t="s">
        <v>20</v>
      </c>
      <c r="F23" t="s">
        <v>22</v>
      </c>
      <c r="G23" t="s">
        <v>22</v>
      </c>
      <c r="H23" t="s">
        <v>22</v>
      </c>
      <c r="I23" t="s">
        <v>22</v>
      </c>
      <c r="J23" s="12" t="s">
        <v>708</v>
      </c>
      <c r="K23" t="s">
        <v>25</v>
      </c>
      <c r="L23" t="s">
        <v>709</v>
      </c>
      <c r="M23" s="11" t="s">
        <v>710</v>
      </c>
      <c r="N23" t="s">
        <v>704</v>
      </c>
      <c r="O23" s="1" t="s">
        <v>348</v>
      </c>
      <c r="P23" t="s">
        <v>703</v>
      </c>
      <c r="Q23" s="1" t="s">
        <v>349</v>
      </c>
    </row>
    <row r="24" spans="1:17" ht="75" x14ac:dyDescent="0.25">
      <c r="A24" t="s">
        <v>711</v>
      </c>
      <c r="B24" t="s">
        <v>716</v>
      </c>
      <c r="C24" t="s">
        <v>712</v>
      </c>
      <c r="D24" t="s">
        <v>672</v>
      </c>
      <c r="E24" t="s">
        <v>20</v>
      </c>
      <c r="F24" s="12" t="s">
        <v>713</v>
      </c>
      <c r="G24" t="s">
        <v>22</v>
      </c>
      <c r="H24" t="s">
        <v>22</v>
      </c>
      <c r="I24" t="s">
        <v>22</v>
      </c>
      <c r="J24" s="12" t="s">
        <v>674</v>
      </c>
      <c r="K24" t="s">
        <v>25</v>
      </c>
      <c r="L24" t="s">
        <v>714</v>
      </c>
      <c r="M24" s="11" t="s">
        <v>715</v>
      </c>
      <c r="N24" t="s">
        <v>677</v>
      </c>
      <c r="O24" s="1" t="s">
        <v>348</v>
      </c>
      <c r="P24" s="12" t="s">
        <v>678</v>
      </c>
      <c r="Q24" s="1" t="s">
        <v>349</v>
      </c>
    </row>
    <row r="25" spans="1:17" ht="75" x14ac:dyDescent="0.25">
      <c r="A25" t="s">
        <v>752</v>
      </c>
      <c r="B25" t="s">
        <v>754</v>
      </c>
      <c r="C25" t="s">
        <v>753</v>
      </c>
      <c r="D25" t="s">
        <v>755</v>
      </c>
      <c r="E25" t="s">
        <v>20</v>
      </c>
      <c r="F25" t="s">
        <v>22</v>
      </c>
      <c r="G25" t="s">
        <v>22</v>
      </c>
      <c r="H25" t="s">
        <v>178</v>
      </c>
      <c r="I25" t="s">
        <v>756</v>
      </c>
      <c r="J25" s="12" t="s">
        <v>345</v>
      </c>
      <c r="K25" t="s">
        <v>25</v>
      </c>
      <c r="L25" t="s">
        <v>757</v>
      </c>
      <c r="M25" s="11" t="s">
        <v>758</v>
      </c>
      <c r="N25" t="s">
        <v>759</v>
      </c>
      <c r="O25" s="1" t="s">
        <v>348</v>
      </c>
      <c r="P25" t="s">
        <v>345</v>
      </c>
      <c r="Q25" s="1" t="s">
        <v>349</v>
      </c>
    </row>
    <row r="26" spans="1:17" ht="75" x14ac:dyDescent="0.25">
      <c r="A26" t="s">
        <v>780</v>
      </c>
      <c r="B26" t="s">
        <v>781</v>
      </c>
      <c r="C26" t="s">
        <v>782</v>
      </c>
      <c r="D26" t="s">
        <v>394</v>
      </c>
      <c r="E26" t="s">
        <v>20</v>
      </c>
      <c r="F26" t="s">
        <v>22</v>
      </c>
      <c r="G26" t="s">
        <v>22</v>
      </c>
      <c r="H26" t="s">
        <v>22</v>
      </c>
      <c r="I26" t="s">
        <v>389</v>
      </c>
      <c r="J26" t="s">
        <v>402</v>
      </c>
      <c r="K26" t="s">
        <v>22</v>
      </c>
      <c r="L26" t="s">
        <v>22</v>
      </c>
      <c r="M26" t="s">
        <v>22</v>
      </c>
      <c r="N26" t="s">
        <v>394</v>
      </c>
      <c r="O26" s="1" t="s">
        <v>348</v>
      </c>
      <c r="P26" s="12" t="s">
        <v>402</v>
      </c>
      <c r="Q26" s="1" t="s">
        <v>349</v>
      </c>
    </row>
    <row r="27" spans="1:17" ht="75" x14ac:dyDescent="0.25">
      <c r="A27" t="s">
        <v>783</v>
      </c>
      <c r="B27" t="s">
        <v>786</v>
      </c>
      <c r="C27" t="s">
        <v>785</v>
      </c>
      <c r="D27" t="s">
        <v>394</v>
      </c>
      <c r="E27" t="s">
        <v>20</v>
      </c>
      <c r="F27" t="s">
        <v>22</v>
      </c>
      <c r="G27" t="s">
        <v>22</v>
      </c>
      <c r="H27" t="s">
        <v>22</v>
      </c>
      <c r="I27" t="s">
        <v>389</v>
      </c>
      <c r="J27" t="s">
        <v>784</v>
      </c>
      <c r="K27" t="s">
        <v>22</v>
      </c>
      <c r="L27" t="s">
        <v>22</v>
      </c>
      <c r="M27" t="s">
        <v>22</v>
      </c>
      <c r="N27" t="s">
        <v>394</v>
      </c>
      <c r="O27" s="1" t="s">
        <v>348</v>
      </c>
      <c r="P27" s="12" t="s">
        <v>402</v>
      </c>
      <c r="Q27" s="1" t="s">
        <v>349</v>
      </c>
    </row>
  </sheetData>
  <phoneticPr fontId="1" type="noConversion"/>
  <hyperlinks>
    <hyperlink ref="M2" r:id="rId1" xr:uid="{C053A88B-AC0E-4F18-AA7B-88400A9D1344}"/>
    <hyperlink ref="M3" r:id="rId2" xr:uid="{92150EA8-B803-4411-8851-AFF565284362}"/>
    <hyperlink ref="M4" r:id="rId3" xr:uid="{7F2971DA-C821-43BF-BFF9-30A5D2A37620}"/>
    <hyperlink ref="M5" r:id="rId4" xr:uid="{C77F5CC7-C647-444B-B0BD-82312142EAC6}"/>
    <hyperlink ref="M6" r:id="rId5" xr:uid="{B2219A1E-D688-451C-B33C-EF711A76B6F3}"/>
    <hyperlink ref="M7" r:id="rId6" xr:uid="{200A2630-8D1F-49E1-AC0B-6D0AFA15AB23}"/>
    <hyperlink ref="M8" r:id="rId7" xr:uid="{EBF1F283-7614-402D-9449-75562FEBA2B1}"/>
    <hyperlink ref="M9" r:id="rId8" xr:uid="{9FEF360C-E228-4FEE-8D3A-63198CC18726}"/>
    <hyperlink ref="M10" r:id="rId9" xr:uid="{E4834E9F-C268-4B46-A07B-0B7E7FCACE4F}"/>
    <hyperlink ref="M12" r:id="rId10" xr:uid="{C4371BFC-29F4-48DF-AEF2-61359797DCF4}"/>
    <hyperlink ref="M13" r:id="rId11" xr:uid="{6165FEFF-3B7C-4A89-881C-F435F8FCAE4B}"/>
    <hyperlink ref="M14" r:id="rId12" xr:uid="{E452E4E3-36B6-48F6-B0A6-5F34591AE0BB}"/>
    <hyperlink ref="M15" r:id="rId13" xr:uid="{A7DD1001-BA1C-4965-BE99-663600E6C89F}"/>
    <hyperlink ref="M16" r:id="rId14" xr:uid="{C1049CAD-8DC5-4F9E-8F94-8A0E01E6C6FC}"/>
    <hyperlink ref="M17" r:id="rId15" xr:uid="{476955DA-085E-456B-9567-AC034B498EE5}"/>
    <hyperlink ref="M18" r:id="rId16" xr:uid="{85A978D7-20BE-43FA-9557-C28FA7D99251}"/>
    <hyperlink ref="M19" r:id="rId17" xr:uid="{FE638BD1-4570-4244-B0A0-CF9A84000996}"/>
    <hyperlink ref="M20" r:id="rId18" xr:uid="{92F5C0C6-9454-42DF-A11F-BDD3C8861B2D}"/>
    <hyperlink ref="M21" r:id="rId19" xr:uid="{FDC65586-893F-40AB-9306-4139F986123D}"/>
    <hyperlink ref="M22" r:id="rId20" xr:uid="{DF63F653-9B2A-4474-9EF6-F9060D257B4C}"/>
    <hyperlink ref="M23" r:id="rId21" xr:uid="{80A2FD58-B077-4542-B2C3-E465787B47F3}"/>
    <hyperlink ref="M24" r:id="rId22" xr:uid="{16FA2C14-87A3-4123-9DFD-34243AA42206}"/>
    <hyperlink ref="M25" r:id="rId23" xr:uid="{1E2B256C-3B4E-4261-BF8F-7E3A82EF3D96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</vt:lpstr>
      <vt:lpstr>CAP</vt:lpstr>
      <vt:lpstr>ICS</vt:lpstr>
      <vt:lpstr>CONNECTOR-JUMPER</vt:lpstr>
      <vt:lpstr>TRANSISTOR-DIODE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Huy Hoàng Nguyễn</cp:lastModifiedBy>
  <dcterms:created xsi:type="dcterms:W3CDTF">2023-08-14T14:32:17Z</dcterms:created>
  <dcterms:modified xsi:type="dcterms:W3CDTF">2023-10-17T05:17:57Z</dcterms:modified>
</cp:coreProperties>
</file>