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fko\"/>
    </mc:Choice>
  </mc:AlternateContent>
  <xr:revisionPtr revIDLastSave="0" documentId="13_ncr:1_{7F997A10-4A6E-4D0B-AB91-7DC5186769EF}" xr6:coauthVersionLast="47" xr6:coauthVersionMax="47" xr10:uidLastSave="{00000000-0000-0000-0000-000000000000}"/>
  <workbookProtection lockStructure="1"/>
  <bookViews>
    <workbookView xWindow="-113" yWindow="-113" windowWidth="27332" windowHeight="14880" activeTab="4" xr2:uid="{03AB391B-E941-1C49-9BBC-467FCE0A4710}"/>
  </bookViews>
  <sheets>
    <sheet name="8.klase" sheetId="1" r:id="rId1"/>
    <sheet name="9.klase " sheetId="3" r:id="rId2"/>
    <sheet name="10.klase" sheetId="2" r:id="rId3"/>
    <sheet name="11.klase" sheetId="5" r:id="rId4"/>
    <sheet name="12.kla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H15" i="2" s="1"/>
  <c r="H9" i="2" l="1"/>
  <c r="I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E13" i="3"/>
  <c r="G13" i="3"/>
  <c r="E12" i="3"/>
  <c r="H12" i="3" s="1"/>
  <c r="G11" i="1"/>
  <c r="G18" i="1"/>
  <c r="G14" i="1"/>
  <c r="G9" i="1"/>
  <c r="G16" i="1"/>
  <c r="G15" i="1"/>
  <c r="G17" i="1"/>
  <c r="G10" i="1"/>
  <c r="G12" i="1"/>
  <c r="G13" i="1"/>
  <c r="G2" i="1"/>
  <c r="C11" i="1"/>
  <c r="H15" i="3"/>
  <c r="H11" i="3"/>
  <c r="H17" i="3"/>
  <c r="H16" i="3"/>
  <c r="H18" i="3"/>
  <c r="H14" i="3"/>
  <c r="H2" i="3"/>
  <c r="D10" i="3"/>
  <c r="C10" i="3"/>
  <c r="F13" i="3"/>
  <c r="D13" i="3"/>
  <c r="H21" i="2"/>
  <c r="H16" i="2"/>
  <c r="H22" i="2"/>
  <c r="H13" i="2"/>
  <c r="G17" i="2"/>
  <c r="H17" i="2" s="1"/>
  <c r="H10" i="2"/>
  <c r="H19" i="2"/>
  <c r="F12" i="2"/>
  <c r="G12" i="2"/>
  <c r="H12" i="2" s="1"/>
  <c r="F18" i="2"/>
  <c r="H18" i="2" s="1"/>
  <c r="F11" i="2"/>
  <c r="H11" i="2" s="1"/>
  <c r="H20" i="2"/>
  <c r="H23" i="2"/>
  <c r="G14" i="2"/>
  <c r="F14" i="2"/>
  <c r="H14" i="2" s="1"/>
  <c r="H2" i="2"/>
  <c r="H13" i="3" l="1"/>
  <c r="H10" i="3"/>
</calcChain>
</file>

<file path=xl/sharedStrings.xml><?xml version="1.0" encoding="utf-8"?>
<sst xmlns="http://schemas.openxmlformats.org/spreadsheetml/2006/main" count="411" uniqueCount="123">
  <si>
    <t>Decibeli</t>
  </si>
  <si>
    <t>Sapņu komanda</t>
  </si>
  <si>
    <t>Asie Prāti</t>
  </si>
  <si>
    <t>Meža Brāļi</t>
  </si>
  <si>
    <t>Frekvences</t>
  </si>
  <si>
    <t>VOKUS</t>
  </si>
  <si>
    <t>Homo saPiens</t>
  </si>
  <si>
    <t>Ripojošie Riteņi</t>
  </si>
  <si>
    <t>MAX</t>
  </si>
  <si>
    <t>Morta</t>
  </si>
  <si>
    <t>Las Empanadas</t>
  </si>
  <si>
    <t>Mazie Kupāti</t>
  </si>
  <si>
    <t>Pēdējās smadzeņu šūnas</t>
  </si>
  <si>
    <t>A ja padomā?</t>
  </si>
  <si>
    <t>Retardētais potenciāls</t>
  </si>
  <si>
    <t>IBP</t>
  </si>
  <si>
    <t>Bārdas Sapņu Bērni</t>
  </si>
  <si>
    <t>Einšteina Hokinga Teslas Maksvela Planka lietderības koeficients</t>
  </si>
  <si>
    <t>Ripčiks</t>
  </si>
  <si>
    <t>F1=F2</t>
  </si>
  <si>
    <t>Fizmati bez fiz</t>
  </si>
  <si>
    <t>Neievērojot gaisa pretestību</t>
  </si>
  <si>
    <t>Gavriki</t>
  </si>
  <si>
    <t>Chipots dizelis</t>
  </si>
  <si>
    <t>Tefteļi</t>
  </si>
  <si>
    <t>Ēcīši</t>
  </si>
  <si>
    <t>NE PRIDUMALI</t>
  </si>
  <si>
    <t>≈komanda</t>
  </si>
  <si>
    <t>Bebriši</t>
  </si>
  <si>
    <t>Šaurma</t>
  </si>
  <si>
    <t>Uzdevumu Mikslis</t>
  </si>
  <si>
    <t>Ieliec Robā</t>
  </si>
  <si>
    <t>Lielais Launags</t>
  </si>
  <si>
    <t>Skūteris Liftā</t>
  </si>
  <si>
    <t>Trīs Sporti</t>
  </si>
  <si>
    <t>Gvido uz paklāja</t>
  </si>
  <si>
    <t>Tiek aicināta uz 2.kārtu</t>
  </si>
  <si>
    <t>Četras sviras</t>
  </si>
  <si>
    <t>Mēs</t>
  </si>
  <si>
    <t>9 kuloni</t>
  </si>
  <si>
    <t>Nav norādīts komandas nosaukums</t>
  </si>
  <si>
    <t>Maksims</t>
  </si>
  <si>
    <t>JVĢ bēgļi</t>
  </si>
  <si>
    <t>BFF SAWLITES</t>
  </si>
  <si>
    <t>Lietderības koeficients</t>
  </si>
  <si>
    <t xml:space="preserve">Volti </t>
  </si>
  <si>
    <t>5 Ņūtoni</t>
  </si>
  <si>
    <t>VECTOR</t>
  </si>
  <si>
    <t xml:space="preserve">Ģēniji   </t>
  </si>
  <si>
    <t>Lazdu rieksti</t>
  </si>
  <si>
    <t>Tman un pārējie</t>
  </si>
  <si>
    <t>Muižnieki</t>
  </si>
  <si>
    <t>Uzdevumu mikslis</t>
  </si>
  <si>
    <t xml:space="preserve">Ieliec robā </t>
  </si>
  <si>
    <t>Skūteris liftā</t>
  </si>
  <si>
    <t>Trīs sporti</t>
  </si>
  <si>
    <t>MrAKTM</t>
  </si>
  <si>
    <t xml:space="preserve">STV    </t>
  </si>
  <si>
    <t>gudrīši</t>
  </si>
  <si>
    <t>Ātrie pelmeņi</t>
  </si>
  <si>
    <t>B. O. B.</t>
  </si>
  <si>
    <t>Lādiņš</t>
  </si>
  <si>
    <t>“Mehāniķi”</t>
  </si>
  <si>
    <t>Lielā Ķi</t>
  </si>
  <si>
    <t>Pelmeņi</t>
  </si>
  <si>
    <t>Lodiņš</t>
  </si>
  <si>
    <t>Fizruki</t>
  </si>
  <si>
    <t>Atmaskotie fiziķi</t>
  </si>
  <si>
    <t>r3vsk</t>
  </si>
  <si>
    <t>Fāteri</t>
  </si>
  <si>
    <t>Vistas grozās</t>
  </si>
  <si>
    <t>Sāļie zirnīši</t>
  </si>
  <si>
    <t>12 klases draugi</t>
  </si>
  <si>
    <t>V2V_Entuziasti</t>
  </si>
  <si>
    <t>Katalizātori</t>
  </si>
  <si>
    <t>Trakei eži</t>
  </si>
  <si>
    <t>Zobrati</t>
  </si>
  <si>
    <t>Rododendri</t>
  </si>
  <si>
    <t>CUMax^2/2</t>
  </si>
  <si>
    <t>Ledlauži2</t>
  </si>
  <si>
    <t>MaVaJaRoMat</t>
  </si>
  <si>
    <t>Čiekuri</t>
  </si>
  <si>
    <t>Gribtos raudāt</t>
  </si>
  <si>
    <t>Pusdzīvais Šrodingers</t>
  </si>
  <si>
    <t>FearfulOctopus38</t>
  </si>
  <si>
    <t>Retarded potential</t>
  </si>
  <si>
    <t>TN</t>
  </si>
  <si>
    <t>Lux</t>
  </si>
  <si>
    <t>Elektra</t>
  </si>
  <si>
    <t>11 ampēri</t>
  </si>
  <si>
    <t>Karpu ferma 2.0</t>
  </si>
  <si>
    <t>Duo vs Squads</t>
  </si>
  <si>
    <t>Gamma</t>
  </si>
  <si>
    <t>Šefi</t>
  </si>
  <si>
    <t>JRA</t>
  </si>
  <si>
    <t>Nerdi</t>
  </si>
  <si>
    <t>Fizmati</t>
  </si>
  <si>
    <t>Pirmie no otrās</t>
  </si>
  <si>
    <t>kaštan4iki</t>
  </si>
  <si>
    <t>The big bang</t>
  </si>
  <si>
    <t>CURTIE SQUAD</t>
  </si>
  <si>
    <t>ъ</t>
  </si>
  <si>
    <t>Fiziķis un Biologs</t>
  </si>
  <si>
    <t>Māte Google</t>
  </si>
  <si>
    <t>GTKZG</t>
  </si>
  <si>
    <t>Exupery Antimatter Squad</t>
  </si>
  <si>
    <t>Pozitīvi lādēti fiziķi</t>
  </si>
  <si>
    <t>Big Brain Physics</t>
  </si>
  <si>
    <t>Laiks atteikties no dzinēja!</t>
  </si>
  <si>
    <t>Ieskrienies un lec!</t>
  </si>
  <si>
    <t>Ieliec robā</t>
  </si>
  <si>
    <t>Aizcērt nu šīs vecās durvis</t>
  </si>
  <si>
    <t>Audiālā triangulācija</t>
  </si>
  <si>
    <t>Laiks atteikties no dzinēja</t>
  </si>
  <si>
    <t>"Ūdens" pistole</t>
  </si>
  <si>
    <t>Gaisa kuģis</t>
  </si>
  <si>
    <t>Bernulli ideja</t>
  </si>
  <si>
    <t>Punktveida bumba</t>
  </si>
  <si>
    <t>-</t>
  </si>
  <si>
    <t>Kopā</t>
  </si>
  <si>
    <t>Diskvalificēta</t>
  </si>
  <si>
    <t>Maža šakāļi</t>
  </si>
  <si>
    <t>JareksG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</si>
</sst>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charset val="186"/>
    </font>
    <font>
      <b/>
      <i/>
      <sz val="12"/>
      <color rgb="FF000000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0" fillId="0" borderId="0" xfId="0" applyFont="1"/>
    <xf numFmtId="0" fontId="8" fillId="0" borderId="0" xfId="0" applyFont="1"/>
    <xf numFmtId="0" fontId="8" fillId="0" borderId="0" xfId="1" applyFont="1"/>
    <xf numFmtId="2" fontId="8" fillId="0" borderId="0" xfId="1" applyNumberFormat="1" applyFont="1"/>
    <xf numFmtId="10" fontId="8" fillId="0" borderId="0" xfId="1" applyNumberFormat="1" applyFont="1"/>
    <xf numFmtId="0" fontId="12" fillId="0" borderId="0" xfId="1" applyFont="1"/>
    <xf numFmtId="0" fontId="6" fillId="0" borderId="0" xfId="1" applyFont="1"/>
    <xf numFmtId="2" fontId="6" fillId="0" borderId="0" xfId="1" applyNumberFormat="1" applyFont="1"/>
    <xf numFmtId="10" fontId="6" fillId="0" borderId="0" xfId="1" applyNumberFormat="1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5" xfId="0" applyFont="1" applyBorder="1"/>
    <xf numFmtId="0" fontId="7" fillId="0" borderId="5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0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0" fillId="0" borderId="5" xfId="0" applyFont="1" applyBorder="1"/>
    <xf numFmtId="0" fontId="0" fillId="0" borderId="6" xfId="0" applyFont="1" applyBorder="1"/>
    <xf numFmtId="0" fontId="7" fillId="2" borderId="5" xfId="0" applyFont="1" applyFill="1" applyBorder="1"/>
    <xf numFmtId="0" fontId="7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8" fillId="0" borderId="1" xfId="1" applyFont="1" applyBorder="1"/>
    <xf numFmtId="0" fontId="8" fillId="0" borderId="1" xfId="1" applyFont="1" applyFill="1" applyBorder="1"/>
    <xf numFmtId="0" fontId="9" fillId="0" borderId="1" xfId="1" applyFont="1" applyFill="1" applyBorder="1"/>
    <xf numFmtId="0" fontId="9" fillId="0" borderId="10" xfId="1" applyFont="1" applyFill="1" applyBorder="1"/>
    <xf numFmtId="0" fontId="8" fillId="0" borderId="10" xfId="1" applyFont="1" applyFill="1" applyBorder="1"/>
    <xf numFmtId="0" fontId="8" fillId="0" borderId="2" xfId="1" applyFont="1" applyBorder="1"/>
    <xf numFmtId="0" fontId="8" fillId="0" borderId="3" xfId="1" applyFont="1" applyBorder="1"/>
    <xf numFmtId="0" fontId="8" fillId="0" borderId="4" xfId="1" applyFont="1" applyBorder="1"/>
    <xf numFmtId="0" fontId="11" fillId="0" borderId="5" xfId="1" applyFont="1" applyBorder="1"/>
    <xf numFmtId="0" fontId="8" fillId="0" borderId="6" xfId="1" applyFont="1" applyBorder="1"/>
    <xf numFmtId="0" fontId="9" fillId="4" borderId="5" xfId="1" applyFont="1" applyFill="1" applyBorder="1"/>
    <xf numFmtId="0" fontId="8" fillId="0" borderId="6" xfId="1" applyFont="1" applyFill="1" applyBorder="1"/>
    <xf numFmtId="0" fontId="9" fillId="0" borderId="5" xfId="1" applyFont="1" applyFill="1" applyBorder="1"/>
    <xf numFmtId="0" fontId="9" fillId="0" borderId="7" xfId="1" applyFont="1" applyFill="1" applyBorder="1"/>
    <xf numFmtId="0" fontId="8" fillId="0" borderId="8" xfId="1" applyFont="1" applyFill="1" applyBorder="1"/>
    <xf numFmtId="0" fontId="8" fillId="0" borderId="9" xfId="1" applyFont="1" applyFill="1" applyBorder="1"/>
    <xf numFmtId="0" fontId="6" fillId="0" borderId="1" xfId="1" applyFont="1" applyBorder="1"/>
    <xf numFmtId="0" fontId="6" fillId="0" borderId="1" xfId="1" applyFont="1" applyFill="1" applyBorder="1"/>
    <xf numFmtId="0" fontId="12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10" fillId="0" borderId="5" xfId="1" applyFont="1" applyBorder="1"/>
    <xf numFmtId="0" fontId="6" fillId="0" borderId="6" xfId="1" applyFont="1" applyBorder="1"/>
    <xf numFmtId="0" fontId="1" fillId="4" borderId="5" xfId="1" applyFont="1" applyFill="1" applyBorder="1"/>
    <xf numFmtId="0" fontId="6" fillId="0" borderId="6" xfId="1" applyFont="1" applyFill="1" applyBorder="1"/>
    <xf numFmtId="0" fontId="6" fillId="4" borderId="5" xfId="1" applyFont="1" applyFill="1" applyBorder="1"/>
    <xf numFmtId="0" fontId="1" fillId="0" borderId="5" xfId="1" applyFont="1" applyFill="1" applyBorder="1"/>
    <xf numFmtId="0" fontId="6" fillId="3" borderId="6" xfId="1" applyFont="1" applyFill="1" applyBorder="1"/>
    <xf numFmtId="0" fontId="1" fillId="0" borderId="7" xfId="1" applyFont="1" applyFill="1" applyBorder="1"/>
    <xf numFmtId="0" fontId="6" fillId="0" borderId="8" xfId="1" applyFont="1" applyFill="1" applyBorder="1"/>
    <xf numFmtId="0" fontId="6" fillId="3" borderId="9" xfId="1" applyFont="1" applyFill="1" applyBorder="1"/>
    <xf numFmtId="0" fontId="12" fillId="0" borderId="1" xfId="0" applyFont="1" applyBorder="1"/>
    <xf numFmtId="0" fontId="12" fillId="0" borderId="1" xfId="0" quotePrefix="1" applyFont="1" applyBorder="1"/>
    <xf numFmtId="0" fontId="12" fillId="0" borderId="8" xfId="0" applyFont="1" applyBorder="1"/>
    <xf numFmtId="0" fontId="1" fillId="2" borderId="11" xfId="0" applyFont="1" applyFill="1" applyBorder="1"/>
    <xf numFmtId="0" fontId="2" fillId="0" borderId="1" xfId="0" applyFont="1" applyBorder="1"/>
    <xf numFmtId="0" fontId="13" fillId="0" borderId="5" xfId="0" applyFont="1" applyBorder="1"/>
    <xf numFmtId="0" fontId="2" fillId="0" borderId="6" xfId="0" applyFont="1" applyBorder="1"/>
  </cellXfs>
  <cellStyles count="2">
    <cellStyle name="Normal" xfId="0" builtinId="0"/>
    <cellStyle name="Parasts 2" xfId="1" xr:uid="{A0D2380C-AE0F-45F7-B72F-0F4F37D26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8C95-C5DE-354A-A2D8-D6C4F794CD07}">
  <dimension ref="A1:H18"/>
  <sheetViews>
    <sheetView zoomScale="90" zoomScaleNormal="90" workbookViewId="0">
      <selection activeCell="A18" sqref="A18"/>
    </sheetView>
  </sheetViews>
  <sheetFormatPr defaultColWidth="10.6640625" defaultRowHeight="16.25" x14ac:dyDescent="0.3"/>
  <cols>
    <col min="1" max="1" width="27.6640625" customWidth="1"/>
    <col min="2" max="2" width="23.109375" customWidth="1"/>
    <col min="3" max="3" width="16" customWidth="1"/>
    <col min="4" max="4" width="12.44140625" customWidth="1"/>
    <col min="5" max="5" width="13.77734375" customWidth="1"/>
    <col min="6" max="6" width="16" customWidth="1"/>
    <col min="8" max="8" width="20.77734375" customWidth="1"/>
  </cols>
  <sheetData>
    <row r="1" spans="1:8" x14ac:dyDescent="0.3">
      <c r="A1" s="13"/>
      <c r="B1" s="14" t="s">
        <v>52</v>
      </c>
      <c r="C1" s="14" t="s">
        <v>53</v>
      </c>
      <c r="D1" s="14" t="s">
        <v>54</v>
      </c>
      <c r="E1" s="14" t="s">
        <v>55</v>
      </c>
      <c r="F1" s="14" t="s">
        <v>35</v>
      </c>
      <c r="G1" s="15" t="s">
        <v>119</v>
      </c>
    </row>
    <row r="2" spans="1:8" x14ac:dyDescent="0.3">
      <c r="A2" s="16" t="s">
        <v>8</v>
      </c>
      <c r="B2" s="11">
        <v>21</v>
      </c>
      <c r="C2" s="11">
        <v>19</v>
      </c>
      <c r="D2" s="11">
        <v>9</v>
      </c>
      <c r="E2" s="11">
        <v>9</v>
      </c>
      <c r="F2" s="11">
        <v>9</v>
      </c>
      <c r="G2" s="17">
        <f t="shared" ref="G2:G18" si="0">SUM(B2:F2)</f>
        <v>67</v>
      </c>
    </row>
    <row r="3" spans="1:8" x14ac:dyDescent="0.3">
      <c r="A3" s="18" t="s">
        <v>60</v>
      </c>
      <c r="B3" s="12" t="s">
        <v>118</v>
      </c>
      <c r="C3" s="12" t="s">
        <v>118</v>
      </c>
      <c r="D3" s="12" t="s">
        <v>118</v>
      </c>
      <c r="E3" s="12" t="s">
        <v>118</v>
      </c>
      <c r="F3" s="12" t="s">
        <v>118</v>
      </c>
      <c r="G3" s="19" t="s">
        <v>118</v>
      </c>
      <c r="H3" t="s">
        <v>36</v>
      </c>
    </row>
    <row r="4" spans="1:8" x14ac:dyDescent="0.3">
      <c r="A4" s="18" t="s">
        <v>1</v>
      </c>
      <c r="B4" s="12" t="s">
        <v>118</v>
      </c>
      <c r="C4" s="12" t="s">
        <v>118</v>
      </c>
      <c r="D4" s="12" t="s">
        <v>118</v>
      </c>
      <c r="E4" s="12" t="s">
        <v>118</v>
      </c>
      <c r="F4" s="12" t="s">
        <v>118</v>
      </c>
      <c r="G4" s="19" t="s">
        <v>118</v>
      </c>
      <c r="H4" t="s">
        <v>36</v>
      </c>
    </row>
    <row r="5" spans="1:8" x14ac:dyDescent="0.3">
      <c r="A5" s="18" t="s">
        <v>62</v>
      </c>
      <c r="B5" s="12" t="s">
        <v>118</v>
      </c>
      <c r="C5" s="12" t="s">
        <v>118</v>
      </c>
      <c r="D5" s="12" t="s">
        <v>118</v>
      </c>
      <c r="E5" s="12" t="s">
        <v>118</v>
      </c>
      <c r="F5" s="12" t="s">
        <v>118</v>
      </c>
      <c r="G5" s="19" t="s">
        <v>118</v>
      </c>
      <c r="H5" t="s">
        <v>36</v>
      </c>
    </row>
    <row r="6" spans="1:8" x14ac:dyDescent="0.3">
      <c r="A6" s="18" t="s">
        <v>6</v>
      </c>
      <c r="B6" s="12" t="s">
        <v>118</v>
      </c>
      <c r="C6" s="12" t="s">
        <v>118</v>
      </c>
      <c r="D6" s="12" t="s">
        <v>118</v>
      </c>
      <c r="E6" s="12" t="s">
        <v>118</v>
      </c>
      <c r="F6" s="12" t="s">
        <v>118</v>
      </c>
      <c r="G6" s="19" t="s">
        <v>118</v>
      </c>
      <c r="H6" t="s">
        <v>36</v>
      </c>
    </row>
    <row r="7" spans="1:8" x14ac:dyDescent="0.3">
      <c r="A7" s="18" t="s">
        <v>61</v>
      </c>
      <c r="B7" s="12" t="s">
        <v>118</v>
      </c>
      <c r="C7" s="12" t="s">
        <v>118</v>
      </c>
      <c r="D7" s="12" t="s">
        <v>118</v>
      </c>
      <c r="E7" s="12" t="s">
        <v>118</v>
      </c>
      <c r="F7" s="12" t="s">
        <v>118</v>
      </c>
      <c r="G7" s="19" t="s">
        <v>118</v>
      </c>
      <c r="H7" t="s">
        <v>36</v>
      </c>
    </row>
    <row r="8" spans="1:8" x14ac:dyDescent="0.3">
      <c r="A8" s="18" t="s">
        <v>5</v>
      </c>
      <c r="B8" s="12" t="s">
        <v>118</v>
      </c>
      <c r="C8" s="12" t="s">
        <v>118</v>
      </c>
      <c r="D8" s="12" t="s">
        <v>118</v>
      </c>
      <c r="E8" s="12" t="s">
        <v>118</v>
      </c>
      <c r="F8" s="12" t="s">
        <v>118</v>
      </c>
      <c r="G8" s="19" t="s">
        <v>118</v>
      </c>
      <c r="H8" t="s">
        <v>36</v>
      </c>
    </row>
    <row r="9" spans="1:8" x14ac:dyDescent="0.3">
      <c r="A9" s="20" t="s">
        <v>56</v>
      </c>
      <c r="B9" s="67">
        <v>0</v>
      </c>
      <c r="C9" s="11">
        <v>8</v>
      </c>
      <c r="D9" s="11">
        <v>2</v>
      </c>
      <c r="E9" s="11">
        <v>3.5</v>
      </c>
      <c r="F9" s="11">
        <v>1</v>
      </c>
      <c r="G9" s="17">
        <f t="shared" si="0"/>
        <v>14.5</v>
      </c>
    </row>
    <row r="10" spans="1:8" x14ac:dyDescent="0.3">
      <c r="A10" s="20" t="s">
        <v>58</v>
      </c>
      <c r="B10" s="67">
        <v>0</v>
      </c>
      <c r="C10" s="11">
        <v>6</v>
      </c>
      <c r="D10" s="11">
        <v>4</v>
      </c>
      <c r="E10" s="11">
        <v>1.5</v>
      </c>
      <c r="F10" s="11">
        <v>2.5</v>
      </c>
      <c r="G10" s="17">
        <f t="shared" si="0"/>
        <v>14</v>
      </c>
    </row>
    <row r="11" spans="1:8" x14ac:dyDescent="0.3">
      <c r="A11" s="20" t="s">
        <v>63</v>
      </c>
      <c r="B11" s="67">
        <v>3</v>
      </c>
      <c r="C11" s="11">
        <f>1+3+2</f>
        <v>6</v>
      </c>
      <c r="D11" s="11">
        <v>2</v>
      </c>
      <c r="E11" s="11">
        <v>1.5</v>
      </c>
      <c r="F11" s="11">
        <v>1</v>
      </c>
      <c r="G11" s="17">
        <f t="shared" si="0"/>
        <v>13.5</v>
      </c>
    </row>
    <row r="12" spans="1:8" x14ac:dyDescent="0.3">
      <c r="A12" s="21" t="s">
        <v>59</v>
      </c>
      <c r="B12" s="67">
        <v>0</v>
      </c>
      <c r="C12" s="11">
        <v>6</v>
      </c>
      <c r="D12" s="11">
        <v>6</v>
      </c>
      <c r="E12" s="11">
        <v>0</v>
      </c>
      <c r="F12" s="11">
        <v>1</v>
      </c>
      <c r="G12" s="17">
        <f t="shared" si="0"/>
        <v>13</v>
      </c>
    </row>
    <row r="13" spans="1:8" x14ac:dyDescent="0.3">
      <c r="A13" s="20" t="s">
        <v>7</v>
      </c>
      <c r="B13" s="67">
        <v>0</v>
      </c>
      <c r="C13" s="11">
        <v>8</v>
      </c>
      <c r="D13" s="11">
        <v>5</v>
      </c>
      <c r="E13" s="11">
        <v>0</v>
      </c>
      <c r="F13" s="11">
        <v>0</v>
      </c>
      <c r="G13" s="17">
        <f t="shared" si="0"/>
        <v>13</v>
      </c>
    </row>
    <row r="14" spans="1:8" x14ac:dyDescent="0.3">
      <c r="A14" s="20" t="s">
        <v>2</v>
      </c>
      <c r="B14" s="67">
        <v>0</v>
      </c>
      <c r="C14" s="11">
        <v>4</v>
      </c>
      <c r="D14" s="11">
        <v>3</v>
      </c>
      <c r="E14" s="11">
        <v>3.5</v>
      </c>
      <c r="F14" s="11">
        <v>1</v>
      </c>
      <c r="G14" s="17">
        <f t="shared" si="0"/>
        <v>11.5</v>
      </c>
    </row>
    <row r="15" spans="1:8" x14ac:dyDescent="0.3">
      <c r="A15" s="20" t="s">
        <v>4</v>
      </c>
      <c r="B15" s="67">
        <v>0</v>
      </c>
      <c r="C15" s="11">
        <v>5</v>
      </c>
      <c r="D15" s="11">
        <v>2</v>
      </c>
      <c r="E15" s="11">
        <v>3.5</v>
      </c>
      <c r="F15" s="11">
        <v>1</v>
      </c>
      <c r="G15" s="17">
        <f t="shared" si="0"/>
        <v>11.5</v>
      </c>
    </row>
    <row r="16" spans="1:8" x14ac:dyDescent="0.3">
      <c r="A16" s="20" t="s">
        <v>3</v>
      </c>
      <c r="B16" s="67">
        <v>0</v>
      </c>
      <c r="C16" s="11">
        <v>2</v>
      </c>
      <c r="D16" s="11">
        <v>2</v>
      </c>
      <c r="E16" s="11">
        <v>2.5</v>
      </c>
      <c r="F16" s="11">
        <v>0</v>
      </c>
      <c r="G16" s="17">
        <f t="shared" si="0"/>
        <v>6.5</v>
      </c>
    </row>
    <row r="17" spans="1:7" x14ac:dyDescent="0.3">
      <c r="A17" s="20" t="s">
        <v>57</v>
      </c>
      <c r="B17" s="68">
        <v>0</v>
      </c>
      <c r="C17" s="11">
        <v>0</v>
      </c>
      <c r="D17" s="11">
        <v>3</v>
      </c>
      <c r="E17" s="11">
        <v>0</v>
      </c>
      <c r="F17" s="11">
        <v>1</v>
      </c>
      <c r="G17" s="17">
        <f t="shared" si="0"/>
        <v>4</v>
      </c>
    </row>
    <row r="18" spans="1:7" ht="16.95" thickBot="1" x14ac:dyDescent="0.35">
      <c r="A18" s="22" t="s">
        <v>0</v>
      </c>
      <c r="B18" s="69">
        <v>0</v>
      </c>
      <c r="C18" s="23">
        <v>1</v>
      </c>
      <c r="D18" s="23">
        <v>1</v>
      </c>
      <c r="E18" s="23">
        <v>0</v>
      </c>
      <c r="F18" s="23">
        <v>0</v>
      </c>
      <c r="G18" s="24">
        <f t="shared" si="0"/>
        <v>2</v>
      </c>
    </row>
  </sheetData>
  <sheetProtection sheet="1" objects="1" scenarios="1"/>
  <sortState xmlns:xlrd2="http://schemas.microsoft.com/office/spreadsheetml/2017/richdata2" ref="A2:G18">
    <sortCondition descending="1" ref="G3:G18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25CC-81E0-6A4F-8F76-0126F1D34A87}">
  <dimension ref="A1:I18"/>
  <sheetViews>
    <sheetView zoomScale="85" zoomScaleNormal="85" workbookViewId="0">
      <selection activeCell="B25" sqref="B25"/>
    </sheetView>
  </sheetViews>
  <sheetFormatPr defaultColWidth="10.6640625" defaultRowHeight="16.25" x14ac:dyDescent="0.3"/>
  <cols>
    <col min="1" max="1" width="29.33203125" customWidth="1"/>
    <col min="2" max="2" width="16" customWidth="1"/>
    <col min="3" max="3" width="15.77734375" customWidth="1"/>
    <col min="4" max="4" width="14.77734375" customWidth="1"/>
    <col min="5" max="5" width="12" customWidth="1"/>
    <col min="6" max="6" width="11.6640625" customWidth="1"/>
    <col min="7" max="7" width="15.109375" customWidth="1"/>
    <col min="9" max="9" width="21.33203125" customWidth="1"/>
  </cols>
  <sheetData>
    <row r="1" spans="1:9" x14ac:dyDescent="0.3">
      <c r="A1" s="13"/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5" t="s">
        <v>119</v>
      </c>
    </row>
    <row r="2" spans="1:9" x14ac:dyDescent="0.3">
      <c r="A2" s="25" t="s">
        <v>8</v>
      </c>
      <c r="B2" s="11">
        <v>21</v>
      </c>
      <c r="C2" s="11">
        <v>19</v>
      </c>
      <c r="D2" s="11">
        <v>14</v>
      </c>
      <c r="E2" s="11">
        <v>9</v>
      </c>
      <c r="F2" s="11">
        <v>9</v>
      </c>
      <c r="G2" s="11">
        <v>9</v>
      </c>
      <c r="H2" s="17">
        <f t="shared" ref="H2" si="0">SUM(B2:G2)</f>
        <v>81</v>
      </c>
    </row>
    <row r="3" spans="1:9" x14ac:dyDescent="0.3">
      <c r="A3" s="32" t="s">
        <v>51</v>
      </c>
      <c r="B3" s="11" t="s">
        <v>118</v>
      </c>
      <c r="C3" s="11" t="s">
        <v>118</v>
      </c>
      <c r="D3" s="11" t="s">
        <v>118</v>
      </c>
      <c r="E3" s="11" t="s">
        <v>118</v>
      </c>
      <c r="F3" s="11" t="s">
        <v>118</v>
      </c>
      <c r="G3" s="11" t="s">
        <v>118</v>
      </c>
      <c r="H3" s="17" t="s">
        <v>118</v>
      </c>
      <c r="I3" t="s">
        <v>36</v>
      </c>
    </row>
    <row r="4" spans="1:9" x14ac:dyDescent="0.3">
      <c r="A4" s="18" t="s">
        <v>47</v>
      </c>
      <c r="B4" s="11" t="s">
        <v>118</v>
      </c>
      <c r="C4" s="11" t="s">
        <v>118</v>
      </c>
      <c r="D4" s="11" t="s">
        <v>118</v>
      </c>
      <c r="E4" s="11" t="s">
        <v>118</v>
      </c>
      <c r="F4" s="11" t="s">
        <v>118</v>
      </c>
      <c r="G4" s="11" t="s">
        <v>118</v>
      </c>
      <c r="H4" s="17" t="s">
        <v>118</v>
      </c>
      <c r="I4" t="s">
        <v>36</v>
      </c>
    </row>
    <row r="5" spans="1:9" x14ac:dyDescent="0.3">
      <c r="A5" s="18" t="s">
        <v>46</v>
      </c>
      <c r="B5" s="11" t="s">
        <v>118</v>
      </c>
      <c r="C5" s="11" t="s">
        <v>118</v>
      </c>
      <c r="D5" s="11" t="s">
        <v>118</v>
      </c>
      <c r="E5" s="11" t="s">
        <v>118</v>
      </c>
      <c r="F5" s="11" t="s">
        <v>118</v>
      </c>
      <c r="G5" s="11" t="s">
        <v>118</v>
      </c>
      <c r="H5" s="17" t="s">
        <v>118</v>
      </c>
      <c r="I5" t="s">
        <v>36</v>
      </c>
    </row>
    <row r="6" spans="1:9" x14ac:dyDescent="0.3">
      <c r="A6" s="18" t="s">
        <v>49</v>
      </c>
      <c r="B6" s="11" t="s">
        <v>118</v>
      </c>
      <c r="C6" s="11" t="s">
        <v>118</v>
      </c>
      <c r="D6" s="11" t="s">
        <v>118</v>
      </c>
      <c r="E6" s="11" t="s">
        <v>118</v>
      </c>
      <c r="F6" s="11" t="s">
        <v>118</v>
      </c>
      <c r="G6" s="11" t="s">
        <v>118</v>
      </c>
      <c r="H6" s="17" t="s">
        <v>118</v>
      </c>
      <c r="I6" t="s">
        <v>36</v>
      </c>
    </row>
    <row r="7" spans="1:9" x14ac:dyDescent="0.3">
      <c r="A7" s="18" t="s">
        <v>50</v>
      </c>
      <c r="B7" s="11" t="s">
        <v>118</v>
      </c>
      <c r="C7" s="11" t="s">
        <v>118</v>
      </c>
      <c r="D7" s="11" t="s">
        <v>118</v>
      </c>
      <c r="E7" s="11" t="s">
        <v>118</v>
      </c>
      <c r="F7" s="11" t="s">
        <v>118</v>
      </c>
      <c r="G7" s="11" t="s">
        <v>118</v>
      </c>
      <c r="H7" s="17" t="s">
        <v>118</v>
      </c>
      <c r="I7" t="s">
        <v>36</v>
      </c>
    </row>
    <row r="8" spans="1:9" x14ac:dyDescent="0.3">
      <c r="A8" s="70" t="s">
        <v>121</v>
      </c>
      <c r="B8" s="11" t="s">
        <v>118</v>
      </c>
      <c r="C8" s="11" t="s">
        <v>118</v>
      </c>
      <c r="D8" s="11" t="s">
        <v>118</v>
      </c>
      <c r="E8" s="11" t="s">
        <v>118</v>
      </c>
      <c r="F8" s="11" t="s">
        <v>118</v>
      </c>
      <c r="G8" s="11" t="s">
        <v>118</v>
      </c>
      <c r="H8" s="17" t="s">
        <v>118</v>
      </c>
      <c r="I8" t="s">
        <v>36</v>
      </c>
    </row>
    <row r="9" spans="1:9" x14ac:dyDescent="0.3">
      <c r="A9" s="18" t="s">
        <v>45</v>
      </c>
      <c r="B9" s="11" t="s">
        <v>118</v>
      </c>
      <c r="C9" s="11" t="s">
        <v>118</v>
      </c>
      <c r="D9" s="11" t="s">
        <v>118</v>
      </c>
      <c r="E9" s="11" t="s">
        <v>118</v>
      </c>
      <c r="F9" s="11" t="s">
        <v>118</v>
      </c>
      <c r="G9" s="11" t="s">
        <v>118</v>
      </c>
      <c r="H9" s="17" t="s">
        <v>118</v>
      </c>
      <c r="I9" t="s">
        <v>36</v>
      </c>
    </row>
    <row r="10" spans="1:9" x14ac:dyDescent="0.3">
      <c r="A10" s="20" t="s">
        <v>44</v>
      </c>
      <c r="B10" s="11">
        <v>3</v>
      </c>
      <c r="C10" s="11">
        <f>4+2+2</f>
        <v>8</v>
      </c>
      <c r="D10" s="11">
        <f>1+1+1</f>
        <v>3</v>
      </c>
      <c r="E10" s="11">
        <v>1</v>
      </c>
      <c r="F10" s="11">
        <v>1</v>
      </c>
      <c r="G10" s="11">
        <v>4</v>
      </c>
      <c r="H10" s="17">
        <f t="shared" ref="H10:H18" si="1">SUM(B10:G10)</f>
        <v>20</v>
      </c>
    </row>
    <row r="11" spans="1:9" x14ac:dyDescent="0.3">
      <c r="A11" s="20" t="s">
        <v>39</v>
      </c>
      <c r="B11" s="11">
        <v>2</v>
      </c>
      <c r="C11" s="11">
        <v>8</v>
      </c>
      <c r="D11" s="11">
        <v>2</v>
      </c>
      <c r="E11" s="11">
        <v>4</v>
      </c>
      <c r="F11" s="11">
        <v>3.5</v>
      </c>
      <c r="G11" s="11">
        <v>0</v>
      </c>
      <c r="H11" s="17">
        <f t="shared" si="1"/>
        <v>19.5</v>
      </c>
    </row>
    <row r="12" spans="1:9" x14ac:dyDescent="0.3">
      <c r="A12" s="20" t="s">
        <v>38</v>
      </c>
      <c r="B12" s="11">
        <v>0</v>
      </c>
      <c r="C12" s="11">
        <v>10</v>
      </c>
      <c r="D12" s="11">
        <v>0</v>
      </c>
      <c r="E12" s="11">
        <f>1+1</f>
        <v>2</v>
      </c>
      <c r="F12" s="11">
        <v>1.5</v>
      </c>
      <c r="G12" s="11">
        <v>3.5</v>
      </c>
      <c r="H12" s="17">
        <f t="shared" si="1"/>
        <v>17</v>
      </c>
    </row>
    <row r="13" spans="1:9" x14ac:dyDescent="0.3">
      <c r="A13" s="20" t="s">
        <v>43</v>
      </c>
      <c r="B13" s="11">
        <v>0</v>
      </c>
      <c r="C13" s="11">
        <v>2</v>
      </c>
      <c r="D13" s="11">
        <f>1+1</f>
        <v>2</v>
      </c>
      <c r="E13" s="11">
        <f>1+2+1</f>
        <v>4</v>
      </c>
      <c r="F13" s="11">
        <f>1.5+1+1.5</f>
        <v>4</v>
      </c>
      <c r="G13" s="11">
        <f>1+1+1+1</f>
        <v>4</v>
      </c>
      <c r="H13" s="17">
        <f t="shared" si="1"/>
        <v>16</v>
      </c>
    </row>
    <row r="14" spans="1:9" x14ac:dyDescent="0.3">
      <c r="A14" s="20" t="s">
        <v>48</v>
      </c>
      <c r="B14" s="11">
        <v>2</v>
      </c>
      <c r="C14" s="11">
        <v>3</v>
      </c>
      <c r="D14" s="11">
        <v>2</v>
      </c>
      <c r="E14" s="11">
        <v>4</v>
      </c>
      <c r="F14" s="11">
        <v>1</v>
      </c>
      <c r="G14" s="11">
        <v>0</v>
      </c>
      <c r="H14" s="17">
        <f t="shared" si="1"/>
        <v>12</v>
      </c>
    </row>
    <row r="15" spans="1:9" x14ac:dyDescent="0.3">
      <c r="A15" s="20" t="s">
        <v>37</v>
      </c>
      <c r="B15" s="11">
        <v>0</v>
      </c>
      <c r="C15" s="11">
        <v>7</v>
      </c>
      <c r="D15" s="11">
        <v>0</v>
      </c>
      <c r="E15" s="11">
        <v>3</v>
      </c>
      <c r="F15" s="11">
        <v>0</v>
      </c>
      <c r="G15" s="11">
        <v>0</v>
      </c>
      <c r="H15" s="17">
        <f t="shared" si="1"/>
        <v>10</v>
      </c>
    </row>
    <row r="16" spans="1:9" x14ac:dyDescent="0.3">
      <c r="A16" s="20" t="s">
        <v>41</v>
      </c>
      <c r="B16" s="11">
        <v>0</v>
      </c>
      <c r="C16" s="11">
        <v>9</v>
      </c>
      <c r="D16" s="11">
        <v>0</v>
      </c>
      <c r="E16" s="11">
        <v>0</v>
      </c>
      <c r="F16" s="11">
        <v>0</v>
      </c>
      <c r="G16" s="12">
        <v>0</v>
      </c>
      <c r="H16" s="17">
        <f t="shared" si="1"/>
        <v>9</v>
      </c>
    </row>
    <row r="17" spans="1:8" x14ac:dyDescent="0.3">
      <c r="A17" s="20" t="s">
        <v>40</v>
      </c>
      <c r="B17" s="11">
        <v>0</v>
      </c>
      <c r="C17" s="11">
        <v>3</v>
      </c>
      <c r="D17" s="11">
        <v>0</v>
      </c>
      <c r="E17" s="11">
        <v>2</v>
      </c>
      <c r="F17" s="11">
        <v>2.5</v>
      </c>
      <c r="G17" s="11">
        <v>0</v>
      </c>
      <c r="H17" s="17">
        <f t="shared" si="1"/>
        <v>7.5</v>
      </c>
    </row>
    <row r="18" spans="1:8" ht="16.95" thickBot="1" x14ac:dyDescent="0.35">
      <c r="A18" s="22" t="s">
        <v>42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f t="shared" si="1"/>
        <v>0</v>
      </c>
    </row>
  </sheetData>
  <sheetProtection sheet="1" objects="1" scenarios="1"/>
  <sortState xmlns:xlrd2="http://schemas.microsoft.com/office/spreadsheetml/2017/richdata2" ref="A2:H17">
    <sortCondition descending="1" ref="H3:H17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DF7B-98ED-2649-935B-9DE45408DE35}">
  <dimension ref="A1:J24"/>
  <sheetViews>
    <sheetView zoomScale="85" zoomScaleNormal="85" workbookViewId="0">
      <selection activeCell="L25" sqref="L25"/>
    </sheetView>
  </sheetViews>
  <sheetFormatPr defaultColWidth="10.6640625" defaultRowHeight="16.25" x14ac:dyDescent="0.3"/>
  <cols>
    <col min="1" max="1" width="28.109375" customWidth="1"/>
    <col min="2" max="2" width="19.44140625" bestFit="1" customWidth="1"/>
    <col min="3" max="3" width="13.5546875" bestFit="1" customWidth="1"/>
    <col min="4" max="4" width="13.109375" bestFit="1" customWidth="1"/>
    <col min="5" max="5" width="13.88671875" bestFit="1" customWidth="1"/>
    <col min="6" max="6" width="8" bestFit="1" customWidth="1"/>
    <col min="7" max="7" width="11.77734375" bestFit="1" customWidth="1"/>
    <col min="9" max="9" width="19.109375" customWidth="1"/>
  </cols>
  <sheetData>
    <row r="1" spans="1:10" x14ac:dyDescent="0.3">
      <c r="A1" s="27"/>
      <c r="B1" s="28" t="s">
        <v>108</v>
      </c>
      <c r="C1" s="28" t="s">
        <v>109</v>
      </c>
      <c r="D1" s="28" t="s">
        <v>30</v>
      </c>
      <c r="E1" s="28" t="s">
        <v>117</v>
      </c>
      <c r="F1" s="28" t="s">
        <v>110</v>
      </c>
      <c r="G1" s="28" t="s">
        <v>32</v>
      </c>
      <c r="H1" s="29" t="s">
        <v>119</v>
      </c>
    </row>
    <row r="2" spans="1:10" x14ac:dyDescent="0.3">
      <c r="A2" s="30" t="s">
        <v>8</v>
      </c>
      <c r="B2" s="26">
        <v>12</v>
      </c>
      <c r="C2" s="26">
        <v>12</v>
      </c>
      <c r="D2" s="26">
        <v>21</v>
      </c>
      <c r="E2" s="26">
        <v>7</v>
      </c>
      <c r="F2" s="26">
        <v>19</v>
      </c>
      <c r="G2" s="26">
        <v>14</v>
      </c>
      <c r="H2" s="31">
        <f t="shared" ref="H2" si="0">SUM(B2:G2)</f>
        <v>85</v>
      </c>
      <c r="I2" s="2"/>
    </row>
    <row r="3" spans="1:10" x14ac:dyDescent="0.3">
      <c r="A3" s="32" t="s">
        <v>27</v>
      </c>
      <c r="B3" s="26" t="s">
        <v>118</v>
      </c>
      <c r="C3" s="26" t="s">
        <v>118</v>
      </c>
      <c r="D3" s="26" t="s">
        <v>118</v>
      </c>
      <c r="E3" s="26" t="s">
        <v>118</v>
      </c>
      <c r="F3" s="26" t="s">
        <v>118</v>
      </c>
      <c r="G3" s="26" t="s">
        <v>118</v>
      </c>
      <c r="H3" s="31" t="s">
        <v>118</v>
      </c>
      <c r="I3" s="2" t="s">
        <v>36</v>
      </c>
      <c r="J3" s="1"/>
    </row>
    <row r="4" spans="1:10" x14ac:dyDescent="0.3">
      <c r="A4" s="32" t="s">
        <v>17</v>
      </c>
      <c r="B4" s="26" t="s">
        <v>118</v>
      </c>
      <c r="C4" s="26" t="s">
        <v>118</v>
      </c>
      <c r="D4" s="26" t="s">
        <v>118</v>
      </c>
      <c r="E4" s="26" t="s">
        <v>118</v>
      </c>
      <c r="F4" s="26" t="s">
        <v>118</v>
      </c>
      <c r="G4" s="26" t="s">
        <v>118</v>
      </c>
      <c r="H4" s="31" t="s">
        <v>118</v>
      </c>
      <c r="I4" s="2" t="s">
        <v>36</v>
      </c>
      <c r="J4" s="1"/>
    </row>
    <row r="5" spans="1:10" x14ac:dyDescent="0.3">
      <c r="A5" s="32" t="s">
        <v>15</v>
      </c>
      <c r="B5" s="26" t="s">
        <v>118</v>
      </c>
      <c r="C5" s="26" t="s">
        <v>118</v>
      </c>
      <c r="D5" s="26" t="s">
        <v>118</v>
      </c>
      <c r="E5" s="26" t="s">
        <v>118</v>
      </c>
      <c r="F5" s="26" t="s">
        <v>118</v>
      </c>
      <c r="G5" s="26" t="s">
        <v>118</v>
      </c>
      <c r="H5" s="31" t="s">
        <v>118</v>
      </c>
      <c r="I5" s="2" t="s">
        <v>36</v>
      </c>
      <c r="J5" s="1"/>
    </row>
    <row r="6" spans="1:10" x14ac:dyDescent="0.3">
      <c r="A6" s="32" t="s">
        <v>14</v>
      </c>
      <c r="B6" s="26" t="s">
        <v>118</v>
      </c>
      <c r="C6" s="26" t="s">
        <v>118</v>
      </c>
      <c r="D6" s="26" t="s">
        <v>118</v>
      </c>
      <c r="E6" s="26" t="s">
        <v>118</v>
      </c>
      <c r="F6" s="26" t="s">
        <v>118</v>
      </c>
      <c r="G6" s="26" t="s">
        <v>118</v>
      </c>
      <c r="H6" s="31" t="s">
        <v>118</v>
      </c>
      <c r="I6" s="2" t="s">
        <v>36</v>
      </c>
      <c r="J6" s="1"/>
    </row>
    <row r="7" spans="1:10" x14ac:dyDescent="0.3">
      <c r="A7" s="32" t="s">
        <v>12</v>
      </c>
      <c r="B7" s="26" t="s">
        <v>118</v>
      </c>
      <c r="C7" s="26" t="s">
        <v>118</v>
      </c>
      <c r="D7" s="26" t="s">
        <v>118</v>
      </c>
      <c r="E7" s="26" t="s">
        <v>118</v>
      </c>
      <c r="F7" s="26" t="s">
        <v>118</v>
      </c>
      <c r="G7" s="26" t="s">
        <v>118</v>
      </c>
      <c r="H7" s="31" t="s">
        <v>118</v>
      </c>
      <c r="I7" s="2" t="s">
        <v>36</v>
      </c>
      <c r="J7" s="1"/>
    </row>
    <row r="8" spans="1:10" x14ac:dyDescent="0.3">
      <c r="A8" s="32" t="s">
        <v>21</v>
      </c>
      <c r="B8" s="26" t="s">
        <v>118</v>
      </c>
      <c r="C8" s="26" t="s">
        <v>118</v>
      </c>
      <c r="D8" s="26" t="s">
        <v>118</v>
      </c>
      <c r="E8" s="26" t="s">
        <v>118</v>
      </c>
      <c r="F8" s="26" t="s">
        <v>118</v>
      </c>
      <c r="G8" s="26" t="s">
        <v>118</v>
      </c>
      <c r="H8" s="31" t="s">
        <v>118</v>
      </c>
      <c r="I8" s="2" t="s">
        <v>36</v>
      </c>
      <c r="J8" s="1"/>
    </row>
    <row r="9" spans="1:10" x14ac:dyDescent="0.3">
      <c r="A9" s="21" t="s">
        <v>24</v>
      </c>
      <c r="B9" s="26">
        <v>2</v>
      </c>
      <c r="C9" s="26">
        <v>1</v>
      </c>
      <c r="D9" s="26">
        <v>0</v>
      </c>
      <c r="E9" s="26">
        <v>1.5</v>
      </c>
      <c r="F9" s="26">
        <v>17</v>
      </c>
      <c r="G9" s="26">
        <v>2</v>
      </c>
      <c r="H9" s="31">
        <f>SUM(B9:G9)</f>
        <v>23.5</v>
      </c>
      <c r="I9" s="2"/>
    </row>
    <row r="10" spans="1:10" x14ac:dyDescent="0.3">
      <c r="A10" s="21" t="s">
        <v>20</v>
      </c>
      <c r="B10" s="26">
        <v>2</v>
      </c>
      <c r="C10" s="26">
        <v>3</v>
      </c>
      <c r="D10" s="26">
        <v>0</v>
      </c>
      <c r="E10" s="26">
        <v>0</v>
      </c>
      <c r="F10" s="26">
        <v>15</v>
      </c>
      <c r="G10" s="26">
        <v>1</v>
      </c>
      <c r="H10" s="31">
        <f t="shared" ref="H10:H23" si="1">SUM(B10:G10)</f>
        <v>21</v>
      </c>
      <c r="I10" s="2"/>
    </row>
    <row r="11" spans="1:10" x14ac:dyDescent="0.3">
      <c r="A11" s="21" t="s">
        <v>13</v>
      </c>
      <c r="B11" s="26">
        <v>4</v>
      </c>
      <c r="C11" s="26">
        <v>1</v>
      </c>
      <c r="D11" s="26">
        <v>0</v>
      </c>
      <c r="E11" s="26">
        <v>1.5</v>
      </c>
      <c r="F11" s="26">
        <f>1+3+2+2+2+3</f>
        <v>13</v>
      </c>
      <c r="G11" s="26">
        <v>1</v>
      </c>
      <c r="H11" s="31">
        <f t="shared" si="1"/>
        <v>20.5</v>
      </c>
      <c r="I11" s="2"/>
    </row>
    <row r="12" spans="1:10" x14ac:dyDescent="0.3">
      <c r="A12" s="21" t="s">
        <v>18</v>
      </c>
      <c r="B12" s="26">
        <v>0</v>
      </c>
      <c r="C12" s="26">
        <v>0</v>
      </c>
      <c r="D12" s="26">
        <v>7</v>
      </c>
      <c r="E12" s="26">
        <v>1.5</v>
      </c>
      <c r="F12" s="26">
        <f>1+2+2+3</f>
        <v>8</v>
      </c>
      <c r="G12" s="26">
        <f>1+2+1</f>
        <v>4</v>
      </c>
      <c r="H12" s="31">
        <f t="shared" si="1"/>
        <v>20.5</v>
      </c>
      <c r="I12" s="2"/>
    </row>
    <row r="13" spans="1:10" x14ac:dyDescent="0.3">
      <c r="A13" s="21" t="s">
        <v>23</v>
      </c>
      <c r="B13" s="26">
        <v>0</v>
      </c>
      <c r="C13" s="26">
        <v>1</v>
      </c>
      <c r="D13" s="26">
        <v>0</v>
      </c>
      <c r="E13" s="26">
        <v>1.5</v>
      </c>
      <c r="F13" s="26">
        <v>12</v>
      </c>
      <c r="G13" s="26">
        <v>6</v>
      </c>
      <c r="H13" s="31">
        <f t="shared" si="1"/>
        <v>20.5</v>
      </c>
      <c r="I13" s="2"/>
    </row>
    <row r="14" spans="1:10" x14ac:dyDescent="0.3">
      <c r="A14" s="21" t="s">
        <v>9</v>
      </c>
      <c r="B14" s="26">
        <v>2</v>
      </c>
      <c r="C14" s="26">
        <v>1</v>
      </c>
      <c r="D14" s="26">
        <v>0</v>
      </c>
      <c r="E14" s="26">
        <v>0</v>
      </c>
      <c r="F14" s="26">
        <f>1+2+1+3+2+3+3</f>
        <v>15</v>
      </c>
      <c r="G14" s="26">
        <f>1+1</f>
        <v>2</v>
      </c>
      <c r="H14" s="31">
        <f t="shared" si="1"/>
        <v>20</v>
      </c>
      <c r="I14" s="2"/>
    </row>
    <row r="15" spans="1:10" x14ac:dyDescent="0.3">
      <c r="A15" s="72" t="s">
        <v>122</v>
      </c>
      <c r="B15" s="71">
        <v>0</v>
      </c>
      <c r="C15" s="71">
        <v>1</v>
      </c>
      <c r="D15" s="71">
        <v>0</v>
      </c>
      <c r="E15" s="71">
        <v>3</v>
      </c>
      <c r="F15" s="11">
        <f>1+2+1+2+3+3</f>
        <v>12</v>
      </c>
      <c r="G15" s="71">
        <v>1</v>
      </c>
      <c r="H15" s="73">
        <f t="shared" si="1"/>
        <v>17</v>
      </c>
      <c r="I15" s="2"/>
    </row>
    <row r="16" spans="1:10" x14ac:dyDescent="0.3">
      <c r="A16" s="21" t="s">
        <v>26</v>
      </c>
      <c r="B16" s="26">
        <v>0</v>
      </c>
      <c r="C16" s="26">
        <v>1</v>
      </c>
      <c r="D16" s="26">
        <v>4</v>
      </c>
      <c r="E16" s="26">
        <v>1.5</v>
      </c>
      <c r="F16" s="26">
        <v>7</v>
      </c>
      <c r="G16" s="26">
        <v>6</v>
      </c>
      <c r="H16" s="31">
        <f t="shared" si="1"/>
        <v>19.5</v>
      </c>
      <c r="I16" s="2"/>
    </row>
    <row r="17" spans="1:9" x14ac:dyDescent="0.3">
      <c r="A17" s="21" t="s">
        <v>22</v>
      </c>
      <c r="B17" s="26">
        <v>0</v>
      </c>
      <c r="C17" s="26">
        <v>4</v>
      </c>
      <c r="D17" s="26">
        <v>4</v>
      </c>
      <c r="E17" s="26">
        <v>1.5</v>
      </c>
      <c r="F17" s="26">
        <v>1</v>
      </c>
      <c r="G17" s="26">
        <f>1+1+2+1</f>
        <v>5</v>
      </c>
      <c r="H17" s="31">
        <f t="shared" si="1"/>
        <v>15.5</v>
      </c>
      <c r="I17" s="2"/>
    </row>
    <row r="18" spans="1:9" x14ac:dyDescent="0.3">
      <c r="A18" s="21" t="s">
        <v>16</v>
      </c>
      <c r="B18" s="26">
        <v>0</v>
      </c>
      <c r="C18" s="26">
        <v>1</v>
      </c>
      <c r="D18" s="26">
        <v>5</v>
      </c>
      <c r="E18" s="26">
        <v>1.5</v>
      </c>
      <c r="F18" s="26">
        <f>1+2+1+2</f>
        <v>6</v>
      </c>
      <c r="G18" s="26">
        <v>1</v>
      </c>
      <c r="H18" s="31">
        <f t="shared" si="1"/>
        <v>14.5</v>
      </c>
      <c r="I18" s="2"/>
    </row>
    <row r="19" spans="1:9" x14ac:dyDescent="0.3">
      <c r="A19" s="21" t="s">
        <v>19</v>
      </c>
      <c r="B19" s="26">
        <v>0</v>
      </c>
      <c r="C19" s="26">
        <v>1</v>
      </c>
      <c r="D19" s="26">
        <v>4</v>
      </c>
      <c r="E19" s="26">
        <v>1.5</v>
      </c>
      <c r="F19" s="26">
        <v>7</v>
      </c>
      <c r="G19" s="26">
        <v>1</v>
      </c>
      <c r="H19" s="31">
        <f t="shared" si="1"/>
        <v>14.5</v>
      </c>
      <c r="I19" s="2"/>
    </row>
    <row r="20" spans="1:9" x14ac:dyDescent="0.3">
      <c r="A20" s="21" t="s">
        <v>11</v>
      </c>
      <c r="B20" s="26">
        <v>0</v>
      </c>
      <c r="C20" s="26">
        <v>4</v>
      </c>
      <c r="D20" s="26">
        <v>2</v>
      </c>
      <c r="E20" s="26">
        <v>1.5</v>
      </c>
      <c r="F20" s="26">
        <v>0</v>
      </c>
      <c r="G20" s="26">
        <v>2</v>
      </c>
      <c r="H20" s="31">
        <f t="shared" si="1"/>
        <v>9.5</v>
      </c>
      <c r="I20" s="2"/>
    </row>
    <row r="21" spans="1:9" x14ac:dyDescent="0.3">
      <c r="A21" s="21" t="s">
        <v>25</v>
      </c>
      <c r="B21" s="26">
        <v>0</v>
      </c>
      <c r="C21" s="26">
        <v>1</v>
      </c>
      <c r="D21" s="26">
        <v>0</v>
      </c>
      <c r="E21" s="26">
        <v>1.5</v>
      </c>
      <c r="F21" s="26">
        <v>1</v>
      </c>
      <c r="G21" s="26">
        <v>0</v>
      </c>
      <c r="H21" s="31">
        <f t="shared" si="1"/>
        <v>3.5</v>
      </c>
      <c r="I21" s="2"/>
    </row>
    <row r="22" spans="1:9" x14ac:dyDescent="0.3">
      <c r="A22" s="21" t="s">
        <v>28</v>
      </c>
      <c r="B22" s="26">
        <v>2</v>
      </c>
      <c r="C22" s="26">
        <v>0</v>
      </c>
      <c r="D22" s="26">
        <v>0</v>
      </c>
      <c r="E22" s="26">
        <v>0.5</v>
      </c>
      <c r="F22" s="26">
        <v>0</v>
      </c>
      <c r="G22" s="26">
        <v>0</v>
      </c>
      <c r="H22" s="31">
        <f t="shared" si="1"/>
        <v>2.5</v>
      </c>
      <c r="I22" s="2"/>
    </row>
    <row r="23" spans="1:9" x14ac:dyDescent="0.3">
      <c r="A23" s="21" t="s">
        <v>10</v>
      </c>
      <c r="B23" s="26">
        <v>0</v>
      </c>
      <c r="C23" s="26">
        <v>0</v>
      </c>
      <c r="D23" s="26">
        <v>0</v>
      </c>
      <c r="E23" s="26">
        <v>0.5</v>
      </c>
      <c r="F23" s="26">
        <v>0</v>
      </c>
      <c r="G23" s="26">
        <v>1</v>
      </c>
      <c r="H23" s="31">
        <f t="shared" si="1"/>
        <v>1.5</v>
      </c>
      <c r="I23" s="2"/>
    </row>
    <row r="24" spans="1:9" ht="16.95" thickBot="1" x14ac:dyDescent="0.35">
      <c r="A24" s="33" t="s">
        <v>29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5">
        <v>0</v>
      </c>
      <c r="I24" s="2"/>
    </row>
  </sheetData>
  <sheetProtection sheet="1" objects="1" scenarios="1"/>
  <sortState xmlns:xlrd2="http://schemas.microsoft.com/office/spreadsheetml/2017/richdata2" ref="A2:H25">
    <sortCondition descending="1" ref="H3:H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BAFE-5631-43BB-A22D-F59A8623FAB7}">
  <sheetPr>
    <outlinePr summaryBelow="0" summaryRight="0"/>
  </sheetPr>
  <dimension ref="A1:J28"/>
  <sheetViews>
    <sheetView zoomScale="85" zoomScaleNormal="85" workbookViewId="0">
      <selection activeCell="H29" sqref="H29"/>
    </sheetView>
  </sheetViews>
  <sheetFormatPr defaultColWidth="13.21875" defaultRowHeight="15.7" customHeight="1" x14ac:dyDescent="0.3"/>
  <cols>
    <col min="1" max="1" width="23.88671875" style="4" customWidth="1"/>
    <col min="2" max="2" width="10.109375" style="4" customWidth="1"/>
    <col min="3" max="3" width="8.88671875" style="4" customWidth="1"/>
    <col min="4" max="4" width="13.109375" style="4" customWidth="1"/>
    <col min="5" max="8" width="8.88671875" style="4" customWidth="1"/>
    <col min="9" max="9" width="6.44140625" style="4" customWidth="1"/>
    <col min="10" max="16384" width="13.21875" style="4"/>
  </cols>
  <sheetData>
    <row r="1" spans="1:10" ht="15.7" customHeight="1" x14ac:dyDescent="0.3">
      <c r="A1" s="41"/>
      <c r="B1" s="42" t="s">
        <v>111</v>
      </c>
      <c r="C1" s="42" t="s">
        <v>117</v>
      </c>
      <c r="D1" s="42" t="s">
        <v>112</v>
      </c>
      <c r="E1" s="42" t="s">
        <v>113</v>
      </c>
      <c r="F1" s="42" t="s">
        <v>114</v>
      </c>
      <c r="G1" s="42" t="s">
        <v>115</v>
      </c>
      <c r="H1" s="42" t="s">
        <v>109</v>
      </c>
      <c r="I1" s="43" t="s">
        <v>119</v>
      </c>
    </row>
    <row r="2" spans="1:10" ht="16.25" x14ac:dyDescent="0.3">
      <c r="A2" s="44" t="s">
        <v>8</v>
      </c>
      <c r="B2" s="36">
        <v>14</v>
      </c>
      <c r="C2" s="36">
        <v>7</v>
      </c>
      <c r="D2" s="36">
        <v>16</v>
      </c>
      <c r="E2" s="36">
        <v>12</v>
      </c>
      <c r="F2" s="36">
        <v>9</v>
      </c>
      <c r="G2" s="36">
        <v>6.5</v>
      </c>
      <c r="H2" s="36">
        <v>12</v>
      </c>
      <c r="I2" s="45">
        <f t="shared" ref="I2:I22" si="0">SUM(B2:H2)</f>
        <v>76.5</v>
      </c>
    </row>
    <row r="3" spans="1:10" ht="15.7" customHeight="1" x14ac:dyDescent="0.3">
      <c r="A3" s="46" t="s">
        <v>107</v>
      </c>
      <c r="B3" s="37" t="s">
        <v>118</v>
      </c>
      <c r="C3" s="37" t="s">
        <v>118</v>
      </c>
      <c r="D3" s="37" t="s">
        <v>118</v>
      </c>
      <c r="E3" s="37" t="s">
        <v>118</v>
      </c>
      <c r="F3" s="37" t="s">
        <v>118</v>
      </c>
      <c r="G3" s="37" t="s">
        <v>118</v>
      </c>
      <c r="H3" s="37" t="s">
        <v>118</v>
      </c>
      <c r="I3" s="47" t="s">
        <v>118</v>
      </c>
      <c r="J3" s="3" t="s">
        <v>36</v>
      </c>
    </row>
    <row r="4" spans="1:10" ht="15.7" customHeight="1" x14ac:dyDescent="0.3">
      <c r="A4" s="46" t="s">
        <v>106</v>
      </c>
      <c r="B4" s="37" t="s">
        <v>118</v>
      </c>
      <c r="C4" s="37" t="s">
        <v>118</v>
      </c>
      <c r="D4" s="37" t="s">
        <v>118</v>
      </c>
      <c r="E4" s="37" t="s">
        <v>118</v>
      </c>
      <c r="F4" s="37" t="s">
        <v>118</v>
      </c>
      <c r="G4" s="37" t="s">
        <v>118</v>
      </c>
      <c r="H4" s="37" t="s">
        <v>118</v>
      </c>
      <c r="I4" s="47" t="s">
        <v>118</v>
      </c>
      <c r="J4" s="3" t="s">
        <v>36</v>
      </c>
    </row>
    <row r="5" spans="1:10" ht="15.7" customHeight="1" x14ac:dyDescent="0.3">
      <c r="A5" s="46" t="s">
        <v>105</v>
      </c>
      <c r="B5" s="37" t="s">
        <v>118</v>
      </c>
      <c r="C5" s="37" t="s">
        <v>118</v>
      </c>
      <c r="D5" s="37" t="s">
        <v>118</v>
      </c>
      <c r="E5" s="37" t="s">
        <v>118</v>
      </c>
      <c r="F5" s="37" t="s">
        <v>118</v>
      </c>
      <c r="G5" s="37" t="s">
        <v>118</v>
      </c>
      <c r="H5" s="37" t="s">
        <v>118</v>
      </c>
      <c r="I5" s="47" t="s">
        <v>118</v>
      </c>
      <c r="J5" s="3" t="s">
        <v>36</v>
      </c>
    </row>
    <row r="6" spans="1:10" ht="15.7" customHeight="1" x14ac:dyDescent="0.3">
      <c r="A6" s="46" t="s">
        <v>104</v>
      </c>
      <c r="B6" s="37" t="s">
        <v>118</v>
      </c>
      <c r="C6" s="37" t="s">
        <v>118</v>
      </c>
      <c r="D6" s="37" t="s">
        <v>118</v>
      </c>
      <c r="E6" s="37" t="s">
        <v>118</v>
      </c>
      <c r="F6" s="37" t="s">
        <v>118</v>
      </c>
      <c r="G6" s="37" t="s">
        <v>118</v>
      </c>
      <c r="H6" s="37" t="s">
        <v>118</v>
      </c>
      <c r="I6" s="47" t="s">
        <v>118</v>
      </c>
      <c r="J6" s="3" t="s">
        <v>36</v>
      </c>
    </row>
    <row r="7" spans="1:10" ht="15.7" customHeight="1" x14ac:dyDescent="0.3">
      <c r="A7" s="46" t="s">
        <v>103</v>
      </c>
      <c r="B7" s="37" t="s">
        <v>118</v>
      </c>
      <c r="C7" s="37" t="s">
        <v>118</v>
      </c>
      <c r="D7" s="37" t="s">
        <v>118</v>
      </c>
      <c r="E7" s="37" t="s">
        <v>118</v>
      </c>
      <c r="F7" s="37" t="s">
        <v>118</v>
      </c>
      <c r="G7" s="37" t="s">
        <v>118</v>
      </c>
      <c r="H7" s="37" t="s">
        <v>118</v>
      </c>
      <c r="I7" s="47" t="s">
        <v>118</v>
      </c>
      <c r="J7" s="3" t="s">
        <v>36</v>
      </c>
    </row>
    <row r="8" spans="1:10" ht="15.7" customHeight="1" x14ac:dyDescent="0.3">
      <c r="A8" s="46" t="s">
        <v>102</v>
      </c>
      <c r="B8" s="37" t="s">
        <v>118</v>
      </c>
      <c r="C8" s="37" t="s">
        <v>118</v>
      </c>
      <c r="D8" s="37" t="s">
        <v>118</v>
      </c>
      <c r="E8" s="37" t="s">
        <v>118</v>
      </c>
      <c r="F8" s="37" t="s">
        <v>118</v>
      </c>
      <c r="G8" s="37" t="s">
        <v>118</v>
      </c>
      <c r="H8" s="37" t="s">
        <v>118</v>
      </c>
      <c r="I8" s="47" t="s">
        <v>118</v>
      </c>
      <c r="J8" s="3" t="s">
        <v>36</v>
      </c>
    </row>
    <row r="9" spans="1:10" ht="15.7" customHeight="1" x14ac:dyDescent="0.3">
      <c r="A9" s="48" t="s">
        <v>101</v>
      </c>
      <c r="B9" s="37">
        <v>0</v>
      </c>
      <c r="C9" s="37">
        <v>2.5</v>
      </c>
      <c r="D9" s="37">
        <v>0</v>
      </c>
      <c r="E9" s="37">
        <v>4</v>
      </c>
      <c r="F9" s="37">
        <v>2</v>
      </c>
      <c r="G9" s="37">
        <v>0</v>
      </c>
      <c r="H9" s="37">
        <v>1</v>
      </c>
      <c r="I9" s="47">
        <f t="shared" si="0"/>
        <v>9.5</v>
      </c>
    </row>
    <row r="10" spans="1:10" ht="15.7" customHeight="1" x14ac:dyDescent="0.3">
      <c r="A10" s="48" t="s">
        <v>100</v>
      </c>
      <c r="B10" s="37">
        <v>0</v>
      </c>
      <c r="C10" s="37">
        <v>0</v>
      </c>
      <c r="D10" s="37">
        <v>0</v>
      </c>
      <c r="E10" s="37">
        <v>4</v>
      </c>
      <c r="F10" s="37">
        <v>1</v>
      </c>
      <c r="G10" s="37">
        <v>1.5</v>
      </c>
      <c r="H10" s="37">
        <v>1</v>
      </c>
      <c r="I10" s="47">
        <f t="shared" si="0"/>
        <v>7.5</v>
      </c>
    </row>
    <row r="11" spans="1:10" ht="15.7" customHeight="1" x14ac:dyDescent="0.3">
      <c r="A11" s="48" t="s">
        <v>99</v>
      </c>
      <c r="B11" s="37">
        <v>1.5</v>
      </c>
      <c r="C11" s="37">
        <v>1.5</v>
      </c>
      <c r="D11" s="37">
        <v>0</v>
      </c>
      <c r="E11" s="37">
        <v>3</v>
      </c>
      <c r="F11" s="37">
        <v>1</v>
      </c>
      <c r="G11" s="37">
        <v>0</v>
      </c>
      <c r="H11" s="37">
        <v>0</v>
      </c>
      <c r="I11" s="47">
        <f t="shared" si="0"/>
        <v>7</v>
      </c>
    </row>
    <row r="12" spans="1:10" ht="15.7" customHeight="1" x14ac:dyDescent="0.3">
      <c r="A12" s="48" t="s">
        <v>98</v>
      </c>
      <c r="B12" s="37">
        <v>0</v>
      </c>
      <c r="C12" s="37">
        <v>1.5</v>
      </c>
      <c r="D12" s="37">
        <v>0</v>
      </c>
      <c r="E12" s="37">
        <v>0</v>
      </c>
      <c r="F12" s="37">
        <v>1</v>
      </c>
      <c r="G12" s="37">
        <v>0</v>
      </c>
      <c r="H12" s="37">
        <v>4</v>
      </c>
      <c r="I12" s="47">
        <f t="shared" si="0"/>
        <v>6.5</v>
      </c>
    </row>
    <row r="13" spans="1:10" ht="15.7" customHeight="1" x14ac:dyDescent="0.3">
      <c r="A13" s="48" t="s">
        <v>97</v>
      </c>
      <c r="B13" s="37">
        <v>0</v>
      </c>
      <c r="C13" s="37">
        <v>1.5</v>
      </c>
      <c r="D13" s="37">
        <v>0</v>
      </c>
      <c r="E13" s="37">
        <v>2</v>
      </c>
      <c r="F13" s="37">
        <v>0</v>
      </c>
      <c r="G13" s="37">
        <v>1.5</v>
      </c>
      <c r="H13" s="37">
        <v>1</v>
      </c>
      <c r="I13" s="47">
        <f t="shared" si="0"/>
        <v>6</v>
      </c>
    </row>
    <row r="14" spans="1:10" ht="15.7" customHeight="1" x14ac:dyDescent="0.3">
      <c r="A14" s="48" t="s">
        <v>96</v>
      </c>
      <c r="B14" s="37">
        <v>0</v>
      </c>
      <c r="C14" s="37">
        <v>1.5</v>
      </c>
      <c r="D14" s="37">
        <v>0</v>
      </c>
      <c r="E14" s="37">
        <v>2</v>
      </c>
      <c r="F14" s="37">
        <v>1</v>
      </c>
      <c r="G14" s="37">
        <v>0</v>
      </c>
      <c r="H14" s="37">
        <v>1</v>
      </c>
      <c r="I14" s="47">
        <f t="shared" si="0"/>
        <v>5.5</v>
      </c>
    </row>
    <row r="15" spans="1:10" ht="15.7" customHeight="1" x14ac:dyDescent="0.3">
      <c r="A15" s="48" t="s">
        <v>95</v>
      </c>
      <c r="B15" s="37">
        <v>0</v>
      </c>
      <c r="C15" s="37">
        <v>1.5</v>
      </c>
      <c r="D15" s="37">
        <v>0</v>
      </c>
      <c r="E15" s="37">
        <v>2</v>
      </c>
      <c r="F15" s="37">
        <v>1</v>
      </c>
      <c r="G15" s="37">
        <v>0</v>
      </c>
      <c r="H15" s="37">
        <v>1</v>
      </c>
      <c r="I15" s="47">
        <f t="shared" si="0"/>
        <v>5.5</v>
      </c>
    </row>
    <row r="16" spans="1:10" ht="15.7" customHeight="1" x14ac:dyDescent="0.3">
      <c r="A16" s="48" t="s">
        <v>94</v>
      </c>
      <c r="B16" s="37">
        <v>0</v>
      </c>
      <c r="C16" s="37">
        <v>1.5</v>
      </c>
      <c r="D16" s="37">
        <v>0</v>
      </c>
      <c r="E16" s="37">
        <v>0</v>
      </c>
      <c r="F16" s="37">
        <v>1</v>
      </c>
      <c r="G16" s="37">
        <v>0</v>
      </c>
      <c r="H16" s="37">
        <v>1</v>
      </c>
      <c r="I16" s="47">
        <f t="shared" si="0"/>
        <v>3.5</v>
      </c>
    </row>
    <row r="17" spans="1:10" ht="15.7" customHeight="1" x14ac:dyDescent="0.3">
      <c r="A17" s="48" t="s">
        <v>93</v>
      </c>
      <c r="B17" s="37">
        <v>0</v>
      </c>
      <c r="C17" s="37">
        <v>1.5</v>
      </c>
      <c r="D17" s="37">
        <v>0</v>
      </c>
      <c r="E17" s="37">
        <v>0</v>
      </c>
      <c r="F17" s="37">
        <v>1</v>
      </c>
      <c r="G17" s="37">
        <v>0</v>
      </c>
      <c r="H17" s="37">
        <v>1</v>
      </c>
      <c r="I17" s="47">
        <f t="shared" si="0"/>
        <v>3.5</v>
      </c>
    </row>
    <row r="18" spans="1:10" ht="15.7" customHeight="1" x14ac:dyDescent="0.3">
      <c r="A18" s="48" t="s">
        <v>92</v>
      </c>
      <c r="B18" s="37">
        <v>0</v>
      </c>
      <c r="C18" s="37">
        <v>0.5</v>
      </c>
      <c r="D18" s="37">
        <v>0</v>
      </c>
      <c r="E18" s="37">
        <v>0</v>
      </c>
      <c r="F18" s="37">
        <v>2</v>
      </c>
      <c r="G18" s="37">
        <v>0</v>
      </c>
      <c r="H18" s="37">
        <v>0</v>
      </c>
      <c r="I18" s="47">
        <f t="shared" si="0"/>
        <v>2.5</v>
      </c>
    </row>
    <row r="19" spans="1:10" ht="15.7" customHeight="1" x14ac:dyDescent="0.3">
      <c r="A19" s="48" t="s">
        <v>91</v>
      </c>
      <c r="B19" s="37">
        <v>0</v>
      </c>
      <c r="C19" s="37">
        <v>1</v>
      </c>
      <c r="D19" s="37">
        <v>0</v>
      </c>
      <c r="E19" s="37">
        <v>0</v>
      </c>
      <c r="F19" s="37">
        <v>1</v>
      </c>
      <c r="G19" s="37">
        <v>0</v>
      </c>
      <c r="H19" s="37">
        <v>0</v>
      </c>
      <c r="I19" s="47">
        <f t="shared" si="0"/>
        <v>2</v>
      </c>
    </row>
    <row r="20" spans="1:10" ht="15.7" customHeight="1" x14ac:dyDescent="0.3">
      <c r="A20" s="48" t="s">
        <v>90</v>
      </c>
      <c r="B20" s="37">
        <v>0</v>
      </c>
      <c r="C20" s="37">
        <v>1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47">
        <f t="shared" si="0"/>
        <v>1</v>
      </c>
    </row>
    <row r="21" spans="1:10" ht="15.7" customHeight="1" x14ac:dyDescent="0.3">
      <c r="A21" s="48" t="s">
        <v>89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47">
        <f t="shared" si="0"/>
        <v>0</v>
      </c>
    </row>
    <row r="22" spans="1:10" ht="16.95" thickBot="1" x14ac:dyDescent="0.35">
      <c r="A22" s="49" t="s">
        <v>88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1">
        <f t="shared" si="0"/>
        <v>0</v>
      </c>
    </row>
    <row r="23" spans="1:10" ht="16.25" x14ac:dyDescent="0.3">
      <c r="A23" s="39" t="s">
        <v>87</v>
      </c>
      <c r="B23" s="40" t="s">
        <v>118</v>
      </c>
      <c r="C23" s="40" t="s">
        <v>118</v>
      </c>
      <c r="D23" s="40" t="s">
        <v>118</v>
      </c>
      <c r="E23" s="40" t="s">
        <v>118</v>
      </c>
      <c r="F23" s="40" t="s">
        <v>118</v>
      </c>
      <c r="G23" s="40" t="s">
        <v>118</v>
      </c>
      <c r="H23" s="40" t="s">
        <v>118</v>
      </c>
      <c r="I23" s="40" t="s">
        <v>118</v>
      </c>
      <c r="J23" s="4" t="s">
        <v>120</v>
      </c>
    </row>
    <row r="24" spans="1:10" ht="16.25" x14ac:dyDescent="0.3">
      <c r="A24" s="38" t="s">
        <v>86</v>
      </c>
      <c r="B24" s="37" t="s">
        <v>118</v>
      </c>
      <c r="C24" s="37" t="s">
        <v>118</v>
      </c>
      <c r="D24" s="37" t="s">
        <v>118</v>
      </c>
      <c r="E24" s="37" t="s">
        <v>118</v>
      </c>
      <c r="F24" s="37" t="s">
        <v>118</v>
      </c>
      <c r="G24" s="37" t="s">
        <v>118</v>
      </c>
      <c r="H24" s="37" t="s">
        <v>118</v>
      </c>
      <c r="I24" s="37" t="s">
        <v>118</v>
      </c>
      <c r="J24" s="4" t="s">
        <v>120</v>
      </c>
    </row>
    <row r="25" spans="1:10" ht="16.25" x14ac:dyDescent="0.3">
      <c r="B25" s="5"/>
      <c r="C25" s="5"/>
      <c r="D25" s="5"/>
      <c r="E25" s="5"/>
      <c r="F25" s="5"/>
      <c r="G25" s="5"/>
      <c r="H25" s="5"/>
    </row>
    <row r="26" spans="1:10" ht="16.25" x14ac:dyDescent="0.3">
      <c r="B26" s="6"/>
      <c r="C26" s="6"/>
      <c r="D26" s="6"/>
      <c r="E26" s="6"/>
      <c r="F26" s="6"/>
      <c r="G26" s="6"/>
      <c r="H26" s="6"/>
    </row>
    <row r="27" spans="1:10" ht="16.25" x14ac:dyDescent="0.3"/>
    <row r="28" spans="1:10" ht="16.25" x14ac:dyDescent="0.3">
      <c r="B28" s="6"/>
      <c r="C28" s="6"/>
      <c r="D28" s="6"/>
      <c r="E28" s="6"/>
      <c r="F28" s="6"/>
      <c r="G28" s="6"/>
      <c r="H28" s="6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66D5-DE15-4BE6-9B18-6B380E9246EF}">
  <sheetPr>
    <outlinePr summaryBelow="0" summaryRight="0"/>
  </sheetPr>
  <dimension ref="A1:J28"/>
  <sheetViews>
    <sheetView tabSelected="1" workbookViewId="0">
      <selection activeCell="G26" sqref="G26"/>
    </sheetView>
  </sheetViews>
  <sheetFormatPr defaultColWidth="13.21875" defaultRowHeight="15.7" customHeight="1" x14ac:dyDescent="0.3"/>
  <cols>
    <col min="1" max="1" width="19.21875" style="7" customWidth="1"/>
    <col min="2" max="2" width="19.44140625" style="7" bestFit="1" customWidth="1"/>
    <col min="3" max="3" width="9.77734375" style="7" bestFit="1" customWidth="1"/>
    <col min="4" max="4" width="15" style="7" bestFit="1" customWidth="1"/>
    <col min="5" max="5" width="18.88671875" style="7" bestFit="1" customWidth="1"/>
    <col min="6" max="6" width="11.77734375" style="7" customWidth="1"/>
    <col min="7" max="7" width="9" style="7" bestFit="1" customWidth="1"/>
    <col min="8" max="8" width="13.5546875" style="7" bestFit="1" customWidth="1"/>
    <col min="9" max="9" width="6.44140625" style="7" customWidth="1"/>
    <col min="10" max="16384" width="13.21875" style="7"/>
  </cols>
  <sheetData>
    <row r="1" spans="1:10" ht="15.7" customHeight="1" x14ac:dyDescent="0.3">
      <c r="A1" s="54"/>
      <c r="B1" s="55" t="s">
        <v>111</v>
      </c>
      <c r="C1" s="55" t="s">
        <v>116</v>
      </c>
      <c r="D1" s="55" t="s">
        <v>112</v>
      </c>
      <c r="E1" s="55" t="s">
        <v>113</v>
      </c>
      <c r="F1" s="55" t="s">
        <v>114</v>
      </c>
      <c r="G1" s="55" t="s">
        <v>115</v>
      </c>
      <c r="H1" s="55" t="s">
        <v>109</v>
      </c>
      <c r="I1" s="56" t="s">
        <v>119</v>
      </c>
    </row>
    <row r="2" spans="1:10" ht="16.25" x14ac:dyDescent="0.3">
      <c r="A2" s="57" t="s">
        <v>8</v>
      </c>
      <c r="B2" s="52">
        <v>14</v>
      </c>
      <c r="C2" s="52">
        <v>10.5</v>
      </c>
      <c r="D2" s="52">
        <v>16</v>
      </c>
      <c r="E2" s="52">
        <v>12</v>
      </c>
      <c r="F2" s="52">
        <v>9</v>
      </c>
      <c r="G2" s="52">
        <v>6.5</v>
      </c>
      <c r="H2" s="52">
        <v>12</v>
      </c>
      <c r="I2" s="58">
        <f t="shared" ref="I2:I24" si="0">SUM(B2:H2)</f>
        <v>80</v>
      </c>
    </row>
    <row r="3" spans="1:10" ht="15.7" customHeight="1" x14ac:dyDescent="0.3">
      <c r="A3" s="59" t="s">
        <v>85</v>
      </c>
      <c r="B3" s="53" t="s">
        <v>118</v>
      </c>
      <c r="C3" s="53" t="s">
        <v>118</v>
      </c>
      <c r="D3" s="53" t="s">
        <v>118</v>
      </c>
      <c r="E3" s="53" t="s">
        <v>118</v>
      </c>
      <c r="F3" s="53" t="s">
        <v>118</v>
      </c>
      <c r="G3" s="53" t="s">
        <v>118</v>
      </c>
      <c r="H3" s="53" t="s">
        <v>118</v>
      </c>
      <c r="I3" s="60" t="s">
        <v>118</v>
      </c>
      <c r="J3" s="2" t="s">
        <v>36</v>
      </c>
    </row>
    <row r="4" spans="1:10" ht="15.7" customHeight="1" x14ac:dyDescent="0.3">
      <c r="A4" s="59" t="s">
        <v>84</v>
      </c>
      <c r="B4" s="53" t="s">
        <v>118</v>
      </c>
      <c r="C4" s="53" t="s">
        <v>118</v>
      </c>
      <c r="D4" s="53" t="s">
        <v>118</v>
      </c>
      <c r="E4" s="53" t="s">
        <v>118</v>
      </c>
      <c r="F4" s="53" t="s">
        <v>118</v>
      </c>
      <c r="G4" s="53" t="s">
        <v>118</v>
      </c>
      <c r="H4" s="53" t="s">
        <v>118</v>
      </c>
      <c r="I4" s="60" t="s">
        <v>118</v>
      </c>
      <c r="J4" s="2" t="s">
        <v>36</v>
      </c>
    </row>
    <row r="5" spans="1:10" ht="15.7" customHeight="1" x14ac:dyDescent="0.3">
      <c r="A5" s="61" t="s">
        <v>83</v>
      </c>
      <c r="B5" s="53" t="s">
        <v>118</v>
      </c>
      <c r="C5" s="53" t="s">
        <v>118</v>
      </c>
      <c r="D5" s="53" t="s">
        <v>118</v>
      </c>
      <c r="E5" s="53" t="s">
        <v>118</v>
      </c>
      <c r="F5" s="53" t="s">
        <v>118</v>
      </c>
      <c r="G5" s="53" t="s">
        <v>118</v>
      </c>
      <c r="H5" s="53" t="s">
        <v>118</v>
      </c>
      <c r="I5" s="60" t="s">
        <v>118</v>
      </c>
      <c r="J5" s="2" t="s">
        <v>36</v>
      </c>
    </row>
    <row r="6" spans="1:10" ht="15.7" customHeight="1" x14ac:dyDescent="0.3">
      <c r="A6" s="59" t="s">
        <v>82</v>
      </c>
      <c r="B6" s="53" t="s">
        <v>118</v>
      </c>
      <c r="C6" s="53" t="s">
        <v>118</v>
      </c>
      <c r="D6" s="53" t="s">
        <v>118</v>
      </c>
      <c r="E6" s="53" t="s">
        <v>118</v>
      </c>
      <c r="F6" s="53" t="s">
        <v>118</v>
      </c>
      <c r="G6" s="53" t="s">
        <v>118</v>
      </c>
      <c r="H6" s="53" t="s">
        <v>118</v>
      </c>
      <c r="I6" s="60" t="s">
        <v>118</v>
      </c>
      <c r="J6" s="2" t="s">
        <v>36</v>
      </c>
    </row>
    <row r="7" spans="1:10" ht="15.7" customHeight="1" x14ac:dyDescent="0.3">
      <c r="A7" s="59" t="s">
        <v>81</v>
      </c>
      <c r="B7" s="53" t="s">
        <v>118</v>
      </c>
      <c r="C7" s="53" t="s">
        <v>118</v>
      </c>
      <c r="D7" s="53" t="s">
        <v>118</v>
      </c>
      <c r="E7" s="53" t="s">
        <v>118</v>
      </c>
      <c r="F7" s="53" t="s">
        <v>118</v>
      </c>
      <c r="G7" s="53" t="s">
        <v>118</v>
      </c>
      <c r="H7" s="53" t="s">
        <v>118</v>
      </c>
      <c r="I7" s="60" t="s">
        <v>118</v>
      </c>
      <c r="J7" s="2" t="s">
        <v>36</v>
      </c>
    </row>
    <row r="8" spans="1:10" ht="15.7" customHeight="1" x14ac:dyDescent="0.3">
      <c r="A8" s="59" t="s">
        <v>80</v>
      </c>
      <c r="B8" s="53" t="s">
        <v>118</v>
      </c>
      <c r="C8" s="53" t="s">
        <v>118</v>
      </c>
      <c r="D8" s="53" t="s">
        <v>118</v>
      </c>
      <c r="E8" s="53" t="s">
        <v>118</v>
      </c>
      <c r="F8" s="53" t="s">
        <v>118</v>
      </c>
      <c r="G8" s="53" t="s">
        <v>118</v>
      </c>
      <c r="H8" s="53" t="s">
        <v>118</v>
      </c>
      <c r="I8" s="60" t="s">
        <v>118</v>
      </c>
      <c r="J8" s="2" t="s">
        <v>36</v>
      </c>
    </row>
    <row r="9" spans="1:10" ht="15.7" customHeight="1" x14ac:dyDescent="0.3">
      <c r="A9" s="62" t="s">
        <v>79</v>
      </c>
      <c r="B9" s="53">
        <v>2</v>
      </c>
      <c r="C9" s="53">
        <v>1.5</v>
      </c>
      <c r="D9" s="53">
        <v>0</v>
      </c>
      <c r="E9" s="53">
        <v>0</v>
      </c>
      <c r="F9" s="53">
        <v>3</v>
      </c>
      <c r="G9" s="53">
        <v>0</v>
      </c>
      <c r="H9" s="53">
        <v>4</v>
      </c>
      <c r="I9" s="63">
        <f t="shared" si="0"/>
        <v>10.5</v>
      </c>
    </row>
    <row r="10" spans="1:10" ht="15.7" customHeight="1" x14ac:dyDescent="0.3">
      <c r="A10" s="62" t="s">
        <v>78</v>
      </c>
      <c r="B10" s="53">
        <v>0</v>
      </c>
      <c r="C10" s="53">
        <v>1.5</v>
      </c>
      <c r="D10" s="53">
        <v>0</v>
      </c>
      <c r="E10" s="53">
        <v>2</v>
      </c>
      <c r="F10" s="53">
        <v>2</v>
      </c>
      <c r="G10" s="53">
        <v>3</v>
      </c>
      <c r="H10" s="53">
        <v>1</v>
      </c>
      <c r="I10" s="63">
        <f t="shared" si="0"/>
        <v>9.5</v>
      </c>
    </row>
    <row r="11" spans="1:10" ht="15.7" customHeight="1" x14ac:dyDescent="0.3">
      <c r="A11" s="62" t="s">
        <v>77</v>
      </c>
      <c r="B11" s="53">
        <v>0</v>
      </c>
      <c r="C11" s="53">
        <v>2</v>
      </c>
      <c r="D11" s="53">
        <v>0</v>
      </c>
      <c r="E11" s="53">
        <v>2</v>
      </c>
      <c r="F11" s="53">
        <v>3.5</v>
      </c>
      <c r="G11" s="53">
        <v>0</v>
      </c>
      <c r="H11" s="53">
        <v>1</v>
      </c>
      <c r="I11" s="63">
        <f t="shared" si="0"/>
        <v>8.5</v>
      </c>
    </row>
    <row r="12" spans="1:10" ht="15.7" customHeight="1" x14ac:dyDescent="0.3">
      <c r="A12" s="62" t="s">
        <v>76</v>
      </c>
      <c r="B12" s="53">
        <v>0</v>
      </c>
      <c r="C12" s="53">
        <v>0</v>
      </c>
      <c r="D12" s="53">
        <v>0</v>
      </c>
      <c r="E12" s="53">
        <v>4</v>
      </c>
      <c r="F12" s="53">
        <v>3</v>
      </c>
      <c r="G12" s="53">
        <v>0</v>
      </c>
      <c r="H12" s="53">
        <v>1</v>
      </c>
      <c r="I12" s="63">
        <f t="shared" si="0"/>
        <v>8</v>
      </c>
    </row>
    <row r="13" spans="1:10" ht="15.7" customHeight="1" x14ac:dyDescent="0.3">
      <c r="A13" s="62" t="s">
        <v>75</v>
      </c>
      <c r="B13" s="53">
        <v>0</v>
      </c>
      <c r="C13" s="53">
        <v>0</v>
      </c>
      <c r="D13" s="53">
        <v>0</v>
      </c>
      <c r="E13" s="53">
        <v>4</v>
      </c>
      <c r="F13" s="53">
        <v>2</v>
      </c>
      <c r="G13" s="53">
        <v>0</v>
      </c>
      <c r="H13" s="53">
        <v>1</v>
      </c>
      <c r="I13" s="63">
        <f t="shared" si="0"/>
        <v>7</v>
      </c>
    </row>
    <row r="14" spans="1:10" ht="15.7" customHeight="1" x14ac:dyDescent="0.3">
      <c r="A14" s="62" t="s">
        <v>74</v>
      </c>
      <c r="B14" s="53">
        <v>0</v>
      </c>
      <c r="C14" s="53">
        <v>1.5</v>
      </c>
      <c r="D14" s="53">
        <v>0</v>
      </c>
      <c r="E14" s="53">
        <v>0</v>
      </c>
      <c r="F14" s="53">
        <v>0</v>
      </c>
      <c r="G14" s="53">
        <v>0</v>
      </c>
      <c r="H14" s="53">
        <v>4</v>
      </c>
      <c r="I14" s="63">
        <f t="shared" si="0"/>
        <v>5.5</v>
      </c>
    </row>
    <row r="15" spans="1:10" ht="15.7" customHeight="1" x14ac:dyDescent="0.3">
      <c r="A15" s="62" t="s">
        <v>73</v>
      </c>
      <c r="B15" s="53">
        <v>0</v>
      </c>
      <c r="C15" s="53">
        <v>1.5</v>
      </c>
      <c r="D15" s="53">
        <v>0</v>
      </c>
      <c r="E15" s="53">
        <v>0</v>
      </c>
      <c r="F15" s="53">
        <v>2</v>
      </c>
      <c r="G15" s="53">
        <v>0</v>
      </c>
      <c r="H15" s="53">
        <v>1</v>
      </c>
      <c r="I15" s="63">
        <f t="shared" si="0"/>
        <v>4.5</v>
      </c>
    </row>
    <row r="16" spans="1:10" ht="15.7" customHeight="1" x14ac:dyDescent="0.3">
      <c r="A16" s="62" t="s">
        <v>72</v>
      </c>
      <c r="B16" s="53">
        <v>0</v>
      </c>
      <c r="C16" s="53">
        <v>0</v>
      </c>
      <c r="D16" s="53">
        <v>0</v>
      </c>
      <c r="E16" s="53">
        <v>0</v>
      </c>
      <c r="F16" s="53">
        <v>3</v>
      </c>
      <c r="G16" s="53">
        <v>0</v>
      </c>
      <c r="H16" s="53">
        <v>0</v>
      </c>
      <c r="I16" s="63">
        <f t="shared" si="0"/>
        <v>3</v>
      </c>
    </row>
    <row r="17" spans="1:9" ht="15.7" customHeight="1" x14ac:dyDescent="0.3">
      <c r="A17" s="62" t="s">
        <v>71</v>
      </c>
      <c r="B17" s="53">
        <v>0</v>
      </c>
      <c r="C17" s="53">
        <v>0</v>
      </c>
      <c r="D17" s="53">
        <v>0</v>
      </c>
      <c r="E17" s="53">
        <v>0</v>
      </c>
      <c r="F17" s="53">
        <v>2</v>
      </c>
      <c r="G17" s="53">
        <v>0</v>
      </c>
      <c r="H17" s="53">
        <v>1</v>
      </c>
      <c r="I17" s="63">
        <f t="shared" si="0"/>
        <v>3</v>
      </c>
    </row>
    <row r="18" spans="1:9" ht="15.7" customHeight="1" x14ac:dyDescent="0.3">
      <c r="A18" s="62" t="s">
        <v>70</v>
      </c>
      <c r="B18" s="53">
        <v>1.5</v>
      </c>
      <c r="C18" s="53">
        <v>0</v>
      </c>
      <c r="D18" s="53">
        <v>0</v>
      </c>
      <c r="E18" s="53">
        <v>0</v>
      </c>
      <c r="F18" s="53">
        <v>1</v>
      </c>
      <c r="G18" s="53">
        <v>0</v>
      </c>
      <c r="H18" s="53">
        <v>0</v>
      </c>
      <c r="I18" s="63">
        <f t="shared" si="0"/>
        <v>2.5</v>
      </c>
    </row>
    <row r="19" spans="1:9" ht="15.7" customHeight="1" x14ac:dyDescent="0.3">
      <c r="A19" s="62" t="s">
        <v>69</v>
      </c>
      <c r="B19" s="53">
        <v>0</v>
      </c>
      <c r="C19" s="53">
        <v>0</v>
      </c>
      <c r="D19" s="53">
        <v>0</v>
      </c>
      <c r="E19" s="53">
        <v>0</v>
      </c>
      <c r="F19" s="53">
        <v>1</v>
      </c>
      <c r="G19" s="53">
        <v>0</v>
      </c>
      <c r="H19" s="53">
        <v>1</v>
      </c>
      <c r="I19" s="63">
        <f t="shared" si="0"/>
        <v>2</v>
      </c>
    </row>
    <row r="20" spans="1:9" ht="15.7" customHeight="1" x14ac:dyDescent="0.3">
      <c r="A20" s="62" t="s">
        <v>68</v>
      </c>
      <c r="B20" s="53">
        <v>0</v>
      </c>
      <c r="C20" s="53">
        <v>0</v>
      </c>
      <c r="D20" s="53">
        <v>0</v>
      </c>
      <c r="E20" s="53">
        <v>0</v>
      </c>
      <c r="F20" s="53">
        <v>1</v>
      </c>
      <c r="G20" s="53">
        <v>0</v>
      </c>
      <c r="H20" s="53">
        <v>1</v>
      </c>
      <c r="I20" s="63">
        <f t="shared" si="0"/>
        <v>2</v>
      </c>
    </row>
    <row r="21" spans="1:9" ht="15.7" customHeight="1" x14ac:dyDescent="0.3">
      <c r="A21" s="62" t="s">
        <v>67</v>
      </c>
      <c r="B21" s="53">
        <v>0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1.5</v>
      </c>
      <c r="I21" s="63">
        <f t="shared" si="0"/>
        <v>1.5</v>
      </c>
    </row>
    <row r="22" spans="1:9" ht="16.25" x14ac:dyDescent="0.3">
      <c r="A22" s="62" t="s">
        <v>66</v>
      </c>
      <c r="B22" s="53">
        <v>0</v>
      </c>
      <c r="C22" s="53">
        <v>0</v>
      </c>
      <c r="D22" s="53">
        <v>1.5</v>
      </c>
      <c r="E22" s="53">
        <v>0</v>
      </c>
      <c r="F22" s="53">
        <v>0</v>
      </c>
      <c r="G22" s="53">
        <v>0</v>
      </c>
      <c r="H22" s="53">
        <v>0</v>
      </c>
      <c r="I22" s="63">
        <f t="shared" si="0"/>
        <v>1.5</v>
      </c>
    </row>
    <row r="23" spans="1:9" ht="16.25" x14ac:dyDescent="0.3">
      <c r="A23" s="62" t="s">
        <v>65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1</v>
      </c>
      <c r="I23" s="63">
        <f t="shared" si="0"/>
        <v>1</v>
      </c>
    </row>
    <row r="24" spans="1:9" ht="16.95" thickBot="1" x14ac:dyDescent="0.35">
      <c r="A24" s="64" t="s">
        <v>64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1</v>
      </c>
      <c r="I24" s="66">
        <f t="shared" si="0"/>
        <v>1</v>
      </c>
    </row>
    <row r="25" spans="1:9" ht="16.25" x14ac:dyDescent="0.3">
      <c r="A25" s="8"/>
      <c r="B25" s="9"/>
      <c r="C25" s="9"/>
      <c r="D25" s="9"/>
      <c r="E25" s="9"/>
      <c r="F25" s="9"/>
      <c r="G25" s="9"/>
      <c r="H25" s="9"/>
    </row>
    <row r="26" spans="1:9" ht="16.25" x14ac:dyDescent="0.3">
      <c r="A26" s="8"/>
      <c r="B26" s="10"/>
      <c r="C26" s="10"/>
      <c r="D26" s="10"/>
      <c r="E26" s="10"/>
      <c r="F26" s="10"/>
      <c r="G26" s="10"/>
      <c r="H26" s="10"/>
    </row>
    <row r="27" spans="1:9" ht="16.25" x14ac:dyDescent="0.3">
      <c r="A27" s="8"/>
      <c r="B27" s="8"/>
      <c r="C27" s="8"/>
      <c r="D27" s="8"/>
      <c r="E27" s="8"/>
      <c r="F27" s="8"/>
      <c r="G27" s="8"/>
      <c r="H27" s="8"/>
    </row>
    <row r="28" spans="1:9" ht="16.25" x14ac:dyDescent="0.3">
      <c r="A28" s="8"/>
      <c r="B28" s="10"/>
      <c r="C28" s="10"/>
      <c r="D28" s="10"/>
      <c r="E28" s="10"/>
      <c r="F28" s="10"/>
      <c r="G28" s="10"/>
      <c r="H28" s="10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8.klase</vt:lpstr>
      <vt:lpstr>9.klase </vt:lpstr>
      <vt:lpstr>10.klase</vt:lpstr>
      <vt:lpstr>11.klase</vt:lpstr>
      <vt:lpstr>12.klase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Dāvids Tomass Pavlovs</dc:creator>
  <cp:lastModifiedBy>Daniels Gorovojs</cp:lastModifiedBy>
  <dcterms:created xsi:type="dcterms:W3CDTF">2021-12-23T16:00:41Z</dcterms:created>
  <dcterms:modified xsi:type="dcterms:W3CDTF">2022-01-03T15:53:24Z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