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Dropbox\Education\2016_2019_bachelor_of_agriculture\2019_honours\Laboratory Notebook\Experiment 1 - Soil pH Observational Study\Test 2 (210819)\"/>
    </mc:Choice>
  </mc:AlternateContent>
  <xr:revisionPtr revIDLastSave="0" documentId="13_ncr:1_{F999E240-286B-4313-8CA6-E6677D0F513A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Raw Data" sheetId="1" r:id="rId1"/>
    <sheet name="Recovered_Sheet1" sheetId="3" r:id="rId2"/>
    <sheet name="Difference" sheetId="2" r:id="rId3"/>
  </sheets>
  <externalReferences>
    <externalReference r:id="rId4"/>
  </externalReferences>
  <definedNames>
    <definedName name="_xlnm._FilterDatabase" localSheetId="0" hidden="1">'Raw Data'!$A$1:$H$25</definedName>
    <definedName name="_xlnm._FilterDatabase" localSheetId="1" hidden="1">'[1]Raw Data Exc'!$A$1:$G$1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0" i="2" l="1"/>
  <c r="R13" i="2"/>
  <c r="Q4" i="2"/>
  <c r="Q3" i="2"/>
  <c r="P3" i="2"/>
  <c r="P4" i="2"/>
  <c r="P10" i="2"/>
  <c r="O4" i="2"/>
  <c r="O5" i="2"/>
  <c r="O6" i="2"/>
  <c r="O3" i="2"/>
  <c r="S3" i="2"/>
  <c r="S4" i="2"/>
  <c r="S5" i="2"/>
  <c r="S6" i="2"/>
  <c r="S7" i="2"/>
  <c r="S8" i="2"/>
  <c r="S9" i="2"/>
  <c r="S10" i="2"/>
  <c r="S11" i="2"/>
  <c r="S12" i="2"/>
  <c r="S13" i="2"/>
  <c r="K13" i="2"/>
  <c r="P13" i="2" s="1"/>
  <c r="J13" i="2"/>
  <c r="O13" i="2" s="1"/>
  <c r="K12" i="2"/>
  <c r="P12" i="2" s="1"/>
  <c r="J12" i="2"/>
  <c r="O12" i="2" s="1"/>
  <c r="K11" i="2"/>
  <c r="P11" i="2" s="1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F3" i="2"/>
  <c r="R3" i="2" s="1"/>
  <c r="F4" i="2"/>
  <c r="R4" i="2" s="1"/>
  <c r="F5" i="2"/>
  <c r="P5" i="2" s="1"/>
  <c r="F6" i="2"/>
  <c r="P6" i="2" s="1"/>
  <c r="F7" i="2"/>
  <c r="P7" i="2" s="1"/>
  <c r="F8" i="2"/>
  <c r="P8" i="2" s="1"/>
  <c r="F9" i="2"/>
  <c r="P9" i="2" s="1"/>
  <c r="F10" i="2"/>
  <c r="F11" i="2"/>
  <c r="F12" i="2"/>
  <c r="F13" i="2"/>
  <c r="E4" i="2"/>
  <c r="E5" i="2"/>
  <c r="Q5" i="2" s="1"/>
  <c r="E6" i="2"/>
  <c r="Q6" i="2" s="1"/>
  <c r="E7" i="2"/>
  <c r="O7" i="2" s="1"/>
  <c r="E8" i="2"/>
  <c r="O8" i="2" s="1"/>
  <c r="E9" i="2"/>
  <c r="Q9" i="2" s="1"/>
  <c r="E10" i="2"/>
  <c r="O10" i="2" s="1"/>
  <c r="E11" i="2"/>
  <c r="Q11" i="2" s="1"/>
  <c r="E12" i="2"/>
  <c r="E13" i="2"/>
  <c r="E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" i="1"/>
  <c r="G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" i="1"/>
  <c r="F2" i="1"/>
  <c r="Q13" i="2" l="1"/>
  <c r="R11" i="2"/>
  <c r="Q12" i="2"/>
  <c r="R9" i="2"/>
  <c r="Q10" i="2"/>
  <c r="R8" i="2"/>
  <c r="R7" i="2"/>
  <c r="Q8" i="2"/>
  <c r="R6" i="2"/>
  <c r="R12" i="2"/>
  <c r="O9" i="2"/>
  <c r="Q7" i="2"/>
  <c r="R5" i="2"/>
  <c r="O11" i="2"/>
</calcChain>
</file>

<file path=xl/sharedStrings.xml><?xml version="1.0" encoding="utf-8"?>
<sst xmlns="http://schemas.openxmlformats.org/spreadsheetml/2006/main" count="39" uniqueCount="17">
  <si>
    <t>Site</t>
  </si>
  <si>
    <t>0 cm</t>
  </si>
  <si>
    <t>45 cm</t>
  </si>
  <si>
    <t>Reference Soil 4</t>
  </si>
  <si>
    <t>Pit</t>
  </si>
  <si>
    <r>
      <t>pH</t>
    </r>
    <r>
      <rPr>
        <vertAlign val="subscript"/>
        <sz val="11"/>
        <color theme="1"/>
        <rFont val="Calibri"/>
        <family val="2"/>
        <scheme val="minor"/>
      </rPr>
      <t>water</t>
    </r>
  </si>
  <si>
    <r>
      <t>pH</t>
    </r>
    <r>
      <rPr>
        <vertAlign val="subscript"/>
        <sz val="11"/>
        <color theme="1"/>
        <rFont val="Calibri"/>
        <family val="2"/>
        <scheme val="minor"/>
      </rPr>
      <t>0.01 CaCl2</t>
    </r>
  </si>
  <si>
    <t>Electrical Conductivity (μS)</t>
  </si>
  <si>
    <r>
      <t>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Concentration</t>
    </r>
    <r>
      <rPr>
        <vertAlign val="subscript"/>
        <sz val="11"/>
        <color theme="1"/>
        <rFont val="Calibri"/>
        <family val="2"/>
        <scheme val="minor"/>
      </rPr>
      <t>water</t>
    </r>
  </si>
  <si>
    <r>
      <t>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Concentration</t>
    </r>
    <r>
      <rPr>
        <vertAlign val="subscript"/>
        <sz val="11"/>
        <color theme="1"/>
        <rFont val="Calibri"/>
        <family val="2"/>
        <scheme val="minor"/>
      </rPr>
      <t>0.01 CaCl2</t>
    </r>
  </si>
  <si>
    <t>Difference (0-45cm)</t>
  </si>
  <si>
    <t>x acidity (water)</t>
  </si>
  <si>
    <t>x acidity (cacl)</t>
  </si>
  <si>
    <t>Distance from Emitter (cm)</t>
  </si>
  <si>
    <t>Sample I.D.</t>
  </si>
  <si>
    <t>Pit I.D.</t>
  </si>
  <si>
    <r>
      <t>pH</t>
    </r>
    <r>
      <rPr>
        <vertAlign val="subscript"/>
        <sz val="11"/>
        <color theme="1"/>
        <rFont val="Calibri"/>
        <family val="2"/>
        <scheme val="minor"/>
      </rPr>
      <t>CaCl2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</si>
</sst>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000000"/>
    <numFmt numFmtId="165" formatCode="0.0000000000000000000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6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aw%20Data%20Exc.%20site%202%20and%203'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 Exc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5"/>
  <sheetViews>
    <sheetView tabSelected="1" workbookViewId="0">
      <selection activeCell="A14" sqref="A1:XFD1048576"/>
    </sheetView>
  </sheetViews>
  <sheetFormatPr defaultRowHeight="14.5" x14ac:dyDescent="0.35"/>
  <cols>
    <col min="1" max="1" width="14.08984375" bestFit="1" customWidth="1"/>
    <col min="3" max="3" width="25.7265625" bestFit="1" customWidth="1"/>
    <col min="6" max="6" width="37.81640625" customWidth="1"/>
    <col min="7" max="7" width="29.81640625" bestFit="1" customWidth="1"/>
    <col min="8" max="8" width="22.90625" bestFit="1" customWidth="1"/>
  </cols>
  <sheetData>
    <row r="1" spans="1:8" ht="17.5" x14ac:dyDescent="0.45">
      <c r="A1" t="s">
        <v>0</v>
      </c>
      <c r="B1" t="s">
        <v>4</v>
      </c>
      <c r="C1" t="s">
        <v>13</v>
      </c>
      <c r="D1" t="s">
        <v>5</v>
      </c>
      <c r="E1" t="s">
        <v>6</v>
      </c>
      <c r="F1" t="s">
        <v>8</v>
      </c>
      <c r="G1" t="s">
        <v>9</v>
      </c>
      <c r="H1" t="s">
        <v>7</v>
      </c>
    </row>
    <row r="2" spans="1:8" hidden="1" x14ac:dyDescent="0.35">
      <c r="A2" t="s">
        <v>3</v>
      </c>
      <c r="B2">
        <v>0</v>
      </c>
      <c r="C2">
        <v>0</v>
      </c>
      <c r="D2">
        <v>5.3</v>
      </c>
      <c r="E2">
        <v>4.68</v>
      </c>
      <c r="F2" s="2">
        <f t="shared" ref="F2:F25" si="0">(10)^(-D2)</f>
        <v>5.011872336272719E-6</v>
      </c>
      <c r="G2" s="2">
        <f t="shared" ref="G2:G25" si="1">(10)^(-E2)</f>
        <v>2.0892961308540399E-5</v>
      </c>
      <c r="H2">
        <v>140.69999999999999</v>
      </c>
    </row>
    <row r="3" spans="1:8" hidden="1" x14ac:dyDescent="0.35">
      <c r="A3" t="s">
        <v>3</v>
      </c>
      <c r="B3">
        <v>0</v>
      </c>
      <c r="C3">
        <v>0</v>
      </c>
      <c r="D3">
        <v>5.34</v>
      </c>
      <c r="E3">
        <v>4.6399999999999997</v>
      </c>
      <c r="F3" s="2">
        <f t="shared" si="0"/>
        <v>4.5708818961487476E-6</v>
      </c>
      <c r="G3" s="2">
        <f t="shared" si="1"/>
        <v>2.2908676527677729E-5</v>
      </c>
      <c r="H3">
        <v>145.30000000000001</v>
      </c>
    </row>
    <row r="4" spans="1:8" x14ac:dyDescent="0.35">
      <c r="A4">
        <v>1</v>
      </c>
      <c r="B4">
        <v>1</v>
      </c>
      <c r="C4">
        <v>0</v>
      </c>
      <c r="D4">
        <v>4.9800000000000004</v>
      </c>
      <c r="E4">
        <v>4.3899999999999997</v>
      </c>
      <c r="F4" s="2">
        <f t="shared" si="0"/>
        <v>1.0471285480508972E-5</v>
      </c>
      <c r="G4" s="2">
        <f t="shared" si="1"/>
        <v>4.0738027780411247E-5</v>
      </c>
      <c r="H4">
        <v>189.1</v>
      </c>
    </row>
    <row r="5" spans="1:8" x14ac:dyDescent="0.35">
      <c r="A5">
        <v>1</v>
      </c>
      <c r="B5">
        <v>1</v>
      </c>
      <c r="C5">
        <v>45</v>
      </c>
      <c r="D5">
        <v>7.46</v>
      </c>
      <c r="E5">
        <v>6.93</v>
      </c>
      <c r="F5" s="2">
        <f t="shared" si="0"/>
        <v>3.4673685045253171E-8</v>
      </c>
      <c r="G5" s="2">
        <f t="shared" si="1"/>
        <v>1.174897554939528E-7</v>
      </c>
      <c r="H5">
        <v>337</v>
      </c>
    </row>
    <row r="6" spans="1:8" x14ac:dyDescent="0.35">
      <c r="A6">
        <v>1</v>
      </c>
      <c r="B6">
        <v>2</v>
      </c>
      <c r="C6">
        <v>0</v>
      </c>
      <c r="D6">
        <v>5.2</v>
      </c>
      <c r="E6">
        <v>4.6500000000000004</v>
      </c>
      <c r="F6" s="2">
        <f t="shared" si="0"/>
        <v>6.3095734448019212E-6</v>
      </c>
      <c r="G6" s="2">
        <f t="shared" si="1"/>
        <v>2.2387211385683359E-5</v>
      </c>
      <c r="H6">
        <v>235</v>
      </c>
    </row>
    <row r="7" spans="1:8" x14ac:dyDescent="0.35">
      <c r="A7">
        <v>1</v>
      </c>
      <c r="B7">
        <v>2</v>
      </c>
      <c r="C7">
        <v>45</v>
      </c>
      <c r="D7">
        <v>7.11</v>
      </c>
      <c r="E7">
        <v>6.48</v>
      </c>
      <c r="F7" s="2">
        <f t="shared" si="0"/>
        <v>7.7624711662868932E-8</v>
      </c>
      <c r="G7" s="2">
        <f t="shared" si="1"/>
        <v>3.3113112148259042E-7</v>
      </c>
      <c r="H7">
        <v>272</v>
      </c>
    </row>
    <row r="8" spans="1:8" x14ac:dyDescent="0.35">
      <c r="A8">
        <v>1</v>
      </c>
      <c r="B8">
        <v>3</v>
      </c>
      <c r="C8">
        <v>0</v>
      </c>
      <c r="D8">
        <v>8.08</v>
      </c>
      <c r="E8">
        <v>7.58</v>
      </c>
      <c r="F8" s="2">
        <f t="shared" si="0"/>
        <v>8.3176377110267021E-9</v>
      </c>
      <c r="G8" s="2">
        <f t="shared" si="1"/>
        <v>2.6302679918953758E-8</v>
      </c>
      <c r="H8">
        <v>258</v>
      </c>
    </row>
    <row r="9" spans="1:8" x14ac:dyDescent="0.35">
      <c r="A9">
        <v>1</v>
      </c>
      <c r="B9">
        <v>3</v>
      </c>
      <c r="C9">
        <v>45</v>
      </c>
      <c r="D9">
        <v>8.58</v>
      </c>
      <c r="E9">
        <v>7.92</v>
      </c>
      <c r="F9" s="2">
        <f t="shared" si="0"/>
        <v>2.6302679918953733E-9</v>
      </c>
      <c r="G9" s="2">
        <f t="shared" si="1"/>
        <v>1.2022644346174099E-8</v>
      </c>
      <c r="H9">
        <v>285</v>
      </c>
    </row>
    <row r="10" spans="1:8" hidden="1" x14ac:dyDescent="0.35">
      <c r="A10">
        <v>2</v>
      </c>
      <c r="B10">
        <v>4</v>
      </c>
      <c r="C10">
        <v>0</v>
      </c>
      <c r="D10">
        <v>4.6399999999999997</v>
      </c>
      <c r="E10">
        <v>3.96</v>
      </c>
      <c r="F10" s="2">
        <f t="shared" si="0"/>
        <v>2.2908676527677729E-5</v>
      </c>
      <c r="G10" s="2">
        <f t="shared" si="1"/>
        <v>1.0964781961431837E-4</v>
      </c>
      <c r="H10">
        <v>99.4</v>
      </c>
    </row>
    <row r="11" spans="1:8" hidden="1" x14ac:dyDescent="0.35">
      <c r="A11">
        <v>2</v>
      </c>
      <c r="B11">
        <v>4</v>
      </c>
      <c r="C11">
        <v>45</v>
      </c>
      <c r="D11">
        <v>5.67</v>
      </c>
      <c r="E11">
        <v>5.19</v>
      </c>
      <c r="F11" s="2">
        <f t="shared" si="0"/>
        <v>2.1379620895022301E-6</v>
      </c>
      <c r="G11" s="2">
        <f t="shared" si="1"/>
        <v>6.456542290346543E-6</v>
      </c>
      <c r="H11">
        <v>259</v>
      </c>
    </row>
    <row r="12" spans="1:8" hidden="1" x14ac:dyDescent="0.35">
      <c r="A12">
        <v>3</v>
      </c>
      <c r="B12">
        <v>5</v>
      </c>
      <c r="C12">
        <v>0</v>
      </c>
      <c r="D12">
        <v>5.75</v>
      </c>
      <c r="E12">
        <v>4.9000000000000004</v>
      </c>
      <c r="F12" s="2">
        <f t="shared" si="0"/>
        <v>1.7782794100389193E-6</v>
      </c>
      <c r="G12" s="2">
        <f t="shared" si="1"/>
        <v>1.2589254117941658E-5</v>
      </c>
      <c r="H12">
        <v>121.1</v>
      </c>
    </row>
    <row r="13" spans="1:8" hidden="1" x14ac:dyDescent="0.35">
      <c r="A13">
        <v>3</v>
      </c>
      <c r="B13">
        <v>5</v>
      </c>
      <c r="C13">
        <v>45</v>
      </c>
      <c r="D13">
        <v>7.89</v>
      </c>
      <c r="E13">
        <v>6.83</v>
      </c>
      <c r="F13" s="2">
        <f t="shared" si="0"/>
        <v>1.288249551693135E-8</v>
      </c>
      <c r="G13" s="2">
        <f t="shared" si="1"/>
        <v>1.479108388168204E-7</v>
      </c>
      <c r="H13">
        <v>167.1</v>
      </c>
    </row>
    <row r="14" spans="1:8" x14ac:dyDescent="0.35">
      <c r="A14">
        <v>4</v>
      </c>
      <c r="B14">
        <v>6</v>
      </c>
      <c r="C14">
        <v>0</v>
      </c>
      <c r="D14">
        <v>4.76</v>
      </c>
      <c r="E14">
        <v>4.03</v>
      </c>
      <c r="F14" s="2">
        <f t="shared" si="0"/>
        <v>1.7378008287493744E-5</v>
      </c>
      <c r="G14" s="2">
        <f t="shared" si="1"/>
        <v>9.3325430079699046E-5</v>
      </c>
      <c r="H14">
        <v>93.7</v>
      </c>
    </row>
    <row r="15" spans="1:8" hidden="1" x14ac:dyDescent="0.35">
      <c r="A15">
        <v>4</v>
      </c>
      <c r="B15">
        <v>6</v>
      </c>
      <c r="C15">
        <v>45</v>
      </c>
      <c r="D15">
        <v>6.48</v>
      </c>
      <c r="E15">
        <v>5.68</v>
      </c>
      <c r="F15" s="2">
        <f t="shared" si="0"/>
        <v>3.3113112148259042E-7</v>
      </c>
      <c r="G15" s="2">
        <f t="shared" si="1"/>
        <v>2.0892961308540377E-6</v>
      </c>
      <c r="H15">
        <v>91.2</v>
      </c>
    </row>
    <row r="16" spans="1:8" x14ac:dyDescent="0.35">
      <c r="A16">
        <v>4</v>
      </c>
      <c r="B16">
        <v>7</v>
      </c>
      <c r="C16">
        <v>0</v>
      </c>
      <c r="D16">
        <v>5.3</v>
      </c>
      <c r="E16">
        <v>4.45</v>
      </c>
      <c r="F16" s="2">
        <f t="shared" si="0"/>
        <v>5.011872336272719E-6</v>
      </c>
      <c r="G16" s="2">
        <f t="shared" si="1"/>
        <v>3.5481338923357479E-5</v>
      </c>
      <c r="H16">
        <v>91.7</v>
      </c>
    </row>
    <row r="17" spans="1:8" x14ac:dyDescent="0.35">
      <c r="A17">
        <v>4</v>
      </c>
      <c r="B17">
        <v>7</v>
      </c>
      <c r="C17">
        <v>45</v>
      </c>
      <c r="D17">
        <v>6.79</v>
      </c>
      <c r="E17">
        <v>5.86</v>
      </c>
      <c r="F17" s="2">
        <f t="shared" si="0"/>
        <v>1.6218100973589288E-7</v>
      </c>
      <c r="G17" s="2">
        <f t="shared" si="1"/>
        <v>1.3803842646028812E-6</v>
      </c>
      <c r="H17">
        <v>182.3</v>
      </c>
    </row>
    <row r="18" spans="1:8" x14ac:dyDescent="0.35">
      <c r="A18">
        <v>4</v>
      </c>
      <c r="B18">
        <v>8</v>
      </c>
      <c r="C18">
        <v>0</v>
      </c>
      <c r="D18">
        <v>5.05</v>
      </c>
      <c r="E18">
        <v>4.21</v>
      </c>
      <c r="F18" s="2">
        <f t="shared" si="0"/>
        <v>8.9125093813374425E-6</v>
      </c>
      <c r="G18" s="2">
        <f t="shared" si="1"/>
        <v>6.1659500186148184E-5</v>
      </c>
      <c r="H18">
        <v>76</v>
      </c>
    </row>
    <row r="19" spans="1:8" x14ac:dyDescent="0.35">
      <c r="A19">
        <v>4</v>
      </c>
      <c r="B19">
        <v>8</v>
      </c>
      <c r="C19">
        <v>45</v>
      </c>
      <c r="D19">
        <v>7.62</v>
      </c>
      <c r="E19">
        <v>6.53</v>
      </c>
      <c r="F19" s="2">
        <f t="shared" si="0"/>
        <v>2.3988329190194864E-8</v>
      </c>
      <c r="G19" s="2">
        <f t="shared" si="1"/>
        <v>2.9512092266663814E-7</v>
      </c>
      <c r="H19">
        <v>102.3</v>
      </c>
    </row>
    <row r="20" spans="1:8" x14ac:dyDescent="0.35">
      <c r="A20">
        <v>5</v>
      </c>
      <c r="B20">
        <v>9</v>
      </c>
      <c r="C20">
        <v>0</v>
      </c>
      <c r="D20">
        <v>7.88</v>
      </c>
      <c r="E20">
        <v>7.37</v>
      </c>
      <c r="F20" s="2">
        <f t="shared" si="0"/>
        <v>1.3182567385564031E-8</v>
      </c>
      <c r="G20" s="2">
        <f t="shared" si="1"/>
        <v>4.2657951880159239E-8</v>
      </c>
      <c r="H20">
        <v>218.2</v>
      </c>
    </row>
    <row r="21" spans="1:8" x14ac:dyDescent="0.35">
      <c r="A21">
        <v>5</v>
      </c>
      <c r="B21">
        <v>9</v>
      </c>
      <c r="C21">
        <v>45</v>
      </c>
      <c r="D21">
        <v>8.6300000000000008</v>
      </c>
      <c r="E21">
        <v>7.89</v>
      </c>
      <c r="F21" s="2">
        <f t="shared" si="0"/>
        <v>2.3442288153199155E-9</v>
      </c>
      <c r="G21" s="2">
        <f t="shared" si="1"/>
        <v>1.288249551693135E-8</v>
      </c>
      <c r="H21">
        <v>271</v>
      </c>
    </row>
    <row r="22" spans="1:8" x14ac:dyDescent="0.35">
      <c r="A22">
        <v>5</v>
      </c>
      <c r="B22">
        <v>10</v>
      </c>
      <c r="C22">
        <v>0</v>
      </c>
      <c r="D22">
        <v>5.27</v>
      </c>
      <c r="E22">
        <v>4.68</v>
      </c>
      <c r="F22" s="2">
        <f t="shared" si="0"/>
        <v>5.3703179637025301E-6</v>
      </c>
      <c r="G22" s="2">
        <f t="shared" si="1"/>
        <v>2.0892961308540399E-5</v>
      </c>
      <c r="H22">
        <v>193.4</v>
      </c>
    </row>
    <row r="23" spans="1:8" x14ac:dyDescent="0.35">
      <c r="A23">
        <v>5</v>
      </c>
      <c r="B23">
        <v>10</v>
      </c>
      <c r="C23">
        <v>45</v>
      </c>
      <c r="D23">
        <v>7.24</v>
      </c>
      <c r="E23">
        <v>6.65</v>
      </c>
      <c r="F23" s="2">
        <f t="shared" si="0"/>
        <v>5.7543993733715586E-8</v>
      </c>
      <c r="G23" s="2">
        <f t="shared" si="1"/>
        <v>2.2387211385683346E-7</v>
      </c>
      <c r="H23">
        <v>218.4</v>
      </c>
    </row>
    <row r="24" spans="1:8" x14ac:dyDescent="0.35">
      <c r="A24">
        <v>5</v>
      </c>
      <c r="B24">
        <v>11</v>
      </c>
      <c r="C24">
        <v>0</v>
      </c>
      <c r="D24">
        <v>4.6500000000000004</v>
      </c>
      <c r="E24">
        <v>4.0199999999999996</v>
      </c>
      <c r="F24" s="2">
        <f t="shared" si="0"/>
        <v>2.2387211385683359E-5</v>
      </c>
      <c r="G24" s="2">
        <f t="shared" si="1"/>
        <v>9.5499258602143526E-5</v>
      </c>
      <c r="H24">
        <v>175.6</v>
      </c>
    </row>
    <row r="25" spans="1:8" x14ac:dyDescent="0.35">
      <c r="A25">
        <v>5</v>
      </c>
      <c r="B25">
        <v>11</v>
      </c>
      <c r="C25">
        <v>45</v>
      </c>
      <c r="D25">
        <v>6.12</v>
      </c>
      <c r="E25">
        <v>5.7</v>
      </c>
      <c r="F25" s="2">
        <f t="shared" si="0"/>
        <v>7.585775750291823E-7</v>
      </c>
      <c r="G25" s="2">
        <f t="shared" si="1"/>
        <v>1.9952623149688749E-6</v>
      </c>
      <c r="H25">
        <v>409</v>
      </c>
    </row>
  </sheetData>
  <autoFilter ref="A1:H25" xr:uid="{ED438132-19AB-409B-841A-1FC9C6B9B207}">
    <filterColumn colId="0">
      <filters>
        <filter val="1"/>
        <filter val="4"/>
        <filter val="5"/>
      </filters>
    </filterColumn>
    <sortState xmlns:xlrd2="http://schemas.microsoft.com/office/spreadsheetml/2017/richdata2" ref="A2:H25">
      <sortCondition ref="B1:B25"/>
    </sortState>
  </autoFilter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FB09D-A6FE-43B5-BAA8-6210A5B30144}">
  <dimension ref="A1:G19"/>
  <sheetViews>
    <sheetView workbookViewId="0">
      <selection activeCell="F2" sqref="F2"/>
    </sheetView>
  </sheetViews>
  <sheetFormatPr defaultRowHeight="14.5" x14ac:dyDescent="0.35"/>
  <cols>
    <col min="3" max="3" width="12.54296875" bestFit="1" customWidth="1"/>
    <col min="4" max="4" width="25.7265625" bestFit="1" customWidth="1"/>
    <col min="7" max="7" width="22.90625" bestFit="1" customWidth="1"/>
  </cols>
  <sheetData>
    <row r="1" spans="1:7" ht="16.5" x14ac:dyDescent="0.45">
      <c r="A1" t="s">
        <v>0</v>
      </c>
      <c r="B1" t="s">
        <v>15</v>
      </c>
      <c r="C1" t="s">
        <v>14</v>
      </c>
      <c r="D1" t="s">
        <v>13</v>
      </c>
      <c r="E1" t="s">
        <v>5</v>
      </c>
      <c r="F1" t="s">
        <v>16</v>
      </c>
      <c r="G1" t="s">
        <v>7</v>
      </c>
    </row>
    <row r="2" spans="1:7" x14ac:dyDescent="0.35">
      <c r="A2">
        <v>1</v>
      </c>
      <c r="B2">
        <v>1</v>
      </c>
      <c r="C2">
        <v>1</v>
      </c>
      <c r="D2">
        <v>0</v>
      </c>
      <c r="E2">
        <v>4.9800000000000004</v>
      </c>
      <c r="F2">
        <v>4.3899999999999997</v>
      </c>
      <c r="G2">
        <v>189.1</v>
      </c>
    </row>
    <row r="3" spans="1:7" x14ac:dyDescent="0.35">
      <c r="A3">
        <v>1</v>
      </c>
      <c r="B3">
        <v>1</v>
      </c>
      <c r="C3">
        <v>2</v>
      </c>
      <c r="D3">
        <v>45</v>
      </c>
      <c r="E3">
        <v>7.46</v>
      </c>
      <c r="F3">
        <v>6.93</v>
      </c>
      <c r="G3">
        <v>337</v>
      </c>
    </row>
    <row r="4" spans="1:7" x14ac:dyDescent="0.35">
      <c r="A4">
        <v>1</v>
      </c>
      <c r="B4">
        <v>2</v>
      </c>
      <c r="C4">
        <v>3</v>
      </c>
      <c r="D4">
        <v>0</v>
      </c>
      <c r="E4">
        <v>5.2</v>
      </c>
      <c r="F4">
        <v>4.6500000000000004</v>
      </c>
      <c r="G4">
        <v>235</v>
      </c>
    </row>
    <row r="5" spans="1:7" x14ac:dyDescent="0.35">
      <c r="A5">
        <v>1</v>
      </c>
      <c r="B5">
        <v>2</v>
      </c>
      <c r="C5">
        <v>4</v>
      </c>
      <c r="D5">
        <v>45</v>
      </c>
      <c r="E5">
        <v>7.11</v>
      </c>
      <c r="F5">
        <v>6.48</v>
      </c>
      <c r="G5">
        <v>272</v>
      </c>
    </row>
    <row r="6" spans="1:7" x14ac:dyDescent="0.35">
      <c r="A6">
        <v>1</v>
      </c>
      <c r="B6">
        <v>3</v>
      </c>
      <c r="C6">
        <v>5</v>
      </c>
      <c r="D6">
        <v>0</v>
      </c>
      <c r="E6">
        <v>8.08</v>
      </c>
      <c r="F6">
        <v>7.58</v>
      </c>
      <c r="G6">
        <v>258</v>
      </c>
    </row>
    <row r="7" spans="1:7" x14ac:dyDescent="0.35">
      <c r="A7">
        <v>1</v>
      </c>
      <c r="B7">
        <v>3</v>
      </c>
      <c r="C7">
        <v>6</v>
      </c>
      <c r="D7">
        <v>45</v>
      </c>
      <c r="E7">
        <v>8.58</v>
      </c>
      <c r="F7">
        <v>7.92</v>
      </c>
      <c r="G7">
        <v>285</v>
      </c>
    </row>
    <row r="8" spans="1:7" x14ac:dyDescent="0.35">
      <c r="A8">
        <v>4</v>
      </c>
      <c r="B8">
        <v>4</v>
      </c>
      <c r="C8">
        <v>7</v>
      </c>
      <c r="D8">
        <v>0</v>
      </c>
      <c r="E8">
        <v>4.76</v>
      </c>
      <c r="F8">
        <v>4.03</v>
      </c>
      <c r="G8">
        <v>93.7</v>
      </c>
    </row>
    <row r="9" spans="1:7" x14ac:dyDescent="0.35">
      <c r="A9">
        <v>4</v>
      </c>
      <c r="B9">
        <v>4</v>
      </c>
      <c r="C9">
        <v>8</v>
      </c>
      <c r="D9">
        <v>45</v>
      </c>
      <c r="E9">
        <v>6.48</v>
      </c>
      <c r="F9">
        <v>5.68</v>
      </c>
      <c r="G9">
        <v>91.2</v>
      </c>
    </row>
    <row r="10" spans="1:7" x14ac:dyDescent="0.35">
      <c r="A10">
        <v>4</v>
      </c>
      <c r="B10">
        <v>5</v>
      </c>
      <c r="C10">
        <v>9</v>
      </c>
      <c r="D10">
        <v>0</v>
      </c>
      <c r="E10">
        <v>5.3</v>
      </c>
      <c r="F10">
        <v>4.45</v>
      </c>
      <c r="G10">
        <v>91.7</v>
      </c>
    </row>
    <row r="11" spans="1:7" x14ac:dyDescent="0.35">
      <c r="A11">
        <v>4</v>
      </c>
      <c r="B11">
        <v>5</v>
      </c>
      <c r="C11">
        <v>10</v>
      </c>
      <c r="D11">
        <v>45</v>
      </c>
      <c r="E11">
        <v>6.79</v>
      </c>
      <c r="F11">
        <v>5.86</v>
      </c>
      <c r="G11">
        <v>182.3</v>
      </c>
    </row>
    <row r="12" spans="1:7" x14ac:dyDescent="0.35">
      <c r="A12">
        <v>4</v>
      </c>
      <c r="B12">
        <v>6</v>
      </c>
      <c r="C12">
        <v>11</v>
      </c>
      <c r="D12">
        <v>0</v>
      </c>
      <c r="E12">
        <v>5.05</v>
      </c>
      <c r="F12">
        <v>4.21</v>
      </c>
      <c r="G12">
        <v>76</v>
      </c>
    </row>
    <row r="13" spans="1:7" x14ac:dyDescent="0.35">
      <c r="A13">
        <v>4</v>
      </c>
      <c r="B13">
        <v>6</v>
      </c>
      <c r="C13">
        <v>12</v>
      </c>
      <c r="D13">
        <v>45</v>
      </c>
      <c r="E13">
        <v>7.62</v>
      </c>
      <c r="F13">
        <v>6.53</v>
      </c>
      <c r="G13">
        <v>102.3</v>
      </c>
    </row>
    <row r="14" spans="1:7" x14ac:dyDescent="0.35">
      <c r="A14">
        <v>5</v>
      </c>
      <c r="B14">
        <v>7</v>
      </c>
      <c r="C14">
        <v>13</v>
      </c>
      <c r="D14">
        <v>0</v>
      </c>
      <c r="E14">
        <v>7.88</v>
      </c>
      <c r="F14">
        <v>7.37</v>
      </c>
      <c r="G14">
        <v>218.2</v>
      </c>
    </row>
    <row r="15" spans="1:7" x14ac:dyDescent="0.35">
      <c r="A15">
        <v>5</v>
      </c>
      <c r="B15">
        <v>7</v>
      </c>
      <c r="C15">
        <v>14</v>
      </c>
      <c r="D15">
        <v>45</v>
      </c>
      <c r="E15">
        <v>8.6300000000000008</v>
      </c>
      <c r="F15">
        <v>7.89</v>
      </c>
      <c r="G15">
        <v>271</v>
      </c>
    </row>
    <row r="16" spans="1:7" x14ac:dyDescent="0.35">
      <c r="A16">
        <v>5</v>
      </c>
      <c r="B16">
        <v>8</v>
      </c>
      <c r="C16">
        <v>15</v>
      </c>
      <c r="D16">
        <v>0</v>
      </c>
      <c r="E16">
        <v>5.27</v>
      </c>
      <c r="F16">
        <v>4.68</v>
      </c>
      <c r="G16">
        <v>193.4</v>
      </c>
    </row>
    <row r="17" spans="1:7" x14ac:dyDescent="0.35">
      <c r="A17">
        <v>5</v>
      </c>
      <c r="B17">
        <v>8</v>
      </c>
      <c r="C17">
        <v>16</v>
      </c>
      <c r="D17">
        <v>45</v>
      </c>
      <c r="E17">
        <v>7.24</v>
      </c>
      <c r="F17">
        <v>6.65</v>
      </c>
      <c r="G17">
        <v>218.4</v>
      </c>
    </row>
    <row r="18" spans="1:7" x14ac:dyDescent="0.35">
      <c r="A18">
        <v>5</v>
      </c>
      <c r="B18">
        <v>9</v>
      </c>
      <c r="C18">
        <v>17</v>
      </c>
      <c r="D18">
        <v>0</v>
      </c>
      <c r="E18">
        <v>4.6500000000000004</v>
      </c>
      <c r="F18">
        <v>4.0199999999999996</v>
      </c>
      <c r="G18">
        <v>175.6</v>
      </c>
    </row>
    <row r="19" spans="1:7" x14ac:dyDescent="0.35">
      <c r="A19">
        <v>5</v>
      </c>
      <c r="B19">
        <v>9</v>
      </c>
      <c r="C19">
        <v>18</v>
      </c>
      <c r="D19">
        <v>45</v>
      </c>
      <c r="E19">
        <v>6.12</v>
      </c>
      <c r="F19">
        <v>5.7</v>
      </c>
      <c r="G19">
        <v>409</v>
      </c>
    </row>
  </sheetData>
  <autoFilter ref="A1:G1" xr:uid="{D20D2361-53AE-425A-920E-7AC2F33A684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EBDCF-1410-4AD4-A7DF-D33FE210F20E}">
  <dimension ref="A1:S13"/>
  <sheetViews>
    <sheetView topLeftCell="G1" workbookViewId="0">
      <selection activeCell="Q2" sqref="Q2:R13"/>
    </sheetView>
  </sheetViews>
  <sheetFormatPr defaultRowHeight="14.5" x14ac:dyDescent="0.35"/>
  <cols>
    <col min="3" max="3" width="6.453125" bestFit="1" customWidth="1"/>
    <col min="5" max="6" width="26.7265625" bestFit="1" customWidth="1"/>
    <col min="7" max="7" width="22.90625" bestFit="1" customWidth="1"/>
    <col min="8" max="8" width="6.453125" bestFit="1" customWidth="1"/>
    <col min="9" max="9" width="8.81640625" bestFit="1" customWidth="1"/>
    <col min="10" max="11" width="24.6328125" bestFit="1" customWidth="1"/>
    <col min="12" max="12" width="22.90625" bestFit="1" customWidth="1"/>
    <col min="13" max="13" width="6.7265625" bestFit="1" customWidth="1"/>
    <col min="14" max="14" width="8.81640625" bestFit="1" customWidth="1"/>
    <col min="15" max="16" width="29.81640625" bestFit="1" customWidth="1"/>
    <col min="17" max="17" width="14.1796875" bestFit="1" customWidth="1"/>
    <col min="18" max="18" width="12.36328125" bestFit="1" customWidth="1"/>
  </cols>
  <sheetData>
    <row r="1" spans="1:19" x14ac:dyDescent="0.35">
      <c r="A1" s="5" t="s">
        <v>0</v>
      </c>
      <c r="B1" s="5" t="s">
        <v>4</v>
      </c>
      <c r="C1" s="5" t="s">
        <v>1</v>
      </c>
      <c r="D1" s="5"/>
      <c r="E1" s="5"/>
      <c r="F1" s="5"/>
      <c r="G1" s="5"/>
      <c r="H1" s="6" t="s">
        <v>2</v>
      </c>
      <c r="I1" s="7"/>
      <c r="J1" s="7"/>
      <c r="K1" s="7"/>
      <c r="L1" s="8"/>
      <c r="M1" s="9" t="s">
        <v>10</v>
      </c>
      <c r="N1" s="10"/>
      <c r="O1" s="10"/>
      <c r="P1" s="10"/>
      <c r="Q1" s="10"/>
      <c r="R1" s="10"/>
    </row>
    <row r="2" spans="1:19" ht="17.5" x14ac:dyDescent="0.45">
      <c r="A2" s="5"/>
      <c r="B2" s="5"/>
      <c r="C2" s="3" t="s">
        <v>5</v>
      </c>
      <c r="D2" s="3" t="s">
        <v>6</v>
      </c>
      <c r="E2" s="3" t="s">
        <v>8</v>
      </c>
      <c r="F2" s="3" t="s">
        <v>9</v>
      </c>
      <c r="G2" s="3" t="s">
        <v>7</v>
      </c>
      <c r="H2" s="3" t="s">
        <v>5</v>
      </c>
      <c r="I2" s="3" t="s">
        <v>6</v>
      </c>
      <c r="J2" s="3" t="s">
        <v>8</v>
      </c>
      <c r="K2" s="3" t="s">
        <v>9</v>
      </c>
      <c r="L2" s="3" t="s">
        <v>7</v>
      </c>
      <c r="M2" s="3" t="s">
        <v>5</v>
      </c>
      <c r="N2" s="3" t="s">
        <v>6</v>
      </c>
      <c r="O2" s="3" t="s">
        <v>8</v>
      </c>
      <c r="P2" s="3" t="s">
        <v>9</v>
      </c>
      <c r="Q2" s="4" t="s">
        <v>11</v>
      </c>
      <c r="R2" s="4" t="s">
        <v>12</v>
      </c>
      <c r="S2" s="3" t="s">
        <v>7</v>
      </c>
    </row>
    <row r="3" spans="1:19" x14ac:dyDescent="0.35">
      <c r="A3">
        <v>1</v>
      </c>
      <c r="B3">
        <v>1</v>
      </c>
      <c r="C3">
        <v>4.9800000000000004</v>
      </c>
      <c r="D3">
        <v>4.3899999999999997</v>
      </c>
      <c r="E3" s="1">
        <f>10^-C3</f>
        <v>1.0471285480508972E-5</v>
      </c>
      <c r="F3" s="1">
        <f>10^-D3</f>
        <v>4.0738027780411247E-5</v>
      </c>
      <c r="G3">
        <v>189.1</v>
      </c>
      <c r="H3">
        <v>7.46</v>
      </c>
      <c r="I3">
        <v>6.93</v>
      </c>
      <c r="J3" s="1">
        <f>10^-H3</f>
        <v>3.4673685045253171E-8</v>
      </c>
      <c r="K3" s="1">
        <f>10^-I3</f>
        <v>1.174897554939528E-7</v>
      </c>
      <c r="L3">
        <v>337</v>
      </c>
      <c r="O3" s="1">
        <f>E3-J3</f>
        <v>1.0436611795463719E-5</v>
      </c>
      <c r="P3" s="1">
        <f>F3-K3</f>
        <v>4.0620538024917296E-5</v>
      </c>
      <c r="Q3">
        <f>E3/J3</f>
        <v>301.99517204020088</v>
      </c>
      <c r="R3">
        <f>F3/K3</f>
        <v>346.73685045253188</v>
      </c>
      <c r="S3">
        <f t="shared" ref="S3:S13" si="0">L3-G3</f>
        <v>147.9</v>
      </c>
    </row>
    <row r="4" spans="1:19" x14ac:dyDescent="0.35">
      <c r="A4">
        <v>1</v>
      </c>
      <c r="B4">
        <v>2</v>
      </c>
      <c r="C4">
        <v>5.2</v>
      </c>
      <c r="D4">
        <v>4.6500000000000004</v>
      </c>
      <c r="E4" s="1">
        <f t="shared" ref="E4:F13" si="1">10^-C4</f>
        <v>6.3095734448019212E-6</v>
      </c>
      <c r="F4" s="1">
        <f t="shared" si="1"/>
        <v>2.2387211385683359E-5</v>
      </c>
      <c r="G4">
        <v>235</v>
      </c>
      <c r="H4">
        <v>7.11</v>
      </c>
      <c r="I4">
        <v>6.48</v>
      </c>
      <c r="J4" s="1">
        <f t="shared" ref="J4:J13" si="2">10^-H4</f>
        <v>7.7624711662868932E-8</v>
      </c>
      <c r="K4" s="1">
        <f t="shared" ref="K4:K13" si="3">10^-I4</f>
        <v>3.3113112148259042E-7</v>
      </c>
      <c r="L4">
        <v>272</v>
      </c>
      <c r="O4" s="1">
        <f t="shared" ref="O4:P13" si="4">E4-J4</f>
        <v>6.2319487331390524E-6</v>
      </c>
      <c r="P4" s="1">
        <f t="shared" si="4"/>
        <v>2.205608026420077E-5</v>
      </c>
      <c r="Q4">
        <f t="shared" ref="Q4:R13" si="5">E4/J4</f>
        <v>81.283051616410035</v>
      </c>
      <c r="R4">
        <f t="shared" si="5"/>
        <v>67.608297539198205</v>
      </c>
      <c r="S4">
        <f t="shared" si="0"/>
        <v>37</v>
      </c>
    </row>
    <row r="5" spans="1:19" x14ac:dyDescent="0.35">
      <c r="A5">
        <v>1</v>
      </c>
      <c r="B5">
        <v>3</v>
      </c>
      <c r="C5">
        <v>8.08</v>
      </c>
      <c r="D5">
        <v>7.58</v>
      </c>
      <c r="E5" s="1">
        <f t="shared" si="1"/>
        <v>8.3176377110267021E-9</v>
      </c>
      <c r="F5" s="1">
        <f t="shared" si="1"/>
        <v>2.6302679918953758E-8</v>
      </c>
      <c r="G5">
        <v>258</v>
      </c>
      <c r="H5">
        <v>8.58</v>
      </c>
      <c r="I5">
        <v>7.92</v>
      </c>
      <c r="J5" s="1">
        <f t="shared" si="2"/>
        <v>2.6302679918953733E-9</v>
      </c>
      <c r="K5" s="1">
        <f t="shared" si="3"/>
        <v>1.2022644346174099E-8</v>
      </c>
      <c r="L5">
        <v>285</v>
      </c>
      <c r="O5" s="1">
        <f t="shared" si="4"/>
        <v>5.6873697191313288E-9</v>
      </c>
      <c r="P5" s="1">
        <f t="shared" si="4"/>
        <v>1.4280035572779659E-8</v>
      </c>
      <c r="Q5">
        <f t="shared" si="5"/>
        <v>3.1622776601683866</v>
      </c>
      <c r="R5">
        <f t="shared" si="5"/>
        <v>2.187761623949553</v>
      </c>
      <c r="S5">
        <f t="shared" si="0"/>
        <v>27</v>
      </c>
    </row>
    <row r="6" spans="1:19" x14ac:dyDescent="0.35">
      <c r="A6">
        <v>2</v>
      </c>
      <c r="B6">
        <v>4</v>
      </c>
      <c r="C6">
        <v>4.6399999999999997</v>
      </c>
      <c r="D6">
        <v>3.96</v>
      </c>
      <c r="E6" s="1">
        <f t="shared" si="1"/>
        <v>2.2908676527677729E-5</v>
      </c>
      <c r="F6" s="1">
        <f t="shared" si="1"/>
        <v>1.0964781961431837E-4</v>
      </c>
      <c r="G6">
        <v>99.4</v>
      </c>
      <c r="H6">
        <v>5.67</v>
      </c>
      <c r="I6">
        <v>5.19</v>
      </c>
      <c r="J6" s="1">
        <f t="shared" si="2"/>
        <v>2.1379620895022301E-6</v>
      </c>
      <c r="K6" s="1">
        <f t="shared" si="3"/>
        <v>6.456542290346543E-6</v>
      </c>
      <c r="L6">
        <v>259</v>
      </c>
      <c r="O6" s="1">
        <f t="shared" si="4"/>
        <v>2.0770714438175499E-5</v>
      </c>
      <c r="P6" s="1">
        <f t="shared" si="4"/>
        <v>1.0319127732397182E-4</v>
      </c>
      <c r="Q6">
        <f t="shared" si="5"/>
        <v>10.715193052376073</v>
      </c>
      <c r="R6">
        <f t="shared" si="5"/>
        <v>16.982436524617455</v>
      </c>
      <c r="S6">
        <f t="shared" si="0"/>
        <v>159.6</v>
      </c>
    </row>
    <row r="7" spans="1:19" x14ac:dyDescent="0.35">
      <c r="A7">
        <v>3</v>
      </c>
      <c r="B7">
        <v>5</v>
      </c>
      <c r="C7">
        <v>5.75</v>
      </c>
      <c r="D7">
        <v>4.9000000000000004</v>
      </c>
      <c r="E7" s="1">
        <f t="shared" si="1"/>
        <v>1.7782794100389193E-6</v>
      </c>
      <c r="F7" s="1">
        <f t="shared" si="1"/>
        <v>1.2589254117941658E-5</v>
      </c>
      <c r="G7">
        <v>121.1</v>
      </c>
      <c r="H7">
        <v>7.89</v>
      </c>
      <c r="I7">
        <v>6.83</v>
      </c>
      <c r="J7" s="1">
        <f t="shared" si="2"/>
        <v>1.288249551693135E-8</v>
      </c>
      <c r="K7" s="1">
        <f t="shared" si="3"/>
        <v>1.479108388168204E-7</v>
      </c>
      <c r="L7">
        <v>167.1</v>
      </c>
      <c r="O7" s="1">
        <f t="shared" si="4"/>
        <v>1.765396914521988E-6</v>
      </c>
      <c r="P7" s="1">
        <f t="shared" si="4"/>
        <v>1.2441343279124837E-5</v>
      </c>
      <c r="Q7">
        <f t="shared" si="5"/>
        <v>138.03842646028809</v>
      </c>
      <c r="R7">
        <f t="shared" si="5"/>
        <v>85.113803820237749</v>
      </c>
      <c r="S7">
        <f t="shared" si="0"/>
        <v>46</v>
      </c>
    </row>
    <row r="8" spans="1:19" x14ac:dyDescent="0.35">
      <c r="A8">
        <v>4</v>
      </c>
      <c r="B8">
        <v>6</v>
      </c>
      <c r="C8">
        <v>4.76</v>
      </c>
      <c r="D8">
        <v>4.03</v>
      </c>
      <c r="E8" s="1">
        <f t="shared" si="1"/>
        <v>1.7378008287493744E-5</v>
      </c>
      <c r="F8" s="1">
        <f t="shared" si="1"/>
        <v>9.3325430079699046E-5</v>
      </c>
      <c r="G8">
        <v>93.7</v>
      </c>
      <c r="H8">
        <v>6.48</v>
      </c>
      <c r="I8">
        <v>5.68</v>
      </c>
      <c r="J8" s="1">
        <f t="shared" si="2"/>
        <v>3.3113112148259042E-7</v>
      </c>
      <c r="K8" s="1">
        <f t="shared" si="3"/>
        <v>2.0892961308540377E-6</v>
      </c>
      <c r="L8">
        <v>91.2</v>
      </c>
      <c r="O8" s="1">
        <f t="shared" si="4"/>
        <v>1.7046877166011154E-5</v>
      </c>
      <c r="P8" s="1">
        <f t="shared" si="4"/>
        <v>9.1236133948845009E-5</v>
      </c>
      <c r="Q8">
        <f t="shared" si="5"/>
        <v>52.480746024977336</v>
      </c>
      <c r="R8">
        <f t="shared" si="5"/>
        <v>44.668359215096324</v>
      </c>
      <c r="S8">
        <f t="shared" si="0"/>
        <v>-2.5</v>
      </c>
    </row>
    <row r="9" spans="1:19" x14ac:dyDescent="0.35">
      <c r="A9">
        <v>4</v>
      </c>
      <c r="B9">
        <v>7</v>
      </c>
      <c r="C9">
        <v>5.3</v>
      </c>
      <c r="D9">
        <v>4.45</v>
      </c>
      <c r="E9" s="1">
        <f t="shared" si="1"/>
        <v>5.011872336272719E-6</v>
      </c>
      <c r="F9" s="1">
        <f t="shared" si="1"/>
        <v>3.5481338923357479E-5</v>
      </c>
      <c r="G9">
        <v>91.7</v>
      </c>
      <c r="H9">
        <v>6.79</v>
      </c>
      <c r="I9">
        <v>5.86</v>
      </c>
      <c r="J9" s="1">
        <f t="shared" si="2"/>
        <v>1.6218100973589288E-7</v>
      </c>
      <c r="K9" s="1">
        <f t="shared" si="3"/>
        <v>1.3803842646028812E-6</v>
      </c>
      <c r="L9">
        <v>182.3</v>
      </c>
      <c r="O9" s="1">
        <f t="shared" si="4"/>
        <v>4.8496913265368262E-6</v>
      </c>
      <c r="P9" s="1">
        <f t="shared" si="4"/>
        <v>3.4100954658754598E-5</v>
      </c>
      <c r="Q9">
        <f t="shared" si="5"/>
        <v>30.902954325135905</v>
      </c>
      <c r="R9">
        <f t="shared" si="5"/>
        <v>25.703957827688658</v>
      </c>
      <c r="S9">
        <f t="shared" si="0"/>
        <v>90.600000000000009</v>
      </c>
    </row>
    <row r="10" spans="1:19" x14ac:dyDescent="0.35">
      <c r="A10">
        <v>4</v>
      </c>
      <c r="B10">
        <v>8</v>
      </c>
      <c r="C10">
        <v>5.05</v>
      </c>
      <c r="D10">
        <v>4.21</v>
      </c>
      <c r="E10" s="1">
        <f t="shared" si="1"/>
        <v>8.9125093813374425E-6</v>
      </c>
      <c r="F10" s="1">
        <f t="shared" si="1"/>
        <v>6.1659500186148184E-5</v>
      </c>
      <c r="G10">
        <v>76</v>
      </c>
      <c r="H10">
        <v>7.62</v>
      </c>
      <c r="I10">
        <v>6.53</v>
      </c>
      <c r="J10" s="1">
        <f t="shared" si="2"/>
        <v>2.3988329190194864E-8</v>
      </c>
      <c r="K10" s="1">
        <f t="shared" si="3"/>
        <v>2.9512092266663814E-7</v>
      </c>
      <c r="L10">
        <v>102.3</v>
      </c>
      <c r="O10" s="1">
        <f t="shared" si="4"/>
        <v>8.8885210521472485E-6</v>
      </c>
      <c r="P10" s="1">
        <f t="shared" si="4"/>
        <v>6.1364379263481546E-5</v>
      </c>
      <c r="Q10">
        <f t="shared" si="5"/>
        <v>371.53522909717265</v>
      </c>
      <c r="R10">
        <f t="shared" si="5"/>
        <v>208.92961308540416</v>
      </c>
      <c r="S10">
        <f t="shared" si="0"/>
        <v>26.299999999999997</v>
      </c>
    </row>
    <row r="11" spans="1:19" x14ac:dyDescent="0.35">
      <c r="A11">
        <v>5</v>
      </c>
      <c r="B11">
        <v>9</v>
      </c>
      <c r="C11">
        <v>7.88</v>
      </c>
      <c r="D11">
        <v>7.37</v>
      </c>
      <c r="E11" s="1">
        <f t="shared" si="1"/>
        <v>1.3182567385564031E-8</v>
      </c>
      <c r="F11" s="1">
        <f t="shared" si="1"/>
        <v>4.2657951880159239E-8</v>
      </c>
      <c r="G11">
        <v>218.2</v>
      </c>
      <c r="H11">
        <v>8.6300000000000008</v>
      </c>
      <c r="I11">
        <v>7.89</v>
      </c>
      <c r="J11" s="1">
        <f t="shared" si="2"/>
        <v>2.3442288153199155E-9</v>
      </c>
      <c r="K11" s="1">
        <f t="shared" si="3"/>
        <v>1.288249551693135E-8</v>
      </c>
      <c r="L11">
        <v>271</v>
      </c>
      <c r="O11" s="1">
        <f t="shared" si="4"/>
        <v>1.0838338570244116E-8</v>
      </c>
      <c r="P11" s="1">
        <f t="shared" si="4"/>
        <v>2.9775456363227891E-8</v>
      </c>
      <c r="Q11">
        <f t="shared" si="5"/>
        <v>5.6234132519034894</v>
      </c>
      <c r="R11">
        <f t="shared" si="5"/>
        <v>3.3113112148259063</v>
      </c>
      <c r="S11">
        <f t="shared" si="0"/>
        <v>52.800000000000011</v>
      </c>
    </row>
    <row r="12" spans="1:19" x14ac:dyDescent="0.35">
      <c r="A12">
        <v>5</v>
      </c>
      <c r="B12">
        <v>10</v>
      </c>
      <c r="C12">
        <v>5.27</v>
      </c>
      <c r="D12">
        <v>4.68</v>
      </c>
      <c r="E12" s="1">
        <f t="shared" si="1"/>
        <v>5.3703179637025301E-6</v>
      </c>
      <c r="F12" s="1">
        <f t="shared" si="1"/>
        <v>2.0892961308540399E-5</v>
      </c>
      <c r="G12">
        <v>193.4</v>
      </c>
      <c r="H12">
        <v>7.24</v>
      </c>
      <c r="I12">
        <v>6.65</v>
      </c>
      <c r="J12" s="1">
        <f t="shared" si="2"/>
        <v>5.7543993733715586E-8</v>
      </c>
      <c r="K12" s="1">
        <f t="shared" si="3"/>
        <v>2.2387211385683346E-7</v>
      </c>
      <c r="L12">
        <v>218.4</v>
      </c>
      <c r="O12" s="1">
        <f t="shared" si="4"/>
        <v>5.3127739699688144E-6</v>
      </c>
      <c r="P12" s="1">
        <f t="shared" si="4"/>
        <v>2.0669089194683565E-5</v>
      </c>
      <c r="Q12">
        <f t="shared" si="5"/>
        <v>93.325430079699331</v>
      </c>
      <c r="R12">
        <f t="shared" si="5"/>
        <v>93.325430079699331</v>
      </c>
      <c r="S12">
        <f t="shared" si="0"/>
        <v>25</v>
      </c>
    </row>
    <row r="13" spans="1:19" x14ac:dyDescent="0.35">
      <c r="A13">
        <v>5</v>
      </c>
      <c r="B13">
        <v>11</v>
      </c>
      <c r="C13">
        <v>4.6500000000000004</v>
      </c>
      <c r="D13">
        <v>4.0199999999999996</v>
      </c>
      <c r="E13" s="1">
        <f t="shared" si="1"/>
        <v>2.2387211385683359E-5</v>
      </c>
      <c r="F13" s="1">
        <f t="shared" si="1"/>
        <v>9.5499258602143526E-5</v>
      </c>
      <c r="G13">
        <v>175.6</v>
      </c>
      <c r="H13">
        <v>6.12</v>
      </c>
      <c r="I13">
        <v>5.7</v>
      </c>
      <c r="J13" s="1">
        <f t="shared" si="2"/>
        <v>7.585775750291823E-7</v>
      </c>
      <c r="K13" s="1">
        <f t="shared" si="3"/>
        <v>1.9952623149688749E-6</v>
      </c>
      <c r="L13">
        <v>409</v>
      </c>
      <c r="O13" s="1">
        <f t="shared" si="4"/>
        <v>2.1628633810654178E-5</v>
      </c>
      <c r="P13" s="1">
        <f t="shared" si="4"/>
        <v>9.3503996287174656E-5</v>
      </c>
      <c r="Q13">
        <f t="shared" si="5"/>
        <v>29.512092266663867</v>
      </c>
      <c r="R13">
        <f t="shared" si="5"/>
        <v>47.863009232263913</v>
      </c>
      <c r="S13">
        <f t="shared" si="0"/>
        <v>233.4</v>
      </c>
    </row>
  </sheetData>
  <mergeCells count="5">
    <mergeCell ref="C1:G1"/>
    <mergeCell ref="A1:A2"/>
    <mergeCell ref="B1:B2"/>
    <mergeCell ref="H1:L1"/>
    <mergeCell ref="M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Recovered_Sheet1</vt:lpstr>
      <vt:lpstr>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Vikesh Ajith</dc:creator>
  <cp:lastModifiedBy>Vikesh</cp:lastModifiedBy>
  <dcterms:created xsi:type="dcterms:W3CDTF">2015-06-05T18:17:20Z</dcterms:created>
  <dcterms:modified xsi:type="dcterms:W3CDTF">2022-09-26T23:09:55Z</dcterms:modified>
</cp:coreProperties>
</file>