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ark_lin\OneDrive\Phison\_New Life\FTL-Basic\Document\"/>
    </mc:Choice>
  </mc:AlternateContent>
  <bookViews>
    <workbookView xWindow="0" yWindow="0" windowWidth="28800" windowHeight="12285"/>
  </bookViews>
  <sheets>
    <sheet name="OP_SZIE" sheetId="1" r:id="rId1"/>
    <sheet name="GC FLO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I7" i="1"/>
  <c r="I6" i="1"/>
  <c r="I5" i="1"/>
  <c r="I4" i="1"/>
  <c r="I3" i="1"/>
  <c r="J3" i="1" s="1"/>
  <c r="O18" i="2" l="1"/>
  <c r="M18" i="2"/>
  <c r="K18" i="2"/>
  <c r="I18" i="2"/>
  <c r="E18" i="2"/>
  <c r="G18" i="2"/>
  <c r="C18" i="2"/>
  <c r="F6" i="1" l="1"/>
  <c r="L6" i="1" s="1"/>
  <c r="C7" i="1"/>
  <c r="C6" i="1"/>
  <c r="F3" i="1" s="1"/>
  <c r="L3" i="1" s="1"/>
  <c r="F5" i="1" l="1"/>
  <c r="L5" i="1" s="1"/>
  <c r="F4" i="1"/>
  <c r="H4" i="1" s="1"/>
  <c r="K4" i="1" s="1"/>
  <c r="F7" i="1"/>
  <c r="L7" i="1" s="1"/>
  <c r="L4" i="1"/>
  <c r="H6" i="1"/>
  <c r="K6" i="1" s="1"/>
  <c r="H5" i="1"/>
  <c r="K5" i="1" s="1"/>
  <c r="H3" i="1"/>
  <c r="K3" i="1" s="1"/>
  <c r="H7" i="1" l="1"/>
  <c r="K7" i="1" s="1"/>
</calcChain>
</file>

<file path=xl/sharedStrings.xml><?xml version="1.0" encoding="utf-8"?>
<sst xmlns="http://schemas.openxmlformats.org/spreadsheetml/2006/main" count="159" uniqueCount="68">
  <si>
    <t>TOTAL_DIES</t>
    <phoneticPr fontId="1" type="noConversion"/>
  </si>
  <si>
    <t>BLOCKS_PER_DIE</t>
  </si>
  <si>
    <t>PAGES_PER_BLOCK</t>
  </si>
  <si>
    <t>Define</t>
    <phoneticPr fontId="1" type="noConversion"/>
  </si>
  <si>
    <t>Numbers</t>
    <phoneticPr fontId="1" type="noConversion"/>
  </si>
  <si>
    <t>TOTAL_VB_PAGES</t>
    <phoneticPr fontId="1" type="noConversion"/>
  </si>
  <si>
    <t>TOTAL_PAGES</t>
    <phoneticPr fontId="1" type="noConversion"/>
  </si>
  <si>
    <t>OP_SIZE</t>
    <phoneticPr fontId="1" type="noConversion"/>
  </si>
  <si>
    <t>END</t>
    <phoneticPr fontId="1" type="noConversion"/>
  </si>
  <si>
    <t>CALC</t>
    <phoneticPr fontId="1" type="noConversion"/>
  </si>
  <si>
    <t>HOST_WRITE_RANGE</t>
    <phoneticPr fontId="1" type="noConversion"/>
  </si>
  <si>
    <t>SPARE (2)</t>
    <phoneticPr fontId="1" type="noConversion"/>
  </si>
  <si>
    <t>Before GC</t>
    <phoneticPr fontId="1" type="noConversion"/>
  </si>
  <si>
    <t>VB_0</t>
    <phoneticPr fontId="1" type="noConversion"/>
  </si>
  <si>
    <t>VB_1</t>
    <phoneticPr fontId="1" type="noConversion"/>
  </si>
  <si>
    <t>VB_2</t>
  </si>
  <si>
    <t>VB_3</t>
  </si>
  <si>
    <t>VB_4</t>
  </si>
  <si>
    <t>VB_5</t>
  </si>
  <si>
    <t>VB_6</t>
  </si>
  <si>
    <t>VB_7</t>
  </si>
  <si>
    <t>VB_8</t>
  </si>
  <si>
    <t>VB_9</t>
  </si>
  <si>
    <t>VB_10</t>
  </si>
  <si>
    <t>VB_11</t>
  </si>
  <si>
    <t>Valid Count</t>
    <phoneticPr fontId="1" type="noConversion"/>
  </si>
  <si>
    <t>Status</t>
    <phoneticPr fontId="1" type="noConversion"/>
  </si>
  <si>
    <t>IDLE</t>
    <phoneticPr fontId="1" type="noConversion"/>
  </si>
  <si>
    <t>GCING</t>
    <phoneticPr fontId="1" type="noConversion"/>
  </si>
  <si>
    <t>WRITTEN</t>
    <phoneticPr fontId="1" type="noConversion"/>
  </si>
  <si>
    <t>Target</t>
    <phoneticPr fontId="1" type="noConversion"/>
  </si>
  <si>
    <t>Free VB &gt; 2</t>
    <phoneticPr fontId="1" type="noConversion"/>
  </si>
  <si>
    <t>WRITTEN</t>
    <phoneticPr fontId="1" type="noConversion"/>
  </si>
  <si>
    <t>GC SOURCE</t>
    <phoneticPr fontId="1" type="noConversion"/>
  </si>
  <si>
    <t>GCING</t>
    <phoneticPr fontId="1" type="noConversion"/>
  </si>
  <si>
    <t>Valid Count</t>
    <phoneticPr fontId="1" type="noConversion"/>
  </si>
  <si>
    <t>GCING</t>
    <phoneticPr fontId="1" type="noConversion"/>
  </si>
  <si>
    <t>Step 1</t>
    <phoneticPr fontId="1" type="noConversion"/>
  </si>
  <si>
    <t>Step 2</t>
    <phoneticPr fontId="1" type="noConversion"/>
  </si>
  <si>
    <t>Step 3</t>
  </si>
  <si>
    <t>Step 4</t>
  </si>
  <si>
    <t>Step 5</t>
  </si>
  <si>
    <t>Step 6</t>
  </si>
  <si>
    <t>Step 7</t>
  </si>
  <si>
    <t>Find minimal valid count vb</t>
    <phoneticPr fontId="1" type="noConversion"/>
  </si>
  <si>
    <t>Find target gc vb</t>
    <phoneticPr fontId="1" type="noConversion"/>
  </si>
  <si>
    <t>move min valid page to target gc vb</t>
    <phoneticPr fontId="1" type="noConversion"/>
  </si>
  <si>
    <t>erase src gc vb</t>
    <phoneticPr fontId="1" type="noConversion"/>
  </si>
  <si>
    <t>set status = IDLE</t>
    <phoneticPr fontId="1" type="noConversion"/>
  </si>
  <si>
    <t>set status = GCING</t>
    <phoneticPr fontId="1" type="noConversion"/>
  </si>
  <si>
    <t>while (free vb count &lt; 3)</t>
    <phoneticPr fontId="1" type="noConversion"/>
  </si>
  <si>
    <t>current_gc_source_vb</t>
    <phoneticPr fontId="1" type="noConversion"/>
  </si>
  <si>
    <t>g_remaining_pages_to_gc</t>
    <phoneticPr fontId="1" type="noConversion"/>
  </si>
  <si>
    <t>global 處理</t>
    <phoneticPr fontId="1" type="noConversion"/>
  </si>
  <si>
    <t>get_vb 後處理</t>
    <phoneticPr fontId="1" type="noConversion"/>
  </si>
  <si>
    <t>g_gc_target_vb</t>
    <phoneticPr fontId="1" type="noConversion"/>
  </si>
  <si>
    <t>g_remaining_pages_to_gc</t>
    <phoneticPr fontId="1" type="noConversion"/>
  </si>
  <si>
    <t>剛用完或使用到一半</t>
    <phoneticPr fontId="1" type="noConversion"/>
  </si>
  <si>
    <t>1~35</t>
    <phoneticPr fontId="1" type="noConversion"/>
  </si>
  <si>
    <t>GC_TARGET</t>
    <phoneticPr fontId="1" type="noConversion"/>
  </si>
  <si>
    <t>初始化</t>
    <phoneticPr fontId="1" type="noConversion"/>
  </si>
  <si>
    <t>min valid count</t>
    <phoneticPr fontId="1" type="noConversion"/>
  </si>
  <si>
    <t>不可能</t>
    <phoneticPr fontId="1" type="noConversion"/>
  </si>
  <si>
    <t>無法 GC</t>
    <phoneticPr fontId="1" type="noConversion"/>
  </si>
  <si>
    <t>1 ~ 35</t>
    <phoneticPr fontId="1" type="noConversion"/>
  </si>
  <si>
    <t>START</t>
    <phoneticPr fontId="1" type="noConversion"/>
  </si>
  <si>
    <t>SPARE_VB</t>
    <phoneticPr fontId="1" type="noConversion"/>
  </si>
  <si>
    <t>USED_VB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</si>
</sst>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tabSelected="1" workbookViewId="0">
      <selection activeCell="M18" sqref="M18"/>
    </sheetView>
  </sheetViews>
  <sheetFormatPr defaultRowHeight="16.5" x14ac:dyDescent="0.25"/>
  <cols>
    <col min="1" max="1" width="1.875" customWidth="1"/>
    <col min="2" max="2" width="20.125" bestFit="1" customWidth="1"/>
    <col min="3" max="3" width="8.625" bestFit="1" customWidth="1"/>
    <col min="4" max="4" width="1.875" customWidth="1"/>
    <col min="5" max="5" width="8.75" bestFit="1" customWidth="1"/>
    <col min="6" max="6" width="12.75" bestFit="1" customWidth="1"/>
    <col min="7" max="7" width="7.375" bestFit="1" customWidth="1"/>
    <col min="8" max="8" width="5.5" bestFit="1" customWidth="1"/>
    <col min="9" max="9" width="11.125" bestFit="1" customWidth="1"/>
    <col min="10" max="10" width="11" bestFit="1" customWidth="1"/>
    <col min="11" max="11" width="10" bestFit="1" customWidth="1"/>
    <col min="12" max="13" width="21.875" bestFit="1" customWidth="1"/>
  </cols>
  <sheetData>
    <row r="1" spans="2:12" ht="17.25" thickBot="1" x14ac:dyDescent="0.3"/>
    <row r="2" spans="2:12" ht="17.25" thickBot="1" x14ac:dyDescent="0.3">
      <c r="B2" s="7" t="s">
        <v>3</v>
      </c>
      <c r="C2" s="8" t="s">
        <v>4</v>
      </c>
      <c r="E2" s="7" t="s">
        <v>7</v>
      </c>
      <c r="F2" s="9" t="s">
        <v>9</v>
      </c>
      <c r="G2" s="9" t="s">
        <v>65</v>
      </c>
      <c r="H2" s="9" t="s">
        <v>8</v>
      </c>
      <c r="I2" s="9" t="s">
        <v>67</v>
      </c>
      <c r="J2" s="9" t="s">
        <v>66</v>
      </c>
      <c r="K2" s="9" t="s">
        <v>11</v>
      </c>
      <c r="L2" s="8" t="s">
        <v>10</v>
      </c>
    </row>
    <row r="3" spans="2:12" x14ac:dyDescent="0.25">
      <c r="B3" s="5" t="s">
        <v>0</v>
      </c>
      <c r="C3" s="6">
        <v>4</v>
      </c>
      <c r="E3" s="5">
        <v>7</v>
      </c>
      <c r="F3" s="10">
        <f xml:space="preserve"> (C6*C4*100) / (100+E3)</f>
        <v>5607.4766355140191</v>
      </c>
      <c r="G3" s="10">
        <v>0</v>
      </c>
      <c r="H3" s="10">
        <f>ROUNDUP(F3,0)-1</f>
        <v>5607</v>
      </c>
      <c r="I3" s="10">
        <f>ROUNDUP(H3/C6,0)</f>
        <v>468</v>
      </c>
      <c r="J3" s="10">
        <f>C4-I3</f>
        <v>32</v>
      </c>
      <c r="K3" s="10">
        <f>C7-C6*2-H3</f>
        <v>369</v>
      </c>
      <c r="L3" s="6">
        <f>ROUNDUP(F3,0)</f>
        <v>5608</v>
      </c>
    </row>
    <row r="4" spans="2:12" x14ac:dyDescent="0.25">
      <c r="B4" s="1" t="s">
        <v>1</v>
      </c>
      <c r="C4" s="2">
        <v>500</v>
      </c>
      <c r="E4" s="1">
        <v>28</v>
      </c>
      <c r="F4" s="11">
        <f xml:space="preserve"> (C6*C4*100) / (100+E4)</f>
        <v>4687.5</v>
      </c>
      <c r="G4" s="11">
        <v>0</v>
      </c>
      <c r="H4" s="11">
        <f t="shared" ref="H4:H7" si="0">ROUNDUP(F4,0)-1</f>
        <v>4687</v>
      </c>
      <c r="I4" s="10">
        <f>ROUNDUP(H4/C6,0)</f>
        <v>391</v>
      </c>
      <c r="J4" s="10">
        <f>C4-I4</f>
        <v>109</v>
      </c>
      <c r="K4" s="11">
        <f>C7-C6*2-H4</f>
        <v>1289</v>
      </c>
      <c r="L4" s="2">
        <f t="shared" ref="L4:L7" si="1">ROUNDUP(F4,0)</f>
        <v>4688</v>
      </c>
    </row>
    <row r="5" spans="2:12" x14ac:dyDescent="0.25">
      <c r="B5" s="1" t="s">
        <v>2</v>
      </c>
      <c r="C5" s="2">
        <v>3</v>
      </c>
      <c r="E5" s="1">
        <v>14</v>
      </c>
      <c r="F5" s="11">
        <f xml:space="preserve"> (C6*C4*100) / (100+E5)</f>
        <v>5263.1578947368425</v>
      </c>
      <c r="G5" s="11">
        <v>0</v>
      </c>
      <c r="H5" s="11">
        <f t="shared" si="0"/>
        <v>5263</v>
      </c>
      <c r="I5" s="10">
        <f>ROUNDUP(H5/C6,0)</f>
        <v>439</v>
      </c>
      <c r="J5" s="10">
        <f>C4-I5</f>
        <v>61</v>
      </c>
      <c r="K5" s="11">
        <f>C7-C6*2-H5</f>
        <v>713</v>
      </c>
      <c r="L5" s="2">
        <f t="shared" si="1"/>
        <v>5264</v>
      </c>
    </row>
    <row r="6" spans="2:12" x14ac:dyDescent="0.25">
      <c r="B6" s="1" t="s">
        <v>5</v>
      </c>
      <c r="C6" s="2">
        <f>C3*C5</f>
        <v>12</v>
      </c>
      <c r="E6" s="1">
        <v>35</v>
      </c>
      <c r="F6" s="11">
        <f xml:space="preserve"> (C6*C4*100) / (100+E6)</f>
        <v>4444.4444444444443</v>
      </c>
      <c r="G6" s="11">
        <v>0</v>
      </c>
      <c r="H6" s="11">
        <f t="shared" si="0"/>
        <v>4444</v>
      </c>
      <c r="I6" s="10">
        <f>ROUNDUP(H6/C6,0)</f>
        <v>371</v>
      </c>
      <c r="J6" s="10">
        <f>C4-I6</f>
        <v>129</v>
      </c>
      <c r="K6" s="11">
        <f>C7-C6*2-H6</f>
        <v>1532</v>
      </c>
      <c r="L6" s="2">
        <f t="shared" si="1"/>
        <v>4445</v>
      </c>
    </row>
    <row r="7" spans="2:12" ht="17.25" thickBot="1" x14ac:dyDescent="0.3">
      <c r="B7" s="3" t="s">
        <v>6</v>
      </c>
      <c r="C7" s="4">
        <f>C3*C4*C5</f>
        <v>6000</v>
      </c>
      <c r="E7" s="3">
        <v>42</v>
      </c>
      <c r="F7" s="12">
        <f xml:space="preserve"> (C6*C4*100) / (100+E7)</f>
        <v>4225.3521126760561</v>
      </c>
      <c r="G7" s="12">
        <v>0</v>
      </c>
      <c r="H7" s="12">
        <f t="shared" si="0"/>
        <v>4225</v>
      </c>
      <c r="I7" s="12">
        <f>ROUNDUP(H7/C6,0)</f>
        <v>353</v>
      </c>
      <c r="J7" s="12">
        <f>C4-I7</f>
        <v>147</v>
      </c>
      <c r="K7" s="12">
        <f>C7-C6*2-H7</f>
        <v>1751</v>
      </c>
      <c r="L7" s="4">
        <f t="shared" si="1"/>
        <v>4226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topLeftCell="A16" workbookViewId="0">
      <selection activeCell="M30" sqref="M30"/>
    </sheetView>
  </sheetViews>
  <sheetFormatPr defaultRowHeight="16.5" x14ac:dyDescent="0.25"/>
  <cols>
    <col min="2" max="2" width="6.875" customWidth="1"/>
    <col min="3" max="3" width="10.875" bestFit="1" customWidth="1"/>
    <col min="4" max="4" width="11.25" bestFit="1" customWidth="1"/>
    <col min="5" max="5" width="10.875" bestFit="1" customWidth="1"/>
    <col min="6" max="6" width="10" bestFit="1" customWidth="1"/>
    <col min="7" max="7" width="10.875" bestFit="1" customWidth="1"/>
    <col min="8" max="8" width="12.5" bestFit="1" customWidth="1"/>
    <col min="9" max="9" width="10.875" bestFit="1" customWidth="1"/>
    <col min="10" max="10" width="12.5" bestFit="1" customWidth="1"/>
    <col min="12" max="12" width="12.5" bestFit="1" customWidth="1"/>
    <col min="14" max="14" width="12.5" bestFit="1" customWidth="1"/>
  </cols>
  <sheetData>
    <row r="2" spans="2:16" x14ac:dyDescent="0.25">
      <c r="C2" t="s">
        <v>30</v>
      </c>
      <c r="D2" t="s">
        <v>31</v>
      </c>
    </row>
    <row r="4" spans="2:16" x14ac:dyDescent="0.25">
      <c r="C4" t="s">
        <v>12</v>
      </c>
    </row>
    <row r="5" spans="2:16" x14ac:dyDescent="0.25">
      <c r="C5" t="s">
        <v>25</v>
      </c>
      <c r="D5" t="s">
        <v>26</v>
      </c>
      <c r="E5" t="s">
        <v>25</v>
      </c>
      <c r="F5" t="s">
        <v>26</v>
      </c>
      <c r="G5" t="s">
        <v>25</v>
      </c>
      <c r="H5" t="s">
        <v>26</v>
      </c>
      <c r="I5" t="s">
        <v>25</v>
      </c>
      <c r="J5" t="s">
        <v>26</v>
      </c>
      <c r="K5" t="s">
        <v>35</v>
      </c>
      <c r="L5" t="s">
        <v>26</v>
      </c>
      <c r="M5" t="s">
        <v>35</v>
      </c>
      <c r="N5" t="s">
        <v>26</v>
      </c>
      <c r="O5" t="s">
        <v>35</v>
      </c>
      <c r="P5" t="s">
        <v>26</v>
      </c>
    </row>
    <row r="6" spans="2:16" x14ac:dyDescent="0.25">
      <c r="B6" t="s">
        <v>13</v>
      </c>
      <c r="C6">
        <v>31</v>
      </c>
      <c r="D6" t="s">
        <v>29</v>
      </c>
      <c r="E6">
        <v>31</v>
      </c>
      <c r="F6" t="s">
        <v>29</v>
      </c>
      <c r="G6">
        <v>31</v>
      </c>
      <c r="H6" t="s">
        <v>29</v>
      </c>
      <c r="I6">
        <v>31</v>
      </c>
      <c r="J6" t="s">
        <v>29</v>
      </c>
      <c r="K6">
        <v>31</v>
      </c>
      <c r="L6" t="s">
        <v>29</v>
      </c>
      <c r="M6">
        <v>31</v>
      </c>
      <c r="N6" t="s">
        <v>29</v>
      </c>
      <c r="O6">
        <v>31</v>
      </c>
      <c r="P6" t="s">
        <v>29</v>
      </c>
    </row>
    <row r="7" spans="2:16" x14ac:dyDescent="0.25">
      <c r="B7" t="s">
        <v>14</v>
      </c>
      <c r="C7">
        <v>30</v>
      </c>
      <c r="D7" t="s">
        <v>29</v>
      </c>
      <c r="E7">
        <v>30</v>
      </c>
      <c r="F7" t="s">
        <v>29</v>
      </c>
      <c r="G7">
        <v>30</v>
      </c>
      <c r="H7" t="s">
        <v>29</v>
      </c>
      <c r="I7">
        <v>30</v>
      </c>
      <c r="J7" t="s">
        <v>29</v>
      </c>
      <c r="K7">
        <v>30</v>
      </c>
      <c r="L7" t="s">
        <v>29</v>
      </c>
      <c r="M7">
        <v>30</v>
      </c>
      <c r="N7" t="s">
        <v>29</v>
      </c>
      <c r="O7">
        <v>9</v>
      </c>
      <c r="P7" t="s">
        <v>33</v>
      </c>
    </row>
    <row r="8" spans="2:16" x14ac:dyDescent="0.25">
      <c r="B8" t="s">
        <v>15</v>
      </c>
      <c r="C8">
        <v>30</v>
      </c>
      <c r="D8" t="s">
        <v>29</v>
      </c>
      <c r="E8">
        <v>30</v>
      </c>
      <c r="F8" t="s">
        <v>29</v>
      </c>
      <c r="G8">
        <v>30</v>
      </c>
      <c r="H8" t="s">
        <v>29</v>
      </c>
      <c r="I8">
        <v>30</v>
      </c>
      <c r="J8" t="s">
        <v>29</v>
      </c>
      <c r="K8">
        <v>15</v>
      </c>
      <c r="L8" t="s">
        <v>33</v>
      </c>
      <c r="M8">
        <v>0</v>
      </c>
      <c r="N8" t="s">
        <v>27</v>
      </c>
      <c r="O8">
        <v>0</v>
      </c>
      <c r="P8" t="s">
        <v>27</v>
      </c>
    </row>
    <row r="9" spans="2:16" x14ac:dyDescent="0.25">
      <c r="B9" t="s">
        <v>16</v>
      </c>
      <c r="C9">
        <v>31</v>
      </c>
      <c r="D9" t="s">
        <v>29</v>
      </c>
      <c r="E9">
        <v>31</v>
      </c>
      <c r="F9" t="s">
        <v>29</v>
      </c>
      <c r="G9">
        <v>31</v>
      </c>
      <c r="H9" t="s">
        <v>29</v>
      </c>
      <c r="I9">
        <v>31</v>
      </c>
      <c r="J9" t="s">
        <v>29</v>
      </c>
      <c r="K9">
        <v>31</v>
      </c>
      <c r="L9" t="s">
        <v>29</v>
      </c>
      <c r="M9">
        <v>31</v>
      </c>
      <c r="N9" t="s">
        <v>29</v>
      </c>
      <c r="O9">
        <v>31</v>
      </c>
      <c r="P9" t="s">
        <v>29</v>
      </c>
    </row>
    <row r="10" spans="2:16" x14ac:dyDescent="0.25">
      <c r="B10" t="s">
        <v>17</v>
      </c>
      <c r="C10">
        <v>33</v>
      </c>
      <c r="D10" t="s">
        <v>29</v>
      </c>
      <c r="E10">
        <v>33</v>
      </c>
      <c r="F10" t="s">
        <v>29</v>
      </c>
      <c r="G10">
        <v>33</v>
      </c>
      <c r="H10" t="s">
        <v>29</v>
      </c>
      <c r="I10">
        <v>33</v>
      </c>
      <c r="J10" t="s">
        <v>29</v>
      </c>
      <c r="K10">
        <v>33</v>
      </c>
      <c r="L10" t="s">
        <v>29</v>
      </c>
      <c r="M10">
        <v>33</v>
      </c>
      <c r="N10" t="s">
        <v>29</v>
      </c>
      <c r="O10">
        <v>33</v>
      </c>
      <c r="P10" t="s">
        <v>29</v>
      </c>
    </row>
    <row r="11" spans="2:16" x14ac:dyDescent="0.25">
      <c r="B11" t="s">
        <v>18</v>
      </c>
      <c r="C11">
        <v>0</v>
      </c>
      <c r="D11" t="s">
        <v>27</v>
      </c>
      <c r="E11">
        <v>0</v>
      </c>
      <c r="F11" t="s">
        <v>27</v>
      </c>
      <c r="G11">
        <v>0</v>
      </c>
      <c r="H11" t="s">
        <v>27</v>
      </c>
      <c r="I11">
        <v>21</v>
      </c>
      <c r="J11" t="s">
        <v>34</v>
      </c>
      <c r="K11">
        <v>36</v>
      </c>
      <c r="L11" t="s">
        <v>34</v>
      </c>
      <c r="M11">
        <v>36</v>
      </c>
      <c r="N11" t="s">
        <v>29</v>
      </c>
      <c r="O11">
        <v>36</v>
      </c>
      <c r="P11" t="s">
        <v>29</v>
      </c>
    </row>
    <row r="12" spans="2:16" x14ac:dyDescent="0.25">
      <c r="B12" t="s">
        <v>19</v>
      </c>
      <c r="C12">
        <v>30</v>
      </c>
      <c r="D12" t="s">
        <v>29</v>
      </c>
      <c r="E12">
        <v>30</v>
      </c>
      <c r="F12" t="s">
        <v>32</v>
      </c>
      <c r="G12">
        <v>21</v>
      </c>
      <c r="H12" t="s">
        <v>33</v>
      </c>
      <c r="I12">
        <v>0</v>
      </c>
      <c r="J12" t="s">
        <v>27</v>
      </c>
      <c r="K12">
        <v>0</v>
      </c>
      <c r="L12" t="s">
        <v>27</v>
      </c>
      <c r="M12">
        <v>15</v>
      </c>
      <c r="N12" t="s">
        <v>36</v>
      </c>
      <c r="O12">
        <v>36</v>
      </c>
      <c r="P12" t="s">
        <v>36</v>
      </c>
    </row>
    <row r="13" spans="2:16" x14ac:dyDescent="0.25">
      <c r="B13" t="s">
        <v>20</v>
      </c>
      <c r="C13">
        <v>27</v>
      </c>
      <c r="D13" t="s">
        <v>29</v>
      </c>
      <c r="E13">
        <v>0</v>
      </c>
      <c r="F13" t="s">
        <v>27</v>
      </c>
      <c r="G13">
        <v>0</v>
      </c>
      <c r="H13" t="s">
        <v>27</v>
      </c>
      <c r="I13">
        <v>0</v>
      </c>
      <c r="J13" t="s">
        <v>27</v>
      </c>
      <c r="K13">
        <v>0</v>
      </c>
      <c r="L13" t="s">
        <v>27</v>
      </c>
      <c r="M13">
        <v>0</v>
      </c>
      <c r="N13" t="s">
        <v>27</v>
      </c>
      <c r="O13">
        <v>0</v>
      </c>
      <c r="P13" t="s">
        <v>27</v>
      </c>
    </row>
    <row r="14" spans="2:16" x14ac:dyDescent="0.25">
      <c r="B14" t="s">
        <v>21</v>
      </c>
      <c r="C14">
        <v>33</v>
      </c>
      <c r="D14" t="s">
        <v>29</v>
      </c>
      <c r="E14">
        <v>33</v>
      </c>
      <c r="F14" t="s">
        <v>29</v>
      </c>
      <c r="G14">
        <v>33</v>
      </c>
      <c r="H14" t="s">
        <v>29</v>
      </c>
      <c r="I14">
        <v>33</v>
      </c>
      <c r="J14" t="s">
        <v>29</v>
      </c>
      <c r="K14">
        <v>33</v>
      </c>
      <c r="L14" t="s">
        <v>29</v>
      </c>
      <c r="M14">
        <v>33</v>
      </c>
      <c r="N14" t="s">
        <v>29</v>
      </c>
      <c r="O14">
        <v>33</v>
      </c>
      <c r="P14" t="s">
        <v>29</v>
      </c>
    </row>
    <row r="15" spans="2:16" x14ac:dyDescent="0.25">
      <c r="B15" t="s">
        <v>22</v>
      </c>
      <c r="C15">
        <v>36</v>
      </c>
      <c r="D15" t="s">
        <v>29</v>
      </c>
      <c r="E15">
        <v>36</v>
      </c>
      <c r="F15" t="s">
        <v>29</v>
      </c>
      <c r="G15">
        <v>36</v>
      </c>
      <c r="H15" t="s">
        <v>29</v>
      </c>
      <c r="I15">
        <v>36</v>
      </c>
      <c r="J15" t="s">
        <v>29</v>
      </c>
      <c r="K15">
        <v>36</v>
      </c>
      <c r="L15" t="s">
        <v>29</v>
      </c>
      <c r="M15">
        <v>36</v>
      </c>
      <c r="N15" t="s">
        <v>29</v>
      </c>
      <c r="O15">
        <v>36</v>
      </c>
      <c r="P15" t="s">
        <v>29</v>
      </c>
    </row>
    <row r="16" spans="2:16" x14ac:dyDescent="0.25">
      <c r="B16" t="s">
        <v>23</v>
      </c>
      <c r="C16">
        <v>0</v>
      </c>
      <c r="D16" t="s">
        <v>28</v>
      </c>
      <c r="E16">
        <v>27</v>
      </c>
      <c r="F16" t="s">
        <v>28</v>
      </c>
      <c r="G16">
        <v>36</v>
      </c>
      <c r="H16" t="s">
        <v>28</v>
      </c>
      <c r="I16">
        <v>36</v>
      </c>
      <c r="J16" t="s">
        <v>29</v>
      </c>
      <c r="K16">
        <v>36</v>
      </c>
      <c r="L16" t="s">
        <v>29</v>
      </c>
      <c r="M16">
        <v>36</v>
      </c>
      <c r="N16" t="s">
        <v>29</v>
      </c>
      <c r="O16">
        <v>36</v>
      </c>
      <c r="P16" t="s">
        <v>29</v>
      </c>
    </row>
    <row r="17" spans="2:16" x14ac:dyDescent="0.25">
      <c r="B17" t="s">
        <v>24</v>
      </c>
      <c r="C17">
        <v>0</v>
      </c>
      <c r="D17" t="s">
        <v>27</v>
      </c>
      <c r="E17">
        <v>0</v>
      </c>
      <c r="F17" t="s">
        <v>27</v>
      </c>
      <c r="G17">
        <v>0</v>
      </c>
      <c r="H17" t="s">
        <v>27</v>
      </c>
      <c r="I17">
        <v>0</v>
      </c>
      <c r="J17" t="s">
        <v>27</v>
      </c>
      <c r="K17">
        <v>0</v>
      </c>
      <c r="L17" t="s">
        <v>27</v>
      </c>
      <c r="M17">
        <v>0</v>
      </c>
      <c r="N17" t="s">
        <v>27</v>
      </c>
      <c r="O17">
        <v>0</v>
      </c>
      <c r="P17" t="s">
        <v>27</v>
      </c>
    </row>
    <row r="18" spans="2:16" x14ac:dyDescent="0.25">
      <c r="C18">
        <f>SUM(C6:C17)</f>
        <v>281</v>
      </c>
      <c r="E18">
        <f>SUM(E6:E17)</f>
        <v>281</v>
      </c>
      <c r="G18">
        <f>SUM(G6:G17)</f>
        <v>281</v>
      </c>
      <c r="I18">
        <f>SUM(I6:I17)</f>
        <v>281</v>
      </c>
      <c r="K18">
        <f>SUM(K6:K17)</f>
        <v>281</v>
      </c>
      <c r="M18">
        <f>SUM(M6:M17)</f>
        <v>281</v>
      </c>
      <c r="O18">
        <f>SUM(O6:O17)</f>
        <v>281</v>
      </c>
    </row>
    <row r="20" spans="2:16" x14ac:dyDescent="0.25">
      <c r="D20" t="s">
        <v>50</v>
      </c>
    </row>
    <row r="21" spans="2:16" x14ac:dyDescent="0.25">
      <c r="C21" t="s">
        <v>37</v>
      </c>
      <c r="D21" t="s">
        <v>45</v>
      </c>
      <c r="G21" t="s">
        <v>53</v>
      </c>
    </row>
    <row r="22" spans="2:16" x14ac:dyDescent="0.25">
      <c r="C22" t="s">
        <v>38</v>
      </c>
      <c r="D22" t="s">
        <v>49</v>
      </c>
      <c r="G22" t="s">
        <v>54</v>
      </c>
    </row>
    <row r="23" spans="2:16" x14ac:dyDescent="0.25">
      <c r="C23" t="s">
        <v>39</v>
      </c>
      <c r="D23" t="s">
        <v>44</v>
      </c>
    </row>
    <row r="24" spans="2:16" x14ac:dyDescent="0.25">
      <c r="C24" t="s">
        <v>40</v>
      </c>
      <c r="D24" t="s">
        <v>46</v>
      </c>
    </row>
    <row r="25" spans="2:16" x14ac:dyDescent="0.25">
      <c r="C25" t="s">
        <v>41</v>
      </c>
      <c r="D25" t="s">
        <v>47</v>
      </c>
    </row>
    <row r="26" spans="2:16" x14ac:dyDescent="0.25">
      <c r="C26" t="s">
        <v>42</v>
      </c>
      <c r="D26" t="s">
        <v>48</v>
      </c>
    </row>
    <row r="27" spans="2:16" x14ac:dyDescent="0.25">
      <c r="C27" t="s">
        <v>43</v>
      </c>
    </row>
    <row r="30" spans="2:16" x14ac:dyDescent="0.25">
      <c r="C30" t="s">
        <v>55</v>
      </c>
    </row>
    <row r="31" spans="2:16" x14ac:dyDescent="0.25">
      <c r="C31" t="s">
        <v>56</v>
      </c>
    </row>
    <row r="32" spans="2:16" x14ac:dyDescent="0.25">
      <c r="C32" t="s">
        <v>51</v>
      </c>
    </row>
    <row r="34" spans="3:11" x14ac:dyDescent="0.25">
      <c r="J34" t="s">
        <v>61</v>
      </c>
    </row>
    <row r="35" spans="3:11" x14ac:dyDescent="0.25">
      <c r="C35" t="s">
        <v>52</v>
      </c>
      <c r="E35" t="s">
        <v>57</v>
      </c>
      <c r="G35">
        <v>0</v>
      </c>
      <c r="H35" t="s">
        <v>59</v>
      </c>
      <c r="J35">
        <v>0</v>
      </c>
      <c r="K35" t="s">
        <v>62</v>
      </c>
    </row>
    <row r="36" spans="3:11" x14ac:dyDescent="0.25">
      <c r="E36" t="s">
        <v>57</v>
      </c>
      <c r="G36" s="13" t="s">
        <v>58</v>
      </c>
      <c r="H36" t="s">
        <v>59</v>
      </c>
      <c r="J36">
        <v>36</v>
      </c>
      <c r="K36" t="s">
        <v>63</v>
      </c>
    </row>
    <row r="37" spans="3:11" x14ac:dyDescent="0.25">
      <c r="E37" t="s">
        <v>60</v>
      </c>
      <c r="G37">
        <v>36</v>
      </c>
      <c r="H37" t="s">
        <v>59</v>
      </c>
      <c r="J37" s="1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OP_SZIE</vt:lpstr>
      <vt:lpstr>GC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林君諺</dc:creator>
  <cp:lastModifiedBy>林君諺</cp:lastModifiedBy>
  <dcterms:created xsi:type="dcterms:W3CDTF">2024-07-12T03:33:06Z</dcterms:created>
  <dcterms:modified xsi:type="dcterms:W3CDTF">2024-07-16T01:48:31Z</dcterms:modified>
</cp:coreProperties>
</file>