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ed0aa0c0fa435c5/Phison/_New Life/FTL-Basic/Document/"/>
    </mc:Choice>
  </mc:AlternateContent>
  <xr:revisionPtr revIDLastSave="3" documentId="11_9DA2CCFBC1699FC8FC97DDBF89878100FC8EC5AB" xr6:coauthVersionLast="47" xr6:coauthVersionMax="47" xr10:uidLastSave="{5217C2E0-ADF0-46D6-BCFC-19ECF3022177}"/>
  <bookViews>
    <workbookView xWindow="-108" yWindow="-108" windowWidth="30936" windowHeight="16776" xr2:uid="{00000000-000D-0000-FFFF-FFFF00000000}"/>
  </bookViews>
  <sheets>
    <sheet name="NAND BASIC and WAF TREN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3" i="1" s="1"/>
  <c r="C14" i="1"/>
  <c r="F12" i="1" l="1"/>
  <c r="F11" i="1"/>
  <c r="F10" i="1"/>
  <c r="H10" i="1" s="1"/>
  <c r="J10" i="1" s="1"/>
  <c r="K10" i="1" s="1"/>
  <c r="H13" i="1"/>
  <c r="J13" i="1" s="1"/>
  <c r="K13" i="1" s="1"/>
  <c r="I13" i="1"/>
  <c r="I10" i="1"/>
  <c r="F14" i="1"/>
  <c r="H14" i="1" s="1"/>
  <c r="J14" i="1" s="1"/>
  <c r="K14" i="1" s="1"/>
  <c r="C7" i="1"/>
  <c r="C6" i="1"/>
  <c r="F3" i="1" s="1"/>
  <c r="I3" i="1" s="1"/>
  <c r="H11" i="1" l="1"/>
  <c r="I11" i="1"/>
  <c r="I12" i="1"/>
  <c r="H12" i="1"/>
  <c r="F6" i="1"/>
  <c r="I6" i="1" s="1"/>
  <c r="I14" i="1"/>
  <c r="F5" i="1"/>
  <c r="I5" i="1" s="1"/>
  <c r="F4" i="1"/>
  <c r="F7" i="1"/>
  <c r="I7" i="1" s="1"/>
  <c r="H6" i="1"/>
  <c r="H3" i="1"/>
  <c r="J12" i="1" l="1"/>
  <c r="K12" i="1" s="1"/>
  <c r="J11" i="1"/>
  <c r="K11" i="1" s="1"/>
  <c r="H5" i="1"/>
  <c r="J3" i="1"/>
  <c r="K3" i="1" s="1"/>
  <c r="J6" i="1"/>
  <c r="K6" i="1" s="1"/>
  <c r="H4" i="1"/>
  <c r="I4" i="1"/>
  <c r="H7" i="1"/>
  <c r="J7" i="1" l="1"/>
  <c r="K7" i="1" s="1"/>
  <c r="J4" i="1"/>
  <c r="K4" i="1" s="1"/>
  <c r="J5" i="1"/>
  <c r="K5" i="1" s="1"/>
</calcChain>
</file>

<file path=xl/sharedStrings.xml><?xml version="1.0" encoding="utf-8"?>
<sst xmlns="http://schemas.openxmlformats.org/spreadsheetml/2006/main" count="36" uniqueCount="19">
  <si>
    <t>TOTAL_DIES</t>
    <phoneticPr fontId="1" type="noConversion"/>
  </si>
  <si>
    <t>PAGES_PER_BLOCK</t>
  </si>
  <si>
    <t>Define</t>
    <phoneticPr fontId="1" type="noConversion"/>
  </si>
  <si>
    <t>Numbers</t>
    <phoneticPr fontId="1" type="noConversion"/>
  </si>
  <si>
    <t>TOTAL_VB_PAGES</t>
    <phoneticPr fontId="1" type="noConversion"/>
  </si>
  <si>
    <t>TOTAL_PAGES</t>
    <phoneticPr fontId="1" type="noConversion"/>
  </si>
  <si>
    <t>OP_SIZE</t>
    <phoneticPr fontId="1" type="noConversion"/>
  </si>
  <si>
    <t>END</t>
    <phoneticPr fontId="1" type="noConversion"/>
  </si>
  <si>
    <t>CALC</t>
    <phoneticPr fontId="1" type="noConversion"/>
  </si>
  <si>
    <t>START</t>
    <phoneticPr fontId="1" type="noConversion"/>
  </si>
  <si>
    <t>SPARE_VB</t>
    <phoneticPr fontId="1" type="noConversion"/>
  </si>
  <si>
    <t>USED_VB</t>
    <phoneticPr fontId="1" type="noConversion"/>
  </si>
  <si>
    <t>BLOCKS_PER_DIE</t>
    <phoneticPr fontId="1" type="noConversion"/>
  </si>
  <si>
    <t>HOST_WRITE_RANGE</t>
    <phoneticPr fontId="1" type="noConversion"/>
  </si>
  <si>
    <t>WAF_SEQ</t>
    <phoneticPr fontId="1" type="noConversion"/>
  </si>
  <si>
    <t>WAF_RND</t>
    <phoneticPr fontId="1" type="noConversion"/>
  </si>
  <si>
    <t>WAF_POS</t>
    <phoneticPr fontId="1" type="noConversion"/>
  </si>
  <si>
    <t>TRIGGER_GC_VB</t>
    <phoneticPr fontId="1" type="noConversion"/>
  </si>
  <si>
    <t>TRIGGER_GC_VB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</si>
</sst>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38100</xdr:rowOff>
    </xdr:from>
    <xdr:to>
      <xdr:col>10</xdr:col>
      <xdr:colOff>213360</xdr:colOff>
      <xdr:row>36</xdr:row>
      <xdr:rowOff>79044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238500"/>
          <a:ext cx="8181975" cy="444149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502921</xdr:colOff>
      <xdr:row>15</xdr:row>
      <xdr:rowOff>37053</xdr:rowOff>
    </xdr:from>
    <xdr:to>
      <xdr:col>21</xdr:col>
      <xdr:colOff>137160</xdr:colOff>
      <xdr:row>36</xdr:row>
      <xdr:rowOff>84121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1" y="3580353"/>
          <a:ext cx="7810499" cy="436760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"/>
  <sheetViews>
    <sheetView tabSelected="1" workbookViewId="0">
      <selection activeCell="R11" sqref="R11"/>
    </sheetView>
  </sheetViews>
  <sheetFormatPr defaultRowHeight="16.2" x14ac:dyDescent="0.3"/>
  <cols>
    <col min="1" max="1" width="1.88671875" customWidth="1"/>
    <col min="2" max="2" width="22.21875" bestFit="1" customWidth="1"/>
    <col min="3" max="3" width="9.109375" bestFit="1" customWidth="1"/>
    <col min="4" max="4" width="1.88671875" customWidth="1"/>
    <col min="5" max="5" width="9.44140625" bestFit="1" customWidth="1"/>
    <col min="6" max="6" width="12.77734375" bestFit="1" customWidth="1"/>
    <col min="7" max="7" width="8.109375" bestFit="1" customWidth="1"/>
    <col min="8" max="8" width="5.88671875" bestFit="1" customWidth="1"/>
    <col min="9" max="9" width="24.109375" bestFit="1" customWidth="1"/>
    <col min="10" max="10" width="11.109375" bestFit="1" customWidth="1"/>
    <col min="11" max="11" width="12.21875" bestFit="1" customWidth="1"/>
    <col min="12" max="12" width="19.44140625" bestFit="1" customWidth="1"/>
    <col min="13" max="13" width="11.21875" bestFit="1" customWidth="1"/>
    <col min="14" max="14" width="11.88671875" bestFit="1" customWidth="1"/>
    <col min="15" max="15" width="11.109375" bestFit="1" customWidth="1"/>
    <col min="16" max="16" width="8.88671875" customWidth="1"/>
  </cols>
  <sheetData>
    <row r="1" spans="2:15" ht="16.8" thickBot="1" x14ac:dyDescent="0.35"/>
    <row r="2" spans="2:15" ht="16.8" thickBot="1" x14ac:dyDescent="0.35">
      <c r="B2" s="7" t="s">
        <v>2</v>
      </c>
      <c r="C2" s="8" t="s">
        <v>3</v>
      </c>
      <c r="E2" s="16" t="s">
        <v>6</v>
      </c>
      <c r="F2" s="17" t="s">
        <v>8</v>
      </c>
      <c r="G2" s="17" t="s">
        <v>9</v>
      </c>
      <c r="H2" s="17" t="s">
        <v>7</v>
      </c>
      <c r="I2" s="18" t="s">
        <v>13</v>
      </c>
      <c r="J2" s="17" t="s">
        <v>11</v>
      </c>
      <c r="K2" s="17" t="s">
        <v>10</v>
      </c>
      <c r="L2" s="19" t="s">
        <v>17</v>
      </c>
      <c r="M2" s="20" t="s">
        <v>14</v>
      </c>
      <c r="N2" s="15" t="s">
        <v>15</v>
      </c>
      <c r="O2" s="8" t="s">
        <v>16</v>
      </c>
    </row>
    <row r="3" spans="2:15" x14ac:dyDescent="0.3">
      <c r="B3" s="5" t="s">
        <v>0</v>
      </c>
      <c r="C3" s="6">
        <v>4</v>
      </c>
      <c r="E3" s="5">
        <v>7</v>
      </c>
      <c r="F3" s="9">
        <f xml:space="preserve"> (C6*C4*100) / (100+E3)</f>
        <v>5607.4766355140191</v>
      </c>
      <c r="G3" s="9">
        <v>0</v>
      </c>
      <c r="H3" s="9">
        <f>ROUNDUP(F3,0)-1</f>
        <v>5607</v>
      </c>
      <c r="I3" s="6">
        <f>ROUNDUP(F3,0)</f>
        <v>5608</v>
      </c>
      <c r="J3" s="9">
        <f>ROUNDUP(H3/C6,0)</f>
        <v>468</v>
      </c>
      <c r="K3" s="9">
        <f>C4-J3</f>
        <v>32</v>
      </c>
      <c r="L3" s="12">
        <v>9</v>
      </c>
      <c r="M3" s="21">
        <v>1</v>
      </c>
      <c r="N3" s="12">
        <v>1.2743640000000001</v>
      </c>
      <c r="O3" s="6">
        <v>1.3784350000000001</v>
      </c>
    </row>
    <row r="4" spans="2:15" x14ac:dyDescent="0.3">
      <c r="B4" s="1" t="s">
        <v>12</v>
      </c>
      <c r="C4" s="2">
        <v>500</v>
      </c>
      <c r="E4" s="1">
        <v>14</v>
      </c>
      <c r="F4" s="10">
        <f xml:space="preserve"> (C6*C4*100) / (100+E4)</f>
        <v>5263.1578947368425</v>
      </c>
      <c r="G4" s="10">
        <v>0</v>
      </c>
      <c r="H4" s="10">
        <f t="shared" ref="H4:H7" si="0">ROUNDUP(F4,0)-1</f>
        <v>5263</v>
      </c>
      <c r="I4" s="2">
        <f>ROUNDUP(F4,0)</f>
        <v>5264</v>
      </c>
      <c r="J4" s="9">
        <f>ROUNDUP(H4/C6,0)</f>
        <v>439</v>
      </c>
      <c r="K4" s="9">
        <f>C4-J4</f>
        <v>61</v>
      </c>
      <c r="L4" s="12">
        <v>9</v>
      </c>
      <c r="M4" s="22">
        <v>1</v>
      </c>
      <c r="N4" s="13">
        <v>1.248378</v>
      </c>
      <c r="O4" s="2">
        <v>1.3659829999999999</v>
      </c>
    </row>
    <row r="5" spans="2:15" x14ac:dyDescent="0.3">
      <c r="B5" s="1" t="s">
        <v>1</v>
      </c>
      <c r="C5" s="2">
        <v>3</v>
      </c>
      <c r="E5" s="1">
        <v>28</v>
      </c>
      <c r="F5" s="10">
        <f xml:space="preserve"> (C6*C4*100) / (100+E5)</f>
        <v>4687.5</v>
      </c>
      <c r="G5" s="10">
        <v>0</v>
      </c>
      <c r="H5" s="10">
        <f t="shared" si="0"/>
        <v>4687</v>
      </c>
      <c r="I5" s="6">
        <f>ROUNDUP(F5,0)</f>
        <v>4688</v>
      </c>
      <c r="J5" s="9">
        <f>ROUNDUP(H5/C6,0)</f>
        <v>391</v>
      </c>
      <c r="K5" s="9">
        <f>C4-J5</f>
        <v>109</v>
      </c>
      <c r="L5" s="12">
        <v>9</v>
      </c>
      <c r="M5" s="22">
        <v>1</v>
      </c>
      <c r="N5" s="13">
        <v>1.2050110000000001</v>
      </c>
      <c r="O5" s="2">
        <v>1.056308</v>
      </c>
    </row>
    <row r="6" spans="2:15" x14ac:dyDescent="0.3">
      <c r="B6" s="1" t="s">
        <v>4</v>
      </c>
      <c r="C6" s="2">
        <f>C3*C5</f>
        <v>12</v>
      </c>
      <c r="E6" s="1">
        <v>35</v>
      </c>
      <c r="F6" s="10">
        <f xml:space="preserve"> (C6*C4*100) / (100+E6)</f>
        <v>4444.4444444444443</v>
      </c>
      <c r="G6" s="10">
        <v>0</v>
      </c>
      <c r="H6" s="10">
        <f t="shared" si="0"/>
        <v>4444</v>
      </c>
      <c r="I6" s="2">
        <f>ROUNDUP(F6,0)</f>
        <v>4445</v>
      </c>
      <c r="J6" s="9">
        <f>ROUNDUP(H6/C6,0)</f>
        <v>371</v>
      </c>
      <c r="K6" s="9">
        <f>C4-J6</f>
        <v>129</v>
      </c>
      <c r="L6" s="12">
        <v>9</v>
      </c>
      <c r="M6" s="22">
        <v>1</v>
      </c>
      <c r="N6" s="13">
        <v>1.184229</v>
      </c>
      <c r="O6" s="2">
        <v>1</v>
      </c>
    </row>
    <row r="7" spans="2:15" ht="16.8" thickBot="1" x14ac:dyDescent="0.35">
      <c r="B7" s="3" t="s">
        <v>5</v>
      </c>
      <c r="C7" s="4">
        <f>C3*C4*C5</f>
        <v>6000</v>
      </c>
      <c r="E7" s="3">
        <v>42</v>
      </c>
      <c r="F7" s="11">
        <f xml:space="preserve"> (C6*C4*100) / (100+E7)</f>
        <v>4225.3521126760561</v>
      </c>
      <c r="G7" s="11">
        <v>0</v>
      </c>
      <c r="H7" s="11">
        <f t="shared" si="0"/>
        <v>4225</v>
      </c>
      <c r="I7" s="4">
        <f>ROUNDUP(F7,0)</f>
        <v>4226</v>
      </c>
      <c r="J7" s="11">
        <f>ROUNDUP(H7/C6,0)</f>
        <v>353</v>
      </c>
      <c r="K7" s="11">
        <f>C4-J7</f>
        <v>147</v>
      </c>
      <c r="L7" s="14">
        <v>9</v>
      </c>
      <c r="M7" s="23"/>
      <c r="N7" s="14"/>
      <c r="O7" s="4"/>
    </row>
    <row r="8" spans="2:15" ht="16.8" thickBot="1" x14ac:dyDescent="0.35"/>
    <row r="9" spans="2:15" ht="16.8" thickBot="1" x14ac:dyDescent="0.35">
      <c r="B9" s="7" t="s">
        <v>2</v>
      </c>
      <c r="C9" s="8" t="s">
        <v>3</v>
      </c>
      <c r="E9" s="16" t="s">
        <v>6</v>
      </c>
      <c r="F9" s="17" t="s">
        <v>8</v>
      </c>
      <c r="G9" s="17" t="s">
        <v>9</v>
      </c>
      <c r="H9" s="17" t="s">
        <v>7</v>
      </c>
      <c r="I9" s="18" t="s">
        <v>13</v>
      </c>
      <c r="J9" s="17" t="s">
        <v>11</v>
      </c>
      <c r="K9" s="17" t="s">
        <v>10</v>
      </c>
      <c r="L9" s="19" t="s">
        <v>18</v>
      </c>
      <c r="M9" s="20" t="s">
        <v>14</v>
      </c>
      <c r="N9" s="15" t="s">
        <v>15</v>
      </c>
      <c r="O9" s="8" t="s">
        <v>16</v>
      </c>
    </row>
    <row r="10" spans="2:15" x14ac:dyDescent="0.3">
      <c r="B10" s="5" t="s">
        <v>0</v>
      </c>
      <c r="C10" s="6">
        <v>4</v>
      </c>
      <c r="E10" s="5">
        <v>7</v>
      </c>
      <c r="F10" s="9">
        <f xml:space="preserve"> (C13*C11*100) / (100+E10)</f>
        <v>6728.9719626168226</v>
      </c>
      <c r="G10" s="9">
        <v>0</v>
      </c>
      <c r="H10" s="9">
        <f>ROUNDUP(F10,0)-1</f>
        <v>6728</v>
      </c>
      <c r="I10" s="6">
        <f>ROUNDUP(F10,0)</f>
        <v>6729</v>
      </c>
      <c r="J10" s="9">
        <f>ROUNDUP(H10/C13,0)</f>
        <v>187</v>
      </c>
      <c r="K10" s="9">
        <f>C11-J10</f>
        <v>13</v>
      </c>
      <c r="L10" s="12">
        <v>9</v>
      </c>
      <c r="M10" s="21">
        <v>1</v>
      </c>
      <c r="N10" s="12">
        <v>1.3094589999999999</v>
      </c>
      <c r="O10" s="6">
        <v>1.4279649999999999</v>
      </c>
    </row>
    <row r="11" spans="2:15" x14ac:dyDescent="0.3">
      <c r="B11" s="1" t="s">
        <v>12</v>
      </c>
      <c r="C11" s="2">
        <v>200</v>
      </c>
      <c r="E11" s="1">
        <v>14</v>
      </c>
      <c r="F11" s="10">
        <f xml:space="preserve"> (C13*C11*100) / (100+E11)</f>
        <v>6315.7894736842109</v>
      </c>
      <c r="G11" s="10">
        <v>0</v>
      </c>
      <c r="H11" s="10">
        <f t="shared" ref="H11:H14" si="1">ROUNDUP(F11,0)-1</f>
        <v>6315</v>
      </c>
      <c r="I11" s="2">
        <f>ROUNDUP(F11,0)</f>
        <v>6316</v>
      </c>
      <c r="J11" s="9">
        <f>ROUNDUP(H11/C13,0)</f>
        <v>176</v>
      </c>
      <c r="K11" s="9">
        <f>C11-J11</f>
        <v>24</v>
      </c>
      <c r="L11" s="12">
        <v>9</v>
      </c>
      <c r="M11" s="22">
        <v>1</v>
      </c>
      <c r="N11" s="13">
        <v>1.282133</v>
      </c>
      <c r="O11" s="2">
        <v>1.2841020000000001</v>
      </c>
    </row>
    <row r="12" spans="2:15" x14ac:dyDescent="0.3">
      <c r="B12" s="1" t="s">
        <v>1</v>
      </c>
      <c r="C12" s="2">
        <v>9</v>
      </c>
      <c r="E12" s="1">
        <v>28</v>
      </c>
      <c r="F12" s="10">
        <f xml:space="preserve"> (C13*C11*100) / (100+E12)</f>
        <v>5625</v>
      </c>
      <c r="G12" s="10">
        <v>0</v>
      </c>
      <c r="H12" s="10">
        <f t="shared" si="1"/>
        <v>5624</v>
      </c>
      <c r="I12" s="6">
        <f>ROUNDUP(F12,0)</f>
        <v>5625</v>
      </c>
      <c r="J12" s="9">
        <f>ROUNDUP(H12/C13,0)</f>
        <v>157</v>
      </c>
      <c r="K12" s="9">
        <f>C11-J12</f>
        <v>43</v>
      </c>
      <c r="L12" s="12">
        <v>9</v>
      </c>
      <c r="M12" s="22">
        <v>1</v>
      </c>
      <c r="N12" s="13">
        <v>1.2311609999999999</v>
      </c>
      <c r="O12" s="2">
        <v>1</v>
      </c>
    </row>
    <row r="13" spans="2:15" x14ac:dyDescent="0.3">
      <c r="B13" s="1" t="s">
        <v>4</v>
      </c>
      <c r="C13" s="2">
        <f>C10*C12</f>
        <v>36</v>
      </c>
      <c r="E13" s="1">
        <v>35</v>
      </c>
      <c r="F13" s="10">
        <f xml:space="preserve"> (C13*C11*100) / (100+E13)</f>
        <v>5333.333333333333</v>
      </c>
      <c r="G13" s="10">
        <v>0</v>
      </c>
      <c r="H13" s="10">
        <f t="shared" si="1"/>
        <v>5333</v>
      </c>
      <c r="I13" s="2">
        <f>ROUNDUP(F13,0)</f>
        <v>5334</v>
      </c>
      <c r="J13" s="9">
        <f>ROUNDUP(H13/C13,0)</f>
        <v>149</v>
      </c>
      <c r="K13" s="9">
        <f>C11-J13</f>
        <v>51</v>
      </c>
      <c r="L13" s="12">
        <v>9</v>
      </c>
      <c r="M13" s="22">
        <v>1</v>
      </c>
      <c r="N13" s="13">
        <v>1.2086349999999999</v>
      </c>
      <c r="O13" s="2">
        <v>1</v>
      </c>
    </row>
    <row r="14" spans="2:15" ht="16.8" thickBot="1" x14ac:dyDescent="0.35">
      <c r="B14" s="3" t="s">
        <v>5</v>
      </c>
      <c r="C14" s="4">
        <f>C10*C11*C12</f>
        <v>7200</v>
      </c>
      <c r="E14" s="3">
        <v>42</v>
      </c>
      <c r="F14" s="11">
        <f xml:space="preserve"> (C13*C11*100) / (100+E14)</f>
        <v>5070.422535211268</v>
      </c>
      <c r="G14" s="11">
        <v>0</v>
      </c>
      <c r="H14" s="11">
        <f t="shared" si="1"/>
        <v>5070</v>
      </c>
      <c r="I14" s="4">
        <f>ROUNDUP(F14,0)</f>
        <v>5071</v>
      </c>
      <c r="J14" s="11">
        <f>ROUNDUP(H14/C13,0)</f>
        <v>141</v>
      </c>
      <c r="K14" s="11">
        <f>C11-J14</f>
        <v>59</v>
      </c>
      <c r="L14" s="14">
        <v>9</v>
      </c>
      <c r="M14" s="23"/>
      <c r="N14" s="14"/>
      <c r="O1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NAND BASIC and WAF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林君諺</dc:creator>
  <cp:lastModifiedBy>Spark Lin</cp:lastModifiedBy>
  <dcterms:created xsi:type="dcterms:W3CDTF">2024-07-12T03:33:06Z</dcterms:created>
  <dcterms:modified xsi:type="dcterms:W3CDTF">2024-07-31T23:25:57Z</dcterms:modified>
</cp:coreProperties>
</file>