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aixu\Desktop\数字经济部\基础数据\"/>
    </mc:Choice>
  </mc:AlternateContent>
  <xr:revisionPtr revIDLastSave="0" documentId="13_ncr:1_{C6460DFB-25D5-4912-A2BE-4563E8ED7161}" xr6:coauthVersionLast="47" xr6:coauthVersionMax="47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2021全网基数" sheetId="14" r:id="rId1"/>
    <sheet name="2021全网基数修正" sheetId="31" r:id="rId2"/>
    <sheet name="2021救援基数" sheetId="18" r:id="rId3"/>
    <sheet name="1南京" sheetId="15" r:id="rId4"/>
    <sheet name="2南通" sheetId="19" r:id="rId5"/>
    <sheet name="3宿迁" sheetId="20" r:id="rId6"/>
    <sheet name="4常州" sheetId="21" r:id="rId7"/>
    <sheet name="5徐州" sheetId="22" r:id="rId8"/>
    <sheet name="6扬州" sheetId="17" r:id="rId9"/>
    <sheet name="7无锡" sheetId="24" r:id="rId10"/>
    <sheet name="8泰州" sheetId="25" r:id="rId11"/>
    <sheet name="9淮安" sheetId="26" r:id="rId12"/>
    <sheet name="10盐城" sheetId="27" r:id="rId13"/>
    <sheet name="11苏州" sheetId="16" r:id="rId14"/>
    <sheet name="12连云港" sheetId="28" r:id="rId15"/>
    <sheet name="13镇江" sheetId="2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29" l="1"/>
  <c r="C31" i="29"/>
  <c r="K31" i="29" s="1"/>
  <c r="B31" i="29"/>
  <c r="D30" i="29"/>
  <c r="C30" i="29"/>
  <c r="K30" i="29" s="1"/>
  <c r="B30" i="29"/>
  <c r="D29" i="29"/>
  <c r="C29" i="29"/>
  <c r="K29" i="29" s="1"/>
  <c r="B29" i="29"/>
  <c r="D28" i="29"/>
  <c r="C28" i="29"/>
  <c r="K28" i="29" s="1"/>
  <c r="B28" i="29"/>
  <c r="M27" i="29"/>
  <c r="N27" i="29" s="1"/>
  <c r="L27" i="29"/>
  <c r="K27" i="29"/>
  <c r="D27" i="29"/>
  <c r="C27" i="29"/>
  <c r="B27" i="29"/>
  <c r="K26" i="29"/>
  <c r="M26" i="29" s="1"/>
  <c r="N26" i="29" s="1"/>
  <c r="D26" i="29"/>
  <c r="C26" i="29"/>
  <c r="B26" i="29"/>
  <c r="D25" i="29"/>
  <c r="K25" i="29" s="1"/>
  <c r="C25" i="29"/>
  <c r="B25" i="29"/>
  <c r="D24" i="29"/>
  <c r="C24" i="29"/>
  <c r="K24" i="29" s="1"/>
  <c r="B24" i="29"/>
  <c r="D23" i="29"/>
  <c r="C23" i="29"/>
  <c r="K23" i="29" s="1"/>
  <c r="B23" i="29"/>
  <c r="D22" i="29"/>
  <c r="C22" i="29"/>
  <c r="K22" i="29" s="1"/>
  <c r="B22" i="29"/>
  <c r="D21" i="29"/>
  <c r="C21" i="29"/>
  <c r="K21" i="29" s="1"/>
  <c r="B21" i="29"/>
  <c r="N15" i="29"/>
  <c r="M15" i="29"/>
  <c r="L15" i="29"/>
  <c r="K15" i="29"/>
  <c r="N14" i="29"/>
  <c r="M14" i="29"/>
  <c r="L14" i="29"/>
  <c r="K14" i="29"/>
  <c r="N13" i="29"/>
  <c r="M13" i="29"/>
  <c r="L13" i="29"/>
  <c r="K13" i="29"/>
  <c r="N12" i="29"/>
  <c r="M12" i="29"/>
  <c r="L12" i="29"/>
  <c r="K12" i="29"/>
  <c r="N11" i="29"/>
  <c r="M11" i="29"/>
  <c r="L11" i="29"/>
  <c r="K11" i="29"/>
  <c r="N10" i="29"/>
  <c r="M10" i="29"/>
  <c r="L10" i="29"/>
  <c r="K10" i="29"/>
  <c r="N9" i="29"/>
  <c r="M9" i="29"/>
  <c r="L9" i="29"/>
  <c r="K9" i="29"/>
  <c r="N8" i="29"/>
  <c r="M8" i="29"/>
  <c r="L8" i="29"/>
  <c r="K8" i="29"/>
  <c r="N7" i="29"/>
  <c r="M7" i="29"/>
  <c r="L7" i="29"/>
  <c r="K7" i="29"/>
  <c r="N6" i="29"/>
  <c r="M6" i="29"/>
  <c r="L6" i="29"/>
  <c r="K6" i="29"/>
  <c r="N5" i="29"/>
  <c r="M5" i="29"/>
  <c r="L5" i="29"/>
  <c r="K5" i="29"/>
  <c r="N4" i="29"/>
  <c r="M4" i="29"/>
  <c r="L4" i="29"/>
  <c r="K4" i="29"/>
  <c r="N3" i="29"/>
  <c r="M3" i="29"/>
  <c r="L3" i="29"/>
  <c r="K3" i="29"/>
  <c r="N2" i="29"/>
  <c r="M2" i="29"/>
  <c r="L2" i="29"/>
  <c r="K2" i="29"/>
  <c r="D15" i="29"/>
  <c r="C15" i="29"/>
  <c r="D14" i="29"/>
  <c r="C14" i="29"/>
  <c r="D13" i="29"/>
  <c r="C13" i="29"/>
  <c r="D12" i="29"/>
  <c r="C12" i="29"/>
  <c r="D11" i="29"/>
  <c r="C11" i="29"/>
  <c r="D10" i="29"/>
  <c r="C10" i="29"/>
  <c r="D9" i="29"/>
  <c r="C9" i="29"/>
  <c r="D8" i="29"/>
  <c r="C8" i="29"/>
  <c r="D7" i="29"/>
  <c r="C7" i="29"/>
  <c r="D6" i="29"/>
  <c r="C6" i="29"/>
  <c r="D5" i="29"/>
  <c r="C5" i="29"/>
  <c r="D4" i="29"/>
  <c r="C4" i="29"/>
  <c r="D3" i="29"/>
  <c r="C3" i="29"/>
  <c r="D2" i="29"/>
  <c r="C2" i="29"/>
  <c r="D31" i="28"/>
  <c r="C31" i="28"/>
  <c r="K31" i="28" s="1"/>
  <c r="B31" i="28"/>
  <c r="D30" i="28"/>
  <c r="C30" i="28"/>
  <c r="K30" i="28" s="1"/>
  <c r="B30" i="28"/>
  <c r="D29" i="28"/>
  <c r="C29" i="28"/>
  <c r="K29" i="28" s="1"/>
  <c r="B29" i="28"/>
  <c r="D28" i="28"/>
  <c r="C28" i="28"/>
  <c r="K28" i="28" s="1"/>
  <c r="B28" i="28"/>
  <c r="K27" i="28"/>
  <c r="L27" i="28" s="1"/>
  <c r="D27" i="28"/>
  <c r="C27" i="28"/>
  <c r="B27" i="28"/>
  <c r="D26" i="28"/>
  <c r="K26" i="28" s="1"/>
  <c r="C26" i="28"/>
  <c r="B26" i="28"/>
  <c r="D25" i="28"/>
  <c r="C25" i="28"/>
  <c r="K25" i="28" s="1"/>
  <c r="B25" i="28"/>
  <c r="D24" i="28"/>
  <c r="C24" i="28"/>
  <c r="K24" i="28" s="1"/>
  <c r="B24" i="28"/>
  <c r="D23" i="28"/>
  <c r="C23" i="28"/>
  <c r="K23" i="28" s="1"/>
  <c r="B23" i="28"/>
  <c r="D22" i="28"/>
  <c r="C22" i="28"/>
  <c r="K22" i="28" s="1"/>
  <c r="B22" i="28"/>
  <c r="D21" i="28"/>
  <c r="C21" i="28"/>
  <c r="K21" i="28" s="1"/>
  <c r="B21" i="28"/>
  <c r="N15" i="28"/>
  <c r="M15" i="28"/>
  <c r="L15" i="28"/>
  <c r="K15" i="28"/>
  <c r="N14" i="28"/>
  <c r="M14" i="28"/>
  <c r="L14" i="28"/>
  <c r="K14" i="28"/>
  <c r="N13" i="28"/>
  <c r="M13" i="28"/>
  <c r="L13" i="28"/>
  <c r="K13" i="28"/>
  <c r="N12" i="28"/>
  <c r="M12" i="28"/>
  <c r="L12" i="28"/>
  <c r="K12" i="28"/>
  <c r="N11" i="28"/>
  <c r="M11" i="28"/>
  <c r="L11" i="28"/>
  <c r="K11" i="28"/>
  <c r="N10" i="28"/>
  <c r="M10" i="28"/>
  <c r="L10" i="28"/>
  <c r="K10" i="28"/>
  <c r="N9" i="28"/>
  <c r="M9" i="28"/>
  <c r="L9" i="28"/>
  <c r="K9" i="28"/>
  <c r="N8" i="28"/>
  <c r="M8" i="28"/>
  <c r="L8" i="28"/>
  <c r="K8" i="28"/>
  <c r="N7" i="28"/>
  <c r="M7" i="28"/>
  <c r="L7" i="28"/>
  <c r="K7" i="28"/>
  <c r="N6" i="28"/>
  <c r="M6" i="28"/>
  <c r="L6" i="28"/>
  <c r="K6" i="28"/>
  <c r="N5" i="28"/>
  <c r="M5" i="28"/>
  <c r="L5" i="28"/>
  <c r="K5" i="28"/>
  <c r="N4" i="28"/>
  <c r="M4" i="28"/>
  <c r="L4" i="28"/>
  <c r="K4" i="28"/>
  <c r="N3" i="28"/>
  <c r="M3" i="28"/>
  <c r="L3" i="28"/>
  <c r="K3" i="28"/>
  <c r="N2" i="28"/>
  <c r="M2" i="28"/>
  <c r="L2" i="28"/>
  <c r="K2" i="28"/>
  <c r="D15" i="28"/>
  <c r="C15" i="28"/>
  <c r="D14" i="28"/>
  <c r="C14" i="28"/>
  <c r="D13" i="28"/>
  <c r="C13" i="28"/>
  <c r="D12" i="28"/>
  <c r="C12" i="28"/>
  <c r="D11" i="28"/>
  <c r="C11" i="28"/>
  <c r="D10" i="28"/>
  <c r="C10" i="28"/>
  <c r="D9" i="28"/>
  <c r="C9" i="28"/>
  <c r="D8" i="28"/>
  <c r="C8" i="28"/>
  <c r="D7" i="28"/>
  <c r="C7" i="28"/>
  <c r="D6" i="28"/>
  <c r="C6" i="28"/>
  <c r="D5" i="28"/>
  <c r="C5" i="28"/>
  <c r="D4" i="28"/>
  <c r="C4" i="28"/>
  <c r="D3" i="28"/>
  <c r="C3" i="28"/>
  <c r="D2" i="28"/>
  <c r="C2" i="28"/>
  <c r="B31" i="16"/>
  <c r="B30" i="16"/>
  <c r="B29" i="16"/>
  <c r="B28" i="16"/>
  <c r="B27" i="16"/>
  <c r="B26" i="16"/>
  <c r="B25" i="16"/>
  <c r="B24" i="16"/>
  <c r="B23" i="16"/>
  <c r="B22" i="16"/>
  <c r="B21" i="16"/>
  <c r="D31" i="27"/>
  <c r="C31" i="27"/>
  <c r="K31" i="27" s="1"/>
  <c r="B31" i="27"/>
  <c r="D30" i="27"/>
  <c r="C30" i="27"/>
  <c r="K30" i="27" s="1"/>
  <c r="B30" i="27"/>
  <c r="D29" i="27"/>
  <c r="C29" i="27"/>
  <c r="K29" i="27" s="1"/>
  <c r="B29" i="27"/>
  <c r="D28" i="27"/>
  <c r="C28" i="27"/>
  <c r="K28" i="27" s="1"/>
  <c r="B28" i="27"/>
  <c r="K27" i="27"/>
  <c r="M27" i="27" s="1"/>
  <c r="N27" i="27" s="1"/>
  <c r="D27" i="27"/>
  <c r="C27" i="27"/>
  <c r="B27" i="27"/>
  <c r="D26" i="27"/>
  <c r="K26" i="27" s="1"/>
  <c r="C26" i="27"/>
  <c r="B26" i="27"/>
  <c r="D25" i="27"/>
  <c r="C25" i="27"/>
  <c r="K25" i="27" s="1"/>
  <c r="B25" i="27"/>
  <c r="K24" i="27"/>
  <c r="M24" i="27" s="1"/>
  <c r="N24" i="27" s="1"/>
  <c r="D24" i="27"/>
  <c r="C24" i="27"/>
  <c r="B24" i="27"/>
  <c r="D23" i="27"/>
  <c r="C23" i="27"/>
  <c r="K23" i="27" s="1"/>
  <c r="B23" i="27"/>
  <c r="D22" i="27"/>
  <c r="C22" i="27"/>
  <c r="K22" i="27" s="1"/>
  <c r="B22" i="27"/>
  <c r="D21" i="27"/>
  <c r="C21" i="27"/>
  <c r="K21" i="27" s="1"/>
  <c r="B21" i="27"/>
  <c r="N15" i="27"/>
  <c r="M15" i="27"/>
  <c r="L15" i="27"/>
  <c r="K15" i="27"/>
  <c r="N14" i="27"/>
  <c r="M14" i="27"/>
  <c r="L14" i="27"/>
  <c r="K14" i="27"/>
  <c r="N13" i="27"/>
  <c r="M13" i="27"/>
  <c r="L13" i="27"/>
  <c r="K13" i="27"/>
  <c r="N12" i="27"/>
  <c r="M12" i="27"/>
  <c r="L12" i="27"/>
  <c r="K12" i="27"/>
  <c r="N11" i="27"/>
  <c r="M11" i="27"/>
  <c r="L11" i="27"/>
  <c r="K11" i="27"/>
  <c r="N10" i="27"/>
  <c r="M10" i="27"/>
  <c r="L10" i="27"/>
  <c r="K10" i="27"/>
  <c r="N9" i="27"/>
  <c r="M9" i="27"/>
  <c r="L9" i="27"/>
  <c r="K9" i="27"/>
  <c r="N8" i="27"/>
  <c r="M8" i="27"/>
  <c r="L8" i="27"/>
  <c r="K8" i="27"/>
  <c r="N7" i="27"/>
  <c r="M7" i="27"/>
  <c r="L7" i="27"/>
  <c r="K7" i="27"/>
  <c r="N6" i="27"/>
  <c r="M6" i="27"/>
  <c r="L6" i="27"/>
  <c r="K6" i="27"/>
  <c r="N5" i="27"/>
  <c r="M5" i="27"/>
  <c r="L5" i="27"/>
  <c r="K5" i="27"/>
  <c r="N4" i="27"/>
  <c r="M4" i="27"/>
  <c r="L4" i="27"/>
  <c r="K4" i="27"/>
  <c r="N3" i="27"/>
  <c r="M3" i="27"/>
  <c r="L3" i="27"/>
  <c r="K3" i="27"/>
  <c r="N2" i="27"/>
  <c r="M2" i="27"/>
  <c r="L2" i="27"/>
  <c r="K2" i="27"/>
  <c r="D15" i="27"/>
  <c r="C15" i="27"/>
  <c r="D14" i="27"/>
  <c r="C14" i="27"/>
  <c r="D13" i="27"/>
  <c r="C13" i="27"/>
  <c r="D12" i="27"/>
  <c r="C12" i="27"/>
  <c r="D11" i="27"/>
  <c r="C11" i="27"/>
  <c r="D10" i="27"/>
  <c r="C10" i="27"/>
  <c r="D9" i="27"/>
  <c r="C9" i="27"/>
  <c r="D8" i="27"/>
  <c r="C8" i="27"/>
  <c r="D7" i="27"/>
  <c r="C7" i="27"/>
  <c r="D6" i="27"/>
  <c r="C6" i="27"/>
  <c r="D5" i="27"/>
  <c r="C5" i="27"/>
  <c r="D4" i="27"/>
  <c r="C4" i="27"/>
  <c r="D3" i="27"/>
  <c r="C3" i="27"/>
  <c r="D2" i="27"/>
  <c r="C2" i="27"/>
  <c r="D31" i="26"/>
  <c r="C31" i="26"/>
  <c r="K31" i="26" s="1"/>
  <c r="B31" i="26"/>
  <c r="D30" i="26"/>
  <c r="C30" i="26"/>
  <c r="K30" i="26" s="1"/>
  <c r="B30" i="26"/>
  <c r="M29" i="26"/>
  <c r="N29" i="26" s="1"/>
  <c r="L29" i="26"/>
  <c r="K29" i="26"/>
  <c r="D29" i="26"/>
  <c r="C29" i="26"/>
  <c r="B29" i="26"/>
  <c r="L28" i="26"/>
  <c r="K28" i="26"/>
  <c r="M28" i="26" s="1"/>
  <c r="N28" i="26" s="1"/>
  <c r="D28" i="26"/>
  <c r="C28" i="26"/>
  <c r="B28" i="26"/>
  <c r="K27" i="26"/>
  <c r="M27" i="26" s="1"/>
  <c r="N27" i="26" s="1"/>
  <c r="D27" i="26"/>
  <c r="C27" i="26"/>
  <c r="B27" i="26"/>
  <c r="D26" i="26"/>
  <c r="C26" i="26"/>
  <c r="K26" i="26" s="1"/>
  <c r="B26" i="26"/>
  <c r="D25" i="26"/>
  <c r="C25" i="26"/>
  <c r="K25" i="26" s="1"/>
  <c r="B25" i="26"/>
  <c r="K24" i="26"/>
  <c r="M24" i="26" s="1"/>
  <c r="N24" i="26" s="1"/>
  <c r="D24" i="26"/>
  <c r="C24" i="26"/>
  <c r="B24" i="26"/>
  <c r="D23" i="26"/>
  <c r="C23" i="26"/>
  <c r="K23" i="26" s="1"/>
  <c r="B23" i="26"/>
  <c r="D22" i="26"/>
  <c r="C22" i="26"/>
  <c r="K22" i="26" s="1"/>
  <c r="B22" i="26"/>
  <c r="M21" i="26"/>
  <c r="N21" i="26" s="1"/>
  <c r="L21" i="26"/>
  <c r="K21" i="26"/>
  <c r="D21" i="26"/>
  <c r="C21" i="26"/>
  <c r="B21" i="26"/>
  <c r="N14" i="26"/>
  <c r="M14" i="26"/>
  <c r="L14" i="26"/>
  <c r="K14" i="26"/>
  <c r="N13" i="26"/>
  <c r="M13" i="26"/>
  <c r="L13" i="26"/>
  <c r="K13" i="26"/>
  <c r="N12" i="26"/>
  <c r="M12" i="26"/>
  <c r="L12" i="26"/>
  <c r="K12" i="26"/>
  <c r="N11" i="26"/>
  <c r="M11" i="26"/>
  <c r="L11" i="26"/>
  <c r="K11" i="26"/>
  <c r="N10" i="26"/>
  <c r="M10" i="26"/>
  <c r="L10" i="26"/>
  <c r="K10" i="26"/>
  <c r="N9" i="26"/>
  <c r="M9" i="26"/>
  <c r="L9" i="26"/>
  <c r="K9" i="26"/>
  <c r="N8" i="26"/>
  <c r="M8" i="26"/>
  <c r="L8" i="26"/>
  <c r="K8" i="26"/>
  <c r="N7" i="26"/>
  <c r="M7" i="26"/>
  <c r="L7" i="26"/>
  <c r="K7" i="26"/>
  <c r="N6" i="26"/>
  <c r="M6" i="26"/>
  <c r="L6" i="26"/>
  <c r="K6" i="26"/>
  <c r="N5" i="26"/>
  <c r="M5" i="26"/>
  <c r="L5" i="26"/>
  <c r="K5" i="26"/>
  <c r="N4" i="26"/>
  <c r="M4" i="26"/>
  <c r="L4" i="26"/>
  <c r="K4" i="26"/>
  <c r="N3" i="26"/>
  <c r="M3" i="26"/>
  <c r="L3" i="26"/>
  <c r="K3" i="26"/>
  <c r="N2" i="26"/>
  <c r="M2" i="26"/>
  <c r="L2" i="26"/>
  <c r="K2" i="26"/>
  <c r="D15" i="26"/>
  <c r="C15" i="26"/>
  <c r="D14" i="26"/>
  <c r="C14" i="26"/>
  <c r="D13" i="26"/>
  <c r="C13" i="26"/>
  <c r="D12" i="26"/>
  <c r="C12" i="26"/>
  <c r="D11" i="26"/>
  <c r="C11" i="26"/>
  <c r="D10" i="26"/>
  <c r="C10" i="26"/>
  <c r="D9" i="26"/>
  <c r="C9" i="26"/>
  <c r="D8" i="26"/>
  <c r="C8" i="26"/>
  <c r="D7" i="26"/>
  <c r="C7" i="26"/>
  <c r="D6" i="26"/>
  <c r="C6" i="26"/>
  <c r="D5" i="26"/>
  <c r="C5" i="26"/>
  <c r="D4" i="26"/>
  <c r="C4" i="26"/>
  <c r="D3" i="26"/>
  <c r="C3" i="26"/>
  <c r="D2" i="26"/>
  <c r="C2" i="26"/>
  <c r="D31" i="25"/>
  <c r="C31" i="25"/>
  <c r="K31" i="25" s="1"/>
  <c r="B31" i="25"/>
  <c r="D30" i="25"/>
  <c r="C30" i="25"/>
  <c r="K30" i="25" s="1"/>
  <c r="B30" i="25"/>
  <c r="D29" i="25"/>
  <c r="C29" i="25"/>
  <c r="K29" i="25" s="1"/>
  <c r="B29" i="25"/>
  <c r="D28" i="25"/>
  <c r="C28" i="25"/>
  <c r="K28" i="25" s="1"/>
  <c r="B28" i="25"/>
  <c r="K27" i="25"/>
  <c r="M27" i="25" s="1"/>
  <c r="N27" i="25" s="1"/>
  <c r="D27" i="25"/>
  <c r="C27" i="25"/>
  <c r="B27" i="25"/>
  <c r="D26" i="25"/>
  <c r="K26" i="25" s="1"/>
  <c r="C26" i="25"/>
  <c r="B26" i="25"/>
  <c r="D25" i="25"/>
  <c r="C25" i="25"/>
  <c r="K25" i="25" s="1"/>
  <c r="B25" i="25"/>
  <c r="D24" i="25"/>
  <c r="C24" i="25"/>
  <c r="K24" i="25" s="1"/>
  <c r="B24" i="25"/>
  <c r="D23" i="25"/>
  <c r="C23" i="25"/>
  <c r="K23" i="25" s="1"/>
  <c r="B23" i="25"/>
  <c r="D22" i="25"/>
  <c r="C22" i="25"/>
  <c r="K22" i="25" s="1"/>
  <c r="B22" i="25"/>
  <c r="D21" i="25"/>
  <c r="C21" i="25"/>
  <c r="K21" i="25" s="1"/>
  <c r="B21" i="25"/>
  <c r="N15" i="25"/>
  <c r="M15" i="25"/>
  <c r="L15" i="25"/>
  <c r="K15" i="25"/>
  <c r="N14" i="25"/>
  <c r="M14" i="25"/>
  <c r="L14" i="25"/>
  <c r="K14" i="25"/>
  <c r="N13" i="25"/>
  <c r="M13" i="25"/>
  <c r="L13" i="25"/>
  <c r="K13" i="25"/>
  <c r="N12" i="25"/>
  <c r="M12" i="25"/>
  <c r="L12" i="25"/>
  <c r="K12" i="25"/>
  <c r="N11" i="25"/>
  <c r="M11" i="25"/>
  <c r="L11" i="25"/>
  <c r="K11" i="25"/>
  <c r="N10" i="25"/>
  <c r="M10" i="25"/>
  <c r="L10" i="25"/>
  <c r="K10" i="25"/>
  <c r="N9" i="25"/>
  <c r="M9" i="25"/>
  <c r="L9" i="25"/>
  <c r="K9" i="25"/>
  <c r="N8" i="25"/>
  <c r="M8" i="25"/>
  <c r="L8" i="25"/>
  <c r="K8" i="25"/>
  <c r="N7" i="25"/>
  <c r="M7" i="25"/>
  <c r="L7" i="25"/>
  <c r="K7" i="25"/>
  <c r="N6" i="25"/>
  <c r="M6" i="25"/>
  <c r="L6" i="25"/>
  <c r="K6" i="25"/>
  <c r="N5" i="25"/>
  <c r="M5" i="25"/>
  <c r="L5" i="25"/>
  <c r="K5" i="25"/>
  <c r="N4" i="25"/>
  <c r="M4" i="25"/>
  <c r="L4" i="25"/>
  <c r="K4" i="25"/>
  <c r="N3" i="25"/>
  <c r="M3" i="25"/>
  <c r="L3" i="25"/>
  <c r="K3" i="25"/>
  <c r="N2" i="25"/>
  <c r="M2" i="25"/>
  <c r="L2" i="25"/>
  <c r="K2" i="25"/>
  <c r="D15" i="25"/>
  <c r="C15" i="25"/>
  <c r="D14" i="25"/>
  <c r="C14" i="25"/>
  <c r="D13" i="25"/>
  <c r="C13" i="25"/>
  <c r="D12" i="25"/>
  <c r="C12" i="25"/>
  <c r="D11" i="25"/>
  <c r="C11" i="25"/>
  <c r="D10" i="25"/>
  <c r="C10" i="25"/>
  <c r="D9" i="25"/>
  <c r="C9" i="25"/>
  <c r="D8" i="25"/>
  <c r="C8" i="25"/>
  <c r="D7" i="25"/>
  <c r="C7" i="25"/>
  <c r="D6" i="25"/>
  <c r="C6" i="25"/>
  <c r="D5" i="25"/>
  <c r="C5" i="25"/>
  <c r="D4" i="25"/>
  <c r="C4" i="25"/>
  <c r="D3" i="25"/>
  <c r="C3" i="25"/>
  <c r="D2" i="25"/>
  <c r="C2" i="25"/>
  <c r="D31" i="24"/>
  <c r="C31" i="24"/>
  <c r="K31" i="24" s="1"/>
  <c r="B31" i="24"/>
  <c r="K30" i="24"/>
  <c r="M30" i="24" s="1"/>
  <c r="N30" i="24" s="1"/>
  <c r="D30" i="24"/>
  <c r="C30" i="24"/>
  <c r="B30" i="24"/>
  <c r="D29" i="24"/>
  <c r="C29" i="24"/>
  <c r="K29" i="24" s="1"/>
  <c r="B29" i="24"/>
  <c r="D28" i="24"/>
  <c r="C28" i="24"/>
  <c r="K28" i="24" s="1"/>
  <c r="B28" i="24"/>
  <c r="K27" i="24"/>
  <c r="M27" i="24" s="1"/>
  <c r="N27" i="24" s="1"/>
  <c r="D27" i="24"/>
  <c r="C27" i="24"/>
  <c r="B27" i="24"/>
  <c r="D26" i="24"/>
  <c r="K26" i="24" s="1"/>
  <c r="C26" i="24"/>
  <c r="B26" i="24"/>
  <c r="D25" i="24"/>
  <c r="C25" i="24"/>
  <c r="K25" i="24" s="1"/>
  <c r="B25" i="24"/>
  <c r="D24" i="24"/>
  <c r="C24" i="24"/>
  <c r="K24" i="24" s="1"/>
  <c r="B24" i="24"/>
  <c r="D23" i="24"/>
  <c r="C23" i="24"/>
  <c r="K23" i="24" s="1"/>
  <c r="B23" i="24"/>
  <c r="K22" i="24"/>
  <c r="M22" i="24" s="1"/>
  <c r="N22" i="24" s="1"/>
  <c r="D22" i="24"/>
  <c r="C22" i="24"/>
  <c r="B22" i="24"/>
  <c r="D21" i="24"/>
  <c r="C21" i="24"/>
  <c r="K21" i="24" s="1"/>
  <c r="B21" i="24"/>
  <c r="N15" i="24"/>
  <c r="M15" i="24"/>
  <c r="L15" i="24"/>
  <c r="K15" i="24"/>
  <c r="N14" i="24"/>
  <c r="M14" i="24"/>
  <c r="L14" i="24"/>
  <c r="K14" i="24"/>
  <c r="N13" i="24"/>
  <c r="M13" i="24"/>
  <c r="L13" i="24"/>
  <c r="K13" i="24"/>
  <c r="N12" i="24"/>
  <c r="M12" i="24"/>
  <c r="L12" i="24"/>
  <c r="K12" i="24"/>
  <c r="N11" i="24"/>
  <c r="M11" i="24"/>
  <c r="L11" i="24"/>
  <c r="K11" i="24"/>
  <c r="N10" i="24"/>
  <c r="M10" i="24"/>
  <c r="L10" i="24"/>
  <c r="K10" i="24"/>
  <c r="N9" i="24"/>
  <c r="M9" i="24"/>
  <c r="L9" i="24"/>
  <c r="K9" i="24"/>
  <c r="N8" i="24"/>
  <c r="M8" i="24"/>
  <c r="L8" i="24"/>
  <c r="K8" i="24"/>
  <c r="N7" i="24"/>
  <c r="M7" i="24"/>
  <c r="L7" i="24"/>
  <c r="K7" i="24"/>
  <c r="N6" i="24"/>
  <c r="M6" i="24"/>
  <c r="L6" i="24"/>
  <c r="K6" i="24"/>
  <c r="N5" i="24"/>
  <c r="M5" i="24"/>
  <c r="L5" i="24"/>
  <c r="K5" i="24"/>
  <c r="N4" i="24"/>
  <c r="M4" i="24"/>
  <c r="L4" i="24"/>
  <c r="K4" i="24"/>
  <c r="N3" i="24"/>
  <c r="M3" i="24"/>
  <c r="L3" i="24"/>
  <c r="K3" i="24"/>
  <c r="N2" i="24"/>
  <c r="M2" i="24"/>
  <c r="L2" i="24"/>
  <c r="K2" i="24"/>
  <c r="D15" i="24"/>
  <c r="C15" i="24"/>
  <c r="D14" i="24"/>
  <c r="C14" i="24"/>
  <c r="D13" i="24"/>
  <c r="C13" i="24"/>
  <c r="D12" i="24"/>
  <c r="C12" i="24"/>
  <c r="D11" i="24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D3" i="24"/>
  <c r="C3" i="24"/>
  <c r="D2" i="24"/>
  <c r="C2" i="24"/>
  <c r="K31" i="17"/>
  <c r="M31" i="17" s="1"/>
  <c r="N31" i="17" s="1"/>
  <c r="D31" i="17"/>
  <c r="C31" i="17"/>
  <c r="B31" i="17"/>
  <c r="D30" i="17"/>
  <c r="C30" i="17"/>
  <c r="K30" i="17" s="1"/>
  <c r="B30" i="17"/>
  <c r="D29" i="17"/>
  <c r="C29" i="17"/>
  <c r="K29" i="17" s="1"/>
  <c r="B29" i="17"/>
  <c r="D28" i="17"/>
  <c r="C28" i="17"/>
  <c r="K28" i="17" s="1"/>
  <c r="B28" i="17"/>
  <c r="D27" i="17"/>
  <c r="C27" i="17"/>
  <c r="K27" i="17" s="1"/>
  <c r="B27" i="17"/>
  <c r="D26" i="17"/>
  <c r="K26" i="17" s="1"/>
  <c r="C26" i="17"/>
  <c r="B26" i="17"/>
  <c r="D25" i="17"/>
  <c r="C25" i="17"/>
  <c r="K25" i="17" s="1"/>
  <c r="B25" i="17"/>
  <c r="D24" i="17"/>
  <c r="C24" i="17"/>
  <c r="K24" i="17" s="1"/>
  <c r="B24" i="17"/>
  <c r="K23" i="17"/>
  <c r="M23" i="17" s="1"/>
  <c r="N23" i="17" s="1"/>
  <c r="D23" i="17"/>
  <c r="C23" i="17"/>
  <c r="B23" i="17"/>
  <c r="D22" i="17"/>
  <c r="C22" i="17"/>
  <c r="K22" i="17" s="1"/>
  <c r="B22" i="17"/>
  <c r="D21" i="17"/>
  <c r="C21" i="17"/>
  <c r="K21" i="17" s="1"/>
  <c r="B21" i="17"/>
  <c r="N15" i="17"/>
  <c r="M15" i="17"/>
  <c r="L15" i="17"/>
  <c r="K15" i="17"/>
  <c r="N14" i="17"/>
  <c r="M14" i="17"/>
  <c r="L14" i="17"/>
  <c r="K14" i="17"/>
  <c r="N13" i="17"/>
  <c r="M13" i="17"/>
  <c r="L13" i="17"/>
  <c r="K13" i="17"/>
  <c r="N12" i="17"/>
  <c r="M12" i="17"/>
  <c r="L12" i="17"/>
  <c r="K12" i="17"/>
  <c r="N11" i="17"/>
  <c r="M11" i="17"/>
  <c r="L11" i="17"/>
  <c r="K11" i="17"/>
  <c r="N10" i="17"/>
  <c r="M10" i="17"/>
  <c r="L10" i="17"/>
  <c r="K10" i="17"/>
  <c r="N9" i="17"/>
  <c r="M9" i="17"/>
  <c r="L9" i="17"/>
  <c r="K9" i="17"/>
  <c r="N8" i="17"/>
  <c r="M8" i="17"/>
  <c r="L8" i="17"/>
  <c r="K8" i="17"/>
  <c r="N7" i="17"/>
  <c r="M7" i="17"/>
  <c r="L7" i="17"/>
  <c r="K7" i="17"/>
  <c r="N6" i="17"/>
  <c r="M6" i="17"/>
  <c r="L6" i="17"/>
  <c r="K6" i="17"/>
  <c r="N5" i="17"/>
  <c r="M5" i="17"/>
  <c r="L5" i="17"/>
  <c r="K5" i="17"/>
  <c r="N4" i="17"/>
  <c r="M4" i="17"/>
  <c r="L4" i="17"/>
  <c r="K4" i="17"/>
  <c r="N3" i="17"/>
  <c r="M3" i="17"/>
  <c r="L3" i="17"/>
  <c r="K3" i="17"/>
  <c r="N2" i="17"/>
  <c r="M2" i="17"/>
  <c r="L2" i="17"/>
  <c r="K2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2" i="17"/>
  <c r="C2" i="17"/>
  <c r="D31" i="22"/>
  <c r="C31" i="22"/>
  <c r="K31" i="22" s="1"/>
  <c r="B31" i="22"/>
  <c r="D30" i="22"/>
  <c r="C30" i="22"/>
  <c r="K30" i="22" s="1"/>
  <c r="B30" i="22"/>
  <c r="D29" i="22"/>
  <c r="C29" i="22"/>
  <c r="K29" i="22" s="1"/>
  <c r="B29" i="22"/>
  <c r="D28" i="22"/>
  <c r="C28" i="22"/>
  <c r="K28" i="22" s="1"/>
  <c r="B28" i="22"/>
  <c r="L27" i="22"/>
  <c r="K27" i="22"/>
  <c r="M27" i="22" s="1"/>
  <c r="N27" i="22" s="1"/>
  <c r="D27" i="22"/>
  <c r="C27" i="22"/>
  <c r="B27" i="22"/>
  <c r="K26" i="22"/>
  <c r="M26" i="22" s="1"/>
  <c r="N26" i="22" s="1"/>
  <c r="D26" i="22"/>
  <c r="C26" i="22"/>
  <c r="B26" i="22"/>
  <c r="D25" i="22"/>
  <c r="C25" i="22"/>
  <c r="K25" i="22" s="1"/>
  <c r="B25" i="22"/>
  <c r="D24" i="22"/>
  <c r="C24" i="22"/>
  <c r="K24" i="22" s="1"/>
  <c r="B24" i="22"/>
  <c r="D23" i="22"/>
  <c r="C23" i="22"/>
  <c r="K23" i="22" s="1"/>
  <c r="B23" i="22"/>
  <c r="D22" i="22"/>
  <c r="C22" i="22"/>
  <c r="K22" i="22" s="1"/>
  <c r="B22" i="22"/>
  <c r="D21" i="22"/>
  <c r="C21" i="22"/>
  <c r="K21" i="22" s="1"/>
  <c r="B21" i="22"/>
  <c r="N15" i="22"/>
  <c r="M15" i="22"/>
  <c r="L15" i="22"/>
  <c r="K15" i="22"/>
  <c r="N14" i="22"/>
  <c r="M14" i="22"/>
  <c r="L14" i="22"/>
  <c r="K14" i="22"/>
  <c r="N13" i="22"/>
  <c r="M13" i="22"/>
  <c r="L13" i="22"/>
  <c r="K13" i="22"/>
  <c r="N12" i="22"/>
  <c r="M12" i="22"/>
  <c r="L12" i="22"/>
  <c r="K12" i="22"/>
  <c r="N11" i="22"/>
  <c r="M11" i="22"/>
  <c r="L11" i="22"/>
  <c r="K11" i="22"/>
  <c r="N10" i="22"/>
  <c r="M10" i="22"/>
  <c r="L10" i="22"/>
  <c r="K10" i="22"/>
  <c r="N9" i="22"/>
  <c r="M9" i="22"/>
  <c r="L9" i="22"/>
  <c r="K9" i="22"/>
  <c r="N8" i="22"/>
  <c r="M8" i="22"/>
  <c r="L8" i="22"/>
  <c r="K8" i="22"/>
  <c r="N7" i="22"/>
  <c r="M7" i="22"/>
  <c r="L7" i="22"/>
  <c r="K7" i="22"/>
  <c r="N6" i="22"/>
  <c r="M6" i="22"/>
  <c r="L6" i="22"/>
  <c r="K6" i="22"/>
  <c r="N5" i="22"/>
  <c r="M5" i="22"/>
  <c r="L5" i="22"/>
  <c r="K5" i="22"/>
  <c r="N4" i="22"/>
  <c r="M4" i="22"/>
  <c r="L4" i="22"/>
  <c r="K4" i="22"/>
  <c r="N3" i="22"/>
  <c r="M3" i="22"/>
  <c r="L3" i="22"/>
  <c r="K3" i="22"/>
  <c r="N2" i="22"/>
  <c r="M2" i="22"/>
  <c r="L2" i="22"/>
  <c r="K2" i="22"/>
  <c r="D15" i="22"/>
  <c r="C15" i="22"/>
  <c r="D14" i="22"/>
  <c r="C14" i="22"/>
  <c r="D13" i="22"/>
  <c r="C13" i="22"/>
  <c r="D12" i="22"/>
  <c r="C12" i="22"/>
  <c r="D11" i="22"/>
  <c r="C11" i="22"/>
  <c r="D10" i="22"/>
  <c r="C10" i="22"/>
  <c r="D9" i="22"/>
  <c r="C9" i="22"/>
  <c r="D8" i="22"/>
  <c r="C8" i="22"/>
  <c r="D7" i="22"/>
  <c r="C7" i="22"/>
  <c r="D6" i="22"/>
  <c r="C6" i="22"/>
  <c r="D5" i="22"/>
  <c r="C5" i="22"/>
  <c r="D4" i="22"/>
  <c r="C4" i="22"/>
  <c r="D3" i="22"/>
  <c r="C3" i="22"/>
  <c r="D2" i="22"/>
  <c r="C2" i="22"/>
  <c r="K31" i="21"/>
  <c r="M31" i="21" s="1"/>
  <c r="N31" i="21" s="1"/>
  <c r="D31" i="21"/>
  <c r="C31" i="21"/>
  <c r="B31" i="21"/>
  <c r="D30" i="21"/>
  <c r="C30" i="21"/>
  <c r="K30" i="21" s="1"/>
  <c r="B30" i="21"/>
  <c r="D29" i="21"/>
  <c r="C29" i="21"/>
  <c r="K29" i="21" s="1"/>
  <c r="B29" i="21"/>
  <c r="D28" i="21"/>
  <c r="C28" i="21"/>
  <c r="K28" i="21" s="1"/>
  <c r="B28" i="21"/>
  <c r="K27" i="21"/>
  <c r="M27" i="21" s="1"/>
  <c r="N27" i="21" s="1"/>
  <c r="D27" i="21"/>
  <c r="C27" i="21"/>
  <c r="B27" i="21"/>
  <c r="D26" i="21"/>
  <c r="K26" i="21" s="1"/>
  <c r="C26" i="21"/>
  <c r="B26" i="21"/>
  <c r="D25" i="21"/>
  <c r="C25" i="21"/>
  <c r="K25" i="21" s="1"/>
  <c r="B25" i="21"/>
  <c r="D24" i="21"/>
  <c r="C24" i="21"/>
  <c r="K24" i="21" s="1"/>
  <c r="B24" i="21"/>
  <c r="K23" i="21"/>
  <c r="M23" i="21" s="1"/>
  <c r="N23" i="21" s="1"/>
  <c r="D23" i="21"/>
  <c r="C23" i="21"/>
  <c r="B23" i="21"/>
  <c r="D22" i="21"/>
  <c r="C22" i="21"/>
  <c r="K22" i="21" s="1"/>
  <c r="B22" i="21"/>
  <c r="D21" i="21"/>
  <c r="C21" i="21"/>
  <c r="K21" i="21" s="1"/>
  <c r="B21" i="21"/>
  <c r="N15" i="21"/>
  <c r="M15" i="21"/>
  <c r="L15" i="21"/>
  <c r="K15" i="21"/>
  <c r="N14" i="21"/>
  <c r="M14" i="21"/>
  <c r="L14" i="21"/>
  <c r="K14" i="21"/>
  <c r="N13" i="21"/>
  <c r="M13" i="21"/>
  <c r="L13" i="21"/>
  <c r="K13" i="21"/>
  <c r="N12" i="21"/>
  <c r="M12" i="21"/>
  <c r="L12" i="21"/>
  <c r="K12" i="21"/>
  <c r="N11" i="21"/>
  <c r="M11" i="21"/>
  <c r="L11" i="21"/>
  <c r="K11" i="21"/>
  <c r="N10" i="21"/>
  <c r="M10" i="21"/>
  <c r="L10" i="21"/>
  <c r="K10" i="21"/>
  <c r="N9" i="21"/>
  <c r="M9" i="21"/>
  <c r="L9" i="21"/>
  <c r="K9" i="21"/>
  <c r="N8" i="21"/>
  <c r="M8" i="21"/>
  <c r="L8" i="21"/>
  <c r="K8" i="21"/>
  <c r="N7" i="21"/>
  <c r="M7" i="21"/>
  <c r="L7" i="21"/>
  <c r="K7" i="21"/>
  <c r="N6" i="21"/>
  <c r="M6" i="21"/>
  <c r="L6" i="21"/>
  <c r="K6" i="21"/>
  <c r="N5" i="21"/>
  <c r="M5" i="21"/>
  <c r="L5" i="21"/>
  <c r="K5" i="21"/>
  <c r="N4" i="21"/>
  <c r="M4" i="21"/>
  <c r="L4" i="21"/>
  <c r="K4" i="21"/>
  <c r="N3" i="21"/>
  <c r="M3" i="21"/>
  <c r="L3" i="21"/>
  <c r="K3" i="21"/>
  <c r="N2" i="21"/>
  <c r="M2" i="21"/>
  <c r="L2" i="21"/>
  <c r="K2" i="21"/>
  <c r="D15" i="21"/>
  <c r="C15" i="21"/>
  <c r="D14" i="21"/>
  <c r="C14" i="21"/>
  <c r="D13" i="21"/>
  <c r="C13" i="2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D2" i="21"/>
  <c r="C2" i="21"/>
  <c r="B21" i="15"/>
  <c r="C21" i="15"/>
  <c r="D21" i="15"/>
  <c r="K21" i="15" s="1"/>
  <c r="B22" i="15"/>
  <c r="C22" i="15"/>
  <c r="D22" i="15"/>
  <c r="K22" i="15"/>
  <c r="L22" i="15" s="1"/>
  <c r="B23" i="15"/>
  <c r="C23" i="15"/>
  <c r="K23" i="15" s="1"/>
  <c r="D23" i="15"/>
  <c r="B24" i="15"/>
  <c r="C24" i="15"/>
  <c r="K24" i="15" s="1"/>
  <c r="D24" i="15"/>
  <c r="B25" i="15"/>
  <c r="C25" i="15"/>
  <c r="D25" i="15"/>
  <c r="K25" i="15" s="1"/>
  <c r="B26" i="15"/>
  <c r="C26" i="15"/>
  <c r="D26" i="15"/>
  <c r="K26" i="15"/>
  <c r="M26" i="15" s="1"/>
  <c r="N26" i="15" s="1"/>
  <c r="B27" i="15"/>
  <c r="C27" i="15"/>
  <c r="D27" i="15"/>
  <c r="K27" i="15"/>
  <c r="L27" i="15"/>
  <c r="M27" i="15"/>
  <c r="N27" i="15" s="1"/>
  <c r="B28" i="15"/>
  <c r="C28" i="15"/>
  <c r="D28" i="15"/>
  <c r="K28" i="15"/>
  <c r="L28" i="15"/>
  <c r="M28" i="15"/>
  <c r="N28" i="15" s="1"/>
  <c r="B29" i="15"/>
  <c r="C29" i="15"/>
  <c r="D29" i="15"/>
  <c r="K29" i="15"/>
  <c r="L29" i="15"/>
  <c r="M29" i="15"/>
  <c r="N29" i="15"/>
  <c r="B30" i="15"/>
  <c r="L30" i="15" s="1"/>
  <c r="C30" i="15"/>
  <c r="D30" i="15"/>
  <c r="K30" i="15"/>
  <c r="M30" i="15"/>
  <c r="B31" i="15"/>
  <c r="C31" i="15"/>
  <c r="K31" i="15" s="1"/>
  <c r="D31" i="15"/>
  <c r="K31" i="20"/>
  <c r="M31" i="20" s="1"/>
  <c r="N31" i="20" s="1"/>
  <c r="D31" i="20"/>
  <c r="C31" i="20"/>
  <c r="B31" i="20"/>
  <c r="D30" i="20"/>
  <c r="K30" i="20" s="1"/>
  <c r="C30" i="20"/>
  <c r="B30" i="20"/>
  <c r="D29" i="20"/>
  <c r="C29" i="20"/>
  <c r="K29" i="20" s="1"/>
  <c r="B29" i="20"/>
  <c r="D28" i="20"/>
  <c r="C28" i="20"/>
  <c r="K28" i="20" s="1"/>
  <c r="B28" i="20"/>
  <c r="K27" i="20"/>
  <c r="M27" i="20" s="1"/>
  <c r="N27" i="20" s="1"/>
  <c r="D27" i="20"/>
  <c r="C27" i="20"/>
  <c r="B27" i="20"/>
  <c r="D26" i="20"/>
  <c r="K26" i="20" s="1"/>
  <c r="C26" i="20"/>
  <c r="B26" i="20"/>
  <c r="D25" i="20"/>
  <c r="C25" i="20"/>
  <c r="K25" i="20" s="1"/>
  <c r="B25" i="20"/>
  <c r="D24" i="20"/>
  <c r="C24" i="20"/>
  <c r="K24" i="20" s="1"/>
  <c r="B24" i="20"/>
  <c r="K23" i="20"/>
  <c r="M23" i="20" s="1"/>
  <c r="N23" i="20" s="1"/>
  <c r="D23" i="20"/>
  <c r="C23" i="20"/>
  <c r="B23" i="20"/>
  <c r="D22" i="20"/>
  <c r="K22" i="20" s="1"/>
  <c r="C22" i="20"/>
  <c r="B22" i="20"/>
  <c r="D21" i="20"/>
  <c r="C21" i="20"/>
  <c r="K21" i="20" s="1"/>
  <c r="B21" i="20"/>
  <c r="N15" i="20"/>
  <c r="M15" i="20"/>
  <c r="L15" i="20"/>
  <c r="K15" i="20"/>
  <c r="N14" i="20"/>
  <c r="M14" i="20"/>
  <c r="L14" i="20"/>
  <c r="K14" i="20"/>
  <c r="N13" i="20"/>
  <c r="M13" i="20"/>
  <c r="L13" i="20"/>
  <c r="K13" i="20"/>
  <c r="N12" i="20"/>
  <c r="M12" i="20"/>
  <c r="L12" i="20"/>
  <c r="K12" i="20"/>
  <c r="N11" i="20"/>
  <c r="M11" i="20"/>
  <c r="L11" i="20"/>
  <c r="K11" i="20"/>
  <c r="N10" i="20"/>
  <c r="M10" i="20"/>
  <c r="L10" i="20"/>
  <c r="K10" i="20"/>
  <c r="N9" i="20"/>
  <c r="M9" i="20"/>
  <c r="L9" i="20"/>
  <c r="K9" i="20"/>
  <c r="N8" i="20"/>
  <c r="M8" i="20"/>
  <c r="L8" i="20"/>
  <c r="K8" i="20"/>
  <c r="N7" i="20"/>
  <c r="M7" i="20"/>
  <c r="L7" i="20"/>
  <c r="K7" i="20"/>
  <c r="N6" i="20"/>
  <c r="M6" i="20"/>
  <c r="L6" i="20"/>
  <c r="K6" i="20"/>
  <c r="N5" i="20"/>
  <c r="M5" i="20"/>
  <c r="L5" i="20"/>
  <c r="K5" i="20"/>
  <c r="N4" i="20"/>
  <c r="M4" i="20"/>
  <c r="L4" i="20"/>
  <c r="K4" i="20"/>
  <c r="N3" i="20"/>
  <c r="M3" i="20"/>
  <c r="L3" i="20"/>
  <c r="K3" i="20"/>
  <c r="N2" i="20"/>
  <c r="M2" i="20"/>
  <c r="L2" i="20"/>
  <c r="K2" i="20"/>
  <c r="D15" i="20"/>
  <c r="C15" i="20"/>
  <c r="D14" i="20"/>
  <c r="C14" i="20"/>
  <c r="D13" i="20"/>
  <c r="C13" i="20"/>
  <c r="D12" i="20"/>
  <c r="C12" i="20"/>
  <c r="D11" i="20"/>
  <c r="C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D3" i="20"/>
  <c r="C3" i="20"/>
  <c r="D2" i="20"/>
  <c r="C2" i="20"/>
  <c r="D31" i="19"/>
  <c r="C31" i="19"/>
  <c r="K31" i="19" s="1"/>
  <c r="B31" i="19"/>
  <c r="D30" i="19"/>
  <c r="K30" i="19" s="1"/>
  <c r="C30" i="19"/>
  <c r="B30" i="19"/>
  <c r="D29" i="19"/>
  <c r="C29" i="19"/>
  <c r="K29" i="19" s="1"/>
  <c r="B29" i="19"/>
  <c r="D28" i="19"/>
  <c r="C28" i="19"/>
  <c r="K28" i="19" s="1"/>
  <c r="B28" i="19"/>
  <c r="K27" i="19"/>
  <c r="M27" i="19" s="1"/>
  <c r="N27" i="19" s="1"/>
  <c r="D27" i="19"/>
  <c r="C27" i="19"/>
  <c r="B27" i="19"/>
  <c r="D26" i="19"/>
  <c r="K26" i="19" s="1"/>
  <c r="C26" i="19"/>
  <c r="B26" i="19"/>
  <c r="D25" i="19"/>
  <c r="C25" i="19"/>
  <c r="K25" i="19" s="1"/>
  <c r="B25" i="19"/>
  <c r="D24" i="19"/>
  <c r="C24" i="19"/>
  <c r="K24" i="19" s="1"/>
  <c r="B24" i="19"/>
  <c r="K23" i="19"/>
  <c r="M23" i="19" s="1"/>
  <c r="N23" i="19" s="1"/>
  <c r="D23" i="19"/>
  <c r="C23" i="19"/>
  <c r="B23" i="19"/>
  <c r="D22" i="19"/>
  <c r="K22" i="19" s="1"/>
  <c r="C22" i="19"/>
  <c r="B22" i="19"/>
  <c r="D21" i="19"/>
  <c r="C21" i="19"/>
  <c r="K21" i="19" s="1"/>
  <c r="B21" i="19"/>
  <c r="N15" i="19"/>
  <c r="M15" i="19"/>
  <c r="L15" i="19"/>
  <c r="K15" i="19"/>
  <c r="N14" i="19"/>
  <c r="M14" i="19"/>
  <c r="L14" i="19"/>
  <c r="K14" i="19"/>
  <c r="N13" i="19"/>
  <c r="M13" i="19"/>
  <c r="L13" i="19"/>
  <c r="K13" i="19"/>
  <c r="N12" i="19"/>
  <c r="M12" i="19"/>
  <c r="L12" i="19"/>
  <c r="K12" i="19"/>
  <c r="N11" i="19"/>
  <c r="M11" i="19"/>
  <c r="L11" i="19"/>
  <c r="K11" i="19"/>
  <c r="N10" i="19"/>
  <c r="M10" i="19"/>
  <c r="L10" i="19"/>
  <c r="K10" i="19"/>
  <c r="N9" i="19"/>
  <c r="M9" i="19"/>
  <c r="L9" i="19"/>
  <c r="K9" i="19"/>
  <c r="N8" i="19"/>
  <c r="M8" i="19"/>
  <c r="L8" i="19"/>
  <c r="K8" i="19"/>
  <c r="N7" i="19"/>
  <c r="M7" i="19"/>
  <c r="L7" i="19"/>
  <c r="K7" i="19"/>
  <c r="N6" i="19"/>
  <c r="M6" i="19"/>
  <c r="L6" i="19"/>
  <c r="K6" i="19"/>
  <c r="N5" i="19"/>
  <c r="M5" i="19"/>
  <c r="L5" i="19"/>
  <c r="K5" i="19"/>
  <c r="N4" i="19"/>
  <c r="M4" i="19"/>
  <c r="L4" i="19"/>
  <c r="K4" i="19"/>
  <c r="N3" i="19"/>
  <c r="M3" i="19"/>
  <c r="L3" i="19"/>
  <c r="K3" i="19"/>
  <c r="N2" i="19"/>
  <c r="M2" i="19"/>
  <c r="L2" i="19"/>
  <c r="K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2" i="19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2" i="15"/>
  <c r="L29" i="29" l="1"/>
  <c r="M29" i="29"/>
  <c r="N29" i="29" s="1"/>
  <c r="M25" i="29"/>
  <c r="N25" i="29" s="1"/>
  <c r="L25" i="29"/>
  <c r="M23" i="29"/>
  <c r="N23" i="29" s="1"/>
  <c r="L23" i="29"/>
  <c r="M30" i="29"/>
  <c r="N30" i="29" s="1"/>
  <c r="L30" i="29"/>
  <c r="L21" i="29"/>
  <c r="M21" i="29"/>
  <c r="N21" i="29" s="1"/>
  <c r="M24" i="29"/>
  <c r="N24" i="29" s="1"/>
  <c r="L24" i="29"/>
  <c r="M28" i="29"/>
  <c r="N28" i="29" s="1"/>
  <c r="L28" i="29"/>
  <c r="M22" i="29"/>
  <c r="N22" i="29" s="1"/>
  <c r="L22" i="29"/>
  <c r="M31" i="29"/>
  <c r="N31" i="29" s="1"/>
  <c r="L31" i="29"/>
  <c r="L26" i="29"/>
  <c r="M22" i="28"/>
  <c r="N22" i="28" s="1"/>
  <c r="L22" i="28"/>
  <c r="M26" i="28"/>
  <c r="N26" i="28" s="1"/>
  <c r="L26" i="28"/>
  <c r="L29" i="28"/>
  <c r="M29" i="28"/>
  <c r="N29" i="28" s="1"/>
  <c r="M25" i="28"/>
  <c r="N25" i="28" s="1"/>
  <c r="L25" i="28"/>
  <c r="M30" i="28"/>
  <c r="N30" i="28" s="1"/>
  <c r="L30" i="28"/>
  <c r="M24" i="28"/>
  <c r="N24" i="28" s="1"/>
  <c r="L24" i="28"/>
  <c r="M23" i="28"/>
  <c r="N23" i="28" s="1"/>
  <c r="L23" i="28"/>
  <c r="M28" i="28"/>
  <c r="N28" i="28" s="1"/>
  <c r="L28" i="28"/>
  <c r="L21" i="28"/>
  <c r="M21" i="28"/>
  <c r="N21" i="28" s="1"/>
  <c r="M31" i="28"/>
  <c r="N31" i="28" s="1"/>
  <c r="L31" i="28"/>
  <c r="M27" i="28"/>
  <c r="N27" i="28" s="1"/>
  <c r="L29" i="27"/>
  <c r="M29" i="27"/>
  <c r="N29" i="27" s="1"/>
  <c r="M22" i="27"/>
  <c r="N22" i="27" s="1"/>
  <c r="L22" i="27"/>
  <c r="L21" i="27"/>
  <c r="M21" i="27"/>
  <c r="N21" i="27" s="1"/>
  <c r="M30" i="27"/>
  <c r="N30" i="27" s="1"/>
  <c r="L30" i="27"/>
  <c r="M23" i="27"/>
  <c r="N23" i="27" s="1"/>
  <c r="L23" i="27"/>
  <c r="M31" i="27"/>
  <c r="N31" i="27" s="1"/>
  <c r="L31" i="27"/>
  <c r="M26" i="27"/>
  <c r="N26" i="27" s="1"/>
  <c r="L26" i="27"/>
  <c r="L25" i="27"/>
  <c r="M25" i="27"/>
  <c r="N25" i="27" s="1"/>
  <c r="L28" i="27"/>
  <c r="M28" i="27"/>
  <c r="N28" i="27" s="1"/>
  <c r="L27" i="27"/>
  <c r="L24" i="27"/>
  <c r="M23" i="26"/>
  <c r="N23" i="26" s="1"/>
  <c r="L23" i="26"/>
  <c r="M26" i="26"/>
  <c r="N26" i="26" s="1"/>
  <c r="L26" i="26"/>
  <c r="M22" i="26"/>
  <c r="N22" i="26" s="1"/>
  <c r="L22" i="26"/>
  <c r="M30" i="26"/>
  <c r="N30" i="26" s="1"/>
  <c r="L30" i="26"/>
  <c r="M25" i="26"/>
  <c r="N25" i="26" s="1"/>
  <c r="L25" i="26"/>
  <c r="M31" i="26"/>
  <c r="N31" i="26" s="1"/>
  <c r="L31" i="26"/>
  <c r="L27" i="26"/>
  <c r="L24" i="26"/>
  <c r="M24" i="25"/>
  <c r="N24" i="25" s="1"/>
  <c r="L24" i="25"/>
  <c r="L29" i="25"/>
  <c r="M29" i="25"/>
  <c r="N29" i="25" s="1"/>
  <c r="M25" i="25"/>
  <c r="N25" i="25" s="1"/>
  <c r="L25" i="25"/>
  <c r="M30" i="25"/>
  <c r="N30" i="25" s="1"/>
  <c r="L30" i="25"/>
  <c r="M22" i="25"/>
  <c r="N22" i="25" s="1"/>
  <c r="L22" i="25"/>
  <c r="M23" i="25"/>
  <c r="N23" i="25" s="1"/>
  <c r="L23" i="25"/>
  <c r="L28" i="25"/>
  <c r="M28" i="25"/>
  <c r="N28" i="25" s="1"/>
  <c r="M31" i="25"/>
  <c r="N31" i="25" s="1"/>
  <c r="L31" i="25"/>
  <c r="L21" i="25"/>
  <c r="M21" i="25"/>
  <c r="N21" i="25" s="1"/>
  <c r="M26" i="25"/>
  <c r="N26" i="25" s="1"/>
  <c r="L26" i="25"/>
  <c r="L27" i="25"/>
  <c r="L21" i="24"/>
  <c r="M21" i="24"/>
  <c r="N21" i="24" s="1"/>
  <c r="M25" i="24"/>
  <c r="N25" i="24" s="1"/>
  <c r="L25" i="24"/>
  <c r="M23" i="24"/>
  <c r="N23" i="24" s="1"/>
  <c r="L23" i="24"/>
  <c r="L28" i="24"/>
  <c r="M28" i="24"/>
  <c r="N28" i="24" s="1"/>
  <c r="M26" i="24"/>
  <c r="N26" i="24" s="1"/>
  <c r="L26" i="24"/>
  <c r="M31" i="24"/>
  <c r="N31" i="24" s="1"/>
  <c r="L31" i="24"/>
  <c r="M24" i="24"/>
  <c r="N24" i="24" s="1"/>
  <c r="L24" i="24"/>
  <c r="L29" i="24"/>
  <c r="M29" i="24"/>
  <c r="N29" i="24" s="1"/>
  <c r="L27" i="24"/>
  <c r="L22" i="24"/>
  <c r="L30" i="24"/>
  <c r="M22" i="17"/>
  <c r="N22" i="17" s="1"/>
  <c r="L22" i="17"/>
  <c r="M27" i="17"/>
  <c r="N27" i="17" s="1"/>
  <c r="L27" i="17"/>
  <c r="M30" i="17"/>
  <c r="N30" i="17" s="1"/>
  <c r="L30" i="17"/>
  <c r="M24" i="17"/>
  <c r="N24" i="17" s="1"/>
  <c r="L24" i="17"/>
  <c r="M25" i="17"/>
  <c r="N25" i="17" s="1"/>
  <c r="L25" i="17"/>
  <c r="L28" i="17"/>
  <c r="M28" i="17"/>
  <c r="N28" i="17" s="1"/>
  <c r="L21" i="17"/>
  <c r="M21" i="17"/>
  <c r="N21" i="17" s="1"/>
  <c r="M26" i="17"/>
  <c r="N26" i="17" s="1"/>
  <c r="L26" i="17"/>
  <c r="L29" i="17"/>
  <c r="M29" i="17"/>
  <c r="N29" i="17" s="1"/>
  <c r="L23" i="17"/>
  <c r="L31" i="17"/>
  <c r="M22" i="22"/>
  <c r="N22" i="22" s="1"/>
  <c r="L22" i="22"/>
  <c r="M23" i="22"/>
  <c r="N23" i="22" s="1"/>
  <c r="L23" i="22"/>
  <c r="M30" i="22"/>
  <c r="N30" i="22" s="1"/>
  <c r="L30" i="22"/>
  <c r="M25" i="22"/>
  <c r="N25" i="22" s="1"/>
  <c r="L25" i="22"/>
  <c r="L21" i="22"/>
  <c r="M21" i="22"/>
  <c r="N21" i="22" s="1"/>
  <c r="M28" i="22"/>
  <c r="N28" i="22" s="1"/>
  <c r="L28" i="22"/>
  <c r="M31" i="22"/>
  <c r="N31" i="22" s="1"/>
  <c r="L31" i="22"/>
  <c r="L29" i="22"/>
  <c r="M29" i="22"/>
  <c r="N29" i="22" s="1"/>
  <c r="M24" i="22"/>
  <c r="N24" i="22" s="1"/>
  <c r="L24" i="22"/>
  <c r="L26" i="22"/>
  <c r="M22" i="21"/>
  <c r="N22" i="21" s="1"/>
  <c r="L22" i="21"/>
  <c r="M25" i="21"/>
  <c r="N25" i="21" s="1"/>
  <c r="L25" i="21"/>
  <c r="M30" i="21"/>
  <c r="N30" i="21" s="1"/>
  <c r="L30" i="21"/>
  <c r="L28" i="21"/>
  <c r="M28" i="21"/>
  <c r="N28" i="21" s="1"/>
  <c r="L21" i="21"/>
  <c r="M21" i="21"/>
  <c r="N21" i="21" s="1"/>
  <c r="M26" i="21"/>
  <c r="N26" i="21" s="1"/>
  <c r="L26" i="21"/>
  <c r="M24" i="21"/>
  <c r="N24" i="21" s="1"/>
  <c r="L24" i="21"/>
  <c r="L29" i="21"/>
  <c r="M29" i="21"/>
  <c r="N29" i="21" s="1"/>
  <c r="L27" i="21"/>
  <c r="L23" i="21"/>
  <c r="L31" i="21"/>
  <c r="L25" i="15"/>
  <c r="M25" i="15"/>
  <c r="N25" i="15" s="1"/>
  <c r="L31" i="15"/>
  <c r="M31" i="15"/>
  <c r="N31" i="15" s="1"/>
  <c r="L21" i="15"/>
  <c r="M21" i="15"/>
  <c r="N21" i="15" s="1"/>
  <c r="L24" i="15"/>
  <c r="M24" i="15"/>
  <c r="N24" i="15" s="1"/>
  <c r="L23" i="15"/>
  <c r="M23" i="15"/>
  <c r="N23" i="15" s="1"/>
  <c r="L26" i="15"/>
  <c r="N30" i="15"/>
  <c r="M22" i="15"/>
  <c r="N22" i="15" s="1"/>
  <c r="M25" i="20"/>
  <c r="N25" i="20" s="1"/>
  <c r="L25" i="20"/>
  <c r="M30" i="20"/>
  <c r="N30" i="20" s="1"/>
  <c r="L30" i="20"/>
  <c r="L28" i="20"/>
  <c r="M28" i="20"/>
  <c r="N28" i="20" s="1"/>
  <c r="M22" i="20"/>
  <c r="N22" i="20" s="1"/>
  <c r="L22" i="20"/>
  <c r="L21" i="20"/>
  <c r="M21" i="20"/>
  <c r="N21" i="20" s="1"/>
  <c r="M26" i="20"/>
  <c r="N26" i="20" s="1"/>
  <c r="L26" i="20"/>
  <c r="M24" i="20"/>
  <c r="N24" i="20" s="1"/>
  <c r="L24" i="20"/>
  <c r="L29" i="20"/>
  <c r="M29" i="20"/>
  <c r="N29" i="20" s="1"/>
  <c r="L27" i="20"/>
  <c r="L23" i="20"/>
  <c r="L31" i="20"/>
  <c r="M24" i="19"/>
  <c r="N24" i="19" s="1"/>
  <c r="L24" i="19"/>
  <c r="L29" i="19"/>
  <c r="M29" i="19"/>
  <c r="N29" i="19" s="1"/>
  <c r="M22" i="19"/>
  <c r="N22" i="19" s="1"/>
  <c r="L22" i="19"/>
  <c r="M25" i="19"/>
  <c r="N25" i="19" s="1"/>
  <c r="L25" i="19"/>
  <c r="M30" i="19"/>
  <c r="N30" i="19" s="1"/>
  <c r="L30" i="19"/>
  <c r="L28" i="19"/>
  <c r="M28" i="19"/>
  <c r="N28" i="19" s="1"/>
  <c r="L21" i="19"/>
  <c r="M21" i="19"/>
  <c r="N21" i="19" s="1"/>
  <c r="M31" i="19"/>
  <c r="N31" i="19" s="1"/>
  <c r="L31" i="19"/>
  <c r="M26" i="19"/>
  <c r="N26" i="19" s="1"/>
  <c r="L26" i="19"/>
  <c r="L27" i="19"/>
  <c r="L23" i="19"/>
  <c r="B17" i="29"/>
  <c r="B17" i="28"/>
  <c r="B17" i="16"/>
  <c r="B17" i="27"/>
  <c r="B17" i="26"/>
  <c r="B17" i="25"/>
  <c r="B17" i="24"/>
  <c r="B17" i="17"/>
  <c r="B17" i="22"/>
  <c r="B17" i="21"/>
  <c r="B17" i="20"/>
  <c r="B17" i="19"/>
  <c r="B17" i="15"/>
  <c r="N24" i="31"/>
  <c r="N25" i="31"/>
  <c r="N26" i="31"/>
  <c r="N27" i="31"/>
  <c r="N28" i="31"/>
  <c r="N29" i="31"/>
  <c r="N30" i="31"/>
  <c r="N31" i="31"/>
  <c r="N32" i="31"/>
  <c r="N33" i="31"/>
  <c r="N23" i="31"/>
  <c r="M24" i="31"/>
  <c r="M25" i="31"/>
  <c r="M26" i="31"/>
  <c r="M27" i="31"/>
  <c r="M28" i="31"/>
  <c r="M29" i="31"/>
  <c r="M30" i="31"/>
  <c r="M31" i="31"/>
  <c r="M32" i="31"/>
  <c r="M33" i="31"/>
  <c r="M23" i="31"/>
  <c r="L24" i="31"/>
  <c r="L25" i="31"/>
  <c r="L26" i="31"/>
  <c r="L27" i="31"/>
  <c r="L28" i="31"/>
  <c r="L29" i="31"/>
  <c r="L30" i="31"/>
  <c r="L31" i="31"/>
  <c r="L32" i="31"/>
  <c r="L33" i="31"/>
  <c r="L23" i="31"/>
  <c r="K24" i="31"/>
  <c r="K25" i="31"/>
  <c r="K26" i="31"/>
  <c r="K27" i="31"/>
  <c r="K28" i="31"/>
  <c r="K29" i="31"/>
  <c r="K30" i="31"/>
  <c r="K31" i="31"/>
  <c r="K32" i="31"/>
  <c r="K33" i="31"/>
  <c r="K23" i="31"/>
  <c r="D24" i="31"/>
  <c r="D25" i="31"/>
  <c r="D26" i="31"/>
  <c r="D27" i="31"/>
  <c r="D28" i="31"/>
  <c r="D29" i="31"/>
  <c r="D30" i="31"/>
  <c r="D31" i="31"/>
  <c r="D32" i="31"/>
  <c r="D33" i="31"/>
  <c r="D23" i="31"/>
  <c r="C24" i="31"/>
  <c r="C25" i="31"/>
  <c r="C26" i="31"/>
  <c r="C27" i="31"/>
  <c r="C28" i="31"/>
  <c r="C29" i="31"/>
  <c r="C30" i="31"/>
  <c r="C31" i="31"/>
  <c r="C32" i="31"/>
  <c r="C33" i="31"/>
  <c r="C23" i="31"/>
  <c r="B24" i="31"/>
  <c r="B25" i="31"/>
  <c r="B26" i="31"/>
  <c r="B27" i="31"/>
  <c r="B28" i="31"/>
  <c r="B29" i="31"/>
  <c r="B30" i="31"/>
  <c r="B31" i="31"/>
  <c r="B32" i="31"/>
  <c r="B33" i="31"/>
  <c r="B23" i="31"/>
  <c r="N3" i="31"/>
  <c r="N4" i="31"/>
  <c r="N5" i="31"/>
  <c r="N6" i="31"/>
  <c r="N7" i="31"/>
  <c r="N8" i="31"/>
  <c r="N9" i="31"/>
  <c r="N10" i="31"/>
  <c r="N11" i="31"/>
  <c r="N12" i="31"/>
  <c r="N13" i="31"/>
  <c r="N14" i="31"/>
  <c r="N15" i="31"/>
  <c r="N2" i="31"/>
  <c r="E2" i="31"/>
  <c r="AE17" i="31" l="1"/>
  <c r="AD17" i="31"/>
  <c r="AC17" i="31"/>
  <c r="AB17" i="31"/>
  <c r="AA17" i="31"/>
  <c r="Z17" i="31"/>
  <c r="Y17" i="31"/>
  <c r="X17" i="31"/>
  <c r="W17" i="31"/>
  <c r="V17" i="31"/>
  <c r="U17" i="31"/>
  <c r="T17" i="31"/>
  <c r="S17" i="31"/>
  <c r="R17" i="31"/>
  <c r="Q17" i="31"/>
  <c r="J17" i="31"/>
  <c r="I17" i="31"/>
  <c r="H17" i="31"/>
  <c r="G17" i="31"/>
  <c r="B17" i="31"/>
  <c r="F15" i="31"/>
  <c r="E15" i="31"/>
  <c r="F14" i="31"/>
  <c r="E14" i="31"/>
  <c r="F13" i="31"/>
  <c r="E13" i="31"/>
  <c r="F12" i="31"/>
  <c r="E12" i="31"/>
  <c r="F11" i="31"/>
  <c r="E11" i="31"/>
  <c r="F10" i="31"/>
  <c r="E10" i="31"/>
  <c r="F9" i="31"/>
  <c r="E9" i="31"/>
  <c r="F8" i="31"/>
  <c r="E8" i="31"/>
  <c r="F7" i="31"/>
  <c r="E7" i="31"/>
  <c r="F6" i="31"/>
  <c r="E6" i="31"/>
  <c r="F5" i="31"/>
  <c r="E5" i="31"/>
  <c r="F4" i="31"/>
  <c r="E4" i="31"/>
  <c r="F3" i="31"/>
  <c r="E3" i="31"/>
  <c r="E17" i="31" s="1"/>
  <c r="C2" i="31" s="1"/>
  <c r="F2" i="31"/>
  <c r="C17" i="14"/>
  <c r="D17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2" i="14"/>
  <c r="G17" i="14"/>
  <c r="H17" i="14"/>
  <c r="E17" i="14"/>
  <c r="F17" i="14"/>
  <c r="J17" i="29"/>
  <c r="I17" i="29"/>
  <c r="H17" i="29"/>
  <c r="G17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F2" i="29"/>
  <c r="E2" i="29"/>
  <c r="J17" i="28"/>
  <c r="I17" i="28"/>
  <c r="H17" i="28"/>
  <c r="G17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F2" i="28"/>
  <c r="E2" i="28"/>
  <c r="J17" i="27"/>
  <c r="I17" i="27"/>
  <c r="H17" i="27"/>
  <c r="G17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F2" i="27"/>
  <c r="E2" i="27"/>
  <c r="J17" i="26"/>
  <c r="I17" i="26"/>
  <c r="H17" i="26"/>
  <c r="G17" i="26"/>
  <c r="F15" i="26"/>
  <c r="E15" i="26"/>
  <c r="F14" i="26"/>
  <c r="E14" i="26"/>
  <c r="F13" i="26"/>
  <c r="E13" i="26"/>
  <c r="F12" i="26"/>
  <c r="E12" i="26"/>
  <c r="F11" i="26"/>
  <c r="E11" i="26"/>
  <c r="F10" i="26"/>
  <c r="E10" i="26"/>
  <c r="F9" i="26"/>
  <c r="E9" i="26"/>
  <c r="F8" i="26"/>
  <c r="E8" i="26"/>
  <c r="F7" i="26"/>
  <c r="E7" i="26"/>
  <c r="F6" i="26"/>
  <c r="E6" i="26"/>
  <c r="F5" i="26"/>
  <c r="E5" i="26"/>
  <c r="F4" i="26"/>
  <c r="E4" i="26"/>
  <c r="F3" i="26"/>
  <c r="E3" i="26"/>
  <c r="F2" i="26"/>
  <c r="E2" i="26"/>
  <c r="J17" i="25"/>
  <c r="I17" i="25"/>
  <c r="H17" i="25"/>
  <c r="G17" i="25"/>
  <c r="F15" i="25"/>
  <c r="E15" i="25"/>
  <c r="F14" i="25"/>
  <c r="E14" i="25"/>
  <c r="F13" i="25"/>
  <c r="E13" i="25"/>
  <c r="F12" i="25"/>
  <c r="E12" i="25"/>
  <c r="F11" i="25"/>
  <c r="E11" i="25"/>
  <c r="F10" i="25"/>
  <c r="E10" i="25"/>
  <c r="F9" i="25"/>
  <c r="E9" i="25"/>
  <c r="F8" i="25"/>
  <c r="E8" i="25"/>
  <c r="F7" i="25"/>
  <c r="E7" i="25"/>
  <c r="F6" i="25"/>
  <c r="E6" i="25"/>
  <c r="F5" i="25"/>
  <c r="E5" i="25"/>
  <c r="F4" i="25"/>
  <c r="E4" i="25"/>
  <c r="F3" i="25"/>
  <c r="E3" i="25"/>
  <c r="F2" i="25"/>
  <c r="E2" i="25"/>
  <c r="J17" i="24"/>
  <c r="I17" i="24"/>
  <c r="H17" i="24"/>
  <c r="G17" i="24"/>
  <c r="F15" i="24"/>
  <c r="E15" i="24"/>
  <c r="F14" i="24"/>
  <c r="E14" i="24"/>
  <c r="F13" i="24"/>
  <c r="E13" i="24"/>
  <c r="F12" i="24"/>
  <c r="E12" i="24"/>
  <c r="F11" i="24"/>
  <c r="E11" i="24"/>
  <c r="F10" i="24"/>
  <c r="E10" i="24"/>
  <c r="F9" i="24"/>
  <c r="E9" i="24"/>
  <c r="F8" i="24"/>
  <c r="E8" i="24"/>
  <c r="F7" i="24"/>
  <c r="E7" i="24"/>
  <c r="F6" i="24"/>
  <c r="E6" i="24"/>
  <c r="F5" i="24"/>
  <c r="E5" i="24"/>
  <c r="F4" i="24"/>
  <c r="E4" i="24"/>
  <c r="F3" i="24"/>
  <c r="E3" i="24"/>
  <c r="F2" i="24"/>
  <c r="E2" i="24"/>
  <c r="J17" i="22"/>
  <c r="I17" i="22"/>
  <c r="H17" i="22"/>
  <c r="G17" i="22"/>
  <c r="F15" i="22"/>
  <c r="E15" i="22"/>
  <c r="F14" i="22"/>
  <c r="E14" i="22"/>
  <c r="F13" i="22"/>
  <c r="E13" i="22"/>
  <c r="F12" i="22"/>
  <c r="E12" i="22"/>
  <c r="F11" i="22"/>
  <c r="E11" i="22"/>
  <c r="F10" i="22"/>
  <c r="E10" i="22"/>
  <c r="F9" i="22"/>
  <c r="E9" i="22"/>
  <c r="F8" i="22"/>
  <c r="E8" i="22"/>
  <c r="F7" i="22"/>
  <c r="E7" i="22"/>
  <c r="F6" i="22"/>
  <c r="E6" i="22"/>
  <c r="F5" i="22"/>
  <c r="E5" i="22"/>
  <c r="F4" i="22"/>
  <c r="E4" i="22"/>
  <c r="F3" i="22"/>
  <c r="E3" i="22"/>
  <c r="F2" i="22"/>
  <c r="E2" i="22"/>
  <c r="J17" i="21"/>
  <c r="I17" i="21"/>
  <c r="H17" i="21"/>
  <c r="G17" i="21"/>
  <c r="F15" i="21"/>
  <c r="E15" i="21"/>
  <c r="F14" i="21"/>
  <c r="E14" i="21"/>
  <c r="F13" i="21"/>
  <c r="E13" i="21"/>
  <c r="F12" i="21"/>
  <c r="E12" i="21"/>
  <c r="F11" i="21"/>
  <c r="E11" i="21"/>
  <c r="F10" i="21"/>
  <c r="E10" i="21"/>
  <c r="F9" i="21"/>
  <c r="E9" i="21"/>
  <c r="F8" i="21"/>
  <c r="E8" i="21"/>
  <c r="F7" i="21"/>
  <c r="E7" i="21"/>
  <c r="F6" i="21"/>
  <c r="E6" i="21"/>
  <c r="F5" i="21"/>
  <c r="E5" i="21"/>
  <c r="F4" i="21"/>
  <c r="E4" i="21"/>
  <c r="F3" i="21"/>
  <c r="E3" i="21"/>
  <c r="F2" i="21"/>
  <c r="E2" i="21"/>
  <c r="J17" i="20"/>
  <c r="I17" i="20"/>
  <c r="H17" i="20"/>
  <c r="G17" i="20"/>
  <c r="F15" i="20"/>
  <c r="E15" i="20"/>
  <c r="F14" i="20"/>
  <c r="E14" i="20"/>
  <c r="F13" i="20"/>
  <c r="E13" i="20"/>
  <c r="F12" i="20"/>
  <c r="E12" i="20"/>
  <c r="F11" i="20"/>
  <c r="E11" i="20"/>
  <c r="F10" i="20"/>
  <c r="E10" i="20"/>
  <c r="F9" i="20"/>
  <c r="E9" i="20"/>
  <c r="F8" i="20"/>
  <c r="E8" i="20"/>
  <c r="F7" i="20"/>
  <c r="E7" i="20"/>
  <c r="F6" i="20"/>
  <c r="E6" i="20"/>
  <c r="F5" i="20"/>
  <c r="E5" i="20"/>
  <c r="F4" i="20"/>
  <c r="E4" i="20"/>
  <c r="F3" i="20"/>
  <c r="E3" i="20"/>
  <c r="F2" i="20"/>
  <c r="E2" i="20"/>
  <c r="J17" i="19"/>
  <c r="I17" i="19"/>
  <c r="H17" i="19"/>
  <c r="G17" i="19"/>
  <c r="F15" i="19"/>
  <c r="E15" i="19"/>
  <c r="F14" i="19"/>
  <c r="E14" i="19"/>
  <c r="F13" i="19"/>
  <c r="E13" i="19"/>
  <c r="F12" i="19"/>
  <c r="E12" i="19"/>
  <c r="F11" i="19"/>
  <c r="E11" i="19"/>
  <c r="F10" i="19"/>
  <c r="E10" i="19"/>
  <c r="F9" i="19"/>
  <c r="E9" i="19"/>
  <c r="F8" i="19"/>
  <c r="E8" i="19"/>
  <c r="F7" i="19"/>
  <c r="E7" i="19"/>
  <c r="F6" i="19"/>
  <c r="E6" i="19"/>
  <c r="F5" i="19"/>
  <c r="E5" i="19"/>
  <c r="F4" i="19"/>
  <c r="E4" i="19"/>
  <c r="F3" i="19"/>
  <c r="E3" i="19"/>
  <c r="F2" i="19"/>
  <c r="E2" i="19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" i="18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2" i="17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2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2" i="15"/>
  <c r="J17" i="17"/>
  <c r="I17" i="17"/>
  <c r="J17" i="16"/>
  <c r="I17" i="16"/>
  <c r="J17" i="15"/>
  <c r="I17" i="15"/>
  <c r="G17" i="17"/>
  <c r="H17" i="17"/>
  <c r="G17" i="16"/>
  <c r="H17" i="16"/>
  <c r="G17" i="15"/>
  <c r="H17" i="15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M17" i="14"/>
  <c r="L17" i="14"/>
  <c r="B17" i="14"/>
  <c r="F17" i="25" l="1"/>
  <c r="E17" i="25"/>
  <c r="E17" i="22"/>
  <c r="K2" i="31"/>
  <c r="C6" i="31"/>
  <c r="C10" i="31"/>
  <c r="C14" i="31"/>
  <c r="D10" i="31"/>
  <c r="L10" i="31" s="1"/>
  <c r="C11" i="31"/>
  <c r="C15" i="31"/>
  <c r="C4" i="31"/>
  <c r="C8" i="31"/>
  <c r="C12" i="31"/>
  <c r="C7" i="31"/>
  <c r="C5" i="31"/>
  <c r="C9" i="31"/>
  <c r="C13" i="31"/>
  <c r="C3" i="31"/>
  <c r="F17" i="31"/>
  <c r="D14" i="31" s="1"/>
  <c r="L14" i="31" s="1"/>
  <c r="F17" i="29"/>
  <c r="E17" i="27"/>
  <c r="E17" i="17"/>
  <c r="F17" i="16"/>
  <c r="D2" i="16" s="1"/>
  <c r="L2" i="16" s="1"/>
  <c r="F17" i="28"/>
  <c r="F17" i="27"/>
  <c r="F17" i="26"/>
  <c r="F17" i="24"/>
  <c r="F17" i="22"/>
  <c r="F17" i="21"/>
  <c r="E17" i="29"/>
  <c r="E17" i="28"/>
  <c r="E17" i="26"/>
  <c r="E17" i="24"/>
  <c r="E17" i="21"/>
  <c r="F17" i="20"/>
  <c r="E17" i="20"/>
  <c r="F17" i="19"/>
  <c r="E17" i="19"/>
  <c r="F17" i="15"/>
  <c r="E17" i="15"/>
  <c r="F17" i="17"/>
  <c r="E17" i="16"/>
  <c r="C7" i="16" s="1"/>
  <c r="D11" i="16" l="1"/>
  <c r="D12" i="16"/>
  <c r="D14" i="16"/>
  <c r="D3" i="16"/>
  <c r="L3" i="16" s="1"/>
  <c r="D9" i="16"/>
  <c r="L9" i="16" s="1"/>
  <c r="D7" i="16"/>
  <c r="N7" i="16" s="1"/>
  <c r="D6" i="16"/>
  <c r="D10" i="16"/>
  <c r="L10" i="16" s="1"/>
  <c r="D15" i="16"/>
  <c r="L15" i="16" s="1"/>
  <c r="K7" i="16"/>
  <c r="C11" i="16"/>
  <c r="D28" i="16"/>
  <c r="L11" i="16"/>
  <c r="D27" i="16"/>
  <c r="C14" i="16"/>
  <c r="C5" i="16"/>
  <c r="C13" i="16"/>
  <c r="L12" i="16"/>
  <c r="D29" i="16"/>
  <c r="C6" i="16"/>
  <c r="D26" i="16"/>
  <c r="C10" i="16"/>
  <c r="C4" i="16"/>
  <c r="C8" i="16"/>
  <c r="D5" i="16"/>
  <c r="C9" i="16"/>
  <c r="C12" i="16"/>
  <c r="C3" i="16"/>
  <c r="D13" i="16"/>
  <c r="D8" i="16"/>
  <c r="C15" i="16"/>
  <c r="D31" i="16"/>
  <c r="L14" i="16"/>
  <c r="L6" i="16"/>
  <c r="C2" i="16"/>
  <c r="D4" i="16"/>
  <c r="K8" i="31"/>
  <c r="D6" i="31"/>
  <c r="L6" i="31" s="1"/>
  <c r="D12" i="31"/>
  <c r="L12" i="31" s="1"/>
  <c r="D13" i="31"/>
  <c r="L13" i="31" s="1"/>
  <c r="D15" i="31"/>
  <c r="L15" i="31" s="1"/>
  <c r="D7" i="31"/>
  <c r="L7" i="31" s="1"/>
  <c r="K15" i="31"/>
  <c r="D9" i="31"/>
  <c r="L9" i="31" s="1"/>
  <c r="K3" i="31"/>
  <c r="K9" i="31"/>
  <c r="M9" i="31"/>
  <c r="M5" i="31"/>
  <c r="K5" i="31"/>
  <c r="K4" i="31"/>
  <c r="D2" i="31"/>
  <c r="D8" i="31"/>
  <c r="L8" i="31" s="1"/>
  <c r="M14" i="31"/>
  <c r="K14" i="31"/>
  <c r="D4" i="31"/>
  <c r="L4" i="31" s="1"/>
  <c r="K10" i="31"/>
  <c r="M10" i="31"/>
  <c r="D5" i="31"/>
  <c r="L5" i="31" s="1"/>
  <c r="D3" i="31"/>
  <c r="L3" i="31" s="1"/>
  <c r="D11" i="31"/>
  <c r="L11" i="31" s="1"/>
  <c r="M6" i="31"/>
  <c r="K6" i="31"/>
  <c r="K7" i="31"/>
  <c r="M7" i="31"/>
  <c r="K11" i="31"/>
  <c r="K13" i="31"/>
  <c r="M12" i="31"/>
  <c r="K12" i="31"/>
  <c r="M7" i="16" l="1"/>
  <c r="D23" i="16"/>
  <c r="C24" i="16"/>
  <c r="L7" i="16"/>
  <c r="C28" i="16"/>
  <c r="K28" i="16" s="1"/>
  <c r="N11" i="16"/>
  <c r="M11" i="16"/>
  <c r="K11" i="16"/>
  <c r="C26" i="16"/>
  <c r="K26" i="16" s="1"/>
  <c r="N9" i="16"/>
  <c r="M9" i="16"/>
  <c r="K9" i="16"/>
  <c r="D22" i="16"/>
  <c r="L5" i="16"/>
  <c r="K10" i="16"/>
  <c r="M10" i="16"/>
  <c r="C27" i="16"/>
  <c r="K27" i="16" s="1"/>
  <c r="N10" i="16"/>
  <c r="L4" i="16"/>
  <c r="D21" i="16"/>
  <c r="N5" i="16"/>
  <c r="M5" i="16"/>
  <c r="C22" i="16"/>
  <c r="K22" i="16" s="1"/>
  <c r="K5" i="16"/>
  <c r="K6" i="16"/>
  <c r="C23" i="16"/>
  <c r="K23" i="16" s="1"/>
  <c r="N6" i="16"/>
  <c r="M6" i="16"/>
  <c r="K8" i="16"/>
  <c r="M8" i="16"/>
  <c r="C25" i="16"/>
  <c r="N8" i="16"/>
  <c r="K4" i="16"/>
  <c r="C21" i="16"/>
  <c r="M4" i="16"/>
  <c r="N4" i="16"/>
  <c r="D30" i="16"/>
  <c r="L13" i="16"/>
  <c r="N3" i="16"/>
  <c r="M3" i="16"/>
  <c r="K3" i="16"/>
  <c r="C31" i="16"/>
  <c r="K31" i="16" s="1"/>
  <c r="K14" i="16"/>
  <c r="M14" i="16"/>
  <c r="N14" i="16"/>
  <c r="N15" i="16"/>
  <c r="M15" i="16"/>
  <c r="K15" i="16"/>
  <c r="D25" i="16"/>
  <c r="L8" i="16"/>
  <c r="N13" i="16"/>
  <c r="M13" i="16"/>
  <c r="C30" i="16"/>
  <c r="K30" i="16" s="1"/>
  <c r="K13" i="16"/>
  <c r="D24" i="16"/>
  <c r="K24" i="16" s="1"/>
  <c r="K2" i="16"/>
  <c r="M2" i="16"/>
  <c r="N2" i="16"/>
  <c r="K12" i="16"/>
  <c r="C29" i="16"/>
  <c r="K29" i="16" s="1"/>
  <c r="M12" i="16"/>
  <c r="N12" i="16"/>
  <c r="M13" i="31"/>
  <c r="L2" i="31"/>
  <c r="M2" i="31"/>
  <c r="M3" i="31"/>
  <c r="M8" i="31"/>
  <c r="M11" i="31"/>
  <c r="M4" i="31"/>
  <c r="M15" i="31"/>
  <c r="K21" i="16" l="1"/>
  <c r="M26" i="16"/>
  <c r="N26" i="16" s="1"/>
  <c r="L26" i="16"/>
  <c r="L21" i="16"/>
  <c r="M21" i="16"/>
  <c r="N21" i="16" s="1"/>
  <c r="K25" i="16"/>
  <c r="M31" i="16"/>
  <c r="N31" i="16" s="1"/>
  <c r="L31" i="16"/>
  <c r="M24" i="16"/>
  <c r="N24" i="16" s="1"/>
  <c r="L24" i="16"/>
  <c r="M30" i="16"/>
  <c r="N30" i="16" s="1"/>
  <c r="L30" i="16"/>
  <c r="M23" i="16"/>
  <c r="N23" i="16" s="1"/>
  <c r="L23" i="16"/>
  <c r="M27" i="16"/>
  <c r="N27" i="16" s="1"/>
  <c r="L27" i="16"/>
  <c r="L22" i="16"/>
  <c r="M22" i="16"/>
  <c r="N22" i="16" s="1"/>
  <c r="M28" i="16"/>
  <c r="N28" i="16" s="1"/>
  <c r="L28" i="16"/>
  <c r="L29" i="16"/>
  <c r="M29" i="16"/>
  <c r="N29" i="16" s="1"/>
  <c r="M25" i="16" l="1"/>
  <c r="N25" i="16" s="1"/>
  <c r="L25" i="16"/>
</calcChain>
</file>

<file path=xl/sharedStrings.xml><?xml version="1.0" encoding="utf-8"?>
<sst xmlns="http://schemas.openxmlformats.org/spreadsheetml/2006/main" count="765" uniqueCount="93">
  <si>
    <t>(1, 5]</t>
  </si>
  <si>
    <t>(5, 10]</t>
  </si>
  <si>
    <t>(10, 15]</t>
  </si>
  <si>
    <t>(15, 20]</t>
  </si>
  <si>
    <t>(20, 25]</t>
  </si>
  <si>
    <t>(25, 30]</t>
  </si>
  <si>
    <t>(30, 35]</t>
  </si>
  <si>
    <t>(35, 40]</t>
  </si>
  <si>
    <t>(40, 45]</t>
  </si>
  <si>
    <t>(45, 50]</t>
  </si>
  <si>
    <t>(50, 100]</t>
  </si>
  <si>
    <t>(100, 300]</t>
  </si>
  <si>
    <r>
      <rPr>
        <b/>
        <sz val="11"/>
        <rFont val="等线"/>
        <family val="2"/>
      </rPr>
      <t>合计</t>
    </r>
    <phoneticPr fontId="1" type="noConversion"/>
  </si>
  <si>
    <t>上高速次数</t>
    <phoneticPr fontId="1" type="noConversion"/>
  </si>
  <si>
    <t>&gt;300</t>
    <phoneticPr fontId="1" type="noConversion"/>
  </si>
  <si>
    <r>
      <rPr>
        <b/>
        <sz val="11"/>
        <rFont val="等线"/>
        <family val="2"/>
      </rPr>
      <t>总计</t>
    </r>
    <phoneticPr fontId="1" type="noConversion"/>
  </si>
  <si>
    <t>合计</t>
    <phoneticPr fontId="1" type="noConversion"/>
  </si>
  <si>
    <t>南京</t>
  </si>
  <si>
    <t>南通</t>
  </si>
  <si>
    <t>宿迁</t>
  </si>
  <si>
    <t>常州</t>
  </si>
  <si>
    <t>徐州</t>
  </si>
  <si>
    <t>扬州</t>
  </si>
  <si>
    <t>无锡</t>
  </si>
  <si>
    <t>泰州</t>
  </si>
  <si>
    <t>淮安</t>
  </si>
  <si>
    <t>盐城</t>
  </si>
  <si>
    <t>苏州</t>
  </si>
  <si>
    <t>连云港</t>
  </si>
  <si>
    <t>镇江</t>
  </si>
  <si>
    <t>车牌所属地</t>
    <phoneticPr fontId="1" type="noConversion"/>
  </si>
  <si>
    <t>数量</t>
    <phoneticPr fontId="1" type="noConversion"/>
  </si>
  <si>
    <t>苏牌未知</t>
    <phoneticPr fontId="1" type="noConversion"/>
  </si>
  <si>
    <t>2021年故障数(车次)</t>
    <phoneticPr fontId="1" type="noConversion"/>
  </si>
  <si>
    <t>2021年事故数(车次)</t>
    <phoneticPr fontId="1" type="noConversion"/>
  </si>
  <si>
    <t>2021年事故数(四桥车次)</t>
    <phoneticPr fontId="1" type="noConversion"/>
  </si>
  <si>
    <t>2021年故障数(四桥车次)</t>
    <phoneticPr fontId="1" type="noConversion"/>
  </si>
  <si>
    <t>2021年事故数(总)</t>
    <phoneticPr fontId="1" type="noConversion"/>
  </si>
  <si>
    <t>2021年故障数(总)</t>
    <phoneticPr fontId="1" type="noConversion"/>
  </si>
  <si>
    <r>
      <rPr>
        <b/>
        <sz val="11"/>
        <rFont val="宋体"/>
        <family val="3"/>
        <charset val="134"/>
      </rPr>
      <t>类型</t>
    </r>
    <phoneticPr fontId="1" type="noConversion"/>
  </si>
  <si>
    <r>
      <rPr>
        <b/>
        <sz val="11"/>
        <rFont val="宋体"/>
        <family val="3"/>
        <charset val="134"/>
      </rPr>
      <t>车牌所属地</t>
    </r>
    <phoneticPr fontId="1" type="noConversion"/>
  </si>
  <si>
    <r>
      <rPr>
        <b/>
        <sz val="11"/>
        <rFont val="宋体"/>
        <family val="3"/>
        <charset val="134"/>
      </rPr>
      <t>车次</t>
    </r>
    <phoneticPr fontId="1" type="noConversion"/>
  </si>
  <si>
    <r>
      <rPr>
        <b/>
        <sz val="11"/>
        <rFont val="宋体"/>
        <family val="3"/>
        <charset val="134"/>
      </rPr>
      <t>南京</t>
    </r>
  </si>
  <si>
    <r>
      <rPr>
        <b/>
        <sz val="11"/>
        <rFont val="宋体"/>
        <family val="3"/>
        <charset val="134"/>
      </rPr>
      <t>南通</t>
    </r>
  </si>
  <si>
    <r>
      <rPr>
        <b/>
        <sz val="11"/>
        <rFont val="宋体"/>
        <family val="3"/>
        <charset val="134"/>
      </rPr>
      <t>宿迁</t>
    </r>
  </si>
  <si>
    <r>
      <rPr>
        <b/>
        <sz val="11"/>
        <rFont val="宋体"/>
        <family val="3"/>
        <charset val="134"/>
      </rPr>
      <t>常州</t>
    </r>
  </si>
  <si>
    <r>
      <rPr>
        <b/>
        <sz val="11"/>
        <rFont val="宋体"/>
        <family val="3"/>
        <charset val="134"/>
      </rPr>
      <t>徐州</t>
    </r>
  </si>
  <si>
    <r>
      <rPr>
        <b/>
        <sz val="11"/>
        <rFont val="宋体"/>
        <family val="3"/>
        <charset val="134"/>
      </rPr>
      <t>扬州</t>
    </r>
  </si>
  <si>
    <r>
      <rPr>
        <b/>
        <sz val="11"/>
        <rFont val="宋体"/>
        <family val="3"/>
        <charset val="134"/>
      </rPr>
      <t>无锡</t>
    </r>
  </si>
  <si>
    <r>
      <rPr>
        <b/>
        <sz val="11"/>
        <rFont val="宋体"/>
        <family val="3"/>
        <charset val="134"/>
      </rPr>
      <t>泰州</t>
    </r>
  </si>
  <si>
    <r>
      <rPr>
        <b/>
        <sz val="11"/>
        <rFont val="宋体"/>
        <family val="3"/>
        <charset val="134"/>
      </rPr>
      <t>淮安</t>
    </r>
  </si>
  <si>
    <r>
      <rPr>
        <b/>
        <sz val="11"/>
        <rFont val="宋体"/>
        <family val="3"/>
        <charset val="134"/>
      </rPr>
      <t>盐城</t>
    </r>
  </si>
  <si>
    <r>
      <rPr>
        <b/>
        <sz val="11"/>
        <rFont val="宋体"/>
        <family val="3"/>
        <charset val="134"/>
      </rPr>
      <t>苏州</t>
    </r>
  </si>
  <si>
    <r>
      <rPr>
        <b/>
        <sz val="11"/>
        <rFont val="宋体"/>
        <family val="3"/>
        <charset val="134"/>
      </rPr>
      <t>连云港</t>
    </r>
  </si>
  <si>
    <r>
      <rPr>
        <b/>
        <sz val="11"/>
        <rFont val="宋体"/>
        <family val="3"/>
        <charset val="134"/>
      </rPr>
      <t>镇江</t>
    </r>
  </si>
  <si>
    <r>
      <rPr>
        <b/>
        <sz val="11"/>
        <rFont val="等线"/>
        <family val="2"/>
      </rPr>
      <t>车牌</t>
    </r>
    <phoneticPr fontId="1" type="noConversion"/>
  </si>
  <si>
    <t>车次(四桥)</t>
    <phoneticPr fontId="1" type="noConversion"/>
  </si>
  <si>
    <t>车次(总)</t>
    <phoneticPr fontId="1" type="noConversion"/>
  </si>
  <si>
    <r>
      <rPr>
        <b/>
        <sz val="11"/>
        <rFont val="等线"/>
        <family val="2"/>
      </rPr>
      <t>车牌</t>
    </r>
    <r>
      <rPr>
        <b/>
        <sz val="11"/>
        <rFont val="Times New Roman"/>
        <family val="2"/>
      </rPr>
      <t>(</t>
    </r>
    <r>
      <rPr>
        <b/>
        <sz val="11"/>
        <rFont val="宋体"/>
        <family val="1"/>
        <charset val="134"/>
      </rPr>
      <t>总</t>
    </r>
    <r>
      <rPr>
        <b/>
        <sz val="11"/>
        <rFont val="Times New Roman"/>
        <family val="1"/>
      </rPr>
      <t>)</t>
    </r>
    <phoneticPr fontId="1" type="noConversion"/>
  </si>
  <si>
    <r>
      <rPr>
        <b/>
        <sz val="11"/>
        <rFont val="等线"/>
        <family val="2"/>
      </rPr>
      <t>车牌</t>
    </r>
    <r>
      <rPr>
        <b/>
        <sz val="11"/>
        <rFont val="宋体"/>
        <family val="1"/>
        <charset val="134"/>
      </rPr>
      <t>(四桥)</t>
    </r>
    <phoneticPr fontId="1" type="noConversion"/>
  </si>
  <si>
    <t>全网车牌</t>
    <phoneticPr fontId="1" type="noConversion"/>
  </si>
  <si>
    <t>事故车次</t>
    <phoneticPr fontId="1" type="noConversion"/>
  </si>
  <si>
    <t>故障车次</t>
    <phoneticPr fontId="1" type="noConversion"/>
  </si>
  <si>
    <t>四桥事故车次</t>
    <phoneticPr fontId="1" type="noConversion"/>
  </si>
  <si>
    <t>四桥故障车次</t>
    <phoneticPr fontId="1" type="noConversion"/>
  </si>
  <si>
    <t>事故车次(总)</t>
    <phoneticPr fontId="1" type="noConversion"/>
  </si>
  <si>
    <t>故障车次(总)</t>
    <phoneticPr fontId="1" type="noConversion"/>
  </si>
  <si>
    <r>
      <rPr>
        <sz val="11"/>
        <color theme="1"/>
        <rFont val="等线"/>
        <family val="2"/>
      </rPr>
      <t>时间：</t>
    </r>
    <r>
      <rPr>
        <sz val="11"/>
        <color theme="1"/>
        <rFont val="Times New Roman"/>
        <family val="1"/>
      </rPr>
      <t>2021</t>
    </r>
    <r>
      <rPr>
        <sz val="11"/>
        <color theme="1"/>
        <rFont val="等线"/>
        <family val="2"/>
      </rPr>
      <t>年</t>
    </r>
    <r>
      <rPr>
        <sz val="11"/>
        <color theme="1"/>
        <rFont val="Times New Roman"/>
        <family val="1"/>
      </rPr>
      <t>1</t>
    </r>
    <r>
      <rPr>
        <sz val="11"/>
        <color theme="1"/>
        <rFont val="等线"/>
        <family val="2"/>
      </rPr>
      <t>月</t>
    </r>
    <r>
      <rPr>
        <sz val="11"/>
        <color theme="1"/>
        <rFont val="Times New Roman"/>
        <family val="1"/>
      </rPr>
      <t>~10</t>
    </r>
    <r>
      <rPr>
        <sz val="11"/>
        <color theme="1"/>
        <rFont val="等线"/>
        <family val="2"/>
      </rPr>
      <t>月；类型：轿车；范围：江苏省</t>
    </r>
    <phoneticPr fontId="1" type="noConversion"/>
  </si>
  <si>
    <r>
      <rPr>
        <sz val="11"/>
        <color theme="1"/>
        <rFont val="等线"/>
        <family val="2"/>
      </rPr>
      <t>时间：</t>
    </r>
    <r>
      <rPr>
        <sz val="11"/>
        <color theme="1"/>
        <rFont val="Times New Roman"/>
        <family val="1"/>
      </rPr>
      <t>2021</t>
    </r>
    <r>
      <rPr>
        <sz val="11"/>
        <color theme="1"/>
        <rFont val="等线"/>
        <family val="2"/>
      </rPr>
      <t>年</t>
    </r>
    <r>
      <rPr>
        <sz val="11"/>
        <color theme="1"/>
        <rFont val="Times New Roman"/>
        <family val="1"/>
      </rPr>
      <t>1</t>
    </r>
    <r>
      <rPr>
        <sz val="11"/>
        <color theme="1"/>
        <rFont val="等线"/>
        <family val="2"/>
      </rPr>
      <t>月</t>
    </r>
    <r>
      <rPr>
        <sz val="11"/>
        <color theme="1"/>
        <rFont val="Times New Roman"/>
        <family val="1"/>
      </rPr>
      <t>~10</t>
    </r>
    <r>
      <rPr>
        <sz val="11"/>
        <color theme="1"/>
        <rFont val="等线"/>
        <family val="2"/>
      </rPr>
      <t>月；类型：轿车</t>
    </r>
    <phoneticPr fontId="1" type="noConversion"/>
  </si>
  <si>
    <r>
      <rPr>
        <b/>
        <sz val="11"/>
        <rFont val="宋体"/>
        <family val="3"/>
        <charset val="134"/>
      </rPr>
      <t xml:space="preserve">事故
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总量：</t>
    </r>
    <r>
      <rPr>
        <b/>
        <sz val="11"/>
        <rFont val="Times New Roman"/>
        <family val="1"/>
      </rPr>
      <t>18800)</t>
    </r>
    <phoneticPr fontId="1" type="noConversion"/>
  </si>
  <si>
    <r>
      <rPr>
        <b/>
        <sz val="11"/>
        <rFont val="宋体"/>
        <family val="3"/>
        <charset val="134"/>
      </rPr>
      <t>故障</t>
    </r>
    <r>
      <rPr>
        <b/>
        <sz val="11"/>
        <rFont val="Times New Roman"/>
        <family val="1"/>
      </rPr>
      <t xml:space="preserve">
(</t>
    </r>
    <r>
      <rPr>
        <b/>
        <sz val="11"/>
        <rFont val="宋体"/>
        <family val="1"/>
        <charset val="134"/>
      </rPr>
      <t>总量：</t>
    </r>
    <r>
      <rPr>
        <b/>
        <sz val="11"/>
        <rFont val="Times New Roman"/>
        <family val="1"/>
      </rPr>
      <t>44772)</t>
    </r>
    <phoneticPr fontId="1" type="noConversion"/>
  </si>
  <si>
    <t>事故发生率</t>
    <phoneticPr fontId="1" type="noConversion"/>
  </si>
  <si>
    <t>故障发生率</t>
    <phoneticPr fontId="1" type="noConversion"/>
  </si>
  <si>
    <t>救援发生率</t>
    <phoneticPr fontId="1" type="noConversion"/>
  </si>
  <si>
    <t>事故车次补全(总)</t>
    <phoneticPr fontId="1" type="noConversion"/>
  </si>
  <si>
    <t>故障车次补全(总)</t>
    <phoneticPr fontId="1" type="noConversion"/>
  </si>
  <si>
    <t>救援成本</t>
    <phoneticPr fontId="1" type="noConversion"/>
  </si>
  <si>
    <t>车均救援成本</t>
    <phoneticPr fontId="1" type="noConversion"/>
  </si>
  <si>
    <t>5次以上</t>
    <phoneticPr fontId="1" type="noConversion"/>
  </si>
  <si>
    <t>10次以上</t>
    <phoneticPr fontId="1" type="noConversion"/>
  </si>
  <si>
    <t>15次以上</t>
  </si>
  <si>
    <t>20次以上</t>
  </si>
  <si>
    <t>25次以上</t>
  </si>
  <si>
    <t>30次以上</t>
  </si>
  <si>
    <t>35次以上</t>
  </si>
  <si>
    <t>40次以上</t>
  </si>
  <si>
    <t>45次以上</t>
  </si>
  <si>
    <t>50次以上</t>
  </si>
  <si>
    <t>100次以上</t>
    <phoneticPr fontId="1" type="noConversion"/>
  </si>
  <si>
    <t>车牌</t>
    <phoneticPr fontId="1" type="noConversion"/>
  </si>
  <si>
    <t>救援次数</t>
    <phoneticPr fontId="1" type="noConversion"/>
  </si>
  <si>
    <t>救援率</t>
    <phoneticPr fontId="1" type="noConversion"/>
  </si>
  <si>
    <t>全网车牌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</si>
</sst>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b/>
      <sz val="11"/>
      <name val="等线"/>
      <family val="2"/>
    </font>
    <font>
      <sz val="1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宋体"/>
      <family val="1"/>
      <charset val="134"/>
    </font>
    <font>
      <b/>
      <sz val="11"/>
      <name val="Times New Roman"/>
      <family val="2"/>
    </font>
    <font>
      <sz val="11"/>
      <color theme="1"/>
      <name val="等线"/>
      <family val="2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7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177" fontId="0" fillId="0" borderId="0" xfId="0" applyNumberFormat="1"/>
    <xf numFmtId="176" fontId="7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7" fontId="7" fillId="0" borderId="1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7CE4-F9DD-49AC-850C-FDEF45657B32}">
  <dimension ref="A1:Z20"/>
  <sheetViews>
    <sheetView workbookViewId="0">
      <selection activeCell="J24" sqref="J24"/>
    </sheetView>
  </sheetViews>
  <sheetFormatPr defaultRowHeight="13.8" x14ac:dyDescent="0.25"/>
  <cols>
    <col min="1" max="1" width="13.77734375" customWidth="1"/>
    <col min="2" max="4" width="15.77734375" customWidth="1"/>
    <col min="5" max="10" width="13.77734375" customWidth="1"/>
    <col min="11" max="11" width="11.44140625" customWidth="1"/>
    <col min="12" max="12" width="13" customWidth="1"/>
    <col min="13" max="14" width="9.5546875" bestFit="1" customWidth="1"/>
  </cols>
  <sheetData>
    <row r="1" spans="1:26" ht="14.4" x14ac:dyDescent="0.25">
      <c r="A1" s="2" t="s">
        <v>13</v>
      </c>
      <c r="B1" s="11" t="s">
        <v>60</v>
      </c>
      <c r="C1" s="11" t="s">
        <v>65</v>
      </c>
      <c r="D1" s="11" t="s">
        <v>66</v>
      </c>
      <c r="E1" s="2" t="s">
        <v>61</v>
      </c>
      <c r="F1" s="2" t="s">
        <v>62</v>
      </c>
      <c r="G1" s="2" t="s">
        <v>63</v>
      </c>
      <c r="H1" s="2" t="s">
        <v>64</v>
      </c>
      <c r="I1" s="13"/>
      <c r="J1" s="13"/>
      <c r="K1" s="6" t="s">
        <v>30</v>
      </c>
      <c r="L1" s="6" t="s">
        <v>31</v>
      </c>
      <c r="M1" s="1">
        <v>1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14</v>
      </c>
    </row>
    <row r="2" spans="1:26" x14ac:dyDescent="0.25">
      <c r="A2" s="1">
        <v>1</v>
      </c>
      <c r="B2" s="4">
        <v>1786766</v>
      </c>
      <c r="C2" s="4">
        <f>E2+G2</f>
        <v>516</v>
      </c>
      <c r="D2" s="4">
        <f>F2+H2</f>
        <v>1387</v>
      </c>
      <c r="E2" s="4">
        <v>500</v>
      </c>
      <c r="F2" s="4">
        <v>1351</v>
      </c>
      <c r="G2" s="4">
        <v>16</v>
      </c>
      <c r="H2" s="4">
        <v>36</v>
      </c>
      <c r="I2" s="14"/>
      <c r="J2" s="14"/>
      <c r="K2" s="1" t="s">
        <v>17</v>
      </c>
      <c r="L2" s="4">
        <v>2102443</v>
      </c>
      <c r="M2" s="4">
        <v>256201</v>
      </c>
      <c r="N2" s="4">
        <v>669684</v>
      </c>
      <c r="O2" s="4">
        <v>422111</v>
      </c>
      <c r="P2" s="4">
        <v>233186</v>
      </c>
      <c r="Q2" s="4">
        <v>140595</v>
      </c>
      <c r="R2" s="4">
        <v>90637</v>
      </c>
      <c r="S2" s="4">
        <v>61423</v>
      </c>
      <c r="T2" s="4">
        <v>44604</v>
      </c>
      <c r="U2" s="4">
        <v>32729</v>
      </c>
      <c r="V2" s="4">
        <v>25562</v>
      </c>
      <c r="W2" s="4">
        <v>19893</v>
      </c>
      <c r="X2" s="4">
        <v>80348</v>
      </c>
      <c r="Y2" s="4">
        <v>25467</v>
      </c>
      <c r="Z2" s="4">
        <v>3</v>
      </c>
    </row>
    <row r="3" spans="1:26" x14ac:dyDescent="0.25">
      <c r="A3" s="1" t="s">
        <v>0</v>
      </c>
      <c r="B3" s="4">
        <v>4817959</v>
      </c>
      <c r="C3" s="4">
        <f t="shared" ref="C3:C15" si="0">E3+G3</f>
        <v>2767</v>
      </c>
      <c r="D3" s="4">
        <f t="shared" ref="D3:D15" si="1">F3+H3</f>
        <v>5769</v>
      </c>
      <c r="E3" s="4">
        <v>2736</v>
      </c>
      <c r="F3" s="4">
        <v>5624</v>
      </c>
      <c r="G3" s="4">
        <v>31</v>
      </c>
      <c r="H3" s="4">
        <v>145</v>
      </c>
      <c r="I3" s="14"/>
      <c r="J3" s="14"/>
      <c r="K3" s="1" t="s">
        <v>18</v>
      </c>
      <c r="L3" s="4">
        <v>1486360</v>
      </c>
      <c r="M3" s="4">
        <v>164585</v>
      </c>
      <c r="N3" s="4">
        <v>432878</v>
      </c>
      <c r="O3" s="4">
        <v>284337</v>
      </c>
      <c r="P3" s="4">
        <v>166350</v>
      </c>
      <c r="Q3" s="4">
        <v>108022</v>
      </c>
      <c r="R3" s="4">
        <v>73387</v>
      </c>
      <c r="S3" s="4">
        <v>52396</v>
      </c>
      <c r="T3" s="4">
        <v>38584</v>
      </c>
      <c r="U3" s="4">
        <v>29482</v>
      </c>
      <c r="V3" s="4">
        <v>22948</v>
      </c>
      <c r="W3" s="4">
        <v>18174</v>
      </c>
      <c r="X3" s="4">
        <v>73642</v>
      </c>
      <c r="Y3" s="4">
        <v>21564</v>
      </c>
      <c r="Z3" s="4">
        <v>11</v>
      </c>
    </row>
    <row r="4" spans="1:26" x14ac:dyDescent="0.25">
      <c r="A4" s="1" t="s">
        <v>1</v>
      </c>
      <c r="B4" s="4">
        <v>3108379</v>
      </c>
      <c r="C4" s="4">
        <f t="shared" si="0"/>
        <v>3174</v>
      </c>
      <c r="D4" s="4">
        <f t="shared" si="1"/>
        <v>5872</v>
      </c>
      <c r="E4" s="4">
        <v>3142</v>
      </c>
      <c r="F4" s="4">
        <v>5731</v>
      </c>
      <c r="G4" s="4">
        <v>32</v>
      </c>
      <c r="H4" s="4">
        <v>141</v>
      </c>
      <c r="I4" s="14"/>
      <c r="J4" s="14"/>
      <c r="K4" s="1" t="s">
        <v>19</v>
      </c>
      <c r="L4" s="4">
        <v>551663</v>
      </c>
      <c r="M4" s="4">
        <v>77951</v>
      </c>
      <c r="N4" s="4">
        <v>194427</v>
      </c>
      <c r="O4" s="4">
        <v>109848</v>
      </c>
      <c r="P4" s="4">
        <v>59020</v>
      </c>
      <c r="Q4" s="4">
        <v>34064</v>
      </c>
      <c r="R4" s="4">
        <v>21253</v>
      </c>
      <c r="S4" s="4">
        <v>13477</v>
      </c>
      <c r="T4" s="4">
        <v>9263</v>
      </c>
      <c r="U4" s="4">
        <v>6676</v>
      </c>
      <c r="V4" s="4">
        <v>4889</v>
      </c>
      <c r="W4" s="4">
        <v>3784</v>
      </c>
      <c r="X4" s="4">
        <v>13590</v>
      </c>
      <c r="Y4" s="4">
        <v>3420</v>
      </c>
      <c r="Z4" s="4">
        <v>1</v>
      </c>
    </row>
    <row r="5" spans="1:26" x14ac:dyDescent="0.25">
      <c r="A5" s="1" t="s">
        <v>2</v>
      </c>
      <c r="B5" s="4">
        <v>1726124</v>
      </c>
      <c r="C5" s="4">
        <f t="shared" si="0"/>
        <v>2356</v>
      </c>
      <c r="D5" s="4">
        <f t="shared" si="1"/>
        <v>4624</v>
      </c>
      <c r="E5" s="4">
        <v>2317</v>
      </c>
      <c r="F5" s="4">
        <v>4489</v>
      </c>
      <c r="G5" s="4">
        <v>39</v>
      </c>
      <c r="H5" s="4">
        <v>135</v>
      </c>
      <c r="I5" s="14"/>
      <c r="J5" s="14"/>
      <c r="K5" s="1" t="s">
        <v>20</v>
      </c>
      <c r="L5" s="4">
        <v>1187573</v>
      </c>
      <c r="M5" s="4">
        <v>136984</v>
      </c>
      <c r="N5" s="4">
        <v>365907</v>
      </c>
      <c r="O5" s="4">
        <v>242540</v>
      </c>
      <c r="P5" s="4">
        <v>133695</v>
      </c>
      <c r="Q5" s="4">
        <v>80425</v>
      </c>
      <c r="R5" s="4">
        <v>52282</v>
      </c>
      <c r="S5" s="4">
        <v>36380</v>
      </c>
      <c r="T5" s="4">
        <v>26338</v>
      </c>
      <c r="U5" s="4">
        <v>20049</v>
      </c>
      <c r="V5" s="4">
        <v>15294</v>
      </c>
      <c r="W5" s="4">
        <v>12230</v>
      </c>
      <c r="X5" s="4">
        <v>50094</v>
      </c>
      <c r="Y5" s="4">
        <v>15350</v>
      </c>
      <c r="Z5" s="4">
        <v>5</v>
      </c>
    </row>
    <row r="6" spans="1:26" x14ac:dyDescent="0.25">
      <c r="A6" s="1" t="s">
        <v>3</v>
      </c>
      <c r="B6" s="4">
        <v>1050071</v>
      </c>
      <c r="C6" s="4">
        <f t="shared" si="0"/>
        <v>1595</v>
      </c>
      <c r="D6" s="4">
        <f t="shared" si="1"/>
        <v>3428</v>
      </c>
      <c r="E6" s="4">
        <v>1576</v>
      </c>
      <c r="F6" s="4">
        <v>3330</v>
      </c>
      <c r="G6" s="4">
        <v>19</v>
      </c>
      <c r="H6" s="4">
        <v>98</v>
      </c>
      <c r="I6" s="14"/>
      <c r="J6" s="14"/>
      <c r="K6" s="1" t="s">
        <v>21</v>
      </c>
      <c r="L6" s="4">
        <v>1099453</v>
      </c>
      <c r="M6" s="4">
        <v>174624</v>
      </c>
      <c r="N6" s="4">
        <v>403656</v>
      </c>
      <c r="O6" s="4">
        <v>217619</v>
      </c>
      <c r="P6" s="4">
        <v>107871</v>
      </c>
      <c r="Q6" s="4">
        <v>60234</v>
      </c>
      <c r="R6" s="4">
        <v>37226</v>
      </c>
      <c r="S6" s="4">
        <v>23914</v>
      </c>
      <c r="T6" s="4">
        <v>16820</v>
      </c>
      <c r="U6" s="4">
        <v>11819</v>
      </c>
      <c r="V6" s="4">
        <v>8661</v>
      </c>
      <c r="W6" s="4">
        <v>6821</v>
      </c>
      <c r="X6" s="4">
        <v>24772</v>
      </c>
      <c r="Y6" s="4">
        <v>5413</v>
      </c>
      <c r="Z6" s="4">
        <v>3</v>
      </c>
    </row>
    <row r="7" spans="1:26" x14ac:dyDescent="0.25">
      <c r="A7" s="1" t="s">
        <v>4</v>
      </c>
      <c r="B7" s="4">
        <v>682357</v>
      </c>
      <c r="C7" s="4">
        <f t="shared" si="0"/>
        <v>1207</v>
      </c>
      <c r="D7" s="4">
        <f t="shared" si="1"/>
        <v>2588</v>
      </c>
      <c r="E7" s="4">
        <v>1192</v>
      </c>
      <c r="F7" s="4">
        <v>2505</v>
      </c>
      <c r="G7" s="4">
        <v>15</v>
      </c>
      <c r="H7" s="4">
        <v>83</v>
      </c>
      <c r="I7" s="14"/>
      <c r="J7" s="14"/>
      <c r="K7" s="1" t="s">
        <v>22</v>
      </c>
      <c r="L7" s="4">
        <v>679436</v>
      </c>
      <c r="M7" s="4">
        <v>75097</v>
      </c>
      <c r="N7" s="4">
        <v>203863</v>
      </c>
      <c r="O7" s="4">
        <v>134307</v>
      </c>
      <c r="P7" s="4">
        <v>77339</v>
      </c>
      <c r="Q7" s="4">
        <v>48390</v>
      </c>
      <c r="R7" s="4">
        <v>32178</v>
      </c>
      <c r="S7" s="4">
        <v>22291</v>
      </c>
      <c r="T7" s="4">
        <v>16230</v>
      </c>
      <c r="U7" s="4">
        <v>12683</v>
      </c>
      <c r="V7" s="4">
        <v>9590</v>
      </c>
      <c r="W7" s="4">
        <v>7434</v>
      </c>
      <c r="X7" s="4">
        <v>30846</v>
      </c>
      <c r="Y7" s="4">
        <v>9185</v>
      </c>
      <c r="Z7" s="4">
        <v>3</v>
      </c>
    </row>
    <row r="8" spans="1:26" x14ac:dyDescent="0.25">
      <c r="A8" s="1" t="s">
        <v>5</v>
      </c>
      <c r="B8" s="4">
        <v>469825</v>
      </c>
      <c r="C8" s="4">
        <f t="shared" si="0"/>
        <v>922</v>
      </c>
      <c r="D8" s="4">
        <f t="shared" si="1"/>
        <v>2065</v>
      </c>
      <c r="E8" s="4">
        <v>905</v>
      </c>
      <c r="F8" s="4">
        <v>2008</v>
      </c>
      <c r="G8" s="4">
        <v>17</v>
      </c>
      <c r="H8" s="4">
        <v>57</v>
      </c>
      <c r="I8" s="14"/>
      <c r="J8" s="14"/>
      <c r="K8" s="1" t="s">
        <v>23</v>
      </c>
      <c r="L8" s="4">
        <v>1636973</v>
      </c>
      <c r="M8" s="4">
        <v>187465</v>
      </c>
      <c r="N8" s="4">
        <v>524480</v>
      </c>
      <c r="O8" s="4">
        <v>334025</v>
      </c>
      <c r="P8" s="4">
        <v>180224</v>
      </c>
      <c r="Q8" s="4">
        <v>106916</v>
      </c>
      <c r="R8" s="4">
        <v>69081</v>
      </c>
      <c r="S8" s="4">
        <v>47458</v>
      </c>
      <c r="T8" s="4">
        <v>34516</v>
      </c>
      <c r="U8" s="4">
        <v>26012</v>
      </c>
      <c r="V8" s="4">
        <v>20063</v>
      </c>
      <c r="W8" s="4">
        <v>16165</v>
      </c>
      <c r="X8" s="4">
        <v>66787</v>
      </c>
      <c r="Y8" s="4">
        <v>23775</v>
      </c>
      <c r="Z8" s="4">
        <v>6</v>
      </c>
    </row>
    <row r="9" spans="1:26" x14ac:dyDescent="0.25">
      <c r="A9" s="1" t="s">
        <v>6</v>
      </c>
      <c r="B9" s="4">
        <v>340891</v>
      </c>
      <c r="C9" s="4">
        <f t="shared" si="0"/>
        <v>682</v>
      </c>
      <c r="D9" s="4">
        <f t="shared" si="1"/>
        <v>1682</v>
      </c>
      <c r="E9" s="4">
        <v>668</v>
      </c>
      <c r="F9" s="4">
        <v>1636</v>
      </c>
      <c r="G9" s="4">
        <v>14</v>
      </c>
      <c r="H9" s="4">
        <v>46</v>
      </c>
      <c r="I9" s="14"/>
      <c r="J9" s="14"/>
      <c r="K9" s="1" t="s">
        <v>24</v>
      </c>
      <c r="L9" s="4">
        <v>720279</v>
      </c>
      <c r="M9" s="4">
        <v>72780</v>
      </c>
      <c r="N9" s="4">
        <v>207045</v>
      </c>
      <c r="O9" s="4">
        <v>142653</v>
      </c>
      <c r="P9" s="4">
        <v>84769</v>
      </c>
      <c r="Q9" s="4">
        <v>54423</v>
      </c>
      <c r="R9" s="4">
        <v>36762</v>
      </c>
      <c r="S9" s="4">
        <v>25923</v>
      </c>
      <c r="T9" s="4">
        <v>18808</v>
      </c>
      <c r="U9" s="4">
        <v>14123</v>
      </c>
      <c r="V9" s="4">
        <v>11151</v>
      </c>
      <c r="W9" s="4">
        <v>8813</v>
      </c>
      <c r="X9" s="4">
        <v>34455</v>
      </c>
      <c r="Y9" s="4">
        <v>8572</v>
      </c>
      <c r="Z9" s="4">
        <v>2</v>
      </c>
    </row>
    <row r="10" spans="1:26" x14ac:dyDescent="0.25">
      <c r="A10" s="1" t="s">
        <v>7</v>
      </c>
      <c r="B10" s="4">
        <v>256416</v>
      </c>
      <c r="C10" s="4">
        <f t="shared" si="0"/>
        <v>556</v>
      </c>
      <c r="D10" s="4">
        <f t="shared" si="1"/>
        <v>1408</v>
      </c>
      <c r="E10" s="4">
        <v>552</v>
      </c>
      <c r="F10" s="4">
        <v>1374</v>
      </c>
      <c r="G10" s="4">
        <v>4</v>
      </c>
      <c r="H10" s="4">
        <v>34</v>
      </c>
      <c r="I10" s="14"/>
      <c r="J10" s="14"/>
      <c r="K10" s="1" t="s">
        <v>25</v>
      </c>
      <c r="L10" s="4">
        <v>495021</v>
      </c>
      <c r="M10" s="4">
        <v>66060</v>
      </c>
      <c r="N10" s="4">
        <v>171624</v>
      </c>
      <c r="O10" s="4">
        <v>100120</v>
      </c>
      <c r="P10" s="4">
        <v>53416</v>
      </c>
      <c r="Q10" s="4">
        <v>31335</v>
      </c>
      <c r="R10" s="4">
        <v>19529</v>
      </c>
      <c r="S10" s="4">
        <v>12762</v>
      </c>
      <c r="T10" s="4">
        <v>9021</v>
      </c>
      <c r="U10" s="4">
        <v>6396</v>
      </c>
      <c r="V10" s="4">
        <v>4763</v>
      </c>
      <c r="W10" s="4">
        <v>3636</v>
      </c>
      <c r="X10" s="4">
        <v>13241</v>
      </c>
      <c r="Y10" s="4">
        <v>3118</v>
      </c>
      <c r="Z10" s="4">
        <v>0</v>
      </c>
    </row>
    <row r="11" spans="1:26" x14ac:dyDescent="0.25">
      <c r="A11" s="1" t="s">
        <v>8</v>
      </c>
      <c r="B11" s="4">
        <v>197965</v>
      </c>
      <c r="C11" s="4">
        <f t="shared" si="0"/>
        <v>473</v>
      </c>
      <c r="D11" s="4">
        <f t="shared" si="1"/>
        <v>1140</v>
      </c>
      <c r="E11" s="4">
        <v>465</v>
      </c>
      <c r="F11" s="4">
        <v>1099</v>
      </c>
      <c r="G11" s="4">
        <v>8</v>
      </c>
      <c r="H11" s="4">
        <v>41</v>
      </c>
      <c r="I11" s="14"/>
      <c r="J11" s="14"/>
      <c r="K11" s="1" t="s">
        <v>26</v>
      </c>
      <c r="L11" s="4">
        <v>868019</v>
      </c>
      <c r="M11" s="4">
        <v>100858</v>
      </c>
      <c r="N11" s="4">
        <v>271526</v>
      </c>
      <c r="O11" s="4">
        <v>176490</v>
      </c>
      <c r="P11" s="4">
        <v>101576</v>
      </c>
      <c r="Q11" s="4">
        <v>62643</v>
      </c>
      <c r="R11" s="4">
        <v>40140</v>
      </c>
      <c r="S11" s="4">
        <v>27153</v>
      </c>
      <c r="T11" s="4">
        <v>19143</v>
      </c>
      <c r="U11" s="4">
        <v>14037</v>
      </c>
      <c r="V11" s="4">
        <v>10256</v>
      </c>
      <c r="W11" s="4">
        <v>7934</v>
      </c>
      <c r="X11" s="4">
        <v>29279</v>
      </c>
      <c r="Y11" s="4">
        <v>6981</v>
      </c>
      <c r="Z11" s="4">
        <v>3</v>
      </c>
    </row>
    <row r="12" spans="1:26" x14ac:dyDescent="0.25">
      <c r="A12" s="1" t="s">
        <v>9</v>
      </c>
      <c r="B12" s="4">
        <v>156607</v>
      </c>
      <c r="C12" s="4">
        <f t="shared" si="0"/>
        <v>355</v>
      </c>
      <c r="D12" s="4">
        <f t="shared" si="1"/>
        <v>1007</v>
      </c>
      <c r="E12" s="4">
        <v>348</v>
      </c>
      <c r="F12" s="4">
        <v>988</v>
      </c>
      <c r="G12" s="4">
        <v>7</v>
      </c>
      <c r="H12" s="4">
        <v>19</v>
      </c>
      <c r="I12" s="14"/>
      <c r="J12" s="14"/>
      <c r="K12" s="1" t="s">
        <v>27</v>
      </c>
      <c r="L12" s="4">
        <v>3535590</v>
      </c>
      <c r="M12" s="4">
        <v>339555</v>
      </c>
      <c r="N12" s="4">
        <v>1024543</v>
      </c>
      <c r="O12" s="4">
        <v>723830</v>
      </c>
      <c r="P12" s="4">
        <v>407456</v>
      </c>
      <c r="Q12" s="4">
        <v>249634</v>
      </c>
      <c r="R12" s="4">
        <v>162769</v>
      </c>
      <c r="S12" s="4">
        <v>114590</v>
      </c>
      <c r="T12" s="4">
        <v>85169</v>
      </c>
      <c r="U12" s="4">
        <v>65712</v>
      </c>
      <c r="V12" s="4">
        <v>52342</v>
      </c>
      <c r="W12" s="4">
        <v>42111</v>
      </c>
      <c r="X12" s="4">
        <v>188559</v>
      </c>
      <c r="Y12" s="4">
        <v>79299</v>
      </c>
      <c r="Z12" s="4">
        <v>21</v>
      </c>
    </row>
    <row r="13" spans="1:26" x14ac:dyDescent="0.25">
      <c r="A13" s="1" t="s">
        <v>10</v>
      </c>
      <c r="B13" s="4">
        <v>642437</v>
      </c>
      <c r="C13" s="4">
        <f t="shared" si="0"/>
        <v>1765</v>
      </c>
      <c r="D13" s="4">
        <f t="shared" si="1"/>
        <v>4919</v>
      </c>
      <c r="E13" s="4">
        <v>1744</v>
      </c>
      <c r="F13" s="4">
        <v>4790</v>
      </c>
      <c r="G13" s="4">
        <v>21</v>
      </c>
      <c r="H13" s="4">
        <v>129</v>
      </c>
      <c r="I13" s="14"/>
      <c r="J13" s="14"/>
      <c r="K13" s="1" t="s">
        <v>28</v>
      </c>
      <c r="L13" s="4">
        <v>564723</v>
      </c>
      <c r="M13" s="4">
        <v>74418</v>
      </c>
      <c r="N13" s="4">
        <v>184410</v>
      </c>
      <c r="O13" s="4">
        <v>114500</v>
      </c>
      <c r="P13" s="4">
        <v>63023</v>
      </c>
      <c r="Q13" s="4">
        <v>37970</v>
      </c>
      <c r="R13" s="4">
        <v>24127</v>
      </c>
      <c r="S13" s="4">
        <v>16147</v>
      </c>
      <c r="T13" s="4">
        <v>11145</v>
      </c>
      <c r="U13" s="4">
        <v>8055</v>
      </c>
      <c r="V13" s="4">
        <v>5821</v>
      </c>
      <c r="W13" s="4">
        <v>4613</v>
      </c>
      <c r="X13" s="4">
        <v>16458</v>
      </c>
      <c r="Y13" s="4">
        <v>4032</v>
      </c>
      <c r="Z13" s="4">
        <v>4</v>
      </c>
    </row>
    <row r="14" spans="1:26" x14ac:dyDescent="0.25">
      <c r="A14" s="1" t="s">
        <v>11</v>
      </c>
      <c r="B14" s="4">
        <v>212638</v>
      </c>
      <c r="C14" s="4">
        <f t="shared" si="0"/>
        <v>708</v>
      </c>
      <c r="D14" s="4">
        <f t="shared" si="1"/>
        <v>2253</v>
      </c>
      <c r="E14" s="4">
        <v>694</v>
      </c>
      <c r="F14" s="4">
        <v>2183</v>
      </c>
      <c r="G14" s="4">
        <v>14</v>
      </c>
      <c r="H14" s="4">
        <v>70</v>
      </c>
      <c r="I14" s="14"/>
      <c r="J14" s="14"/>
      <c r="K14" s="1" t="s">
        <v>29</v>
      </c>
      <c r="L14" s="4">
        <v>519724</v>
      </c>
      <c r="M14" s="4">
        <v>59563</v>
      </c>
      <c r="N14" s="4">
        <v>163534</v>
      </c>
      <c r="O14" s="4">
        <v>105888</v>
      </c>
      <c r="P14" s="4">
        <v>58158</v>
      </c>
      <c r="Q14" s="4">
        <v>35400</v>
      </c>
      <c r="R14" s="4">
        <v>22976</v>
      </c>
      <c r="S14" s="4">
        <v>15903</v>
      </c>
      <c r="T14" s="4">
        <v>11240</v>
      </c>
      <c r="U14" s="4">
        <v>8630</v>
      </c>
      <c r="V14" s="4">
        <v>6624</v>
      </c>
      <c r="W14" s="4">
        <v>4995</v>
      </c>
      <c r="X14" s="4">
        <v>20348</v>
      </c>
      <c r="Y14" s="4">
        <v>6461</v>
      </c>
      <c r="Z14" s="4">
        <v>4</v>
      </c>
    </row>
    <row r="15" spans="1:26" ht="14.4" x14ac:dyDescent="0.25">
      <c r="A15" s="1" t="s">
        <v>14</v>
      </c>
      <c r="B15" s="4">
        <v>66</v>
      </c>
      <c r="C15" s="4">
        <f t="shared" si="0"/>
        <v>1</v>
      </c>
      <c r="D15" s="4">
        <f t="shared" si="1"/>
        <v>6</v>
      </c>
      <c r="E15" s="4">
        <v>1</v>
      </c>
      <c r="F15" s="4">
        <v>6</v>
      </c>
      <c r="G15" s="4">
        <v>0</v>
      </c>
      <c r="H15" s="4">
        <v>0</v>
      </c>
      <c r="I15" s="14"/>
      <c r="J15" s="14"/>
      <c r="K15" s="2" t="s">
        <v>32</v>
      </c>
      <c r="L15" s="4">
        <v>1244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7" spans="1:26" x14ac:dyDescent="0.25">
      <c r="A17" s="3" t="s">
        <v>12</v>
      </c>
      <c r="B17" s="1">
        <f>SUM(B2:B15)</f>
        <v>15448501</v>
      </c>
      <c r="C17" s="7">
        <f t="shared" ref="C17:D17" si="2">SUM(C2:C15)</f>
        <v>17077</v>
      </c>
      <c r="D17" s="7">
        <f t="shared" si="2"/>
        <v>38148</v>
      </c>
      <c r="E17" s="7">
        <f t="shared" ref="E17:H17" si="3">SUM(E2:E15)</f>
        <v>16840</v>
      </c>
      <c r="F17" s="7">
        <f t="shared" si="3"/>
        <v>37114</v>
      </c>
      <c r="G17" s="7">
        <f t="shared" si="3"/>
        <v>237</v>
      </c>
      <c r="H17" s="7">
        <f t="shared" si="3"/>
        <v>1034</v>
      </c>
      <c r="I17" s="5"/>
      <c r="J17" s="5"/>
      <c r="K17" s="5" t="s">
        <v>16</v>
      </c>
      <c r="L17" s="1">
        <f>SUM(L2:L15)</f>
        <v>15448501</v>
      </c>
      <c r="M17" s="1">
        <f>SUM(M2:M14)</f>
        <v>1786141</v>
      </c>
      <c r="N17" s="1">
        <f t="shared" ref="N17:Z17" si="4">SUM(N2:N14)</f>
        <v>4817577</v>
      </c>
      <c r="O17" s="1">
        <f t="shared" si="4"/>
        <v>3108268</v>
      </c>
      <c r="P17" s="1">
        <f t="shared" si="4"/>
        <v>1726083</v>
      </c>
      <c r="Q17" s="1">
        <f t="shared" si="4"/>
        <v>1050051</v>
      </c>
      <c r="R17" s="1">
        <f t="shared" si="4"/>
        <v>682347</v>
      </c>
      <c r="S17" s="1">
        <f t="shared" si="4"/>
        <v>469817</v>
      </c>
      <c r="T17" s="1">
        <f t="shared" si="4"/>
        <v>340881</v>
      </c>
      <c r="U17" s="1">
        <f t="shared" si="4"/>
        <v>256403</v>
      </c>
      <c r="V17" s="1">
        <f t="shared" si="4"/>
        <v>197964</v>
      </c>
      <c r="W17" s="1">
        <f t="shared" si="4"/>
        <v>156603</v>
      </c>
      <c r="X17" s="1">
        <f t="shared" si="4"/>
        <v>642419</v>
      </c>
      <c r="Y17" s="1">
        <f t="shared" si="4"/>
        <v>212637</v>
      </c>
      <c r="Z17" s="1">
        <f t="shared" si="4"/>
        <v>66</v>
      </c>
    </row>
    <row r="20" spans="1:26" x14ac:dyDescent="0.25">
      <c r="A20" s="21" t="s">
        <v>67</v>
      </c>
      <c r="B20" s="21"/>
      <c r="C20" s="21"/>
      <c r="D20" s="21"/>
      <c r="E20" s="16"/>
      <c r="F20" s="16"/>
      <c r="G20" s="16"/>
      <c r="H20" s="16"/>
      <c r="I20" s="15"/>
      <c r="J20" s="15"/>
      <c r="K20" s="12"/>
    </row>
  </sheetData>
  <mergeCells count="1">
    <mergeCell ref="A20:D20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09BE-B3EB-42A9-99B5-A264258A9A6C}">
  <dimension ref="A1:N31"/>
  <sheetViews>
    <sheetView workbookViewId="0">
      <selection activeCell="A20" sqref="A20:N31"/>
    </sheetView>
  </sheetViews>
  <sheetFormatPr defaultColWidth="20.77734375" defaultRowHeight="13.8" x14ac:dyDescent="0.25"/>
  <cols>
    <col min="5" max="8" width="0" hidden="1" customWidth="1"/>
    <col min="9" max="10" width="25.77734375" hidden="1" customWidth="1"/>
  </cols>
  <sheetData>
    <row r="1" spans="1:14" ht="14.4" x14ac:dyDescent="0.25">
      <c r="A1" s="2" t="s">
        <v>13</v>
      </c>
      <c r="B1" s="2" t="s">
        <v>60</v>
      </c>
      <c r="C1" s="2" t="s">
        <v>74</v>
      </c>
      <c r="D1" s="2" t="s">
        <v>75</v>
      </c>
      <c r="E1" s="2" t="s">
        <v>37</v>
      </c>
      <c r="F1" s="2" t="s">
        <v>38</v>
      </c>
      <c r="G1" s="2" t="s">
        <v>34</v>
      </c>
      <c r="H1" s="2" t="s">
        <v>33</v>
      </c>
      <c r="I1" s="2" t="s">
        <v>35</v>
      </c>
      <c r="J1" s="2" t="s">
        <v>36</v>
      </c>
      <c r="K1" s="2" t="s">
        <v>71</v>
      </c>
      <c r="L1" s="2" t="s">
        <v>72</v>
      </c>
      <c r="M1" s="2" t="s">
        <v>73</v>
      </c>
      <c r="N1" s="2" t="s">
        <v>77</v>
      </c>
    </row>
    <row r="2" spans="1:14" ht="13.8" customHeight="1" x14ac:dyDescent="0.25">
      <c r="A2" s="7">
        <v>1</v>
      </c>
      <c r="B2" s="4">
        <v>187465</v>
      </c>
      <c r="C2" s="19">
        <f>E2/E$17*C$17</f>
        <v>76.799389002036662</v>
      </c>
      <c r="D2" s="19">
        <f>F2/F$17*D$17</f>
        <v>157.78239159001316</v>
      </c>
      <c r="E2" s="4">
        <f>G2+I2</f>
        <v>69</v>
      </c>
      <c r="F2" s="4">
        <f>H2+J2</f>
        <v>133</v>
      </c>
      <c r="G2" s="4">
        <v>67</v>
      </c>
      <c r="H2" s="4">
        <v>132</v>
      </c>
      <c r="I2" s="4">
        <v>2</v>
      </c>
      <c r="J2" s="4">
        <v>1</v>
      </c>
      <c r="K2" s="24">
        <f>C2/B2</f>
        <v>4.0967321367741533E-4</v>
      </c>
      <c r="L2" s="24">
        <f>D2/B2</f>
        <v>8.4166319894387308E-4</v>
      </c>
      <c r="M2" s="24">
        <f>(C2+D2)/B2</f>
        <v>1.2513364126212883E-3</v>
      </c>
      <c r="N2" s="8">
        <f>(C2+D2)*300/B2</f>
        <v>0.37540092378638651</v>
      </c>
    </row>
    <row r="3" spans="1:14" ht="13.8" customHeight="1" x14ac:dyDescent="0.25">
      <c r="A3" s="7" t="s">
        <v>0</v>
      </c>
      <c r="B3" s="4">
        <v>524480</v>
      </c>
      <c r="C3" s="19">
        <f t="shared" ref="C3:D15" si="0">E3/E$17*C$17</f>
        <v>391.78818737270871</v>
      </c>
      <c r="D3" s="19">
        <f t="shared" si="0"/>
        <v>717.73193166885676</v>
      </c>
      <c r="E3" s="4">
        <f t="shared" ref="E3:F15" si="1">G3+I3</f>
        <v>352</v>
      </c>
      <c r="F3" s="4">
        <f t="shared" si="1"/>
        <v>605</v>
      </c>
      <c r="G3" s="4">
        <v>352</v>
      </c>
      <c r="H3" s="4">
        <v>599</v>
      </c>
      <c r="I3" s="4">
        <v>0</v>
      </c>
      <c r="J3" s="4">
        <v>6</v>
      </c>
      <c r="K3" s="24">
        <f t="shared" ref="K3:K15" si="2">C3/B3</f>
        <v>7.4700310283082045E-4</v>
      </c>
      <c r="L3" s="24">
        <f t="shared" ref="L3:L15" si="3">D3/B3</f>
        <v>1.3684638721569112E-3</v>
      </c>
      <c r="M3" s="24">
        <f t="shared" ref="M3:M15" si="4">(C3+D3)/B3</f>
        <v>2.1154669749877315E-3</v>
      </c>
      <c r="N3" s="8">
        <f t="shared" ref="N3:N15" si="5">(C3+D3)*300/B3</f>
        <v>0.63464009249631947</v>
      </c>
    </row>
    <row r="4" spans="1:14" ht="13.8" customHeight="1" x14ac:dyDescent="0.25">
      <c r="A4" s="7" t="s">
        <v>1</v>
      </c>
      <c r="B4" s="4">
        <v>334025</v>
      </c>
      <c r="C4" s="19">
        <f t="shared" si="0"/>
        <v>406.25763747454175</v>
      </c>
      <c r="D4" s="19">
        <f t="shared" si="0"/>
        <v>677.39658344283828</v>
      </c>
      <c r="E4" s="4">
        <f t="shared" si="1"/>
        <v>365</v>
      </c>
      <c r="F4" s="4">
        <f t="shared" si="1"/>
        <v>571</v>
      </c>
      <c r="G4" s="4">
        <v>365</v>
      </c>
      <c r="H4" s="4">
        <v>568</v>
      </c>
      <c r="I4" s="4">
        <v>0</v>
      </c>
      <c r="J4" s="4">
        <v>3</v>
      </c>
      <c r="K4" s="24">
        <f t="shared" si="2"/>
        <v>1.216249195343288E-3</v>
      </c>
      <c r="L4" s="24">
        <f t="shared" si="3"/>
        <v>2.02798168832524E-3</v>
      </c>
      <c r="M4" s="24">
        <f t="shared" si="4"/>
        <v>3.2442308836685275E-3</v>
      </c>
      <c r="N4" s="8">
        <f t="shared" si="5"/>
        <v>0.97326926510055822</v>
      </c>
    </row>
    <row r="5" spans="1:14" ht="13.8" customHeight="1" x14ac:dyDescent="0.25">
      <c r="A5" s="7" t="s">
        <v>2</v>
      </c>
      <c r="B5" s="4">
        <v>180224</v>
      </c>
      <c r="C5" s="19">
        <f t="shared" si="0"/>
        <v>297.18024439918531</v>
      </c>
      <c r="D5" s="19">
        <f t="shared" si="0"/>
        <v>526.73219448094608</v>
      </c>
      <c r="E5" s="4">
        <f t="shared" si="1"/>
        <v>267</v>
      </c>
      <c r="F5" s="4">
        <f t="shared" si="1"/>
        <v>444</v>
      </c>
      <c r="G5" s="4">
        <v>266</v>
      </c>
      <c r="H5" s="4">
        <v>441</v>
      </c>
      <c r="I5" s="4">
        <v>1</v>
      </c>
      <c r="J5" s="4">
        <v>3</v>
      </c>
      <c r="K5" s="24">
        <f t="shared" si="2"/>
        <v>1.6489493319379511E-3</v>
      </c>
      <c r="L5" s="24">
        <f t="shared" si="3"/>
        <v>2.9226528901863573E-3</v>
      </c>
      <c r="M5" s="24">
        <f t="shared" si="4"/>
        <v>4.5716022221243087E-3</v>
      </c>
      <c r="N5" s="8">
        <f t="shared" si="5"/>
        <v>1.3714806666372927</v>
      </c>
    </row>
    <row r="6" spans="1:14" x14ac:dyDescent="0.25">
      <c r="A6" s="7" t="s">
        <v>3</v>
      </c>
      <c r="B6" s="4">
        <v>106916</v>
      </c>
      <c r="C6" s="19">
        <f t="shared" si="0"/>
        <v>197.00712830957229</v>
      </c>
      <c r="D6" s="19">
        <f t="shared" si="0"/>
        <v>380.81314060446778</v>
      </c>
      <c r="E6" s="4">
        <f t="shared" si="1"/>
        <v>177</v>
      </c>
      <c r="F6" s="4">
        <f t="shared" si="1"/>
        <v>321</v>
      </c>
      <c r="G6" s="4">
        <v>176</v>
      </c>
      <c r="H6" s="4">
        <v>320</v>
      </c>
      <c r="I6" s="4">
        <v>1</v>
      </c>
      <c r="J6" s="4">
        <v>1</v>
      </c>
      <c r="K6" s="24">
        <f t="shared" si="2"/>
        <v>1.8426346693626052E-3</v>
      </c>
      <c r="L6" s="24">
        <f t="shared" si="3"/>
        <v>3.5617974915304329E-3</v>
      </c>
      <c r="M6" s="24">
        <f t="shared" si="4"/>
        <v>5.4044321608930383E-3</v>
      </c>
      <c r="N6" s="8">
        <f t="shared" si="5"/>
        <v>1.6213296482679114</v>
      </c>
    </row>
    <row r="7" spans="1:14" x14ac:dyDescent="0.25">
      <c r="A7" s="7" t="s">
        <v>4</v>
      </c>
      <c r="B7" s="4">
        <v>69081</v>
      </c>
      <c r="C7" s="19">
        <f t="shared" si="0"/>
        <v>146.92057026476579</v>
      </c>
      <c r="D7" s="19">
        <f t="shared" si="0"/>
        <v>289.46544021024965</v>
      </c>
      <c r="E7" s="4">
        <f t="shared" si="1"/>
        <v>132</v>
      </c>
      <c r="F7" s="4">
        <f t="shared" si="1"/>
        <v>244</v>
      </c>
      <c r="G7" s="4">
        <v>132</v>
      </c>
      <c r="H7" s="4">
        <v>242</v>
      </c>
      <c r="I7" s="4">
        <v>0</v>
      </c>
      <c r="J7" s="4">
        <v>2</v>
      </c>
      <c r="K7" s="24">
        <f t="shared" si="2"/>
        <v>2.1267869640677725E-3</v>
      </c>
      <c r="L7" s="24">
        <f t="shared" si="3"/>
        <v>4.1902323389969697E-3</v>
      </c>
      <c r="M7" s="24">
        <f t="shared" si="4"/>
        <v>6.3170193030647418E-3</v>
      </c>
      <c r="N7" s="8">
        <f t="shared" si="5"/>
        <v>1.8951057909194227</v>
      </c>
    </row>
    <row r="8" spans="1:14" x14ac:dyDescent="0.25">
      <c r="A8" s="7" t="s">
        <v>5</v>
      </c>
      <c r="B8" s="4">
        <v>47458</v>
      </c>
      <c r="C8" s="19">
        <f t="shared" si="0"/>
        <v>86.816700610997955</v>
      </c>
      <c r="D8" s="19">
        <f t="shared" si="0"/>
        <v>237.26675427069645</v>
      </c>
      <c r="E8" s="4">
        <f t="shared" si="1"/>
        <v>78</v>
      </c>
      <c r="F8" s="4">
        <f t="shared" si="1"/>
        <v>200</v>
      </c>
      <c r="G8" s="4">
        <v>78</v>
      </c>
      <c r="H8" s="4">
        <v>198</v>
      </c>
      <c r="I8" s="4">
        <v>0</v>
      </c>
      <c r="J8" s="4">
        <v>2</v>
      </c>
      <c r="K8" s="24">
        <f t="shared" si="2"/>
        <v>1.8293375323654168E-3</v>
      </c>
      <c r="L8" s="24">
        <f t="shared" si="3"/>
        <v>4.9995101831239504E-3</v>
      </c>
      <c r="M8" s="24">
        <f t="shared" si="4"/>
        <v>6.8288477154893681E-3</v>
      </c>
      <c r="N8" s="8">
        <f t="shared" si="5"/>
        <v>2.0486543146468104</v>
      </c>
    </row>
    <row r="9" spans="1:14" x14ac:dyDescent="0.25">
      <c r="A9" s="7" t="s">
        <v>6</v>
      </c>
      <c r="B9" s="4">
        <v>34516</v>
      </c>
      <c r="C9" s="19">
        <f t="shared" si="0"/>
        <v>63.442973523421585</v>
      </c>
      <c r="D9" s="19">
        <f t="shared" si="0"/>
        <v>189.81340341655718</v>
      </c>
      <c r="E9" s="4">
        <f t="shared" si="1"/>
        <v>57</v>
      </c>
      <c r="F9" s="4">
        <f t="shared" si="1"/>
        <v>160</v>
      </c>
      <c r="G9" s="4">
        <v>57</v>
      </c>
      <c r="H9" s="4">
        <v>155</v>
      </c>
      <c r="I9" s="4">
        <v>0</v>
      </c>
      <c r="J9" s="4">
        <v>5</v>
      </c>
      <c r="K9" s="24">
        <f t="shared" si="2"/>
        <v>1.8380743285265264E-3</v>
      </c>
      <c r="L9" s="24">
        <f t="shared" si="3"/>
        <v>5.4992873860400153E-3</v>
      </c>
      <c r="M9" s="24">
        <f t="shared" si="4"/>
        <v>7.3373617145665419E-3</v>
      </c>
      <c r="N9" s="8">
        <f t="shared" si="5"/>
        <v>2.2012085143699625</v>
      </c>
    </row>
    <row r="10" spans="1:14" x14ac:dyDescent="0.25">
      <c r="A10" s="7" t="s">
        <v>7</v>
      </c>
      <c r="B10" s="4">
        <v>26012</v>
      </c>
      <c r="C10" s="19">
        <f t="shared" si="0"/>
        <v>75.686354378818734</v>
      </c>
      <c r="D10" s="19">
        <f t="shared" si="0"/>
        <v>155.40972404730618</v>
      </c>
      <c r="E10" s="4">
        <f t="shared" si="1"/>
        <v>68</v>
      </c>
      <c r="F10" s="4">
        <f t="shared" si="1"/>
        <v>131</v>
      </c>
      <c r="G10" s="4">
        <v>68</v>
      </c>
      <c r="H10" s="4">
        <v>130</v>
      </c>
      <c r="I10" s="4">
        <v>0</v>
      </c>
      <c r="J10" s="4">
        <v>1</v>
      </c>
      <c r="K10" s="24">
        <f t="shared" si="2"/>
        <v>2.9096707050137913E-3</v>
      </c>
      <c r="L10" s="24">
        <f t="shared" si="3"/>
        <v>5.9745395989276558E-3</v>
      </c>
      <c r="M10" s="24">
        <f t="shared" si="4"/>
        <v>8.8842103039414467E-3</v>
      </c>
      <c r="N10" s="8">
        <f t="shared" si="5"/>
        <v>2.665263091182434</v>
      </c>
    </row>
    <row r="11" spans="1:14" x14ac:dyDescent="0.25">
      <c r="A11" s="7" t="s">
        <v>8</v>
      </c>
      <c r="B11" s="4">
        <v>20063</v>
      </c>
      <c r="C11" s="19">
        <f t="shared" si="0"/>
        <v>67.895112016293282</v>
      </c>
      <c r="D11" s="19">
        <f t="shared" si="0"/>
        <v>143.54638633377135</v>
      </c>
      <c r="E11" s="4">
        <f t="shared" si="1"/>
        <v>61</v>
      </c>
      <c r="F11" s="4">
        <f t="shared" si="1"/>
        <v>121</v>
      </c>
      <c r="G11" s="4">
        <v>61</v>
      </c>
      <c r="H11" s="4">
        <v>112</v>
      </c>
      <c r="I11" s="4">
        <v>0</v>
      </c>
      <c r="J11" s="4">
        <v>9</v>
      </c>
      <c r="K11" s="24">
        <f t="shared" si="2"/>
        <v>3.3840956993616746E-3</v>
      </c>
      <c r="L11" s="24">
        <f t="shared" si="3"/>
        <v>7.1547817541629541E-3</v>
      </c>
      <c r="M11" s="24">
        <f t="shared" si="4"/>
        <v>1.053887745352463E-2</v>
      </c>
      <c r="N11" s="8">
        <f t="shared" si="5"/>
        <v>3.1616632360573891</v>
      </c>
    </row>
    <row r="12" spans="1:14" x14ac:dyDescent="0.25">
      <c r="A12" s="7" t="s">
        <v>9</v>
      </c>
      <c r="B12" s="4">
        <v>16165</v>
      </c>
      <c r="C12" s="19">
        <f t="shared" si="0"/>
        <v>60.103869653767816</v>
      </c>
      <c r="D12" s="19">
        <f t="shared" si="0"/>
        <v>109.14270696452037</v>
      </c>
      <c r="E12" s="4">
        <f t="shared" si="1"/>
        <v>54</v>
      </c>
      <c r="F12" s="4">
        <f t="shared" si="1"/>
        <v>92</v>
      </c>
      <c r="G12" s="4">
        <v>53</v>
      </c>
      <c r="H12" s="4">
        <v>92</v>
      </c>
      <c r="I12" s="4">
        <v>1</v>
      </c>
      <c r="J12" s="4">
        <v>0</v>
      </c>
      <c r="K12" s="24">
        <f t="shared" si="2"/>
        <v>3.7181484474956891E-3</v>
      </c>
      <c r="L12" s="24">
        <f t="shared" si="3"/>
        <v>6.7517913371184885E-3</v>
      </c>
      <c r="M12" s="24">
        <f t="shared" si="4"/>
        <v>1.0469939784614178E-2</v>
      </c>
      <c r="N12" s="8">
        <f t="shared" si="5"/>
        <v>3.1409819353842541</v>
      </c>
    </row>
    <row r="13" spans="1:14" x14ac:dyDescent="0.25">
      <c r="A13" s="7" t="s">
        <v>10</v>
      </c>
      <c r="B13" s="4">
        <v>66787</v>
      </c>
      <c r="C13" s="19">
        <f t="shared" si="0"/>
        <v>203.68533604887983</v>
      </c>
      <c r="D13" s="19">
        <f t="shared" si="0"/>
        <v>574.18554533508541</v>
      </c>
      <c r="E13" s="4">
        <f t="shared" si="1"/>
        <v>183</v>
      </c>
      <c r="F13" s="4">
        <f t="shared" si="1"/>
        <v>484</v>
      </c>
      <c r="G13" s="4">
        <v>183</v>
      </c>
      <c r="H13" s="4">
        <v>481</v>
      </c>
      <c r="I13" s="4">
        <v>0</v>
      </c>
      <c r="J13" s="4">
        <v>3</v>
      </c>
      <c r="K13" s="24">
        <f t="shared" si="2"/>
        <v>3.0497751965035086E-3</v>
      </c>
      <c r="L13" s="24">
        <f t="shared" si="3"/>
        <v>8.5972651164910145E-3</v>
      </c>
      <c r="M13" s="24">
        <f t="shared" si="4"/>
        <v>1.1647040312994524E-2</v>
      </c>
      <c r="N13" s="8">
        <f t="shared" si="5"/>
        <v>3.4941120938983574</v>
      </c>
    </row>
    <row r="14" spans="1:14" x14ac:dyDescent="0.25">
      <c r="A14" s="7" t="s">
        <v>11</v>
      </c>
      <c r="B14" s="4">
        <v>23775</v>
      </c>
      <c r="C14" s="19">
        <f t="shared" si="0"/>
        <v>112.41649694501018</v>
      </c>
      <c r="D14" s="19">
        <f t="shared" si="0"/>
        <v>353.52746386333774</v>
      </c>
      <c r="E14" s="4">
        <f t="shared" si="1"/>
        <v>101</v>
      </c>
      <c r="F14" s="4">
        <f t="shared" si="1"/>
        <v>298</v>
      </c>
      <c r="G14" s="4">
        <v>100</v>
      </c>
      <c r="H14" s="4">
        <v>298</v>
      </c>
      <c r="I14" s="4">
        <v>1</v>
      </c>
      <c r="J14" s="4">
        <v>0</v>
      </c>
      <c r="K14" s="24">
        <f t="shared" si="2"/>
        <v>4.728348977708104E-3</v>
      </c>
      <c r="L14" s="24">
        <f t="shared" si="3"/>
        <v>1.4869714568384342E-2</v>
      </c>
      <c r="M14" s="24">
        <f t="shared" si="4"/>
        <v>1.9598063546092448E-2</v>
      </c>
      <c r="N14" s="8">
        <f t="shared" si="5"/>
        <v>5.8794190638277337</v>
      </c>
    </row>
    <row r="15" spans="1:14" x14ac:dyDescent="0.25">
      <c r="A15" s="7" t="s">
        <v>14</v>
      </c>
      <c r="B15" s="4">
        <v>6</v>
      </c>
      <c r="C15" s="19">
        <f t="shared" si="0"/>
        <v>0</v>
      </c>
      <c r="D15" s="19">
        <f t="shared" si="0"/>
        <v>1.1863337713534823</v>
      </c>
      <c r="E15" s="4">
        <f t="shared" si="1"/>
        <v>0</v>
      </c>
      <c r="F15" s="4">
        <f t="shared" si="1"/>
        <v>1</v>
      </c>
      <c r="G15" s="4">
        <v>0</v>
      </c>
      <c r="H15" s="4">
        <v>1</v>
      </c>
      <c r="I15" s="4">
        <v>0</v>
      </c>
      <c r="J15" s="4">
        <v>0</v>
      </c>
      <c r="K15" s="24">
        <f t="shared" si="2"/>
        <v>0</v>
      </c>
      <c r="L15" s="24">
        <f t="shared" si="3"/>
        <v>0.19772229522558038</v>
      </c>
      <c r="M15" s="24">
        <f t="shared" si="4"/>
        <v>0.19772229522558038</v>
      </c>
      <c r="N15" s="8">
        <f t="shared" si="5"/>
        <v>59.316688567674113</v>
      </c>
    </row>
    <row r="17" spans="1:14" x14ac:dyDescent="0.25">
      <c r="A17" s="7" t="s">
        <v>15</v>
      </c>
      <c r="B17" s="17">
        <f>SUM(B2:B15)</f>
        <v>1636973</v>
      </c>
      <c r="C17" s="17">
        <v>2186</v>
      </c>
      <c r="D17" s="17">
        <v>4514</v>
      </c>
      <c r="E17" s="7">
        <f t="shared" ref="E17:J17" si="6">SUM(E2:E15)</f>
        <v>1964</v>
      </c>
      <c r="F17" s="7">
        <f t="shared" si="6"/>
        <v>3805</v>
      </c>
      <c r="G17" s="7">
        <f t="shared" si="6"/>
        <v>1958</v>
      </c>
      <c r="H17" s="7">
        <f t="shared" si="6"/>
        <v>3769</v>
      </c>
      <c r="I17" s="7">
        <f t="shared" si="6"/>
        <v>6</v>
      </c>
      <c r="J17" s="7">
        <f t="shared" si="6"/>
        <v>36</v>
      </c>
    </row>
    <row r="20" spans="1:14" ht="14.4" x14ac:dyDescent="0.25">
      <c r="B20" s="25" t="s">
        <v>89</v>
      </c>
      <c r="C20" s="26" t="s">
        <v>61</v>
      </c>
      <c r="D20" s="26" t="s">
        <v>62</v>
      </c>
      <c r="E20" s="20"/>
      <c r="F20" s="20"/>
      <c r="G20" s="20"/>
      <c r="H20" s="20"/>
      <c r="I20" s="20"/>
      <c r="J20" s="20"/>
      <c r="K20" s="26" t="s">
        <v>90</v>
      </c>
      <c r="L20" s="26" t="s">
        <v>91</v>
      </c>
      <c r="M20" s="26" t="s">
        <v>76</v>
      </c>
      <c r="N20" s="26" t="s">
        <v>77</v>
      </c>
    </row>
    <row r="21" spans="1:14" ht="15.6" x14ac:dyDescent="0.25">
      <c r="A21" s="17" t="s">
        <v>78</v>
      </c>
      <c r="B21" s="27">
        <f>SUM(B4:B$15)</f>
        <v>925028</v>
      </c>
      <c r="C21" s="28">
        <f>SUM(C4:C$15)</f>
        <v>1717.4124236252546</v>
      </c>
      <c r="D21" s="28">
        <f>SUM(D4:D$15)</f>
        <v>3638.4856767411302</v>
      </c>
      <c r="E21" s="29"/>
      <c r="F21" s="29"/>
      <c r="G21" s="29"/>
      <c r="H21" s="29"/>
      <c r="I21" s="29"/>
      <c r="J21" s="29"/>
      <c r="K21" s="30">
        <f>C21+D21</f>
        <v>5355.8981003663848</v>
      </c>
      <c r="L21" s="31">
        <f>K21/B21</f>
        <v>5.789984844098108E-3</v>
      </c>
      <c r="M21" s="29">
        <f>K21*300</f>
        <v>1606769.4301099156</v>
      </c>
      <c r="N21" s="29">
        <f>M21/B21</f>
        <v>1.7369954532294325</v>
      </c>
    </row>
    <row r="22" spans="1:14" ht="15.6" x14ac:dyDescent="0.25">
      <c r="A22" s="17" t="s">
        <v>79</v>
      </c>
      <c r="B22" s="27">
        <f>SUM(B5:B$15)</f>
        <v>591003</v>
      </c>
      <c r="C22" s="28">
        <f>SUM(C5:C$15)</f>
        <v>1311.1547861507129</v>
      </c>
      <c r="D22" s="28">
        <f>SUM(D5:D$15)</f>
        <v>2961.0890932982916</v>
      </c>
      <c r="E22" s="29"/>
      <c r="F22" s="29"/>
      <c r="G22" s="29"/>
      <c r="H22" s="29"/>
      <c r="I22" s="29"/>
      <c r="J22" s="29"/>
      <c r="K22" s="30">
        <f t="shared" ref="K22:K31" si="7">C22+D22</f>
        <v>4272.2438794490045</v>
      </c>
      <c r="L22" s="31">
        <f t="shared" ref="L22:L31" si="8">K22/B22</f>
        <v>7.2288023570929493E-3</v>
      </c>
      <c r="M22" s="29">
        <f t="shared" ref="M22:M31" si="9">K22*300</f>
        <v>1281673.1638347013</v>
      </c>
      <c r="N22" s="29">
        <f t="shared" ref="N22:N31" si="10">M22/B22</f>
        <v>2.1686407071278846</v>
      </c>
    </row>
    <row r="23" spans="1:14" ht="15.6" x14ac:dyDescent="0.25">
      <c r="A23" s="17" t="s">
        <v>80</v>
      </c>
      <c r="B23" s="27">
        <f>SUM(B6:B$15)</f>
        <v>410779</v>
      </c>
      <c r="C23" s="28">
        <f>SUM(C6:C$15)</f>
        <v>1013.9745417515275</v>
      </c>
      <c r="D23" s="28">
        <f>SUM(D6:D$15)</f>
        <v>2434.3568988173456</v>
      </c>
      <c r="E23" s="29"/>
      <c r="F23" s="29"/>
      <c r="G23" s="29"/>
      <c r="H23" s="29"/>
      <c r="I23" s="29"/>
      <c r="J23" s="29"/>
      <c r="K23" s="30">
        <f t="shared" si="7"/>
        <v>3448.3314405688729</v>
      </c>
      <c r="L23" s="31">
        <f t="shared" si="8"/>
        <v>8.3946147212220507E-3</v>
      </c>
      <c r="M23" s="29">
        <f t="shared" si="9"/>
        <v>1034499.4321706619</v>
      </c>
      <c r="N23" s="29">
        <f t="shared" si="10"/>
        <v>2.5183844163666151</v>
      </c>
    </row>
    <row r="24" spans="1:14" ht="15.6" x14ac:dyDescent="0.25">
      <c r="A24" s="17" t="s">
        <v>81</v>
      </c>
      <c r="B24" s="27">
        <f>SUM(B7:B$15)</f>
        <v>303863</v>
      </c>
      <c r="C24" s="28">
        <f>SUM(C7:C$15)</f>
        <v>816.96741344195527</v>
      </c>
      <c r="D24" s="28">
        <f>SUM(D7:D$15)</f>
        <v>2053.5437582128779</v>
      </c>
      <c r="E24" s="29"/>
      <c r="F24" s="29"/>
      <c r="G24" s="29"/>
      <c r="H24" s="29"/>
      <c r="I24" s="29"/>
      <c r="J24" s="29"/>
      <c r="K24" s="30">
        <f t="shared" si="7"/>
        <v>2870.5111716548331</v>
      </c>
      <c r="L24" s="31">
        <f t="shared" si="8"/>
        <v>9.446728202034578E-3</v>
      </c>
      <c r="M24" s="29">
        <f t="shared" si="9"/>
        <v>861153.3514964499</v>
      </c>
      <c r="N24" s="29">
        <f t="shared" si="10"/>
        <v>2.8340184606103733</v>
      </c>
    </row>
    <row r="25" spans="1:14" ht="15.6" x14ac:dyDescent="0.25">
      <c r="A25" s="17" t="s">
        <v>82</v>
      </c>
      <c r="B25" s="27">
        <f>SUM(B8:B$15)</f>
        <v>234782</v>
      </c>
      <c r="C25" s="28">
        <f>SUM(C8:C$15)</f>
        <v>670.04684317718932</v>
      </c>
      <c r="D25" s="28">
        <f>SUM(D8:D$15)</f>
        <v>1764.0783180026283</v>
      </c>
      <c r="E25" s="29"/>
      <c r="F25" s="29"/>
      <c r="G25" s="29"/>
      <c r="H25" s="29"/>
      <c r="I25" s="29"/>
      <c r="J25" s="29"/>
      <c r="K25" s="30">
        <f t="shared" si="7"/>
        <v>2434.1251611798175</v>
      </c>
      <c r="L25" s="31">
        <f t="shared" si="8"/>
        <v>1.0367597009906285E-2</v>
      </c>
      <c r="M25" s="29">
        <f t="shared" si="9"/>
        <v>730237.54835394525</v>
      </c>
      <c r="N25" s="29">
        <f t="shared" si="10"/>
        <v>3.1102791029718855</v>
      </c>
    </row>
    <row r="26" spans="1:14" ht="15.6" x14ac:dyDescent="0.25">
      <c r="A26" s="17" t="s">
        <v>83</v>
      </c>
      <c r="B26" s="27">
        <f>SUM(B9:B$15)</f>
        <v>187324</v>
      </c>
      <c r="C26" s="28">
        <f>SUM(C9:C$15)</f>
        <v>583.23014256619149</v>
      </c>
      <c r="D26" s="28">
        <f>SUM(D9:D$15)</f>
        <v>1526.8115637319318</v>
      </c>
      <c r="E26" s="29"/>
      <c r="F26" s="29"/>
      <c r="G26" s="29"/>
      <c r="H26" s="29"/>
      <c r="I26" s="29"/>
      <c r="J26" s="29"/>
      <c r="K26" s="30">
        <f t="shared" si="7"/>
        <v>2110.0417062981232</v>
      </c>
      <c r="L26" s="31">
        <f t="shared" si="8"/>
        <v>1.1264129029372228E-2</v>
      </c>
      <c r="M26" s="29">
        <f t="shared" si="9"/>
        <v>633012.51188943698</v>
      </c>
      <c r="N26" s="29">
        <f t="shared" si="10"/>
        <v>3.3792387088116684</v>
      </c>
    </row>
    <row r="27" spans="1:14" ht="15.6" x14ac:dyDescent="0.25">
      <c r="A27" s="17" t="s">
        <v>84</v>
      </c>
      <c r="B27" s="27">
        <f>SUM(B10:B$15)</f>
        <v>152808</v>
      </c>
      <c r="C27" s="28">
        <f>SUM(C10:C$15)</f>
        <v>519.78716904276985</v>
      </c>
      <c r="D27" s="28">
        <f>SUM(D10:D$15)</f>
        <v>1336.9981603153747</v>
      </c>
      <c r="E27" s="29"/>
      <c r="F27" s="29"/>
      <c r="G27" s="29"/>
      <c r="H27" s="29"/>
      <c r="I27" s="29"/>
      <c r="J27" s="29"/>
      <c r="K27" s="30">
        <f t="shared" si="7"/>
        <v>1856.7853293581445</v>
      </c>
      <c r="L27" s="31">
        <f t="shared" si="8"/>
        <v>1.2151100265418987E-2</v>
      </c>
      <c r="M27" s="29">
        <f t="shared" si="9"/>
        <v>557035.5988074434</v>
      </c>
      <c r="N27" s="29">
        <f t="shared" si="10"/>
        <v>3.6453300796256962</v>
      </c>
    </row>
    <row r="28" spans="1:14" ht="15.6" x14ac:dyDescent="0.25">
      <c r="A28" s="17" t="s">
        <v>85</v>
      </c>
      <c r="B28" s="27">
        <f>SUM(B11:B$15)</f>
        <v>126796</v>
      </c>
      <c r="C28" s="28">
        <f>SUM(C11:C$15)</f>
        <v>444.1008146639511</v>
      </c>
      <c r="D28" s="28">
        <f>SUM(D11:D$15)</f>
        <v>1181.5884362680683</v>
      </c>
      <c r="E28" s="29"/>
      <c r="F28" s="29"/>
      <c r="G28" s="29"/>
      <c r="H28" s="29"/>
      <c r="I28" s="29"/>
      <c r="J28" s="29"/>
      <c r="K28" s="30">
        <f t="shared" si="7"/>
        <v>1625.6892509320194</v>
      </c>
      <c r="L28" s="31">
        <f t="shared" si="8"/>
        <v>1.2821297603489223E-2</v>
      </c>
      <c r="M28" s="29">
        <f t="shared" si="9"/>
        <v>487706.77527960582</v>
      </c>
      <c r="N28" s="29">
        <f t="shared" si="10"/>
        <v>3.8463892810467666</v>
      </c>
    </row>
    <row r="29" spans="1:14" ht="15.6" x14ac:dyDescent="0.25">
      <c r="A29" s="17" t="s">
        <v>86</v>
      </c>
      <c r="B29" s="27">
        <f>SUM(B12:B$15)</f>
        <v>106733</v>
      </c>
      <c r="C29" s="28">
        <f>SUM(C12:C$15)</f>
        <v>376.20570264765786</v>
      </c>
      <c r="D29" s="28">
        <f>SUM(D12:D$15)</f>
        <v>1038.042049934297</v>
      </c>
      <c r="E29" s="29"/>
      <c r="F29" s="29"/>
      <c r="G29" s="29"/>
      <c r="H29" s="29"/>
      <c r="I29" s="29"/>
      <c r="J29" s="29"/>
      <c r="K29" s="30">
        <f t="shared" si="7"/>
        <v>1414.247752581955</v>
      </c>
      <c r="L29" s="31">
        <f t="shared" si="8"/>
        <v>1.3250332629851638E-2</v>
      </c>
      <c r="M29" s="29">
        <f t="shared" si="9"/>
        <v>424274.32577458647</v>
      </c>
      <c r="N29" s="29">
        <f t="shared" si="10"/>
        <v>3.9750997889554913</v>
      </c>
    </row>
    <row r="30" spans="1:14" ht="15.6" x14ac:dyDescent="0.25">
      <c r="A30" s="17" t="s">
        <v>87</v>
      </c>
      <c r="B30" s="27">
        <f>SUM(B13:B$15)</f>
        <v>90568</v>
      </c>
      <c r="C30" s="28">
        <f>SUM(C13:C$15)</f>
        <v>316.10183299389001</v>
      </c>
      <c r="D30" s="28">
        <f>SUM(D13:D$15)</f>
        <v>928.89934296977663</v>
      </c>
      <c r="E30" s="29"/>
      <c r="F30" s="29"/>
      <c r="G30" s="29"/>
      <c r="H30" s="29"/>
      <c r="I30" s="29"/>
      <c r="J30" s="29"/>
      <c r="K30" s="30">
        <f t="shared" si="7"/>
        <v>1245.0011759636666</v>
      </c>
      <c r="L30" s="31">
        <f t="shared" si="8"/>
        <v>1.3746590141812412E-2</v>
      </c>
      <c r="M30" s="29">
        <f t="shared" si="9"/>
        <v>373500.35278909997</v>
      </c>
      <c r="N30" s="29">
        <f t="shared" si="10"/>
        <v>4.1239770425437241</v>
      </c>
    </row>
    <row r="31" spans="1:14" ht="15.6" x14ac:dyDescent="0.25">
      <c r="A31" s="17" t="s">
        <v>88</v>
      </c>
      <c r="B31" s="27">
        <f>SUM(B14:B$15)</f>
        <v>23781</v>
      </c>
      <c r="C31" s="28">
        <f>SUM(C14:C$15)</f>
        <v>112.41649694501018</v>
      </c>
      <c r="D31" s="28">
        <f>SUM(D14:D$15)</f>
        <v>354.71379763469122</v>
      </c>
      <c r="E31" s="29"/>
      <c r="F31" s="29"/>
      <c r="G31" s="29"/>
      <c r="H31" s="29"/>
      <c r="I31" s="29"/>
      <c r="J31" s="29"/>
      <c r="K31" s="30">
        <f t="shared" si="7"/>
        <v>467.1302945797014</v>
      </c>
      <c r="L31" s="31">
        <f t="shared" si="8"/>
        <v>1.9643004691968436E-2</v>
      </c>
      <c r="M31" s="29">
        <f t="shared" si="9"/>
        <v>140139.08837391043</v>
      </c>
      <c r="N31" s="29">
        <f t="shared" si="10"/>
        <v>5.8929014075905313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5925-6C90-45EA-B596-BAC3D8390F49}">
  <dimension ref="A1:N31"/>
  <sheetViews>
    <sheetView workbookViewId="0">
      <selection activeCell="O21" sqref="O21"/>
    </sheetView>
  </sheetViews>
  <sheetFormatPr defaultColWidth="20.77734375" defaultRowHeight="13.8" x14ac:dyDescent="0.25"/>
  <cols>
    <col min="5" max="8" width="0" hidden="1" customWidth="1"/>
    <col min="9" max="10" width="25.77734375" hidden="1" customWidth="1"/>
  </cols>
  <sheetData>
    <row r="1" spans="1:14" ht="14.4" x14ac:dyDescent="0.25">
      <c r="A1" s="2" t="s">
        <v>13</v>
      </c>
      <c r="B1" s="2" t="s">
        <v>60</v>
      </c>
      <c r="C1" s="2" t="s">
        <v>74</v>
      </c>
      <c r="D1" s="2" t="s">
        <v>75</v>
      </c>
      <c r="E1" s="2" t="s">
        <v>37</v>
      </c>
      <c r="F1" s="2" t="s">
        <v>38</v>
      </c>
      <c r="G1" s="2" t="s">
        <v>34</v>
      </c>
      <c r="H1" s="2" t="s">
        <v>33</v>
      </c>
      <c r="I1" s="2" t="s">
        <v>35</v>
      </c>
      <c r="J1" s="2" t="s">
        <v>36</v>
      </c>
      <c r="K1" s="2" t="s">
        <v>71</v>
      </c>
      <c r="L1" s="2" t="s">
        <v>72</v>
      </c>
      <c r="M1" s="2" t="s">
        <v>73</v>
      </c>
      <c r="N1" s="2" t="s">
        <v>77</v>
      </c>
    </row>
    <row r="2" spans="1:14" ht="13.8" customHeight="1" x14ac:dyDescent="0.25">
      <c r="A2" s="7">
        <v>1</v>
      </c>
      <c r="B2" s="4">
        <v>72780</v>
      </c>
      <c r="C2" s="19">
        <f>E2/E$17*C$17</f>
        <v>33.011363636363633</v>
      </c>
      <c r="D2" s="19">
        <f>F2/F$17*D$17</f>
        <v>83.56435643564356</v>
      </c>
      <c r="E2" s="4">
        <f>G2+I2</f>
        <v>30</v>
      </c>
      <c r="F2" s="4">
        <f>H2+J2</f>
        <v>70</v>
      </c>
      <c r="G2" s="4">
        <v>30</v>
      </c>
      <c r="H2" s="4">
        <v>70</v>
      </c>
      <c r="I2" s="4">
        <v>0</v>
      </c>
      <c r="J2" s="4">
        <v>0</v>
      </c>
      <c r="K2" s="24">
        <f>C2/B2</f>
        <v>4.5357740638037416E-4</v>
      </c>
      <c r="L2" s="24">
        <f>D2/B2</f>
        <v>1.1481774723226649E-3</v>
      </c>
      <c r="M2" s="24">
        <f>(C2+D2)/B2</f>
        <v>1.6017548787030391E-3</v>
      </c>
      <c r="N2" s="8">
        <f>(C2+D2)*300/B2</f>
        <v>0.48052646361091178</v>
      </c>
    </row>
    <row r="3" spans="1:14" ht="13.8" customHeight="1" x14ac:dyDescent="0.25">
      <c r="A3" s="7" t="s">
        <v>0</v>
      </c>
      <c r="B3" s="4">
        <v>207045</v>
      </c>
      <c r="C3" s="19">
        <f t="shared" ref="C3:D15" si="0">E3/E$17*C$17</f>
        <v>140.84848484848484</v>
      </c>
      <c r="D3" s="19">
        <f t="shared" si="0"/>
        <v>337.83875530410188</v>
      </c>
      <c r="E3" s="4">
        <f t="shared" ref="E3:F15" si="1">G3+I3</f>
        <v>128</v>
      </c>
      <c r="F3" s="4">
        <f t="shared" si="1"/>
        <v>283</v>
      </c>
      <c r="G3" s="4">
        <v>126</v>
      </c>
      <c r="H3" s="4">
        <v>279</v>
      </c>
      <c r="I3" s="4">
        <v>2</v>
      </c>
      <c r="J3" s="4">
        <v>4</v>
      </c>
      <c r="K3" s="24">
        <f t="shared" ref="K3:K15" si="2">C3/B3</f>
        <v>6.8027957617177348E-4</v>
      </c>
      <c r="L3" s="24">
        <f t="shared" ref="L3:L15" si="3">D3/B3</f>
        <v>1.6317165606708776E-3</v>
      </c>
      <c r="M3" s="24">
        <f t="shared" ref="M3:M15" si="4">(C3+D3)/B3</f>
        <v>2.3119961368426511E-3</v>
      </c>
      <c r="N3" s="8">
        <f t="shared" ref="N3:N15" si="5">(C3+D3)*300/B3</f>
        <v>0.69359884105279535</v>
      </c>
    </row>
    <row r="4" spans="1:14" ht="13.8" customHeight="1" x14ac:dyDescent="0.25">
      <c r="A4" s="7" t="s">
        <v>1</v>
      </c>
      <c r="B4" s="4">
        <v>142653</v>
      </c>
      <c r="C4" s="19">
        <f t="shared" si="0"/>
        <v>190.36553030303028</v>
      </c>
      <c r="D4" s="19">
        <f t="shared" si="0"/>
        <v>337.83875530410188</v>
      </c>
      <c r="E4" s="4">
        <f t="shared" si="1"/>
        <v>173</v>
      </c>
      <c r="F4" s="4">
        <f t="shared" si="1"/>
        <v>283</v>
      </c>
      <c r="G4" s="4">
        <v>170</v>
      </c>
      <c r="H4" s="4">
        <v>283</v>
      </c>
      <c r="I4" s="4">
        <v>3</v>
      </c>
      <c r="J4" s="4">
        <v>0</v>
      </c>
      <c r="K4" s="24">
        <f t="shared" si="2"/>
        <v>1.3344656635544312E-3</v>
      </c>
      <c r="L4" s="24">
        <f t="shared" si="3"/>
        <v>2.3682555242728991E-3</v>
      </c>
      <c r="M4" s="24">
        <f t="shared" si="4"/>
        <v>3.7027211878273305E-3</v>
      </c>
      <c r="N4" s="8">
        <f t="shared" si="5"/>
        <v>1.1108163563481992</v>
      </c>
    </row>
    <row r="5" spans="1:14" ht="13.8" customHeight="1" x14ac:dyDescent="0.25">
      <c r="A5" s="7" t="s">
        <v>2</v>
      </c>
      <c r="B5" s="4">
        <v>84769</v>
      </c>
      <c r="C5" s="19">
        <f t="shared" si="0"/>
        <v>121.04166666666667</v>
      </c>
      <c r="D5" s="19">
        <f t="shared" si="0"/>
        <v>303.21923620933524</v>
      </c>
      <c r="E5" s="4">
        <f t="shared" si="1"/>
        <v>110</v>
      </c>
      <c r="F5" s="4">
        <f t="shared" si="1"/>
        <v>254</v>
      </c>
      <c r="G5" s="4">
        <v>106</v>
      </c>
      <c r="H5" s="4">
        <v>253</v>
      </c>
      <c r="I5" s="4">
        <v>4</v>
      </c>
      <c r="J5" s="4">
        <v>1</v>
      </c>
      <c r="K5" s="24">
        <f t="shared" si="2"/>
        <v>1.4279001364492522E-3</v>
      </c>
      <c r="L5" s="24">
        <f t="shared" si="3"/>
        <v>3.5770061721777445E-3</v>
      </c>
      <c r="M5" s="24">
        <f t="shared" si="4"/>
        <v>5.0049063086269972E-3</v>
      </c>
      <c r="N5" s="8">
        <f t="shared" si="5"/>
        <v>1.5014718925880992</v>
      </c>
    </row>
    <row r="6" spans="1:14" x14ac:dyDescent="0.25">
      <c r="A6" s="7" t="s">
        <v>3</v>
      </c>
      <c r="B6" s="4">
        <v>54423</v>
      </c>
      <c r="C6" s="19">
        <f t="shared" si="0"/>
        <v>125.44318181818181</v>
      </c>
      <c r="D6" s="19">
        <f t="shared" si="0"/>
        <v>241.14285714285714</v>
      </c>
      <c r="E6" s="4">
        <f t="shared" si="1"/>
        <v>114</v>
      </c>
      <c r="F6" s="4">
        <f t="shared" si="1"/>
        <v>202</v>
      </c>
      <c r="G6" s="4">
        <v>112</v>
      </c>
      <c r="H6" s="4">
        <v>200</v>
      </c>
      <c r="I6" s="4">
        <v>2</v>
      </c>
      <c r="J6" s="4">
        <v>2</v>
      </c>
      <c r="K6" s="24">
        <f t="shared" si="2"/>
        <v>2.3049663160461904E-3</v>
      </c>
      <c r="L6" s="24">
        <f t="shared" si="3"/>
        <v>4.4308997508931362E-3</v>
      </c>
      <c r="M6" s="24">
        <f t="shared" si="4"/>
        <v>6.7358660669393266E-3</v>
      </c>
      <c r="N6" s="8">
        <f t="shared" si="5"/>
        <v>2.020759820081798</v>
      </c>
    </row>
    <row r="7" spans="1:14" x14ac:dyDescent="0.25">
      <c r="A7" s="7" t="s">
        <v>4</v>
      </c>
      <c r="B7" s="4">
        <v>36762</v>
      </c>
      <c r="C7" s="19">
        <f t="shared" si="0"/>
        <v>80.327651515151501</v>
      </c>
      <c r="D7" s="19">
        <f t="shared" si="0"/>
        <v>175.48514851485149</v>
      </c>
      <c r="E7" s="4">
        <f t="shared" si="1"/>
        <v>73</v>
      </c>
      <c r="F7" s="4">
        <f t="shared" si="1"/>
        <v>147</v>
      </c>
      <c r="G7" s="4">
        <v>73</v>
      </c>
      <c r="H7" s="4">
        <v>145</v>
      </c>
      <c r="I7" s="4">
        <v>0</v>
      </c>
      <c r="J7" s="4">
        <v>2</v>
      </c>
      <c r="K7" s="24">
        <f t="shared" si="2"/>
        <v>2.1850729425806946E-3</v>
      </c>
      <c r="L7" s="24">
        <f t="shared" si="3"/>
        <v>4.7735473726905906E-3</v>
      </c>
      <c r="M7" s="24">
        <f t="shared" si="4"/>
        <v>6.9586203152712852E-3</v>
      </c>
      <c r="N7" s="8">
        <f t="shared" si="5"/>
        <v>2.0875860945813853</v>
      </c>
    </row>
    <row r="8" spans="1:14" x14ac:dyDescent="0.25">
      <c r="A8" s="7" t="s">
        <v>5</v>
      </c>
      <c r="B8" s="4">
        <v>25923</v>
      </c>
      <c r="C8" s="19">
        <f t="shared" si="0"/>
        <v>69.32386363636364</v>
      </c>
      <c r="D8" s="19">
        <f t="shared" si="0"/>
        <v>155.1909476661952</v>
      </c>
      <c r="E8" s="4">
        <f t="shared" si="1"/>
        <v>63</v>
      </c>
      <c r="F8" s="4">
        <f t="shared" si="1"/>
        <v>130</v>
      </c>
      <c r="G8" s="4">
        <v>63</v>
      </c>
      <c r="H8" s="4">
        <v>130</v>
      </c>
      <c r="I8" s="4">
        <v>0</v>
      </c>
      <c r="J8" s="4">
        <v>0</v>
      </c>
      <c r="K8" s="24">
        <f t="shared" si="2"/>
        <v>2.6742222596290413E-3</v>
      </c>
      <c r="L8" s="24">
        <f t="shared" si="3"/>
        <v>5.986612184785526E-3</v>
      </c>
      <c r="M8" s="24">
        <f t="shared" si="4"/>
        <v>8.6608344444145668E-3</v>
      </c>
      <c r="N8" s="8">
        <f t="shared" si="5"/>
        <v>2.5982503333243701</v>
      </c>
    </row>
    <row r="9" spans="1:14" x14ac:dyDescent="0.25">
      <c r="A9" s="7" t="s">
        <v>6</v>
      </c>
      <c r="B9" s="4">
        <v>18808</v>
      </c>
      <c r="C9" s="19">
        <f t="shared" si="0"/>
        <v>69.32386363636364</v>
      </c>
      <c r="D9" s="19">
        <f t="shared" si="0"/>
        <v>139.67185289957567</v>
      </c>
      <c r="E9" s="4">
        <f t="shared" si="1"/>
        <v>63</v>
      </c>
      <c r="F9" s="4">
        <f t="shared" si="1"/>
        <v>117</v>
      </c>
      <c r="G9" s="4">
        <v>63</v>
      </c>
      <c r="H9" s="4">
        <v>115</v>
      </c>
      <c r="I9" s="4">
        <v>0</v>
      </c>
      <c r="J9" s="4">
        <v>2</v>
      </c>
      <c r="K9" s="24">
        <f t="shared" si="2"/>
        <v>3.6858710993387727E-3</v>
      </c>
      <c r="L9" s="24">
        <f t="shared" si="3"/>
        <v>7.4261937951709735E-3</v>
      </c>
      <c r="M9" s="24">
        <f t="shared" si="4"/>
        <v>1.1112064894509747E-2</v>
      </c>
      <c r="N9" s="8">
        <f t="shared" si="5"/>
        <v>3.3336194683529241</v>
      </c>
    </row>
    <row r="10" spans="1:14" x14ac:dyDescent="0.25">
      <c r="A10" s="7" t="s">
        <v>7</v>
      </c>
      <c r="B10" s="4">
        <v>14123</v>
      </c>
      <c r="C10" s="19">
        <f t="shared" si="0"/>
        <v>38.513257575757571</v>
      </c>
      <c r="D10" s="19">
        <f t="shared" si="0"/>
        <v>95.50212164073551</v>
      </c>
      <c r="E10" s="4">
        <f t="shared" si="1"/>
        <v>35</v>
      </c>
      <c r="F10" s="4">
        <f t="shared" si="1"/>
        <v>80</v>
      </c>
      <c r="G10" s="4">
        <v>35</v>
      </c>
      <c r="H10" s="4">
        <v>80</v>
      </c>
      <c r="I10" s="4">
        <v>0</v>
      </c>
      <c r="J10" s="4">
        <v>0</v>
      </c>
      <c r="K10" s="24">
        <f t="shared" si="2"/>
        <v>2.726988428503687E-3</v>
      </c>
      <c r="L10" s="24">
        <f t="shared" si="3"/>
        <v>6.7621696269018986E-3</v>
      </c>
      <c r="M10" s="24">
        <f t="shared" si="4"/>
        <v>9.4891580554055839E-3</v>
      </c>
      <c r="N10" s="8">
        <f t="shared" si="5"/>
        <v>2.8467474166216755</v>
      </c>
    </row>
    <row r="11" spans="1:14" x14ac:dyDescent="0.25">
      <c r="A11" s="7" t="s">
        <v>8</v>
      </c>
      <c r="B11" s="4">
        <v>11151</v>
      </c>
      <c r="C11" s="19">
        <f t="shared" si="0"/>
        <v>45.115530303030305</v>
      </c>
      <c r="D11" s="19">
        <f t="shared" si="0"/>
        <v>99.083451202263092</v>
      </c>
      <c r="E11" s="4">
        <f t="shared" si="1"/>
        <v>41</v>
      </c>
      <c r="F11" s="4">
        <f t="shared" si="1"/>
        <v>83</v>
      </c>
      <c r="G11" s="4">
        <v>40</v>
      </c>
      <c r="H11" s="4">
        <v>81</v>
      </c>
      <c r="I11" s="4">
        <v>1</v>
      </c>
      <c r="J11" s="4">
        <v>2</v>
      </c>
      <c r="K11" s="24">
        <f t="shared" si="2"/>
        <v>4.0458730430481841E-3</v>
      </c>
      <c r="L11" s="24">
        <f t="shared" si="3"/>
        <v>8.8856112637667548E-3</v>
      </c>
      <c r="M11" s="24">
        <f t="shared" si="4"/>
        <v>1.293148430681494E-2</v>
      </c>
      <c r="N11" s="8">
        <f t="shared" si="5"/>
        <v>3.8794452920444824</v>
      </c>
    </row>
    <row r="12" spans="1:14" x14ac:dyDescent="0.25">
      <c r="A12" s="7" t="s">
        <v>9</v>
      </c>
      <c r="B12" s="4">
        <v>8813</v>
      </c>
      <c r="C12" s="19">
        <f t="shared" si="0"/>
        <v>26.40909090909091</v>
      </c>
      <c r="D12" s="19">
        <f t="shared" si="0"/>
        <v>75.207920792079207</v>
      </c>
      <c r="E12" s="4">
        <f t="shared" si="1"/>
        <v>24</v>
      </c>
      <c r="F12" s="4">
        <f t="shared" si="1"/>
        <v>63</v>
      </c>
      <c r="G12" s="4">
        <v>24</v>
      </c>
      <c r="H12" s="4">
        <v>62</v>
      </c>
      <c r="I12" s="4">
        <v>0</v>
      </c>
      <c r="J12" s="4">
        <v>1</v>
      </c>
      <c r="K12" s="24">
        <f t="shared" si="2"/>
        <v>2.9966062531590729E-3</v>
      </c>
      <c r="L12" s="24">
        <f t="shared" si="3"/>
        <v>8.5337479623373656E-3</v>
      </c>
      <c r="M12" s="24">
        <f t="shared" si="4"/>
        <v>1.1530354215496438E-2</v>
      </c>
      <c r="N12" s="8">
        <f t="shared" si="5"/>
        <v>3.4591062646489315</v>
      </c>
    </row>
    <row r="13" spans="1:14" x14ac:dyDescent="0.25">
      <c r="A13" s="7" t="s">
        <v>10</v>
      </c>
      <c r="B13" s="4">
        <v>34455</v>
      </c>
      <c r="C13" s="19">
        <f t="shared" si="0"/>
        <v>177.16098484848484</v>
      </c>
      <c r="D13" s="19">
        <f t="shared" si="0"/>
        <v>359.32673267326732</v>
      </c>
      <c r="E13" s="4">
        <f t="shared" si="1"/>
        <v>161</v>
      </c>
      <c r="F13" s="4">
        <f t="shared" si="1"/>
        <v>301</v>
      </c>
      <c r="G13" s="4">
        <v>161</v>
      </c>
      <c r="H13" s="4">
        <v>300</v>
      </c>
      <c r="I13" s="4">
        <v>0</v>
      </c>
      <c r="J13" s="4">
        <v>1</v>
      </c>
      <c r="K13" s="24">
        <f t="shared" si="2"/>
        <v>5.1418077158172934E-3</v>
      </c>
      <c r="L13" s="24">
        <f t="shared" si="3"/>
        <v>1.0428870488267808E-2</v>
      </c>
      <c r="M13" s="24">
        <f t="shared" si="4"/>
        <v>1.5570678204085102E-2</v>
      </c>
      <c r="N13" s="8">
        <f t="shared" si="5"/>
        <v>4.67120346122553</v>
      </c>
    </row>
    <row r="14" spans="1:14" x14ac:dyDescent="0.25">
      <c r="A14" s="7" t="s">
        <v>11</v>
      </c>
      <c r="B14" s="4">
        <v>8572</v>
      </c>
      <c r="C14" s="19">
        <f t="shared" si="0"/>
        <v>45.115530303030305</v>
      </c>
      <c r="D14" s="19">
        <f t="shared" si="0"/>
        <v>126.54031117397454</v>
      </c>
      <c r="E14" s="4">
        <f t="shared" si="1"/>
        <v>41</v>
      </c>
      <c r="F14" s="4">
        <f t="shared" si="1"/>
        <v>106</v>
      </c>
      <c r="G14" s="4">
        <v>41</v>
      </c>
      <c r="H14" s="4">
        <v>105</v>
      </c>
      <c r="I14" s="4">
        <v>0</v>
      </c>
      <c r="J14" s="4">
        <v>1</v>
      </c>
      <c r="K14" s="24">
        <f t="shared" si="2"/>
        <v>5.2631276601761909E-3</v>
      </c>
      <c r="L14" s="24">
        <f t="shared" si="3"/>
        <v>1.4762052166819242E-2</v>
      </c>
      <c r="M14" s="24">
        <f t="shared" si="4"/>
        <v>2.0025179826995435E-2</v>
      </c>
      <c r="N14" s="8">
        <f t="shared" si="5"/>
        <v>6.0075539480986295</v>
      </c>
    </row>
    <row r="15" spans="1:14" x14ac:dyDescent="0.25">
      <c r="A15" s="7" t="s">
        <v>14</v>
      </c>
      <c r="B15" s="4">
        <v>2</v>
      </c>
      <c r="C15" s="19">
        <f t="shared" si="0"/>
        <v>0</v>
      </c>
      <c r="D15" s="19">
        <f t="shared" si="0"/>
        <v>2.3875530410183874</v>
      </c>
      <c r="E15" s="4">
        <f t="shared" si="1"/>
        <v>0</v>
      </c>
      <c r="F15" s="4">
        <f t="shared" si="1"/>
        <v>2</v>
      </c>
      <c r="G15" s="4">
        <v>0</v>
      </c>
      <c r="H15" s="4">
        <v>2</v>
      </c>
      <c r="I15" s="4">
        <v>0</v>
      </c>
      <c r="J15" s="4">
        <v>0</v>
      </c>
      <c r="K15" s="24">
        <f t="shared" si="2"/>
        <v>0</v>
      </c>
      <c r="L15" s="24">
        <f t="shared" si="3"/>
        <v>1.1937765205091937</v>
      </c>
      <c r="M15" s="24">
        <f t="shared" si="4"/>
        <v>1.1937765205091937</v>
      </c>
      <c r="N15" s="8">
        <f t="shared" si="5"/>
        <v>358.13295615275808</v>
      </c>
    </row>
    <row r="17" spans="1:14" x14ac:dyDescent="0.25">
      <c r="A17" s="7" t="s">
        <v>15</v>
      </c>
      <c r="B17" s="17">
        <f>SUM(B2:B15)</f>
        <v>720279</v>
      </c>
      <c r="C17" s="17">
        <v>1162</v>
      </c>
      <c r="D17" s="17">
        <v>2532</v>
      </c>
      <c r="E17" s="7">
        <f t="shared" ref="E17:J17" si="6">SUM(E2:E15)</f>
        <v>1056</v>
      </c>
      <c r="F17" s="7">
        <f t="shared" si="6"/>
        <v>2121</v>
      </c>
      <c r="G17" s="7">
        <f t="shared" si="6"/>
        <v>1044</v>
      </c>
      <c r="H17" s="7">
        <f t="shared" si="6"/>
        <v>2105</v>
      </c>
      <c r="I17" s="7">
        <f t="shared" si="6"/>
        <v>12</v>
      </c>
      <c r="J17" s="7">
        <f t="shared" si="6"/>
        <v>16</v>
      </c>
    </row>
    <row r="20" spans="1:14" ht="14.4" x14ac:dyDescent="0.25">
      <c r="B20" s="25" t="s">
        <v>89</v>
      </c>
      <c r="C20" s="26" t="s">
        <v>61</v>
      </c>
      <c r="D20" s="26" t="s">
        <v>62</v>
      </c>
      <c r="E20" s="20"/>
      <c r="F20" s="20"/>
      <c r="G20" s="20"/>
      <c r="H20" s="20"/>
      <c r="I20" s="20"/>
      <c r="J20" s="20"/>
      <c r="K20" s="26" t="s">
        <v>90</v>
      </c>
      <c r="L20" s="26" t="s">
        <v>91</v>
      </c>
      <c r="M20" s="26" t="s">
        <v>76</v>
      </c>
      <c r="N20" s="26" t="s">
        <v>77</v>
      </c>
    </row>
    <row r="21" spans="1:14" ht="15.6" x14ac:dyDescent="0.25">
      <c r="A21" s="17" t="s">
        <v>78</v>
      </c>
      <c r="B21" s="27">
        <f>SUM(B4:B$15)</f>
        <v>440454</v>
      </c>
      <c r="C21" s="28">
        <f>SUM(C4:C$15)</f>
        <v>988.14015151515139</v>
      </c>
      <c r="D21" s="28">
        <f>SUM(D4:D$15)</f>
        <v>2110.5968882602547</v>
      </c>
      <c r="E21" s="29"/>
      <c r="F21" s="29"/>
      <c r="G21" s="29"/>
      <c r="H21" s="29"/>
      <c r="I21" s="29"/>
      <c r="J21" s="29"/>
      <c r="K21" s="30">
        <f>C21+D21</f>
        <v>3098.7370397754062</v>
      </c>
      <c r="L21" s="31">
        <f>K21/B21</f>
        <v>7.0353250050525281E-3</v>
      </c>
      <c r="M21" s="29">
        <f>K21*300</f>
        <v>929621.1119326218</v>
      </c>
      <c r="N21" s="29">
        <f>M21/B21</f>
        <v>2.1105975015157581</v>
      </c>
    </row>
    <row r="22" spans="1:14" ht="15.6" x14ac:dyDescent="0.25">
      <c r="A22" s="17" t="s">
        <v>79</v>
      </c>
      <c r="B22" s="27">
        <f>SUM(B5:B$15)</f>
        <v>297801</v>
      </c>
      <c r="C22" s="28">
        <f>SUM(C5:C$15)</f>
        <v>797.77462121212113</v>
      </c>
      <c r="D22" s="28">
        <f>SUM(D5:D$15)</f>
        <v>1772.7581329561531</v>
      </c>
      <c r="E22" s="29"/>
      <c r="F22" s="29"/>
      <c r="G22" s="29"/>
      <c r="H22" s="29"/>
      <c r="I22" s="29"/>
      <c r="J22" s="29"/>
      <c r="K22" s="30">
        <f t="shared" ref="K22:K31" si="7">C22+D22</f>
        <v>2570.5327541682741</v>
      </c>
      <c r="L22" s="31">
        <f t="shared" ref="L22:L31" si="8">K22/B22</f>
        <v>8.6317129699640845E-3</v>
      </c>
      <c r="M22" s="29">
        <f t="shared" ref="M22:M31" si="9">K22*300</f>
        <v>771159.82625048223</v>
      </c>
      <c r="N22" s="29">
        <f t="shared" ref="N22:N31" si="10">M22/B22</f>
        <v>2.5895138909892252</v>
      </c>
    </row>
    <row r="23" spans="1:14" ht="15.6" x14ac:dyDescent="0.25">
      <c r="A23" s="17" t="s">
        <v>80</v>
      </c>
      <c r="B23" s="27">
        <f>SUM(B6:B$15)</f>
        <v>213032</v>
      </c>
      <c r="C23" s="28">
        <f>SUM(C6:C$15)</f>
        <v>676.7329545454545</v>
      </c>
      <c r="D23" s="28">
        <f>SUM(D6:D$15)</f>
        <v>1469.5388967468175</v>
      </c>
      <c r="E23" s="29"/>
      <c r="F23" s="29"/>
      <c r="G23" s="29"/>
      <c r="H23" s="29"/>
      <c r="I23" s="29"/>
      <c r="J23" s="29"/>
      <c r="K23" s="30">
        <f t="shared" si="7"/>
        <v>2146.271851292272</v>
      </c>
      <c r="L23" s="31">
        <f t="shared" si="8"/>
        <v>1.007488007103286E-2</v>
      </c>
      <c r="M23" s="29">
        <f t="shared" si="9"/>
        <v>643881.55538768158</v>
      </c>
      <c r="N23" s="29">
        <f t="shared" si="10"/>
        <v>3.0224640213098577</v>
      </c>
    </row>
    <row r="24" spans="1:14" ht="15.6" x14ac:dyDescent="0.25">
      <c r="A24" s="17" t="s">
        <v>81</v>
      </c>
      <c r="B24" s="27">
        <f>SUM(B7:B$15)</f>
        <v>158609</v>
      </c>
      <c r="C24" s="28">
        <f>SUM(C7:C$15)</f>
        <v>551.28977272727263</v>
      </c>
      <c r="D24" s="28">
        <f>SUM(D7:D$15)</f>
        <v>1228.3960396039604</v>
      </c>
      <c r="E24" s="29"/>
      <c r="F24" s="29"/>
      <c r="G24" s="29"/>
      <c r="H24" s="29"/>
      <c r="I24" s="29"/>
      <c r="J24" s="29"/>
      <c r="K24" s="30">
        <f t="shared" si="7"/>
        <v>1779.6858123312331</v>
      </c>
      <c r="L24" s="31">
        <f t="shared" si="8"/>
        <v>1.1220585290438961E-2</v>
      </c>
      <c r="M24" s="29">
        <f t="shared" si="9"/>
        <v>533905.74369936995</v>
      </c>
      <c r="N24" s="29">
        <f t="shared" si="10"/>
        <v>3.3661755871316883</v>
      </c>
    </row>
    <row r="25" spans="1:14" ht="15.6" x14ac:dyDescent="0.25">
      <c r="A25" s="17" t="s">
        <v>82</v>
      </c>
      <c r="B25" s="27">
        <f>SUM(B8:B$15)</f>
        <v>121847</v>
      </c>
      <c r="C25" s="28">
        <f>SUM(C8:C$15)</f>
        <v>470.96212121212119</v>
      </c>
      <c r="D25" s="28">
        <f>SUM(D8:D$15)</f>
        <v>1052.9108910891089</v>
      </c>
      <c r="E25" s="29"/>
      <c r="F25" s="29"/>
      <c r="G25" s="29"/>
      <c r="H25" s="29"/>
      <c r="I25" s="29"/>
      <c r="J25" s="29"/>
      <c r="K25" s="30">
        <f t="shared" si="7"/>
        <v>1523.8730123012301</v>
      </c>
      <c r="L25" s="31">
        <f t="shared" si="8"/>
        <v>1.2506446710228648E-2</v>
      </c>
      <c r="M25" s="29">
        <f t="shared" si="9"/>
        <v>457161.90369036904</v>
      </c>
      <c r="N25" s="29">
        <f t="shared" si="10"/>
        <v>3.7519340130685945</v>
      </c>
    </row>
    <row r="26" spans="1:14" ht="15.6" x14ac:dyDescent="0.25">
      <c r="A26" s="17" t="s">
        <v>83</v>
      </c>
      <c r="B26" s="27">
        <f>SUM(B9:B$15)</f>
        <v>95924</v>
      </c>
      <c r="C26" s="28">
        <f>SUM(C9:C$15)</f>
        <v>401.63825757575756</v>
      </c>
      <c r="D26" s="28">
        <f>SUM(D9:D$15)</f>
        <v>897.71994342291362</v>
      </c>
      <c r="E26" s="29"/>
      <c r="F26" s="29"/>
      <c r="G26" s="29"/>
      <c r="H26" s="29"/>
      <c r="I26" s="29"/>
      <c r="J26" s="29"/>
      <c r="K26" s="30">
        <f t="shared" si="7"/>
        <v>1299.3582009986712</v>
      </c>
      <c r="L26" s="31">
        <f t="shared" si="8"/>
        <v>1.3545704943483082E-2</v>
      </c>
      <c r="M26" s="29">
        <f t="shared" si="9"/>
        <v>389807.46029960137</v>
      </c>
      <c r="N26" s="29">
        <f t="shared" si="10"/>
        <v>4.0637114830449246</v>
      </c>
    </row>
    <row r="27" spans="1:14" ht="15.6" x14ac:dyDescent="0.25">
      <c r="A27" s="17" t="s">
        <v>84</v>
      </c>
      <c r="B27" s="27">
        <f>SUM(B10:B$15)</f>
        <v>77116</v>
      </c>
      <c r="C27" s="28">
        <f>SUM(C10:C$15)</f>
        <v>332.31439393939394</v>
      </c>
      <c r="D27" s="28">
        <f>SUM(D10:D$15)</f>
        <v>758.04809052333792</v>
      </c>
      <c r="E27" s="29"/>
      <c r="F27" s="29"/>
      <c r="G27" s="29"/>
      <c r="H27" s="29"/>
      <c r="I27" s="29"/>
      <c r="J27" s="29"/>
      <c r="K27" s="30">
        <f t="shared" si="7"/>
        <v>1090.3624844627318</v>
      </c>
      <c r="L27" s="31">
        <f t="shared" si="8"/>
        <v>1.4139251056366146E-2</v>
      </c>
      <c r="M27" s="29">
        <f t="shared" si="9"/>
        <v>327108.74533881951</v>
      </c>
      <c r="N27" s="29">
        <f t="shared" si="10"/>
        <v>4.2417753169098438</v>
      </c>
    </row>
    <row r="28" spans="1:14" ht="15.6" x14ac:dyDescent="0.25">
      <c r="A28" s="17" t="s">
        <v>85</v>
      </c>
      <c r="B28" s="27">
        <f>SUM(B11:B$15)</f>
        <v>62993</v>
      </c>
      <c r="C28" s="28">
        <f>SUM(C11:C$15)</f>
        <v>293.80113636363637</v>
      </c>
      <c r="D28" s="28">
        <f>SUM(D11:D$15)</f>
        <v>662.54596888260255</v>
      </c>
      <c r="E28" s="29"/>
      <c r="F28" s="29"/>
      <c r="G28" s="29"/>
      <c r="H28" s="29"/>
      <c r="I28" s="29"/>
      <c r="J28" s="29"/>
      <c r="K28" s="30">
        <f t="shared" si="7"/>
        <v>956.34710524623893</v>
      </c>
      <c r="L28" s="31">
        <f t="shared" si="8"/>
        <v>1.5181799648313923E-2</v>
      </c>
      <c r="M28" s="29">
        <f t="shared" si="9"/>
        <v>286904.13157387165</v>
      </c>
      <c r="N28" s="29">
        <f t="shared" si="10"/>
        <v>4.5545398944941766</v>
      </c>
    </row>
    <row r="29" spans="1:14" ht="15.6" x14ac:dyDescent="0.25">
      <c r="A29" s="17" t="s">
        <v>86</v>
      </c>
      <c r="B29" s="27">
        <f>SUM(B12:B$15)</f>
        <v>51842</v>
      </c>
      <c r="C29" s="28">
        <f>SUM(C12:C$15)</f>
        <v>248.68560606060606</v>
      </c>
      <c r="D29" s="28">
        <f>SUM(D12:D$15)</f>
        <v>563.46251768033937</v>
      </c>
      <c r="E29" s="29"/>
      <c r="F29" s="29"/>
      <c r="G29" s="29"/>
      <c r="H29" s="29"/>
      <c r="I29" s="29"/>
      <c r="J29" s="29"/>
      <c r="K29" s="30">
        <f t="shared" si="7"/>
        <v>812.14812374094549</v>
      </c>
      <c r="L29" s="31">
        <f t="shared" si="8"/>
        <v>1.5665833180451092E-2</v>
      </c>
      <c r="M29" s="29">
        <f t="shared" si="9"/>
        <v>243644.43712228365</v>
      </c>
      <c r="N29" s="29">
        <f t="shared" si="10"/>
        <v>4.6997499541353278</v>
      </c>
    </row>
    <row r="30" spans="1:14" ht="15.6" x14ac:dyDescent="0.25">
      <c r="A30" s="17" t="s">
        <v>87</v>
      </c>
      <c r="B30" s="27">
        <f>SUM(B13:B$15)</f>
        <v>43029</v>
      </c>
      <c r="C30" s="28">
        <f>SUM(C13:C$15)</f>
        <v>222.27651515151516</v>
      </c>
      <c r="D30" s="28">
        <f>SUM(D13:D$15)</f>
        <v>488.25459688826027</v>
      </c>
      <c r="E30" s="29"/>
      <c r="F30" s="29"/>
      <c r="G30" s="29"/>
      <c r="H30" s="29"/>
      <c r="I30" s="29"/>
      <c r="J30" s="29"/>
      <c r="K30" s="30">
        <f t="shared" si="7"/>
        <v>710.53111203977539</v>
      </c>
      <c r="L30" s="31">
        <f t="shared" si="8"/>
        <v>1.6512842781374781E-2</v>
      </c>
      <c r="M30" s="29">
        <f t="shared" si="9"/>
        <v>213159.33361193261</v>
      </c>
      <c r="N30" s="29">
        <f t="shared" si="10"/>
        <v>4.9538528344124337</v>
      </c>
    </row>
    <row r="31" spans="1:14" ht="15.6" x14ac:dyDescent="0.25">
      <c r="A31" s="17" t="s">
        <v>88</v>
      </c>
      <c r="B31" s="27">
        <f>SUM(B14:B$15)</f>
        <v>8574</v>
      </c>
      <c r="C31" s="28">
        <f>SUM(C14:C$15)</f>
        <v>45.115530303030305</v>
      </c>
      <c r="D31" s="28">
        <f>SUM(D14:D$15)</f>
        <v>128.92786421499292</v>
      </c>
      <c r="E31" s="29"/>
      <c r="F31" s="29"/>
      <c r="G31" s="29"/>
      <c r="H31" s="29"/>
      <c r="I31" s="29"/>
      <c r="J31" s="29"/>
      <c r="K31" s="30">
        <f t="shared" si="7"/>
        <v>174.04339451802323</v>
      </c>
      <c r="L31" s="31">
        <f t="shared" si="8"/>
        <v>2.0298973001868816E-2</v>
      </c>
      <c r="M31" s="29">
        <f t="shared" si="9"/>
        <v>52213.018355406974</v>
      </c>
      <c r="N31" s="29">
        <f t="shared" si="10"/>
        <v>6.0896919005606458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1181-438D-41AF-A7CD-A148D1B2E64A}">
  <dimension ref="A1:N31"/>
  <sheetViews>
    <sheetView workbookViewId="0">
      <selection activeCell="D33" sqref="D33"/>
    </sheetView>
  </sheetViews>
  <sheetFormatPr defaultColWidth="20.77734375" defaultRowHeight="13.8" x14ac:dyDescent="0.25"/>
  <cols>
    <col min="5" max="8" width="0" hidden="1" customWidth="1"/>
    <col min="9" max="10" width="25.77734375" hidden="1" customWidth="1"/>
  </cols>
  <sheetData>
    <row r="1" spans="1:14" ht="14.4" x14ac:dyDescent="0.25">
      <c r="A1" s="2" t="s">
        <v>13</v>
      </c>
      <c r="B1" s="2" t="s">
        <v>60</v>
      </c>
      <c r="C1" s="2" t="s">
        <v>74</v>
      </c>
      <c r="D1" s="2" t="s">
        <v>75</v>
      </c>
      <c r="E1" s="2" t="s">
        <v>37</v>
      </c>
      <c r="F1" s="2" t="s">
        <v>38</v>
      </c>
      <c r="G1" s="2" t="s">
        <v>34</v>
      </c>
      <c r="H1" s="2" t="s">
        <v>33</v>
      </c>
      <c r="I1" s="2" t="s">
        <v>35</v>
      </c>
      <c r="J1" s="2" t="s">
        <v>36</v>
      </c>
      <c r="K1" s="2" t="s">
        <v>71</v>
      </c>
      <c r="L1" s="2" t="s">
        <v>72</v>
      </c>
      <c r="M1" s="2" t="s">
        <v>73</v>
      </c>
      <c r="N1" s="2" t="s">
        <v>77</v>
      </c>
    </row>
    <row r="2" spans="1:14" ht="13.8" customHeight="1" x14ac:dyDescent="0.25">
      <c r="A2" s="7">
        <v>1</v>
      </c>
      <c r="B2" s="4">
        <v>66060</v>
      </c>
      <c r="C2" s="19">
        <f>E2/E$17*C$17</f>
        <v>16.588541666666668</v>
      </c>
      <c r="D2" s="19">
        <f>F2/F$17*D$17</f>
        <v>81.386192754613802</v>
      </c>
      <c r="E2" s="4">
        <f>G2+I2</f>
        <v>15</v>
      </c>
      <c r="F2" s="4">
        <f>H2+J2</f>
        <v>68</v>
      </c>
      <c r="G2" s="4">
        <v>15</v>
      </c>
      <c r="H2" s="4">
        <v>68</v>
      </c>
      <c r="I2" s="4">
        <v>0</v>
      </c>
      <c r="J2" s="4">
        <v>0</v>
      </c>
      <c r="K2" s="24">
        <f>C2/B2</f>
        <v>2.511132556261984E-4</v>
      </c>
      <c r="L2" s="24">
        <f>D2/B2</f>
        <v>1.2320041288921254E-3</v>
      </c>
      <c r="M2" s="24">
        <f>(C2+D2)/B2</f>
        <v>1.4831173845183238E-3</v>
      </c>
      <c r="N2" s="8">
        <f>(C2+D2)*300/B2</f>
        <v>0.44493521535549713</v>
      </c>
    </row>
    <row r="3" spans="1:14" ht="13.8" customHeight="1" x14ac:dyDescent="0.25">
      <c r="A3" s="7" t="s">
        <v>0</v>
      </c>
      <c r="B3" s="4">
        <v>171624</v>
      </c>
      <c r="C3" s="19">
        <f t="shared" ref="C3:D15" si="0">E3/E$17*C$17</f>
        <v>124.96701388888889</v>
      </c>
      <c r="D3" s="19">
        <f t="shared" si="0"/>
        <v>330.33219412166778</v>
      </c>
      <c r="E3" s="4">
        <f t="shared" ref="E3:F15" si="1">G3+I3</f>
        <v>113</v>
      </c>
      <c r="F3" s="4">
        <f t="shared" si="1"/>
        <v>276</v>
      </c>
      <c r="G3" s="4">
        <v>111</v>
      </c>
      <c r="H3" s="4">
        <v>274</v>
      </c>
      <c r="I3" s="4">
        <v>2</v>
      </c>
      <c r="J3" s="4">
        <v>2</v>
      </c>
      <c r="K3" s="24">
        <f t="shared" ref="K3:K15" si="2">C3/B3</f>
        <v>7.2814416333897875E-4</v>
      </c>
      <c r="L3" s="24">
        <f t="shared" ref="L3:L15" si="3">D3/B3</f>
        <v>1.9247435913489243E-3</v>
      </c>
      <c r="M3" s="24">
        <f t="shared" ref="M3:M15" si="4">(C3+D3)/B3</f>
        <v>2.6528877546879029E-3</v>
      </c>
      <c r="N3" s="8">
        <f t="shared" ref="N3:N15" si="5">(C3+D3)*300/B3</f>
        <v>0.79586632640637089</v>
      </c>
    </row>
    <row r="4" spans="1:14" ht="13.8" customHeight="1" x14ac:dyDescent="0.25">
      <c r="A4" s="7" t="s">
        <v>1</v>
      </c>
      <c r="B4" s="4">
        <v>100120</v>
      </c>
      <c r="C4" s="19">
        <f t="shared" si="0"/>
        <v>140.44965277777777</v>
      </c>
      <c r="D4" s="19">
        <f t="shared" si="0"/>
        <v>281.26110731373888</v>
      </c>
      <c r="E4" s="4">
        <f t="shared" si="1"/>
        <v>127</v>
      </c>
      <c r="F4" s="4">
        <f t="shared" si="1"/>
        <v>235</v>
      </c>
      <c r="G4" s="4">
        <v>125</v>
      </c>
      <c r="H4" s="4">
        <v>232</v>
      </c>
      <c r="I4" s="4">
        <v>2</v>
      </c>
      <c r="J4" s="4">
        <v>3</v>
      </c>
      <c r="K4" s="24">
        <f t="shared" si="2"/>
        <v>1.4028131519953832E-3</v>
      </c>
      <c r="L4" s="24">
        <f t="shared" si="3"/>
        <v>2.8092399851552025E-3</v>
      </c>
      <c r="M4" s="24">
        <f t="shared" si="4"/>
        <v>4.2120531371505855E-3</v>
      </c>
      <c r="N4" s="8">
        <f t="shared" si="5"/>
        <v>1.2636159411451757</v>
      </c>
    </row>
    <row r="5" spans="1:14" ht="13.8" customHeight="1" x14ac:dyDescent="0.25">
      <c r="A5" s="7" t="s">
        <v>2</v>
      </c>
      <c r="B5" s="4">
        <v>53416</v>
      </c>
      <c r="C5" s="19">
        <f t="shared" si="0"/>
        <v>103.95486111111111</v>
      </c>
      <c r="D5" s="19">
        <f t="shared" si="0"/>
        <v>241.76486671223512</v>
      </c>
      <c r="E5" s="4">
        <f t="shared" si="1"/>
        <v>94</v>
      </c>
      <c r="F5" s="4">
        <f t="shared" si="1"/>
        <v>202</v>
      </c>
      <c r="G5" s="4">
        <v>92</v>
      </c>
      <c r="H5" s="4">
        <v>196</v>
      </c>
      <c r="I5" s="4">
        <v>2</v>
      </c>
      <c r="J5" s="4">
        <v>6</v>
      </c>
      <c r="K5" s="24">
        <f t="shared" si="2"/>
        <v>1.9461371332767543E-3</v>
      </c>
      <c r="L5" s="24">
        <f t="shared" si="3"/>
        <v>4.5260758333127739E-3</v>
      </c>
      <c r="M5" s="24">
        <f t="shared" si="4"/>
        <v>6.4722129665895287E-3</v>
      </c>
      <c r="N5" s="8">
        <f t="shared" si="5"/>
        <v>1.9416638899768588</v>
      </c>
    </row>
    <row r="6" spans="1:14" x14ac:dyDescent="0.25">
      <c r="A6" s="7" t="s">
        <v>3</v>
      </c>
      <c r="B6" s="4">
        <v>31335</v>
      </c>
      <c r="C6" s="19">
        <f t="shared" si="0"/>
        <v>68.565972222222229</v>
      </c>
      <c r="D6" s="19">
        <f t="shared" si="0"/>
        <v>152.00068352699932</v>
      </c>
      <c r="E6" s="4">
        <f t="shared" si="1"/>
        <v>62</v>
      </c>
      <c r="F6" s="4">
        <f t="shared" si="1"/>
        <v>127</v>
      </c>
      <c r="G6" s="4">
        <v>62</v>
      </c>
      <c r="H6" s="4">
        <v>123</v>
      </c>
      <c r="I6" s="4">
        <v>0</v>
      </c>
      <c r="J6" s="4">
        <v>4</v>
      </c>
      <c r="K6" s="24">
        <f t="shared" si="2"/>
        <v>2.1881593177667858E-3</v>
      </c>
      <c r="L6" s="24">
        <f t="shared" si="3"/>
        <v>4.8508276217328651E-3</v>
      </c>
      <c r="M6" s="24">
        <f t="shared" si="4"/>
        <v>7.0389869394996505E-3</v>
      </c>
      <c r="N6" s="8">
        <f t="shared" si="5"/>
        <v>2.1116960818498951</v>
      </c>
    </row>
    <row r="7" spans="1:14" x14ac:dyDescent="0.25">
      <c r="A7" s="7" t="s">
        <v>4</v>
      </c>
      <c r="B7" s="4">
        <v>19529</v>
      </c>
      <c r="C7" s="19">
        <f t="shared" si="0"/>
        <v>46.447916666666671</v>
      </c>
      <c r="D7" s="19">
        <f t="shared" si="0"/>
        <v>126.86671223513328</v>
      </c>
      <c r="E7" s="4">
        <f t="shared" si="1"/>
        <v>42</v>
      </c>
      <c r="F7" s="4">
        <f t="shared" si="1"/>
        <v>106</v>
      </c>
      <c r="G7" s="4">
        <v>42</v>
      </c>
      <c r="H7" s="4">
        <v>104</v>
      </c>
      <c r="I7" s="4">
        <v>0</v>
      </c>
      <c r="J7" s="4">
        <v>2</v>
      </c>
      <c r="K7" s="24">
        <f t="shared" si="2"/>
        <v>2.3784073258572725E-3</v>
      </c>
      <c r="L7" s="24">
        <f t="shared" si="3"/>
        <v>6.4963240429685735E-3</v>
      </c>
      <c r="M7" s="24">
        <f t="shared" si="4"/>
        <v>8.8747313688258469E-3</v>
      </c>
      <c r="N7" s="8">
        <f t="shared" si="5"/>
        <v>2.6624194106477539</v>
      </c>
    </row>
    <row r="8" spans="1:14" x14ac:dyDescent="0.25">
      <c r="A8" s="7" t="s">
        <v>5</v>
      </c>
      <c r="B8" s="4">
        <v>12762</v>
      </c>
      <c r="C8" s="19">
        <f t="shared" si="0"/>
        <v>26.541666666666664</v>
      </c>
      <c r="D8" s="19">
        <f t="shared" si="0"/>
        <v>86.173615857826391</v>
      </c>
      <c r="E8" s="4">
        <f t="shared" si="1"/>
        <v>24</v>
      </c>
      <c r="F8" s="4">
        <f t="shared" si="1"/>
        <v>72</v>
      </c>
      <c r="G8" s="4">
        <v>24</v>
      </c>
      <c r="H8" s="4">
        <v>71</v>
      </c>
      <c r="I8" s="4">
        <v>0</v>
      </c>
      <c r="J8" s="4">
        <v>1</v>
      </c>
      <c r="K8" s="24">
        <f t="shared" si="2"/>
        <v>2.0797419422243116E-3</v>
      </c>
      <c r="L8" s="24">
        <f t="shared" si="3"/>
        <v>6.752359807069926E-3</v>
      </c>
      <c r="M8" s="24">
        <f t="shared" si="4"/>
        <v>8.832101749294238E-3</v>
      </c>
      <c r="N8" s="8">
        <f t="shared" si="5"/>
        <v>2.6496305247882712</v>
      </c>
    </row>
    <row r="9" spans="1:14" x14ac:dyDescent="0.25">
      <c r="A9" s="7" t="s">
        <v>6</v>
      </c>
      <c r="B9" s="4">
        <v>9021</v>
      </c>
      <c r="C9" s="19">
        <f t="shared" si="0"/>
        <v>34.282986111111114</v>
      </c>
      <c r="D9" s="19">
        <f t="shared" si="0"/>
        <v>74.20505809979494</v>
      </c>
      <c r="E9" s="4">
        <f t="shared" si="1"/>
        <v>31</v>
      </c>
      <c r="F9" s="4">
        <f t="shared" si="1"/>
        <v>62</v>
      </c>
      <c r="G9" s="4">
        <v>31</v>
      </c>
      <c r="H9" s="4">
        <v>62</v>
      </c>
      <c r="I9" s="4">
        <v>0</v>
      </c>
      <c r="J9" s="4">
        <v>0</v>
      </c>
      <c r="K9" s="24">
        <f t="shared" si="2"/>
        <v>3.8003531882397864E-3</v>
      </c>
      <c r="L9" s="24">
        <f t="shared" si="3"/>
        <v>8.22581289211783E-3</v>
      </c>
      <c r="M9" s="24">
        <f t="shared" si="4"/>
        <v>1.2026166080357616E-2</v>
      </c>
      <c r="N9" s="8">
        <f t="shared" si="5"/>
        <v>3.6078498241072849</v>
      </c>
    </row>
    <row r="10" spans="1:14" x14ac:dyDescent="0.25">
      <c r="A10" s="7" t="s">
        <v>7</v>
      </c>
      <c r="B10" s="4">
        <v>6396</v>
      </c>
      <c r="C10" s="19">
        <f t="shared" si="0"/>
        <v>15.482638888888889</v>
      </c>
      <c r="D10" s="19">
        <f t="shared" si="0"/>
        <v>56.252221462747777</v>
      </c>
      <c r="E10" s="4">
        <f t="shared" si="1"/>
        <v>14</v>
      </c>
      <c r="F10" s="4">
        <f t="shared" si="1"/>
        <v>47</v>
      </c>
      <c r="G10" s="4">
        <v>13</v>
      </c>
      <c r="H10" s="4">
        <v>46</v>
      </c>
      <c r="I10" s="4">
        <v>1</v>
      </c>
      <c r="J10" s="4">
        <v>1</v>
      </c>
      <c r="K10" s="24">
        <f t="shared" si="2"/>
        <v>2.4206752484191509E-3</v>
      </c>
      <c r="L10" s="24">
        <f t="shared" si="3"/>
        <v>8.7949064200668822E-3</v>
      </c>
      <c r="M10" s="24">
        <f t="shared" si="4"/>
        <v>1.1215581668486033E-2</v>
      </c>
      <c r="N10" s="8">
        <f t="shared" si="5"/>
        <v>3.3646745005458101</v>
      </c>
    </row>
    <row r="11" spans="1:14" x14ac:dyDescent="0.25">
      <c r="A11" s="7" t="s">
        <v>8</v>
      </c>
      <c r="B11" s="4">
        <v>4763</v>
      </c>
      <c r="C11" s="19">
        <f t="shared" si="0"/>
        <v>13.270833333333332</v>
      </c>
      <c r="D11" s="19">
        <f t="shared" si="0"/>
        <v>53.858509911141489</v>
      </c>
      <c r="E11" s="4">
        <f t="shared" si="1"/>
        <v>12</v>
      </c>
      <c r="F11" s="4">
        <f t="shared" si="1"/>
        <v>45</v>
      </c>
      <c r="G11" s="4">
        <v>12</v>
      </c>
      <c r="H11" s="4">
        <v>43</v>
      </c>
      <c r="I11" s="4">
        <v>0</v>
      </c>
      <c r="J11" s="4">
        <v>2</v>
      </c>
      <c r="K11" s="24">
        <f t="shared" si="2"/>
        <v>2.7862341661417872E-3</v>
      </c>
      <c r="L11" s="24">
        <f t="shared" si="3"/>
        <v>1.130768631348761E-2</v>
      </c>
      <c r="M11" s="24">
        <f t="shared" si="4"/>
        <v>1.4093920479629398E-2</v>
      </c>
      <c r="N11" s="8">
        <f t="shared" si="5"/>
        <v>4.2281761438888195</v>
      </c>
    </row>
    <row r="12" spans="1:14" x14ac:dyDescent="0.25">
      <c r="A12" s="7" t="s">
        <v>9</v>
      </c>
      <c r="B12" s="4">
        <v>3636</v>
      </c>
      <c r="C12" s="19">
        <f t="shared" si="0"/>
        <v>8.8472222222222214</v>
      </c>
      <c r="D12" s="19">
        <f t="shared" si="0"/>
        <v>33.511961722488039</v>
      </c>
      <c r="E12" s="4">
        <f t="shared" si="1"/>
        <v>8</v>
      </c>
      <c r="F12" s="4">
        <f t="shared" si="1"/>
        <v>28</v>
      </c>
      <c r="G12" s="4">
        <v>7</v>
      </c>
      <c r="H12" s="4">
        <v>27</v>
      </c>
      <c r="I12" s="4">
        <v>1</v>
      </c>
      <c r="J12" s="4">
        <v>1</v>
      </c>
      <c r="K12" s="24">
        <f t="shared" si="2"/>
        <v>2.4332294340545161E-3</v>
      </c>
      <c r="L12" s="24">
        <f t="shared" si="3"/>
        <v>9.2167111447986911E-3</v>
      </c>
      <c r="M12" s="24">
        <f t="shared" si="4"/>
        <v>1.1649940578853208E-2</v>
      </c>
      <c r="N12" s="8">
        <f t="shared" si="5"/>
        <v>3.4949821736559619</v>
      </c>
    </row>
    <row r="13" spans="1:14" x14ac:dyDescent="0.25">
      <c r="A13" s="7" t="s">
        <v>10</v>
      </c>
      <c r="B13" s="4">
        <v>13241</v>
      </c>
      <c r="C13" s="19">
        <f t="shared" si="0"/>
        <v>28.753472222222221</v>
      </c>
      <c r="D13" s="19">
        <f t="shared" si="0"/>
        <v>177.13465481886536</v>
      </c>
      <c r="E13" s="4">
        <f t="shared" si="1"/>
        <v>26</v>
      </c>
      <c r="F13" s="4">
        <f t="shared" si="1"/>
        <v>148</v>
      </c>
      <c r="G13" s="4">
        <v>24</v>
      </c>
      <c r="H13" s="4">
        <v>145</v>
      </c>
      <c r="I13" s="4">
        <v>2</v>
      </c>
      <c r="J13" s="4">
        <v>3</v>
      </c>
      <c r="K13" s="24">
        <f t="shared" si="2"/>
        <v>2.1715483892623083E-3</v>
      </c>
      <c r="L13" s="24">
        <f t="shared" si="3"/>
        <v>1.337773996064235E-2</v>
      </c>
      <c r="M13" s="24">
        <f t="shared" si="4"/>
        <v>1.5549288349904659E-2</v>
      </c>
      <c r="N13" s="8">
        <f t="shared" si="5"/>
        <v>4.6647865049713975</v>
      </c>
    </row>
    <row r="14" spans="1:14" x14ac:dyDescent="0.25">
      <c r="A14" s="7" t="s">
        <v>11</v>
      </c>
      <c r="B14" s="4">
        <v>3118</v>
      </c>
      <c r="C14" s="19">
        <f t="shared" si="0"/>
        <v>8.8472222222222214</v>
      </c>
      <c r="D14" s="19">
        <f t="shared" si="0"/>
        <v>56.252221462747777</v>
      </c>
      <c r="E14" s="4">
        <f t="shared" si="1"/>
        <v>8</v>
      </c>
      <c r="F14" s="4">
        <f t="shared" si="1"/>
        <v>47</v>
      </c>
      <c r="G14" s="4">
        <v>8</v>
      </c>
      <c r="H14" s="4">
        <v>47</v>
      </c>
      <c r="I14" s="4">
        <v>0</v>
      </c>
      <c r="J14" s="4">
        <v>0</v>
      </c>
      <c r="K14" s="24">
        <f t="shared" si="2"/>
        <v>2.8374670372746059E-3</v>
      </c>
      <c r="L14" s="24">
        <f t="shared" si="3"/>
        <v>1.8041122983562467E-2</v>
      </c>
      <c r="M14" s="24">
        <f t="shared" si="4"/>
        <v>2.0878590020837074E-2</v>
      </c>
      <c r="N14" s="8">
        <f t="shared" si="5"/>
        <v>6.263577006251122</v>
      </c>
    </row>
    <row r="15" spans="1:14" x14ac:dyDescent="0.25">
      <c r="A15" s="7" t="s">
        <v>14</v>
      </c>
      <c r="B15" s="4">
        <v>0</v>
      </c>
      <c r="C15" s="19">
        <f t="shared" si="0"/>
        <v>0</v>
      </c>
      <c r="D15" s="19">
        <f t="shared" si="0"/>
        <v>0</v>
      </c>
      <c r="E15" s="4">
        <f t="shared" si="1"/>
        <v>0</v>
      </c>
      <c r="F15" s="4">
        <f t="shared" si="1"/>
        <v>0</v>
      </c>
      <c r="G15" s="4">
        <v>0</v>
      </c>
      <c r="H15" s="4">
        <v>0</v>
      </c>
      <c r="I15" s="4">
        <v>0</v>
      </c>
      <c r="J15" s="4">
        <v>0</v>
      </c>
      <c r="K15" s="24"/>
      <c r="L15" s="24"/>
      <c r="M15" s="24"/>
      <c r="N15" s="8"/>
    </row>
    <row r="17" spans="1:14" x14ac:dyDescent="0.25">
      <c r="A17" s="7" t="s">
        <v>15</v>
      </c>
      <c r="B17" s="17">
        <f>SUM(B2:B15)</f>
        <v>495021</v>
      </c>
      <c r="C17" s="17">
        <v>637</v>
      </c>
      <c r="D17" s="17">
        <v>1751</v>
      </c>
      <c r="E17" s="7">
        <f t="shared" ref="E17:J17" si="6">SUM(E2:E15)</f>
        <v>576</v>
      </c>
      <c r="F17" s="7">
        <f t="shared" si="6"/>
        <v>1463</v>
      </c>
      <c r="G17" s="7">
        <f t="shared" si="6"/>
        <v>566</v>
      </c>
      <c r="H17" s="7">
        <f t="shared" si="6"/>
        <v>1438</v>
      </c>
      <c r="I17" s="7">
        <f t="shared" si="6"/>
        <v>10</v>
      </c>
      <c r="J17" s="7">
        <f t="shared" si="6"/>
        <v>25</v>
      </c>
    </row>
    <row r="20" spans="1:14" ht="14.4" x14ac:dyDescent="0.25">
      <c r="B20" s="25" t="s">
        <v>89</v>
      </c>
      <c r="C20" s="26" t="s">
        <v>61</v>
      </c>
      <c r="D20" s="26" t="s">
        <v>62</v>
      </c>
      <c r="E20" s="20"/>
      <c r="F20" s="20"/>
      <c r="G20" s="20"/>
      <c r="H20" s="20"/>
      <c r="I20" s="20"/>
      <c r="J20" s="20"/>
      <c r="K20" s="26" t="s">
        <v>90</v>
      </c>
      <c r="L20" s="26" t="s">
        <v>91</v>
      </c>
      <c r="M20" s="26" t="s">
        <v>76</v>
      </c>
      <c r="N20" s="26" t="s">
        <v>77</v>
      </c>
    </row>
    <row r="21" spans="1:14" ht="15.6" x14ac:dyDescent="0.25">
      <c r="A21" s="17" t="s">
        <v>78</v>
      </c>
      <c r="B21" s="27">
        <f>SUM(B4:B$15)</f>
        <v>257337</v>
      </c>
      <c r="C21" s="28">
        <f>SUM(C4:C$15)</f>
        <v>495.44444444444446</v>
      </c>
      <c r="D21" s="28">
        <f>SUM(D4:D$15)</f>
        <v>1339.2816131237182</v>
      </c>
      <c r="E21" s="29"/>
      <c r="F21" s="29"/>
      <c r="G21" s="29"/>
      <c r="H21" s="29"/>
      <c r="I21" s="29"/>
      <c r="J21" s="29"/>
      <c r="K21" s="30">
        <f>C21+D21</f>
        <v>1834.7260575681626</v>
      </c>
      <c r="L21" s="31">
        <f>K21/B21</f>
        <v>7.1296628839543578E-3</v>
      </c>
      <c r="M21" s="29">
        <f>K21*300</f>
        <v>550417.81727044878</v>
      </c>
      <c r="N21" s="29">
        <f>M21/B21</f>
        <v>2.1388988651863072</v>
      </c>
    </row>
    <row r="22" spans="1:14" ht="15.6" x14ac:dyDescent="0.25">
      <c r="A22" s="17" t="s">
        <v>79</v>
      </c>
      <c r="B22" s="27">
        <f>SUM(B5:B$15)</f>
        <v>157217</v>
      </c>
      <c r="C22" s="28">
        <f>SUM(C5:C$15)</f>
        <v>354.99479166666669</v>
      </c>
      <c r="D22" s="28">
        <f>SUM(D5:D$15)</f>
        <v>1058.0205058099793</v>
      </c>
      <c r="E22" s="29"/>
      <c r="F22" s="29"/>
      <c r="G22" s="29"/>
      <c r="H22" s="29"/>
      <c r="I22" s="29"/>
      <c r="J22" s="29"/>
      <c r="K22" s="30">
        <f t="shared" ref="K22:K31" si="7">C22+D22</f>
        <v>1413.0152974766461</v>
      </c>
      <c r="L22" s="31">
        <f t="shared" ref="L22:L31" si="8">K22/B22</f>
        <v>8.9876749809285634E-3</v>
      </c>
      <c r="M22" s="29">
        <f t="shared" ref="M22:M31" si="9">K22*300</f>
        <v>423904.58924299385</v>
      </c>
      <c r="N22" s="29">
        <f t="shared" ref="N22:N31" si="10">M22/B22</f>
        <v>2.6963024942785694</v>
      </c>
    </row>
    <row r="23" spans="1:14" ht="15.6" x14ac:dyDescent="0.25">
      <c r="A23" s="17" t="s">
        <v>80</v>
      </c>
      <c r="B23" s="27">
        <f>SUM(B6:B$15)</f>
        <v>103801</v>
      </c>
      <c r="C23" s="28">
        <f>SUM(C6:C$15)</f>
        <v>251.0399305555556</v>
      </c>
      <c r="D23" s="28">
        <f>SUM(D6:D$15)</f>
        <v>816.25563909774451</v>
      </c>
      <c r="E23" s="29"/>
      <c r="F23" s="29"/>
      <c r="G23" s="29"/>
      <c r="H23" s="29"/>
      <c r="I23" s="29"/>
      <c r="J23" s="29"/>
      <c r="K23" s="30">
        <f t="shared" si="7"/>
        <v>1067.2955696533002</v>
      </c>
      <c r="L23" s="31">
        <f t="shared" si="8"/>
        <v>1.028213186436836E-2</v>
      </c>
      <c r="M23" s="29">
        <f t="shared" si="9"/>
        <v>320188.67089599004</v>
      </c>
      <c r="N23" s="29">
        <f t="shared" si="10"/>
        <v>3.0846395593105078</v>
      </c>
    </row>
    <row r="24" spans="1:14" ht="15.6" x14ac:dyDescent="0.25">
      <c r="A24" s="17" t="s">
        <v>81</v>
      </c>
      <c r="B24" s="27">
        <f>SUM(B7:B$15)</f>
        <v>72466</v>
      </c>
      <c r="C24" s="28">
        <f>SUM(C7:C$15)</f>
        <v>182.47395833333337</v>
      </c>
      <c r="D24" s="28">
        <f>SUM(D7:D$15)</f>
        <v>664.2549555707451</v>
      </c>
      <c r="E24" s="29"/>
      <c r="F24" s="29"/>
      <c r="G24" s="29"/>
      <c r="H24" s="29"/>
      <c r="I24" s="29"/>
      <c r="J24" s="29"/>
      <c r="K24" s="30">
        <f t="shared" si="7"/>
        <v>846.72891390407847</v>
      </c>
      <c r="L24" s="31">
        <f t="shared" si="8"/>
        <v>1.16844991293031E-2</v>
      </c>
      <c r="M24" s="29">
        <f t="shared" si="9"/>
        <v>254018.67417122354</v>
      </c>
      <c r="N24" s="29">
        <f t="shared" si="10"/>
        <v>3.50534973879093</v>
      </c>
    </row>
    <row r="25" spans="1:14" ht="15.6" x14ac:dyDescent="0.25">
      <c r="A25" s="17" t="s">
        <v>82</v>
      </c>
      <c r="B25" s="27">
        <f>SUM(B8:B$15)</f>
        <v>52937</v>
      </c>
      <c r="C25" s="28">
        <f>SUM(C8:C$15)</f>
        <v>136.02604166666669</v>
      </c>
      <c r="D25" s="28">
        <f>SUM(D8:D$15)</f>
        <v>537.38824333561183</v>
      </c>
      <c r="E25" s="29"/>
      <c r="F25" s="29"/>
      <c r="G25" s="29"/>
      <c r="H25" s="29"/>
      <c r="I25" s="29"/>
      <c r="J25" s="29"/>
      <c r="K25" s="30">
        <f t="shared" si="7"/>
        <v>673.41428500227858</v>
      </c>
      <c r="L25" s="31">
        <f t="shared" si="8"/>
        <v>1.2721051155189726E-2</v>
      </c>
      <c r="M25" s="29">
        <f t="shared" si="9"/>
        <v>202024.28550068356</v>
      </c>
      <c r="N25" s="29">
        <f t="shared" si="10"/>
        <v>3.8163153465569177</v>
      </c>
    </row>
    <row r="26" spans="1:14" ht="15.6" x14ac:dyDescent="0.25">
      <c r="A26" s="17" t="s">
        <v>83</v>
      </c>
      <c r="B26" s="27">
        <f>SUM(B9:B$15)</f>
        <v>40175</v>
      </c>
      <c r="C26" s="28">
        <f>SUM(C9:C$15)</f>
        <v>109.484375</v>
      </c>
      <c r="D26" s="28">
        <f>SUM(D9:D$15)</f>
        <v>451.21462747778537</v>
      </c>
      <c r="E26" s="29"/>
      <c r="F26" s="29"/>
      <c r="G26" s="29"/>
      <c r="H26" s="29"/>
      <c r="I26" s="29"/>
      <c r="J26" s="29"/>
      <c r="K26" s="30">
        <f t="shared" si="7"/>
        <v>560.69900247778537</v>
      </c>
      <c r="L26" s="31">
        <f t="shared" si="8"/>
        <v>1.3956415743068709E-2</v>
      </c>
      <c r="M26" s="29">
        <f t="shared" si="9"/>
        <v>168209.70074333562</v>
      </c>
      <c r="N26" s="29">
        <f t="shared" si="10"/>
        <v>4.1869247229206126</v>
      </c>
    </row>
    <row r="27" spans="1:14" ht="15.6" x14ac:dyDescent="0.25">
      <c r="A27" s="17" t="s">
        <v>84</v>
      </c>
      <c r="B27" s="27">
        <f>SUM(B10:B$15)</f>
        <v>31154</v>
      </c>
      <c r="C27" s="28">
        <f>SUM(C10:C$15)</f>
        <v>75.201388888888886</v>
      </c>
      <c r="D27" s="28">
        <f>SUM(D10:D$15)</f>
        <v>377.00956937799049</v>
      </c>
      <c r="E27" s="29"/>
      <c r="F27" s="29"/>
      <c r="G27" s="29"/>
      <c r="H27" s="29"/>
      <c r="I27" s="29"/>
      <c r="J27" s="29"/>
      <c r="K27" s="30">
        <f t="shared" si="7"/>
        <v>452.2109582668794</v>
      </c>
      <c r="L27" s="31">
        <f t="shared" si="8"/>
        <v>1.4515341794532946E-2</v>
      </c>
      <c r="M27" s="29">
        <f t="shared" si="9"/>
        <v>135663.28748006382</v>
      </c>
      <c r="N27" s="29">
        <f t="shared" si="10"/>
        <v>4.3546025383598836</v>
      </c>
    </row>
    <row r="28" spans="1:14" ht="15.6" x14ac:dyDescent="0.25">
      <c r="A28" s="17" t="s">
        <v>85</v>
      </c>
      <c r="B28" s="27">
        <f>SUM(B11:B$15)</f>
        <v>24758</v>
      </c>
      <c r="C28" s="28">
        <f>SUM(C11:C$15)</f>
        <v>59.718749999999993</v>
      </c>
      <c r="D28" s="28">
        <f>SUM(D11:D$15)</f>
        <v>320.75734791524269</v>
      </c>
      <c r="E28" s="29"/>
      <c r="F28" s="29"/>
      <c r="G28" s="29"/>
      <c r="H28" s="29"/>
      <c r="I28" s="29"/>
      <c r="J28" s="29"/>
      <c r="K28" s="30">
        <f t="shared" si="7"/>
        <v>380.47609791524269</v>
      </c>
      <c r="L28" s="31">
        <f t="shared" si="8"/>
        <v>1.5367804261864557E-2</v>
      </c>
      <c r="M28" s="29">
        <f t="shared" si="9"/>
        <v>114142.8293745728</v>
      </c>
      <c r="N28" s="29">
        <f t="shared" si="10"/>
        <v>4.6103412785593667</v>
      </c>
    </row>
    <row r="29" spans="1:14" ht="15.6" x14ac:dyDescent="0.25">
      <c r="A29" s="17" t="s">
        <v>86</v>
      </c>
      <c r="B29" s="27">
        <f>SUM(B12:B$15)</f>
        <v>19995</v>
      </c>
      <c r="C29" s="28">
        <f>SUM(C12:C$15)</f>
        <v>46.447916666666664</v>
      </c>
      <c r="D29" s="28">
        <f>SUM(D12:D$15)</f>
        <v>266.89883800410121</v>
      </c>
      <c r="E29" s="29"/>
      <c r="F29" s="29"/>
      <c r="G29" s="29"/>
      <c r="H29" s="29"/>
      <c r="I29" s="29"/>
      <c r="J29" s="29"/>
      <c r="K29" s="30">
        <f t="shared" si="7"/>
        <v>313.34675467076789</v>
      </c>
      <c r="L29" s="31">
        <f t="shared" si="8"/>
        <v>1.5671255547425249E-2</v>
      </c>
      <c r="M29" s="29">
        <f t="shared" si="9"/>
        <v>94004.026401230367</v>
      </c>
      <c r="N29" s="29">
        <f t="shared" si="10"/>
        <v>4.7013766642275749</v>
      </c>
    </row>
    <row r="30" spans="1:14" ht="15.6" x14ac:dyDescent="0.25">
      <c r="A30" s="17" t="s">
        <v>87</v>
      </c>
      <c r="B30" s="27">
        <f>SUM(B13:B$15)</f>
        <v>16359</v>
      </c>
      <c r="C30" s="28">
        <f>SUM(C13:C$15)</f>
        <v>37.600694444444443</v>
      </c>
      <c r="D30" s="28">
        <f>SUM(D13:D$15)</f>
        <v>233.38687628161313</v>
      </c>
      <c r="E30" s="29"/>
      <c r="F30" s="29"/>
      <c r="G30" s="29"/>
      <c r="H30" s="29"/>
      <c r="I30" s="29"/>
      <c r="J30" s="29"/>
      <c r="K30" s="30">
        <f t="shared" si="7"/>
        <v>270.98757072605758</v>
      </c>
      <c r="L30" s="31">
        <f t="shared" si="8"/>
        <v>1.6565044973779423E-2</v>
      </c>
      <c r="M30" s="29">
        <f t="shared" si="9"/>
        <v>81296.271217817281</v>
      </c>
      <c r="N30" s="29">
        <f t="shared" si="10"/>
        <v>4.9695134921338271</v>
      </c>
    </row>
    <row r="31" spans="1:14" ht="15.6" x14ac:dyDescent="0.25">
      <c r="A31" s="17" t="s">
        <v>88</v>
      </c>
      <c r="B31" s="27">
        <f>SUM(B14:B$15)</f>
        <v>3118</v>
      </c>
      <c r="C31" s="28">
        <f>SUM(C14:C$15)</f>
        <v>8.8472222222222214</v>
      </c>
      <c r="D31" s="28">
        <f>SUM(D14:D$15)</f>
        <v>56.252221462747777</v>
      </c>
      <c r="E31" s="29"/>
      <c r="F31" s="29"/>
      <c r="G31" s="29"/>
      <c r="H31" s="29"/>
      <c r="I31" s="29"/>
      <c r="J31" s="29"/>
      <c r="K31" s="30">
        <f t="shared" si="7"/>
        <v>65.099443684969998</v>
      </c>
      <c r="L31" s="31">
        <f t="shared" si="8"/>
        <v>2.0878590020837074E-2</v>
      </c>
      <c r="M31" s="29">
        <f t="shared" si="9"/>
        <v>19529.833105490998</v>
      </c>
      <c r="N31" s="29">
        <f t="shared" si="10"/>
        <v>6.263577006251122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40BD-76E4-454B-8C81-EC21B93CF484}">
  <dimension ref="A1:N31"/>
  <sheetViews>
    <sheetView workbookViewId="0">
      <selection activeCell="L17" sqref="L17"/>
    </sheetView>
  </sheetViews>
  <sheetFormatPr defaultColWidth="20.77734375" defaultRowHeight="13.8" x14ac:dyDescent="0.25"/>
  <cols>
    <col min="5" max="8" width="0" hidden="1" customWidth="1"/>
    <col min="9" max="10" width="25.77734375" hidden="1" customWidth="1"/>
  </cols>
  <sheetData>
    <row r="1" spans="1:14" ht="14.4" x14ac:dyDescent="0.25">
      <c r="A1" s="2" t="s">
        <v>13</v>
      </c>
      <c r="B1" s="2" t="s">
        <v>60</v>
      </c>
      <c r="C1" s="2" t="s">
        <v>74</v>
      </c>
      <c r="D1" s="2" t="s">
        <v>75</v>
      </c>
      <c r="E1" s="2" t="s">
        <v>37</v>
      </c>
      <c r="F1" s="2" t="s">
        <v>38</v>
      </c>
      <c r="G1" s="2" t="s">
        <v>34</v>
      </c>
      <c r="H1" s="2" t="s">
        <v>33</v>
      </c>
      <c r="I1" s="2" t="s">
        <v>35</v>
      </c>
      <c r="J1" s="2" t="s">
        <v>36</v>
      </c>
      <c r="K1" s="2" t="s">
        <v>71</v>
      </c>
      <c r="L1" s="2" t="s">
        <v>72</v>
      </c>
      <c r="M1" s="2" t="s">
        <v>73</v>
      </c>
      <c r="N1" s="2" t="s">
        <v>77</v>
      </c>
    </row>
    <row r="2" spans="1:14" ht="13.8" customHeight="1" x14ac:dyDescent="0.25">
      <c r="A2" s="7">
        <v>1</v>
      </c>
      <c r="B2" s="4">
        <v>100858</v>
      </c>
      <c r="C2" s="19">
        <f>E2/E$17*C$17</f>
        <v>37.581679389312974</v>
      </c>
      <c r="D2" s="19">
        <f>F2/F$17*D$17</f>
        <v>116.8583142013775</v>
      </c>
      <c r="E2" s="4">
        <f>G2+I2</f>
        <v>34</v>
      </c>
      <c r="F2" s="4">
        <f>H2+J2</f>
        <v>99</v>
      </c>
      <c r="G2" s="4">
        <v>34</v>
      </c>
      <c r="H2" s="4">
        <v>97</v>
      </c>
      <c r="I2" s="4">
        <v>0</v>
      </c>
      <c r="J2" s="4">
        <v>2</v>
      </c>
      <c r="K2" s="24">
        <f>C2/B2</f>
        <v>3.7261971672364092E-4</v>
      </c>
      <c r="L2" s="24">
        <f>D2/B2</f>
        <v>1.1586419937077623E-3</v>
      </c>
      <c r="M2" s="24">
        <f>(C2+D2)/B2</f>
        <v>1.5312617104314033E-3</v>
      </c>
      <c r="N2" s="8">
        <f>(C2+D2)*300/B2</f>
        <v>0.45937851312942102</v>
      </c>
    </row>
    <row r="3" spans="1:14" ht="13.8" customHeight="1" x14ac:dyDescent="0.25">
      <c r="A3" s="7" t="s">
        <v>0</v>
      </c>
      <c r="B3" s="4">
        <v>271526</v>
      </c>
      <c r="C3" s="19">
        <f t="shared" ref="C3:D15" si="0">E3/E$17*C$17</f>
        <v>235.43816793893131</v>
      </c>
      <c r="D3" s="19">
        <f t="shared" si="0"/>
        <v>558.3230567399147</v>
      </c>
      <c r="E3" s="4">
        <f t="shared" ref="E3:F15" si="1">G3+I3</f>
        <v>213</v>
      </c>
      <c r="F3" s="4">
        <f t="shared" si="1"/>
        <v>473</v>
      </c>
      <c r="G3" s="4">
        <v>213</v>
      </c>
      <c r="H3" s="4">
        <v>471</v>
      </c>
      <c r="I3" s="4">
        <v>0</v>
      </c>
      <c r="J3" s="4">
        <v>2</v>
      </c>
      <c r="K3" s="24">
        <f t="shared" ref="K3:K15" si="2">C3/B3</f>
        <v>8.6709253603312877E-4</v>
      </c>
      <c r="L3" s="24">
        <f t="shared" ref="L3:L15" si="3">D3/B3</f>
        <v>2.0562416002147667E-3</v>
      </c>
      <c r="M3" s="24">
        <f t="shared" ref="M3:M15" si="4">(C3+D3)/B3</f>
        <v>2.9233341362478954E-3</v>
      </c>
      <c r="N3" s="8">
        <f t="shared" ref="N3:N15" si="5">(C3+D3)*300/B3</f>
        <v>0.87700024087436856</v>
      </c>
    </row>
    <row r="4" spans="1:14" ht="13.8" customHeight="1" x14ac:dyDescent="0.25">
      <c r="A4" s="7" t="s">
        <v>1</v>
      </c>
      <c r="B4" s="4">
        <v>176490</v>
      </c>
      <c r="C4" s="19">
        <f t="shared" si="0"/>
        <v>268.59847328244274</v>
      </c>
      <c r="D4" s="19">
        <f t="shared" si="0"/>
        <v>544.15841259429328</v>
      </c>
      <c r="E4" s="4">
        <f t="shared" si="1"/>
        <v>243</v>
      </c>
      <c r="F4" s="4">
        <f t="shared" si="1"/>
        <v>461</v>
      </c>
      <c r="G4" s="4">
        <v>243</v>
      </c>
      <c r="H4" s="4">
        <v>461</v>
      </c>
      <c r="I4" s="4">
        <v>0</v>
      </c>
      <c r="J4" s="4">
        <v>0</v>
      </c>
      <c r="K4" s="24">
        <f t="shared" si="2"/>
        <v>1.5218906073003725E-3</v>
      </c>
      <c r="L4" s="24">
        <f t="shared" si="3"/>
        <v>3.0832251832641697E-3</v>
      </c>
      <c r="M4" s="24">
        <f t="shared" si="4"/>
        <v>4.6051157905645426E-3</v>
      </c>
      <c r="N4" s="8">
        <f t="shared" si="5"/>
        <v>1.3815347371693627</v>
      </c>
    </row>
    <row r="5" spans="1:14" ht="13.8" customHeight="1" x14ac:dyDescent="0.25">
      <c r="A5" s="7" t="s">
        <v>2</v>
      </c>
      <c r="B5" s="4">
        <v>101576</v>
      </c>
      <c r="C5" s="19">
        <f t="shared" si="0"/>
        <v>208.90992366412215</v>
      </c>
      <c r="D5" s="19">
        <f t="shared" si="0"/>
        <v>455.6293866841587</v>
      </c>
      <c r="E5" s="4">
        <f t="shared" si="1"/>
        <v>189</v>
      </c>
      <c r="F5" s="4">
        <f t="shared" si="1"/>
        <v>386</v>
      </c>
      <c r="G5" s="4">
        <v>189</v>
      </c>
      <c r="H5" s="4">
        <v>382</v>
      </c>
      <c r="I5" s="4">
        <v>0</v>
      </c>
      <c r="J5" s="4">
        <v>4</v>
      </c>
      <c r="K5" s="24">
        <f t="shared" si="2"/>
        <v>2.0566858673714476E-3</v>
      </c>
      <c r="L5" s="24">
        <f t="shared" si="3"/>
        <v>4.4856007982609939E-3</v>
      </c>
      <c r="M5" s="24">
        <f t="shared" si="4"/>
        <v>6.5422866656324411E-3</v>
      </c>
      <c r="N5" s="8">
        <f t="shared" si="5"/>
        <v>1.9626859996897326</v>
      </c>
    </row>
    <row r="6" spans="1:14" x14ac:dyDescent="0.25">
      <c r="A6" s="7" t="s">
        <v>3</v>
      </c>
      <c r="B6" s="4">
        <v>62643</v>
      </c>
      <c r="C6" s="19">
        <f t="shared" si="0"/>
        <v>147.01068702290078</v>
      </c>
      <c r="D6" s="19">
        <f t="shared" si="0"/>
        <v>362.37881272548378</v>
      </c>
      <c r="E6" s="4">
        <f t="shared" si="1"/>
        <v>133</v>
      </c>
      <c r="F6" s="4">
        <f t="shared" si="1"/>
        <v>307</v>
      </c>
      <c r="G6" s="4">
        <v>133</v>
      </c>
      <c r="H6" s="4">
        <v>304</v>
      </c>
      <c r="I6" s="4">
        <v>0</v>
      </c>
      <c r="J6" s="4">
        <v>3</v>
      </c>
      <c r="K6" s="24">
        <f t="shared" si="2"/>
        <v>2.3468015105103648E-3</v>
      </c>
      <c r="L6" s="24">
        <f t="shared" si="3"/>
        <v>5.7848253232681028E-3</v>
      </c>
      <c r="M6" s="24">
        <f t="shared" si="4"/>
        <v>8.1316268337784676E-3</v>
      </c>
      <c r="N6" s="8">
        <f t="shared" si="5"/>
        <v>2.4394880501335399</v>
      </c>
    </row>
    <row r="7" spans="1:14" x14ac:dyDescent="0.25">
      <c r="A7" s="7" t="s">
        <v>4</v>
      </c>
      <c r="B7" s="4">
        <v>40140</v>
      </c>
      <c r="C7" s="19">
        <f t="shared" si="0"/>
        <v>91.743511450381675</v>
      </c>
      <c r="D7" s="19">
        <f t="shared" si="0"/>
        <v>226.63430632994422</v>
      </c>
      <c r="E7" s="4">
        <f t="shared" si="1"/>
        <v>83</v>
      </c>
      <c r="F7" s="4">
        <f t="shared" si="1"/>
        <v>192</v>
      </c>
      <c r="G7" s="4">
        <v>83</v>
      </c>
      <c r="H7" s="4">
        <v>190</v>
      </c>
      <c r="I7" s="4">
        <v>0</v>
      </c>
      <c r="J7" s="4">
        <v>2</v>
      </c>
      <c r="K7" s="24">
        <f t="shared" si="2"/>
        <v>2.2855882274634199E-3</v>
      </c>
      <c r="L7" s="24">
        <f t="shared" si="3"/>
        <v>5.6460963211246691E-3</v>
      </c>
      <c r="M7" s="24">
        <f t="shared" si="4"/>
        <v>7.9316845485880895E-3</v>
      </c>
      <c r="N7" s="8">
        <f t="shared" si="5"/>
        <v>2.3795053645764268</v>
      </c>
    </row>
    <row r="8" spans="1:14" x14ac:dyDescent="0.25">
      <c r="A8" s="7" t="s">
        <v>5</v>
      </c>
      <c r="B8" s="4">
        <v>27153</v>
      </c>
      <c r="C8" s="19">
        <f t="shared" si="0"/>
        <v>90.638167938931304</v>
      </c>
      <c r="D8" s="19">
        <f t="shared" si="0"/>
        <v>200.66579206297149</v>
      </c>
      <c r="E8" s="4">
        <f t="shared" si="1"/>
        <v>82</v>
      </c>
      <c r="F8" s="4">
        <f t="shared" si="1"/>
        <v>170</v>
      </c>
      <c r="G8" s="4">
        <v>82</v>
      </c>
      <c r="H8" s="4">
        <v>168</v>
      </c>
      <c r="I8" s="4">
        <v>0</v>
      </c>
      <c r="J8" s="4">
        <v>2</v>
      </c>
      <c r="K8" s="24">
        <f t="shared" si="2"/>
        <v>3.3380535461617982E-3</v>
      </c>
      <c r="L8" s="24">
        <f t="shared" si="3"/>
        <v>7.3901886370924576E-3</v>
      </c>
      <c r="M8" s="24">
        <f t="shared" si="4"/>
        <v>1.0728242183254254E-2</v>
      </c>
      <c r="N8" s="8">
        <f t="shared" si="5"/>
        <v>3.2184726549762765</v>
      </c>
    </row>
    <row r="9" spans="1:14" x14ac:dyDescent="0.25">
      <c r="A9" s="7" t="s">
        <v>6</v>
      </c>
      <c r="B9" s="4">
        <v>19143</v>
      </c>
      <c r="C9" s="19">
        <f t="shared" si="0"/>
        <v>63.004580152671757</v>
      </c>
      <c r="D9" s="19">
        <f t="shared" si="0"/>
        <v>188.86192194162021</v>
      </c>
      <c r="E9" s="4">
        <f t="shared" si="1"/>
        <v>57</v>
      </c>
      <c r="F9" s="4">
        <f t="shared" si="1"/>
        <v>160</v>
      </c>
      <c r="G9" s="4">
        <v>56</v>
      </c>
      <c r="H9" s="4">
        <v>160</v>
      </c>
      <c r="I9" s="4">
        <v>1</v>
      </c>
      <c r="J9" s="4">
        <v>0</v>
      </c>
      <c r="K9" s="24">
        <f t="shared" si="2"/>
        <v>3.2912594761882546E-3</v>
      </c>
      <c r="L9" s="24">
        <f t="shared" si="3"/>
        <v>9.8658476697288944E-3</v>
      </c>
      <c r="M9" s="24">
        <f t="shared" si="4"/>
        <v>1.3157107145917149E-2</v>
      </c>
      <c r="N9" s="8">
        <f t="shared" si="5"/>
        <v>3.9471321437751445</v>
      </c>
    </row>
    <row r="10" spans="1:14" x14ac:dyDescent="0.25">
      <c r="A10" s="7" t="s">
        <v>7</v>
      </c>
      <c r="B10" s="4">
        <v>14037</v>
      </c>
      <c r="C10" s="19">
        <f t="shared" si="0"/>
        <v>44.213740458015266</v>
      </c>
      <c r="D10" s="19">
        <f t="shared" si="0"/>
        <v>141.64644145621514</v>
      </c>
      <c r="E10" s="4">
        <f t="shared" si="1"/>
        <v>40</v>
      </c>
      <c r="F10" s="4">
        <f t="shared" si="1"/>
        <v>120</v>
      </c>
      <c r="G10" s="4">
        <v>40</v>
      </c>
      <c r="H10" s="4">
        <v>119</v>
      </c>
      <c r="I10" s="4">
        <v>0</v>
      </c>
      <c r="J10" s="4">
        <v>1</v>
      </c>
      <c r="K10" s="24">
        <f t="shared" si="2"/>
        <v>3.1497998474043789E-3</v>
      </c>
      <c r="L10" s="24">
        <f t="shared" si="3"/>
        <v>1.009093406398911E-2</v>
      </c>
      <c r="M10" s="24">
        <f t="shared" si="4"/>
        <v>1.3240733911393488E-2</v>
      </c>
      <c r="N10" s="8">
        <f t="shared" si="5"/>
        <v>3.9722201734180462</v>
      </c>
    </row>
    <row r="11" spans="1:14" x14ac:dyDescent="0.25">
      <c r="A11" s="7" t="s">
        <v>8</v>
      </c>
      <c r="B11" s="4">
        <v>10256</v>
      </c>
      <c r="C11" s="19">
        <f t="shared" si="0"/>
        <v>34.265648854961832</v>
      </c>
      <c r="D11" s="19">
        <f t="shared" si="0"/>
        <v>107.41521810429649</v>
      </c>
      <c r="E11" s="4">
        <f t="shared" si="1"/>
        <v>31</v>
      </c>
      <c r="F11" s="4">
        <f t="shared" si="1"/>
        <v>91</v>
      </c>
      <c r="G11" s="4">
        <v>30</v>
      </c>
      <c r="H11" s="4">
        <v>90</v>
      </c>
      <c r="I11" s="4">
        <v>1</v>
      </c>
      <c r="J11" s="4">
        <v>1</v>
      </c>
      <c r="K11" s="24">
        <f t="shared" si="2"/>
        <v>3.3410344047349679E-3</v>
      </c>
      <c r="L11" s="24">
        <f t="shared" si="3"/>
        <v>1.0473402701276958E-2</v>
      </c>
      <c r="M11" s="24">
        <f t="shared" si="4"/>
        <v>1.3814437106011926E-2</v>
      </c>
      <c r="N11" s="8">
        <f t="shared" si="5"/>
        <v>4.144331131803578</v>
      </c>
    </row>
    <row r="12" spans="1:14" x14ac:dyDescent="0.25">
      <c r="A12" s="7" t="s">
        <v>9</v>
      </c>
      <c r="B12" s="4">
        <v>7934</v>
      </c>
      <c r="C12" s="19">
        <f t="shared" si="0"/>
        <v>26.528244274809161</v>
      </c>
      <c r="D12" s="19">
        <f t="shared" si="0"/>
        <v>90.889799934404721</v>
      </c>
      <c r="E12" s="4">
        <f t="shared" si="1"/>
        <v>24</v>
      </c>
      <c r="F12" s="4">
        <f t="shared" si="1"/>
        <v>77</v>
      </c>
      <c r="G12" s="4">
        <v>24</v>
      </c>
      <c r="H12" s="4">
        <v>76</v>
      </c>
      <c r="I12" s="4">
        <v>0</v>
      </c>
      <c r="J12" s="4">
        <v>1</v>
      </c>
      <c r="K12" s="24">
        <f t="shared" si="2"/>
        <v>3.3436153610800555E-3</v>
      </c>
      <c r="L12" s="24">
        <f t="shared" si="3"/>
        <v>1.1455734803933037E-2</v>
      </c>
      <c r="M12" s="24">
        <f t="shared" si="4"/>
        <v>1.4799350165013095E-2</v>
      </c>
      <c r="N12" s="8">
        <f t="shared" si="5"/>
        <v>4.4398050495039278</v>
      </c>
    </row>
    <row r="13" spans="1:14" x14ac:dyDescent="0.25">
      <c r="A13" s="7" t="s">
        <v>10</v>
      </c>
      <c r="B13" s="4">
        <v>29279</v>
      </c>
      <c r="C13" s="19">
        <f t="shared" si="0"/>
        <v>145.90534351145038</v>
      </c>
      <c r="D13" s="19">
        <f t="shared" si="0"/>
        <v>429.66087241718594</v>
      </c>
      <c r="E13" s="4">
        <f t="shared" si="1"/>
        <v>132</v>
      </c>
      <c r="F13" s="4">
        <f t="shared" si="1"/>
        <v>364</v>
      </c>
      <c r="G13" s="4">
        <v>131</v>
      </c>
      <c r="H13" s="4">
        <v>359</v>
      </c>
      <c r="I13" s="4">
        <v>1</v>
      </c>
      <c r="J13" s="4">
        <v>5</v>
      </c>
      <c r="K13" s="24">
        <f t="shared" si="2"/>
        <v>4.9832761881024069E-3</v>
      </c>
      <c r="L13" s="24">
        <f t="shared" si="3"/>
        <v>1.4674711309033299E-2</v>
      </c>
      <c r="M13" s="24">
        <f t="shared" si="4"/>
        <v>1.9657987497135706E-2</v>
      </c>
      <c r="N13" s="8">
        <f t="shared" si="5"/>
        <v>5.8973962491407113</v>
      </c>
    </row>
    <row r="14" spans="1:14" x14ac:dyDescent="0.25">
      <c r="A14" s="7" t="s">
        <v>11</v>
      </c>
      <c r="B14" s="4">
        <v>6981</v>
      </c>
      <c r="C14" s="19">
        <f t="shared" si="0"/>
        <v>54.161832061068701</v>
      </c>
      <c r="D14" s="19">
        <f t="shared" si="0"/>
        <v>174.6972777959987</v>
      </c>
      <c r="E14" s="4">
        <f t="shared" si="1"/>
        <v>49</v>
      </c>
      <c r="F14" s="4">
        <f t="shared" si="1"/>
        <v>148</v>
      </c>
      <c r="G14" s="4">
        <v>49</v>
      </c>
      <c r="H14" s="4">
        <v>147</v>
      </c>
      <c r="I14" s="4">
        <v>0</v>
      </c>
      <c r="J14" s="4">
        <v>1</v>
      </c>
      <c r="K14" s="24">
        <f t="shared" si="2"/>
        <v>7.7584632661608227E-3</v>
      </c>
      <c r="L14" s="24">
        <f t="shared" si="3"/>
        <v>2.502467809712057E-2</v>
      </c>
      <c r="M14" s="24">
        <f t="shared" si="4"/>
        <v>3.2783141363281393E-2</v>
      </c>
      <c r="N14" s="8">
        <f t="shared" si="5"/>
        <v>9.8349424089844195</v>
      </c>
    </row>
    <row r="15" spans="1:14" x14ac:dyDescent="0.25">
      <c r="A15" s="7" t="s">
        <v>14</v>
      </c>
      <c r="B15" s="4">
        <v>3</v>
      </c>
      <c r="C15" s="19">
        <f t="shared" si="0"/>
        <v>0</v>
      </c>
      <c r="D15" s="19">
        <f t="shared" si="0"/>
        <v>1.1803870121351263</v>
      </c>
      <c r="E15" s="4">
        <f t="shared" si="1"/>
        <v>0</v>
      </c>
      <c r="F15" s="4">
        <f t="shared" si="1"/>
        <v>1</v>
      </c>
      <c r="G15" s="4">
        <v>0</v>
      </c>
      <c r="H15" s="4">
        <v>1</v>
      </c>
      <c r="I15" s="4">
        <v>0</v>
      </c>
      <c r="J15" s="4">
        <v>0</v>
      </c>
      <c r="K15" s="24">
        <f t="shared" si="2"/>
        <v>0</v>
      </c>
      <c r="L15" s="24">
        <f t="shared" si="3"/>
        <v>0.39346233737837544</v>
      </c>
      <c r="M15" s="24">
        <f t="shared" si="4"/>
        <v>0.39346233737837544</v>
      </c>
      <c r="N15" s="8">
        <f t="shared" si="5"/>
        <v>118.03870121351264</v>
      </c>
    </row>
    <row r="17" spans="1:14" x14ac:dyDescent="0.25">
      <c r="A17" s="7" t="s">
        <v>15</v>
      </c>
      <c r="B17" s="17">
        <f>SUM(B2:B15)</f>
        <v>868019</v>
      </c>
      <c r="C17" s="17">
        <v>1448</v>
      </c>
      <c r="D17" s="17">
        <v>3599</v>
      </c>
      <c r="E17" s="7">
        <f t="shared" ref="E17:J17" si="6">SUM(E2:E15)</f>
        <v>1310</v>
      </c>
      <c r="F17" s="7">
        <f t="shared" si="6"/>
        <v>3049</v>
      </c>
      <c r="G17" s="7">
        <f t="shared" si="6"/>
        <v>1307</v>
      </c>
      <c r="H17" s="7">
        <f t="shared" si="6"/>
        <v>3025</v>
      </c>
      <c r="I17" s="7">
        <f t="shared" si="6"/>
        <v>3</v>
      </c>
      <c r="J17" s="7">
        <f t="shared" si="6"/>
        <v>24</v>
      </c>
    </row>
    <row r="20" spans="1:14" ht="14.4" x14ac:dyDescent="0.25">
      <c r="B20" s="25" t="s">
        <v>89</v>
      </c>
      <c r="C20" s="26" t="s">
        <v>61</v>
      </c>
      <c r="D20" s="26" t="s">
        <v>62</v>
      </c>
      <c r="E20" s="20"/>
      <c r="F20" s="20"/>
      <c r="G20" s="20"/>
      <c r="H20" s="20"/>
      <c r="I20" s="20"/>
      <c r="J20" s="20"/>
      <c r="K20" s="26" t="s">
        <v>90</v>
      </c>
      <c r="L20" s="26" t="s">
        <v>91</v>
      </c>
      <c r="M20" s="26" t="s">
        <v>76</v>
      </c>
      <c r="N20" s="26" t="s">
        <v>77</v>
      </c>
    </row>
    <row r="21" spans="1:14" ht="15.6" x14ac:dyDescent="0.25">
      <c r="A21" s="17" t="s">
        <v>78</v>
      </c>
      <c r="B21" s="27">
        <f>SUM(B4:B$15)</f>
        <v>495635</v>
      </c>
      <c r="C21" s="28">
        <f>SUM(C4:C$15)</f>
        <v>1174.9801526717558</v>
      </c>
      <c r="D21" s="28">
        <f>SUM(D4:D$15)</f>
        <v>2923.8186290587082</v>
      </c>
      <c r="E21" s="29"/>
      <c r="F21" s="29"/>
      <c r="G21" s="29"/>
      <c r="H21" s="29"/>
      <c r="I21" s="29"/>
      <c r="J21" s="29"/>
      <c r="K21" s="30">
        <f>C21+D21</f>
        <v>4098.7987817304638</v>
      </c>
      <c r="L21" s="31">
        <f>K21/B21</f>
        <v>8.2697928550858266E-3</v>
      </c>
      <c r="M21" s="29">
        <f>K21*300</f>
        <v>1229639.6345191391</v>
      </c>
      <c r="N21" s="29">
        <f>M21/B21</f>
        <v>2.4809378565257481</v>
      </c>
    </row>
    <row r="22" spans="1:14" ht="15.6" x14ac:dyDescent="0.25">
      <c r="A22" s="17" t="s">
        <v>79</v>
      </c>
      <c r="B22" s="27">
        <f>SUM(B5:B$15)</f>
        <v>319145</v>
      </c>
      <c r="C22" s="28">
        <f>SUM(C5:C$15)</f>
        <v>906.38167938931304</v>
      </c>
      <c r="D22" s="28">
        <f>SUM(D5:D$15)</f>
        <v>2379.6602164644146</v>
      </c>
      <c r="E22" s="29"/>
      <c r="F22" s="29"/>
      <c r="G22" s="29"/>
      <c r="H22" s="29"/>
      <c r="I22" s="29"/>
      <c r="J22" s="29"/>
      <c r="K22" s="30">
        <f t="shared" ref="K22:K31" si="7">C22+D22</f>
        <v>3286.0418958537275</v>
      </c>
      <c r="L22" s="31">
        <f t="shared" ref="L22:L31" si="8">K22/B22</f>
        <v>1.0296391595838028E-2</v>
      </c>
      <c r="M22" s="29">
        <f t="shared" ref="M22:M31" si="9">K22*300</f>
        <v>985812.5687561183</v>
      </c>
      <c r="N22" s="29">
        <f t="shared" ref="N22:N31" si="10">M22/B22</f>
        <v>3.0889174787514087</v>
      </c>
    </row>
    <row r="23" spans="1:14" ht="15.6" x14ac:dyDescent="0.25">
      <c r="A23" s="17" t="s">
        <v>80</v>
      </c>
      <c r="B23" s="27">
        <f>SUM(B6:B$15)</f>
        <v>217569</v>
      </c>
      <c r="C23" s="28">
        <f>SUM(C6:C$15)</f>
        <v>697.47175572519086</v>
      </c>
      <c r="D23" s="28">
        <f>SUM(D6:D$15)</f>
        <v>1924.0308297802555</v>
      </c>
      <c r="E23" s="29"/>
      <c r="F23" s="29"/>
      <c r="G23" s="29"/>
      <c r="H23" s="29"/>
      <c r="I23" s="29"/>
      <c r="J23" s="29"/>
      <c r="K23" s="30">
        <f t="shared" si="7"/>
        <v>2621.5025855054464</v>
      </c>
      <c r="L23" s="31">
        <f t="shared" si="8"/>
        <v>1.2049062989237651E-2</v>
      </c>
      <c r="M23" s="29">
        <f t="shared" si="9"/>
        <v>786450.77565163397</v>
      </c>
      <c r="N23" s="29">
        <f t="shared" si="10"/>
        <v>3.6147188967712953</v>
      </c>
    </row>
    <row r="24" spans="1:14" ht="15.6" x14ac:dyDescent="0.25">
      <c r="A24" s="17" t="s">
        <v>81</v>
      </c>
      <c r="B24" s="27">
        <f>SUM(B7:B$15)</f>
        <v>154926</v>
      </c>
      <c r="C24" s="28">
        <f>SUM(C7:C$15)</f>
        <v>550.46106870229005</v>
      </c>
      <c r="D24" s="28">
        <f>SUM(D7:D$15)</f>
        <v>1561.6520170547722</v>
      </c>
      <c r="E24" s="29"/>
      <c r="F24" s="29"/>
      <c r="G24" s="29"/>
      <c r="H24" s="29"/>
      <c r="I24" s="29"/>
      <c r="J24" s="29"/>
      <c r="K24" s="30">
        <f t="shared" si="7"/>
        <v>2112.1130857570624</v>
      </c>
      <c r="L24" s="31">
        <f t="shared" si="8"/>
        <v>1.3633044716555404E-2</v>
      </c>
      <c r="M24" s="29">
        <f t="shared" si="9"/>
        <v>633633.92572711874</v>
      </c>
      <c r="N24" s="29">
        <f t="shared" si="10"/>
        <v>4.0899134149666212</v>
      </c>
    </row>
    <row r="25" spans="1:14" ht="15.6" x14ac:dyDescent="0.25">
      <c r="A25" s="17" t="s">
        <v>82</v>
      </c>
      <c r="B25" s="27">
        <f>SUM(B8:B$15)</f>
        <v>114786</v>
      </c>
      <c r="C25" s="28">
        <f>SUM(C8:C$15)</f>
        <v>458.71755725190843</v>
      </c>
      <c r="D25" s="28">
        <f>SUM(D8:D$15)</f>
        <v>1335.0177107248276</v>
      </c>
      <c r="E25" s="29"/>
      <c r="F25" s="29"/>
      <c r="G25" s="29"/>
      <c r="H25" s="29"/>
      <c r="I25" s="29"/>
      <c r="J25" s="29"/>
      <c r="K25" s="30">
        <f t="shared" si="7"/>
        <v>1793.7352679767359</v>
      </c>
      <c r="L25" s="31">
        <f t="shared" si="8"/>
        <v>1.5626777376829368E-2</v>
      </c>
      <c r="M25" s="29">
        <f t="shared" si="9"/>
        <v>538120.58039302076</v>
      </c>
      <c r="N25" s="29">
        <f t="shared" si="10"/>
        <v>4.6880332130488105</v>
      </c>
    </row>
    <row r="26" spans="1:14" ht="15.6" x14ac:dyDescent="0.25">
      <c r="A26" s="17" t="s">
        <v>83</v>
      </c>
      <c r="B26" s="27">
        <f>SUM(B9:B$15)</f>
        <v>87633</v>
      </c>
      <c r="C26" s="28">
        <f>SUM(C9:C$15)</f>
        <v>368.07938931297713</v>
      </c>
      <c r="D26" s="28">
        <f>SUM(D9:D$15)</f>
        <v>1134.3519186618562</v>
      </c>
      <c r="E26" s="29"/>
      <c r="F26" s="29"/>
      <c r="G26" s="29"/>
      <c r="H26" s="29"/>
      <c r="I26" s="29"/>
      <c r="J26" s="29"/>
      <c r="K26" s="30">
        <f t="shared" si="7"/>
        <v>1502.4313079748333</v>
      </c>
      <c r="L26" s="31">
        <f t="shared" si="8"/>
        <v>1.714458375240872E-2</v>
      </c>
      <c r="M26" s="29">
        <f t="shared" si="9"/>
        <v>450729.39239245001</v>
      </c>
      <c r="N26" s="29">
        <f t="shared" si="10"/>
        <v>5.1433751257226161</v>
      </c>
    </row>
    <row r="27" spans="1:14" ht="15.6" x14ac:dyDescent="0.25">
      <c r="A27" s="17" t="s">
        <v>84</v>
      </c>
      <c r="B27" s="27">
        <f>SUM(B10:B$15)</f>
        <v>68490</v>
      </c>
      <c r="C27" s="28">
        <f>SUM(C10:C$15)</f>
        <v>305.07480916030534</v>
      </c>
      <c r="D27" s="28">
        <f>SUM(D10:D$15)</f>
        <v>945.48999672023615</v>
      </c>
      <c r="E27" s="29"/>
      <c r="F27" s="29"/>
      <c r="G27" s="29"/>
      <c r="H27" s="29"/>
      <c r="I27" s="29"/>
      <c r="J27" s="29"/>
      <c r="K27" s="30">
        <f t="shared" si="7"/>
        <v>1250.5648058805414</v>
      </c>
      <c r="L27" s="31">
        <f t="shared" si="8"/>
        <v>1.8259086083815761E-2</v>
      </c>
      <c r="M27" s="29">
        <f t="shared" si="9"/>
        <v>375169.44176416239</v>
      </c>
      <c r="N27" s="29">
        <f t="shared" si="10"/>
        <v>5.4777258251447272</v>
      </c>
    </row>
    <row r="28" spans="1:14" ht="15.6" x14ac:dyDescent="0.25">
      <c r="A28" s="17" t="s">
        <v>85</v>
      </c>
      <c r="B28" s="27">
        <f>SUM(B11:B$15)</f>
        <v>54453</v>
      </c>
      <c r="C28" s="28">
        <f>SUM(C11:C$15)</f>
        <v>260.86106870229008</v>
      </c>
      <c r="D28" s="28">
        <f>SUM(D11:D$15)</f>
        <v>803.84355526402101</v>
      </c>
      <c r="E28" s="29"/>
      <c r="F28" s="29"/>
      <c r="G28" s="29"/>
      <c r="H28" s="29"/>
      <c r="I28" s="29"/>
      <c r="J28" s="29"/>
      <c r="K28" s="30">
        <f t="shared" si="7"/>
        <v>1064.7046239663111</v>
      </c>
      <c r="L28" s="31">
        <f t="shared" si="8"/>
        <v>1.9552726644377925E-2</v>
      </c>
      <c r="M28" s="29">
        <f t="shared" si="9"/>
        <v>319411.38718989334</v>
      </c>
      <c r="N28" s="29">
        <f t="shared" si="10"/>
        <v>5.8658179933133772</v>
      </c>
    </row>
    <row r="29" spans="1:14" ht="15.6" x14ac:dyDescent="0.25">
      <c r="A29" s="17" t="s">
        <v>86</v>
      </c>
      <c r="B29" s="27">
        <f>SUM(B12:B$15)</f>
        <v>44197</v>
      </c>
      <c r="C29" s="28">
        <f>SUM(C12:C$15)</f>
        <v>226.59541984732826</v>
      </c>
      <c r="D29" s="28">
        <f>SUM(D12:D$15)</f>
        <v>696.42833715972461</v>
      </c>
      <c r="E29" s="29"/>
      <c r="F29" s="29"/>
      <c r="G29" s="29"/>
      <c r="H29" s="29"/>
      <c r="I29" s="29"/>
      <c r="J29" s="29"/>
      <c r="K29" s="30">
        <f t="shared" si="7"/>
        <v>923.02375700705284</v>
      </c>
      <c r="L29" s="31">
        <f t="shared" si="8"/>
        <v>2.0884307916986512E-2</v>
      </c>
      <c r="M29" s="29">
        <f t="shared" si="9"/>
        <v>276907.12710211583</v>
      </c>
      <c r="N29" s="29">
        <f t="shared" si="10"/>
        <v>6.265292375095953</v>
      </c>
    </row>
    <row r="30" spans="1:14" ht="15.6" x14ac:dyDescent="0.25">
      <c r="A30" s="17" t="s">
        <v>87</v>
      </c>
      <c r="B30" s="27">
        <f>SUM(B13:B$15)</f>
        <v>36263</v>
      </c>
      <c r="C30" s="28">
        <f>SUM(C13:C$15)</f>
        <v>200.06717557251909</v>
      </c>
      <c r="D30" s="28">
        <f>SUM(D13:D$15)</f>
        <v>605.53853722531983</v>
      </c>
      <c r="E30" s="29"/>
      <c r="F30" s="29"/>
      <c r="G30" s="29"/>
      <c r="H30" s="29"/>
      <c r="I30" s="29"/>
      <c r="J30" s="29"/>
      <c r="K30" s="30">
        <f t="shared" si="7"/>
        <v>805.60571279783892</v>
      </c>
      <c r="L30" s="31">
        <f t="shared" si="8"/>
        <v>2.2215638882548024E-2</v>
      </c>
      <c r="M30" s="29">
        <f t="shared" si="9"/>
        <v>241681.71383935167</v>
      </c>
      <c r="N30" s="29">
        <f t="shared" si="10"/>
        <v>6.6646916647644066</v>
      </c>
    </row>
    <row r="31" spans="1:14" ht="15.6" x14ac:dyDescent="0.25">
      <c r="A31" s="17" t="s">
        <v>88</v>
      </c>
      <c r="B31" s="27">
        <f>SUM(B14:B$15)</f>
        <v>6984</v>
      </c>
      <c r="C31" s="28">
        <f>SUM(C14:C$15)</f>
        <v>54.161832061068701</v>
      </c>
      <c r="D31" s="28">
        <f>SUM(D14:D$15)</f>
        <v>175.87766480813383</v>
      </c>
      <c r="E31" s="29"/>
      <c r="F31" s="29"/>
      <c r="G31" s="29"/>
      <c r="H31" s="29"/>
      <c r="I31" s="29"/>
      <c r="J31" s="29"/>
      <c r="K31" s="30">
        <f t="shared" si="7"/>
        <v>230.03949686920254</v>
      </c>
      <c r="L31" s="31">
        <f t="shared" si="8"/>
        <v>3.2938072289404714E-2</v>
      </c>
      <c r="M31" s="29">
        <f t="shared" si="9"/>
        <v>69011.849060760767</v>
      </c>
      <c r="N31" s="29">
        <f t="shared" si="10"/>
        <v>9.8814216868214153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ED86-E4DF-4BE3-A716-712B8414D967}">
  <dimension ref="A1:N31"/>
  <sheetViews>
    <sheetView workbookViewId="0">
      <selection activeCell="O19" sqref="O19"/>
    </sheetView>
  </sheetViews>
  <sheetFormatPr defaultColWidth="20.77734375" defaultRowHeight="13.8" x14ac:dyDescent="0.25"/>
  <cols>
    <col min="5" max="8" width="0" hidden="1" customWidth="1"/>
    <col min="9" max="10" width="25.77734375" hidden="1" customWidth="1"/>
  </cols>
  <sheetData>
    <row r="1" spans="1:14" ht="14.4" x14ac:dyDescent="0.25">
      <c r="A1" s="2" t="s">
        <v>13</v>
      </c>
      <c r="B1" s="2" t="s">
        <v>60</v>
      </c>
      <c r="C1" s="2" t="s">
        <v>74</v>
      </c>
      <c r="D1" s="2" t="s">
        <v>75</v>
      </c>
      <c r="E1" s="2" t="s">
        <v>37</v>
      </c>
      <c r="F1" s="2" t="s">
        <v>38</v>
      </c>
      <c r="G1" s="2" t="s">
        <v>34</v>
      </c>
      <c r="H1" s="2" t="s">
        <v>33</v>
      </c>
      <c r="I1" s="2" t="s">
        <v>35</v>
      </c>
      <c r="J1" s="2" t="s">
        <v>36</v>
      </c>
      <c r="K1" s="2" t="s">
        <v>71</v>
      </c>
      <c r="L1" s="2" t="s">
        <v>72</v>
      </c>
      <c r="M1" s="2" t="s">
        <v>73</v>
      </c>
      <c r="N1" s="2" t="s">
        <v>77</v>
      </c>
    </row>
    <row r="2" spans="1:14" x14ac:dyDescent="0.25">
      <c r="A2" s="1">
        <v>1</v>
      </c>
      <c r="B2" s="4">
        <v>339555</v>
      </c>
      <c r="C2" s="19">
        <f>E2/E$17*C$17</f>
        <v>97.123893805309734</v>
      </c>
      <c r="D2" s="19">
        <f>F2/F$17*D$17</f>
        <v>196.8147013782542</v>
      </c>
      <c r="E2" s="4">
        <f>G2+I2</f>
        <v>90</v>
      </c>
      <c r="F2" s="4">
        <f>H2+J2</f>
        <v>175</v>
      </c>
      <c r="G2" s="4">
        <v>88</v>
      </c>
      <c r="H2" s="4">
        <v>173</v>
      </c>
      <c r="I2" s="4">
        <v>2</v>
      </c>
      <c r="J2" s="4">
        <v>2</v>
      </c>
      <c r="K2" s="24">
        <f>C2/B2</f>
        <v>2.8603287775267553E-4</v>
      </c>
      <c r="L2" s="24">
        <f>D2/B2</f>
        <v>5.7962539611625271E-4</v>
      </c>
      <c r="M2" s="24">
        <f>(C2+D2)/B2</f>
        <v>8.6565827386892835E-4</v>
      </c>
      <c r="N2" s="8">
        <f>(C2+D2)*300/B2</f>
        <v>0.25969748216067851</v>
      </c>
    </row>
    <row r="3" spans="1:14" x14ac:dyDescent="0.25">
      <c r="A3" s="1" t="s">
        <v>0</v>
      </c>
      <c r="B3" s="4">
        <v>1024543</v>
      </c>
      <c r="C3" s="19">
        <f t="shared" ref="C3:D15" si="0">E3/E$17*C$17</f>
        <v>669.07571288102258</v>
      </c>
      <c r="D3" s="19">
        <f t="shared" si="0"/>
        <v>989.69678407350693</v>
      </c>
      <c r="E3" s="4">
        <f t="shared" ref="E3:E15" si="1">G3+I3</f>
        <v>620</v>
      </c>
      <c r="F3" s="4">
        <f t="shared" ref="F3:F15" si="2">H3+J3</f>
        <v>880</v>
      </c>
      <c r="G3" s="4">
        <v>618</v>
      </c>
      <c r="H3" s="4">
        <v>875</v>
      </c>
      <c r="I3" s="4">
        <v>2</v>
      </c>
      <c r="J3" s="4">
        <v>5</v>
      </c>
      <c r="K3" s="24">
        <f t="shared" ref="K3:K15" si="3">C3/B3</f>
        <v>6.5304795687542896E-4</v>
      </c>
      <c r="L3" s="24">
        <f t="shared" ref="L3:L15" si="4">D3/B3</f>
        <v>9.6598852763964712E-4</v>
      </c>
      <c r="M3" s="24">
        <f t="shared" ref="M3:M15" si="5">(C3+D3)/B3</f>
        <v>1.619036484515076E-3</v>
      </c>
      <c r="N3" s="8">
        <f t="shared" ref="N3:N15" si="6">(C3+D3)*300/B3</f>
        <v>0.48571094535452281</v>
      </c>
    </row>
    <row r="4" spans="1:14" x14ac:dyDescent="0.25">
      <c r="A4" s="1" t="s">
        <v>1</v>
      </c>
      <c r="B4" s="4">
        <v>723830</v>
      </c>
      <c r="C4" s="19">
        <f t="shared" si="0"/>
        <v>859.00688298918385</v>
      </c>
      <c r="D4" s="19">
        <f t="shared" si="0"/>
        <v>1167.3923430321593</v>
      </c>
      <c r="E4" s="4">
        <f t="shared" si="1"/>
        <v>796</v>
      </c>
      <c r="F4" s="4">
        <f t="shared" si="2"/>
        <v>1038</v>
      </c>
      <c r="G4" s="4">
        <v>794</v>
      </c>
      <c r="H4" s="4">
        <v>1026</v>
      </c>
      <c r="I4" s="4">
        <v>2</v>
      </c>
      <c r="J4" s="4">
        <v>12</v>
      </c>
      <c r="K4" s="24">
        <f t="shared" si="3"/>
        <v>1.1867522525858059E-3</v>
      </c>
      <c r="L4" s="24">
        <f t="shared" si="4"/>
        <v>1.6127990592157816E-3</v>
      </c>
      <c r="M4" s="24">
        <f t="shared" si="5"/>
        <v>2.7995513118015875E-3</v>
      </c>
      <c r="N4" s="8">
        <f t="shared" si="6"/>
        <v>0.83986539354047629</v>
      </c>
    </row>
    <row r="5" spans="1:14" x14ac:dyDescent="0.25">
      <c r="A5" s="1" t="s">
        <v>2</v>
      </c>
      <c r="B5" s="4">
        <v>407456</v>
      </c>
      <c r="C5" s="19">
        <f t="shared" si="0"/>
        <v>579.50589970501471</v>
      </c>
      <c r="D5" s="19">
        <f t="shared" si="0"/>
        <v>846.86554364471669</v>
      </c>
      <c r="E5" s="4">
        <f t="shared" si="1"/>
        <v>537</v>
      </c>
      <c r="F5" s="4">
        <f t="shared" si="2"/>
        <v>753</v>
      </c>
      <c r="G5" s="4">
        <v>535</v>
      </c>
      <c r="H5" s="4">
        <v>746</v>
      </c>
      <c r="I5" s="4">
        <v>2</v>
      </c>
      <c r="J5" s="4">
        <v>7</v>
      </c>
      <c r="K5" s="24">
        <f t="shared" si="3"/>
        <v>1.4222539358974091E-3</v>
      </c>
      <c r="L5" s="24">
        <f t="shared" si="4"/>
        <v>2.0784220716953896E-3</v>
      </c>
      <c r="M5" s="24">
        <f t="shared" si="5"/>
        <v>3.5006760075927987E-3</v>
      </c>
      <c r="N5" s="8">
        <f t="shared" si="6"/>
        <v>1.0502028022778396</v>
      </c>
    </row>
    <row r="6" spans="1:14" x14ac:dyDescent="0.25">
      <c r="A6" s="1" t="s">
        <v>3</v>
      </c>
      <c r="B6" s="4">
        <v>249634</v>
      </c>
      <c r="C6" s="19">
        <f t="shared" si="0"/>
        <v>399.28711897738447</v>
      </c>
      <c r="D6" s="19">
        <f t="shared" si="0"/>
        <v>621.93445635528326</v>
      </c>
      <c r="E6" s="4">
        <f t="shared" si="1"/>
        <v>370</v>
      </c>
      <c r="F6" s="4">
        <f t="shared" si="2"/>
        <v>553</v>
      </c>
      <c r="G6" s="4">
        <v>370</v>
      </c>
      <c r="H6" s="4">
        <v>551</v>
      </c>
      <c r="I6" s="4">
        <v>0</v>
      </c>
      <c r="J6" s="4">
        <v>2</v>
      </c>
      <c r="K6" s="24">
        <f t="shared" si="3"/>
        <v>1.5994901294590659E-3</v>
      </c>
      <c r="L6" s="24">
        <f t="shared" si="4"/>
        <v>2.491385213373512E-3</v>
      </c>
      <c r="M6" s="24">
        <f t="shared" si="5"/>
        <v>4.0908753428325782E-3</v>
      </c>
      <c r="N6" s="8">
        <f t="shared" si="6"/>
        <v>1.2272626028497733</v>
      </c>
    </row>
    <row r="7" spans="1:14" x14ac:dyDescent="0.25">
      <c r="A7" s="1" t="s">
        <v>4</v>
      </c>
      <c r="B7" s="4">
        <v>162769</v>
      </c>
      <c r="C7" s="19">
        <f t="shared" si="0"/>
        <v>305.4006882989184</v>
      </c>
      <c r="D7" s="19">
        <f t="shared" si="0"/>
        <v>501.59632465543649</v>
      </c>
      <c r="E7" s="4">
        <f t="shared" si="1"/>
        <v>283</v>
      </c>
      <c r="F7" s="4">
        <f t="shared" si="2"/>
        <v>446</v>
      </c>
      <c r="G7" s="4">
        <v>282</v>
      </c>
      <c r="H7" s="4">
        <v>442</v>
      </c>
      <c r="I7" s="4">
        <v>1</v>
      </c>
      <c r="J7" s="4">
        <v>4</v>
      </c>
      <c r="K7" s="24">
        <f t="shared" si="3"/>
        <v>1.8762828812545287E-3</v>
      </c>
      <c r="L7" s="24">
        <f t="shared" si="4"/>
        <v>3.0816453050361956E-3</v>
      </c>
      <c r="M7" s="24">
        <f t="shared" si="5"/>
        <v>4.9579281862907245E-3</v>
      </c>
      <c r="N7" s="8">
        <f t="shared" si="6"/>
        <v>1.4873784558872172</v>
      </c>
    </row>
    <row r="8" spans="1:14" x14ac:dyDescent="0.25">
      <c r="A8" s="1" t="s">
        <v>5</v>
      </c>
      <c r="B8" s="4">
        <v>114590</v>
      </c>
      <c r="C8" s="19">
        <f t="shared" si="0"/>
        <v>251.44296951819075</v>
      </c>
      <c r="D8" s="19">
        <f t="shared" si="0"/>
        <v>362.13905053598774</v>
      </c>
      <c r="E8" s="4">
        <f t="shared" si="1"/>
        <v>233</v>
      </c>
      <c r="F8" s="4">
        <f t="shared" si="2"/>
        <v>322</v>
      </c>
      <c r="G8" s="4">
        <v>233</v>
      </c>
      <c r="H8" s="4">
        <v>321</v>
      </c>
      <c r="I8" s="4">
        <v>0</v>
      </c>
      <c r="J8" s="4">
        <v>1</v>
      </c>
      <c r="K8" s="24">
        <f t="shared" si="3"/>
        <v>2.1942837029251309E-3</v>
      </c>
      <c r="L8" s="24">
        <f t="shared" si="4"/>
        <v>3.1603023870842807E-3</v>
      </c>
      <c r="M8" s="24">
        <f t="shared" si="5"/>
        <v>5.3545860900094111E-3</v>
      </c>
      <c r="N8" s="8">
        <f t="shared" si="6"/>
        <v>1.6063758270028234</v>
      </c>
    </row>
    <row r="9" spans="1:14" x14ac:dyDescent="0.25">
      <c r="A9" s="1" t="s">
        <v>6</v>
      </c>
      <c r="B9" s="4">
        <v>85169</v>
      </c>
      <c r="C9" s="19">
        <f t="shared" si="0"/>
        <v>178.0604719764012</v>
      </c>
      <c r="D9" s="19">
        <f t="shared" si="0"/>
        <v>336.27197549770295</v>
      </c>
      <c r="E9" s="4">
        <f t="shared" si="1"/>
        <v>165</v>
      </c>
      <c r="F9" s="4">
        <f t="shared" si="2"/>
        <v>299</v>
      </c>
      <c r="G9" s="4">
        <v>164</v>
      </c>
      <c r="H9" s="4">
        <v>296</v>
      </c>
      <c r="I9" s="4">
        <v>1</v>
      </c>
      <c r="J9" s="4">
        <v>3</v>
      </c>
      <c r="K9" s="24">
        <f t="shared" si="3"/>
        <v>2.0906723335533022E-3</v>
      </c>
      <c r="L9" s="24">
        <f t="shared" si="4"/>
        <v>3.9482907571734196E-3</v>
      </c>
      <c r="M9" s="24">
        <f t="shared" si="5"/>
        <v>6.0389630907267209E-3</v>
      </c>
      <c r="N9" s="8">
        <f t="shared" si="6"/>
        <v>1.8116889272180163</v>
      </c>
    </row>
    <row r="10" spans="1:14" x14ac:dyDescent="0.25">
      <c r="A10" s="1" t="s">
        <v>7</v>
      </c>
      <c r="B10" s="4">
        <v>65712</v>
      </c>
      <c r="C10" s="19">
        <f t="shared" si="0"/>
        <v>156.47738446411014</v>
      </c>
      <c r="D10" s="19">
        <f t="shared" si="0"/>
        <v>289.0364471669219</v>
      </c>
      <c r="E10" s="4">
        <f t="shared" si="1"/>
        <v>145</v>
      </c>
      <c r="F10" s="4">
        <f t="shared" si="2"/>
        <v>257</v>
      </c>
      <c r="G10" s="4">
        <v>145</v>
      </c>
      <c r="H10" s="4">
        <v>252</v>
      </c>
      <c r="I10" s="4">
        <v>0</v>
      </c>
      <c r="J10" s="4">
        <v>5</v>
      </c>
      <c r="K10" s="24">
        <f t="shared" si="3"/>
        <v>2.3812604161204975E-3</v>
      </c>
      <c r="L10" s="24">
        <f t="shared" si="4"/>
        <v>4.3985337102343848E-3</v>
      </c>
      <c r="M10" s="24">
        <f t="shared" si="5"/>
        <v>6.7797941263548827E-3</v>
      </c>
      <c r="N10" s="8">
        <f t="shared" si="6"/>
        <v>2.0339382379064648</v>
      </c>
    </row>
    <row r="11" spans="1:14" x14ac:dyDescent="0.25">
      <c r="A11" s="1" t="s">
        <v>8</v>
      </c>
      <c r="B11" s="4">
        <v>52342</v>
      </c>
      <c r="C11" s="19">
        <f t="shared" si="0"/>
        <v>125.18190757128809</v>
      </c>
      <c r="D11" s="19">
        <f t="shared" si="0"/>
        <v>208.06125574272588</v>
      </c>
      <c r="E11" s="4">
        <f t="shared" si="1"/>
        <v>116</v>
      </c>
      <c r="F11" s="4">
        <f t="shared" si="2"/>
        <v>185</v>
      </c>
      <c r="G11" s="4">
        <v>116</v>
      </c>
      <c r="H11" s="4">
        <v>183</v>
      </c>
      <c r="I11" s="4">
        <v>0</v>
      </c>
      <c r="J11" s="4">
        <v>2</v>
      </c>
      <c r="K11" s="24">
        <f t="shared" si="3"/>
        <v>2.3916149090842552E-3</v>
      </c>
      <c r="L11" s="24">
        <f t="shared" si="4"/>
        <v>3.9750344989248759E-3</v>
      </c>
      <c r="M11" s="24">
        <f t="shared" si="5"/>
        <v>6.3666494080091311E-3</v>
      </c>
      <c r="N11" s="8">
        <f t="shared" si="6"/>
        <v>1.9099948224027394</v>
      </c>
    </row>
    <row r="12" spans="1:14" x14ac:dyDescent="0.25">
      <c r="A12" s="1" t="s">
        <v>9</v>
      </c>
      <c r="B12" s="4">
        <v>42111</v>
      </c>
      <c r="C12" s="19">
        <f t="shared" si="0"/>
        <v>84.174041297935105</v>
      </c>
      <c r="D12" s="19">
        <f t="shared" si="0"/>
        <v>194.56539050535986</v>
      </c>
      <c r="E12" s="4">
        <f t="shared" si="1"/>
        <v>78</v>
      </c>
      <c r="F12" s="4">
        <f t="shared" si="2"/>
        <v>173</v>
      </c>
      <c r="G12" s="4">
        <v>78</v>
      </c>
      <c r="H12" s="4">
        <v>173</v>
      </c>
      <c r="I12" s="4">
        <v>0</v>
      </c>
      <c r="J12" s="4">
        <v>0</v>
      </c>
      <c r="K12" s="24">
        <f t="shared" si="3"/>
        <v>1.9988611359961794E-3</v>
      </c>
      <c r="L12" s="24">
        <f t="shared" si="4"/>
        <v>4.6202985088304683E-3</v>
      </c>
      <c r="M12" s="24">
        <f t="shared" si="5"/>
        <v>6.6191596448266481E-3</v>
      </c>
      <c r="N12" s="8">
        <f t="shared" si="6"/>
        <v>1.9857478934479944</v>
      </c>
    </row>
    <row r="13" spans="1:14" x14ac:dyDescent="0.25">
      <c r="A13" s="1" t="s">
        <v>10</v>
      </c>
      <c r="B13" s="4">
        <v>188559</v>
      </c>
      <c r="C13" s="19">
        <f t="shared" si="0"/>
        <v>470.51130776794497</v>
      </c>
      <c r="D13" s="19">
        <f t="shared" si="0"/>
        <v>1066.1733537519144</v>
      </c>
      <c r="E13" s="4">
        <f t="shared" si="1"/>
        <v>436</v>
      </c>
      <c r="F13" s="4">
        <f t="shared" si="2"/>
        <v>948</v>
      </c>
      <c r="G13" s="4">
        <v>434</v>
      </c>
      <c r="H13" s="4">
        <v>942</v>
      </c>
      <c r="I13" s="4">
        <v>2</v>
      </c>
      <c r="J13" s="4">
        <v>6</v>
      </c>
      <c r="K13" s="24">
        <f t="shared" si="3"/>
        <v>2.4953001859786324E-3</v>
      </c>
      <c r="L13" s="24">
        <f t="shared" si="4"/>
        <v>5.6543222744706665E-3</v>
      </c>
      <c r="M13" s="24">
        <f t="shared" si="5"/>
        <v>8.1496224604492989E-3</v>
      </c>
      <c r="N13" s="8">
        <f t="shared" si="6"/>
        <v>2.4448867381347896</v>
      </c>
    </row>
    <row r="14" spans="1:14" x14ac:dyDescent="0.25">
      <c r="A14" s="1" t="s">
        <v>11</v>
      </c>
      <c r="B14" s="4">
        <v>79299</v>
      </c>
      <c r="C14" s="19">
        <f t="shared" si="0"/>
        <v>214.75172074729596</v>
      </c>
      <c r="D14" s="19">
        <f t="shared" si="0"/>
        <v>563.45237366003062</v>
      </c>
      <c r="E14" s="4">
        <f t="shared" si="1"/>
        <v>199</v>
      </c>
      <c r="F14" s="4">
        <f t="shared" si="2"/>
        <v>501</v>
      </c>
      <c r="G14" s="4">
        <v>199</v>
      </c>
      <c r="H14" s="4">
        <v>493</v>
      </c>
      <c r="I14" s="4">
        <v>0</v>
      </c>
      <c r="J14" s="4">
        <v>8</v>
      </c>
      <c r="K14" s="24">
        <f t="shared" si="3"/>
        <v>2.7081264675127802E-3</v>
      </c>
      <c r="L14" s="24">
        <f t="shared" si="4"/>
        <v>7.1054158773758893E-3</v>
      </c>
      <c r="M14" s="24">
        <f t="shared" si="5"/>
        <v>9.8135423448886695E-3</v>
      </c>
      <c r="N14" s="8">
        <f t="shared" si="6"/>
        <v>2.9440627034666007</v>
      </c>
    </row>
    <row r="15" spans="1:14" x14ac:dyDescent="0.25">
      <c r="A15" s="1" t="s">
        <v>14</v>
      </c>
      <c r="B15" s="4">
        <v>21</v>
      </c>
      <c r="C15" s="19">
        <f t="shared" si="0"/>
        <v>0</v>
      </c>
      <c r="D15" s="19">
        <f t="shared" si="0"/>
        <v>0</v>
      </c>
      <c r="E15" s="4">
        <f t="shared" si="1"/>
        <v>0</v>
      </c>
      <c r="F15" s="4">
        <f t="shared" si="2"/>
        <v>0</v>
      </c>
      <c r="G15" s="4">
        <v>0</v>
      </c>
      <c r="H15" s="4">
        <v>0</v>
      </c>
      <c r="I15" s="4">
        <v>0</v>
      </c>
      <c r="J15" s="4">
        <v>0</v>
      </c>
      <c r="K15" s="24">
        <f t="shared" si="3"/>
        <v>0</v>
      </c>
      <c r="L15" s="24">
        <f t="shared" si="4"/>
        <v>0</v>
      </c>
      <c r="M15" s="24">
        <f t="shared" si="5"/>
        <v>0</v>
      </c>
      <c r="N15" s="8">
        <f t="shared" si="6"/>
        <v>0</v>
      </c>
    </row>
    <row r="17" spans="1:14" x14ac:dyDescent="0.25">
      <c r="A17" s="1" t="s">
        <v>15</v>
      </c>
      <c r="B17" s="17">
        <f>SUM(B2:B15)</f>
        <v>3535590</v>
      </c>
      <c r="C17" s="17">
        <v>4390</v>
      </c>
      <c r="D17" s="17">
        <v>7344</v>
      </c>
      <c r="E17" s="1">
        <f t="shared" ref="E17:J17" si="7">SUM(E2:E15)</f>
        <v>4068</v>
      </c>
      <c r="F17" s="1">
        <f t="shared" si="7"/>
        <v>6530</v>
      </c>
      <c r="G17" s="1">
        <f t="shared" si="7"/>
        <v>4056</v>
      </c>
      <c r="H17" s="1">
        <f t="shared" si="7"/>
        <v>6473</v>
      </c>
      <c r="I17" s="1">
        <f t="shared" si="7"/>
        <v>12</v>
      </c>
      <c r="J17" s="1">
        <f t="shared" si="7"/>
        <v>57</v>
      </c>
    </row>
    <row r="20" spans="1:14" ht="14.4" x14ac:dyDescent="0.25">
      <c r="B20" s="25" t="s">
        <v>89</v>
      </c>
      <c r="C20" s="26" t="s">
        <v>61</v>
      </c>
      <c r="D20" s="26" t="s">
        <v>62</v>
      </c>
      <c r="E20" s="20"/>
      <c r="F20" s="20"/>
      <c r="G20" s="20"/>
      <c r="H20" s="20"/>
      <c r="I20" s="20"/>
      <c r="J20" s="20"/>
      <c r="K20" s="26" t="s">
        <v>90</v>
      </c>
      <c r="L20" s="26" t="s">
        <v>91</v>
      </c>
      <c r="M20" s="26" t="s">
        <v>76</v>
      </c>
      <c r="N20" s="26" t="s">
        <v>77</v>
      </c>
    </row>
    <row r="21" spans="1:14" ht="15.6" x14ac:dyDescent="0.25">
      <c r="A21" s="17" t="s">
        <v>78</v>
      </c>
      <c r="B21" s="27">
        <f>SUM(B4:B$15)</f>
        <v>2171492</v>
      </c>
      <c r="C21" s="28">
        <f>SUM(C4:C$15)</f>
        <v>3623.800393313667</v>
      </c>
      <c r="D21" s="28">
        <f>SUM(D4:D$15)</f>
        <v>6157.4885145482376</v>
      </c>
      <c r="E21" s="29"/>
      <c r="F21" s="29"/>
      <c r="G21" s="29"/>
      <c r="H21" s="29"/>
      <c r="I21" s="29"/>
      <c r="J21" s="29"/>
      <c r="K21" s="30">
        <f>C21+D21</f>
        <v>9781.2889078619046</v>
      </c>
      <c r="L21" s="31">
        <f>K21/B21</f>
        <v>4.5044093682416993E-3</v>
      </c>
      <c r="M21" s="29">
        <f>K21*300</f>
        <v>2934386.6723585716</v>
      </c>
      <c r="N21" s="29">
        <f>M21/B21</f>
        <v>1.3513228104725099</v>
      </c>
    </row>
    <row r="22" spans="1:14" ht="15.6" x14ac:dyDescent="0.25">
      <c r="A22" s="17" t="s">
        <v>79</v>
      </c>
      <c r="B22" s="27">
        <f>SUM(B5:B$15)</f>
        <v>1447662</v>
      </c>
      <c r="C22" s="28">
        <f>SUM(C5:C$15)</f>
        <v>2764.7935103244836</v>
      </c>
      <c r="D22" s="28">
        <f>SUM(D5:D$15)</f>
        <v>4990.0961715160802</v>
      </c>
      <c r="E22" s="29"/>
      <c r="F22" s="29"/>
      <c r="G22" s="29"/>
      <c r="H22" s="29"/>
      <c r="I22" s="29"/>
      <c r="J22" s="29"/>
      <c r="K22" s="30">
        <f t="shared" ref="K22:K31" si="8">C22+D22</f>
        <v>7754.8896818405638</v>
      </c>
      <c r="L22" s="31">
        <f t="shared" ref="L22:L31" si="9">K22/B22</f>
        <v>5.3568372187987002E-3</v>
      </c>
      <c r="M22" s="29">
        <f t="shared" ref="M22:M31" si="10">K22*300</f>
        <v>2326466.9045521691</v>
      </c>
      <c r="N22" s="29">
        <f t="shared" ref="N22:N31" si="11">M22/B22</f>
        <v>1.60705116563961</v>
      </c>
    </row>
    <row r="23" spans="1:14" ht="15.6" x14ac:dyDescent="0.25">
      <c r="A23" s="17" t="s">
        <v>80</v>
      </c>
      <c r="B23" s="27">
        <f>SUM(B6:B$15)</f>
        <v>1040206</v>
      </c>
      <c r="C23" s="28">
        <f>SUM(C6:C$15)</f>
        <v>2185.287610619469</v>
      </c>
      <c r="D23" s="28">
        <f>SUM(D6:D$15)</f>
        <v>4143.2306278713631</v>
      </c>
      <c r="E23" s="29"/>
      <c r="F23" s="29"/>
      <c r="G23" s="29"/>
      <c r="H23" s="29"/>
      <c r="I23" s="29"/>
      <c r="J23" s="29"/>
      <c r="K23" s="30">
        <f t="shared" si="8"/>
        <v>6328.5182384908321</v>
      </c>
      <c r="L23" s="31">
        <f t="shared" si="9"/>
        <v>6.0839086089590254E-3</v>
      </c>
      <c r="M23" s="29">
        <f t="shared" si="10"/>
        <v>1898555.4715472497</v>
      </c>
      <c r="N23" s="29">
        <f t="shared" si="11"/>
        <v>1.8251725826877077</v>
      </c>
    </row>
    <row r="24" spans="1:14" ht="15.6" x14ac:dyDescent="0.25">
      <c r="A24" s="17" t="s">
        <v>81</v>
      </c>
      <c r="B24" s="27">
        <f>SUM(B7:B$15)</f>
        <v>790572</v>
      </c>
      <c r="C24" s="28">
        <f>SUM(C7:C$15)</f>
        <v>1786.0004916420849</v>
      </c>
      <c r="D24" s="28">
        <f>SUM(D7:D$15)</f>
        <v>3521.29617151608</v>
      </c>
      <c r="E24" s="29"/>
      <c r="F24" s="29"/>
      <c r="G24" s="29"/>
      <c r="H24" s="29"/>
      <c r="I24" s="29"/>
      <c r="J24" s="29"/>
      <c r="K24" s="30">
        <f t="shared" si="8"/>
        <v>5307.2966631581648</v>
      </c>
      <c r="L24" s="31">
        <f t="shared" si="9"/>
        <v>6.7132363189667289E-3</v>
      </c>
      <c r="M24" s="29">
        <f t="shared" si="10"/>
        <v>1592188.9989474495</v>
      </c>
      <c r="N24" s="29">
        <f t="shared" si="11"/>
        <v>2.0139708956900186</v>
      </c>
    </row>
    <row r="25" spans="1:14" ht="15.6" x14ac:dyDescent="0.25">
      <c r="A25" s="17" t="s">
        <v>82</v>
      </c>
      <c r="B25" s="27">
        <f>SUM(B8:B$15)</f>
        <v>627803</v>
      </c>
      <c r="C25" s="28">
        <f>SUM(C8:C$15)</f>
        <v>1480.5998033431661</v>
      </c>
      <c r="D25" s="28">
        <f>SUM(D8:D$15)</f>
        <v>3019.6998468606434</v>
      </c>
      <c r="E25" s="29"/>
      <c r="F25" s="29"/>
      <c r="G25" s="29"/>
      <c r="H25" s="29"/>
      <c r="I25" s="29"/>
      <c r="J25" s="29"/>
      <c r="K25" s="30">
        <f t="shared" si="8"/>
        <v>4500.2996502038095</v>
      </c>
      <c r="L25" s="31">
        <f t="shared" si="9"/>
        <v>7.1683309098615478E-3</v>
      </c>
      <c r="M25" s="29">
        <f t="shared" si="10"/>
        <v>1350089.8950611427</v>
      </c>
      <c r="N25" s="29">
        <f t="shared" si="11"/>
        <v>2.1504992729584642</v>
      </c>
    </row>
    <row r="26" spans="1:14" ht="15.6" x14ac:dyDescent="0.25">
      <c r="A26" s="17" t="s">
        <v>83</v>
      </c>
      <c r="B26" s="27">
        <f>SUM(B9:B$15)</f>
        <v>513213</v>
      </c>
      <c r="C26" s="28">
        <f>SUM(C9:C$15)</f>
        <v>1229.1568338249754</v>
      </c>
      <c r="D26" s="28">
        <f>SUM(D9:D$15)</f>
        <v>2657.5607963246557</v>
      </c>
      <c r="E26" s="29"/>
      <c r="F26" s="29"/>
      <c r="G26" s="29"/>
      <c r="H26" s="29"/>
      <c r="I26" s="29"/>
      <c r="J26" s="29"/>
      <c r="K26" s="30">
        <f t="shared" si="8"/>
        <v>3886.7176301496311</v>
      </c>
      <c r="L26" s="31">
        <f t="shared" si="9"/>
        <v>7.5733031512249908E-3</v>
      </c>
      <c r="M26" s="29">
        <f t="shared" si="10"/>
        <v>1166015.2890448894</v>
      </c>
      <c r="N26" s="29">
        <f t="shared" si="11"/>
        <v>2.2719909453674973</v>
      </c>
    </row>
    <row r="27" spans="1:14" ht="15.6" x14ac:dyDescent="0.25">
      <c r="A27" s="17" t="s">
        <v>84</v>
      </c>
      <c r="B27" s="27">
        <f>SUM(B10:B$15)</f>
        <v>428044</v>
      </c>
      <c r="C27" s="28">
        <f>SUM(C10:C$15)</f>
        <v>1051.0963618485744</v>
      </c>
      <c r="D27" s="28">
        <f>SUM(D10:D$15)</f>
        <v>2321.2888208269524</v>
      </c>
      <c r="E27" s="29"/>
      <c r="F27" s="29"/>
      <c r="G27" s="29"/>
      <c r="H27" s="29"/>
      <c r="I27" s="29"/>
      <c r="J27" s="29"/>
      <c r="K27" s="30">
        <f t="shared" si="8"/>
        <v>3372.3851826755267</v>
      </c>
      <c r="L27" s="31">
        <f t="shared" si="9"/>
        <v>7.8785946834333074E-3</v>
      </c>
      <c r="M27" s="29">
        <f t="shared" si="10"/>
        <v>1011715.554802658</v>
      </c>
      <c r="N27" s="29">
        <f t="shared" si="11"/>
        <v>2.3635784050299922</v>
      </c>
    </row>
    <row r="28" spans="1:14" ht="15.6" x14ac:dyDescent="0.25">
      <c r="A28" s="17" t="s">
        <v>85</v>
      </c>
      <c r="B28" s="27">
        <f>SUM(B11:B$15)</f>
        <v>362332</v>
      </c>
      <c r="C28" s="28">
        <f>SUM(C11:C$15)</f>
        <v>894.61897738446407</v>
      </c>
      <c r="D28" s="28">
        <f>SUM(D11:D$15)</f>
        <v>2032.2523736600308</v>
      </c>
      <c r="E28" s="29"/>
      <c r="F28" s="29"/>
      <c r="G28" s="29"/>
      <c r="H28" s="29"/>
      <c r="I28" s="29"/>
      <c r="J28" s="29"/>
      <c r="K28" s="30">
        <f t="shared" si="8"/>
        <v>2926.871351044495</v>
      </c>
      <c r="L28" s="31">
        <f t="shared" si="9"/>
        <v>8.0778715405884528E-3</v>
      </c>
      <c r="M28" s="29">
        <f t="shared" si="10"/>
        <v>878061.40531334851</v>
      </c>
      <c r="N28" s="29">
        <f t="shared" si="11"/>
        <v>2.4233614621765356</v>
      </c>
    </row>
    <row r="29" spans="1:14" ht="15.6" x14ac:dyDescent="0.25">
      <c r="A29" s="17" t="s">
        <v>86</v>
      </c>
      <c r="B29" s="27">
        <f>SUM(B12:B$15)</f>
        <v>309990</v>
      </c>
      <c r="C29" s="28">
        <f>SUM(C12:C$15)</f>
        <v>769.43706981317598</v>
      </c>
      <c r="D29" s="28">
        <f>SUM(D12:D$15)</f>
        <v>1824.1911179173048</v>
      </c>
      <c r="E29" s="29"/>
      <c r="F29" s="29"/>
      <c r="G29" s="29"/>
      <c r="H29" s="29"/>
      <c r="I29" s="29"/>
      <c r="J29" s="29"/>
      <c r="K29" s="30">
        <f t="shared" si="8"/>
        <v>2593.6281877304809</v>
      </c>
      <c r="L29" s="31">
        <f t="shared" si="9"/>
        <v>8.3668124382414947E-3</v>
      </c>
      <c r="M29" s="29">
        <f t="shared" si="10"/>
        <v>778088.45631914423</v>
      </c>
      <c r="N29" s="29">
        <f t="shared" si="11"/>
        <v>2.5100437314724484</v>
      </c>
    </row>
    <row r="30" spans="1:14" ht="15.6" x14ac:dyDescent="0.25">
      <c r="A30" s="17" t="s">
        <v>87</v>
      </c>
      <c r="B30" s="27">
        <f>SUM(B13:B$15)</f>
        <v>267879</v>
      </c>
      <c r="C30" s="28">
        <f>SUM(C13:C$15)</f>
        <v>685.26302851524088</v>
      </c>
      <c r="D30" s="28">
        <f>SUM(D13:D$15)</f>
        <v>1629.625727411945</v>
      </c>
      <c r="E30" s="29"/>
      <c r="F30" s="29"/>
      <c r="G30" s="29"/>
      <c r="H30" s="29"/>
      <c r="I30" s="29"/>
      <c r="J30" s="29"/>
      <c r="K30" s="30">
        <f t="shared" si="8"/>
        <v>2314.8887559271861</v>
      </c>
      <c r="L30" s="31">
        <f t="shared" si="9"/>
        <v>8.6415462052911434E-3</v>
      </c>
      <c r="M30" s="29">
        <f t="shared" si="10"/>
        <v>694466.6267781558</v>
      </c>
      <c r="N30" s="29">
        <f t="shared" si="11"/>
        <v>2.5924638615873428</v>
      </c>
    </row>
    <row r="31" spans="1:14" ht="15.6" x14ac:dyDescent="0.25">
      <c r="A31" s="17" t="s">
        <v>88</v>
      </c>
      <c r="B31" s="27">
        <f>SUM(B14:B$15)</f>
        <v>79320</v>
      </c>
      <c r="C31" s="28">
        <f>SUM(C14:C$15)</f>
        <v>214.75172074729596</v>
      </c>
      <c r="D31" s="28">
        <f>SUM(D14:D$15)</f>
        <v>563.45237366003062</v>
      </c>
      <c r="E31" s="29"/>
      <c r="F31" s="29"/>
      <c r="G31" s="29"/>
      <c r="H31" s="29"/>
      <c r="I31" s="29"/>
      <c r="J31" s="29"/>
      <c r="K31" s="30">
        <f t="shared" si="8"/>
        <v>778.20409440732658</v>
      </c>
      <c r="L31" s="31">
        <f t="shared" si="9"/>
        <v>9.8109442058412332E-3</v>
      </c>
      <c r="M31" s="29">
        <f t="shared" si="10"/>
        <v>233461.22832219797</v>
      </c>
      <c r="N31" s="29">
        <f t="shared" si="11"/>
        <v>2.9432832617523697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44B7-1C87-48E0-8F7B-367DCA896EF7}">
  <dimension ref="A1:N31"/>
  <sheetViews>
    <sheetView topLeftCell="A7" workbookViewId="0">
      <selection activeCell="A20" sqref="A20:N31"/>
    </sheetView>
  </sheetViews>
  <sheetFormatPr defaultColWidth="20.77734375" defaultRowHeight="13.8" x14ac:dyDescent="0.25"/>
  <cols>
    <col min="5" max="8" width="0" hidden="1" customWidth="1"/>
    <col min="9" max="10" width="25.77734375" hidden="1" customWidth="1"/>
  </cols>
  <sheetData>
    <row r="1" spans="1:14" ht="14.4" x14ac:dyDescent="0.25">
      <c r="A1" s="2" t="s">
        <v>13</v>
      </c>
      <c r="B1" s="2" t="s">
        <v>60</v>
      </c>
      <c r="C1" s="2" t="s">
        <v>74</v>
      </c>
      <c r="D1" s="2" t="s">
        <v>75</v>
      </c>
      <c r="E1" s="2" t="s">
        <v>37</v>
      </c>
      <c r="F1" s="2" t="s">
        <v>38</v>
      </c>
      <c r="G1" s="2" t="s">
        <v>34</v>
      </c>
      <c r="H1" s="2" t="s">
        <v>33</v>
      </c>
      <c r="I1" s="2" t="s">
        <v>35</v>
      </c>
      <c r="J1" s="2" t="s">
        <v>36</v>
      </c>
      <c r="K1" s="2" t="s">
        <v>71</v>
      </c>
      <c r="L1" s="2" t="s">
        <v>72</v>
      </c>
      <c r="M1" s="2" t="s">
        <v>73</v>
      </c>
      <c r="N1" s="2" t="s">
        <v>77</v>
      </c>
    </row>
    <row r="2" spans="1:14" ht="13.8" customHeight="1" x14ac:dyDescent="0.25">
      <c r="A2" s="7">
        <v>1</v>
      </c>
      <c r="B2" s="4">
        <v>74418</v>
      </c>
      <c r="C2" s="19">
        <f>E2/E$17*C$17</f>
        <v>24.076923076923077</v>
      </c>
      <c r="D2" s="19">
        <f>F2/F$17*D$17</f>
        <v>81.178591549295774</v>
      </c>
      <c r="E2" s="4">
        <f>G2+I2</f>
        <v>22</v>
      </c>
      <c r="F2" s="4">
        <f>H2+J2</f>
        <v>68</v>
      </c>
      <c r="G2" s="4">
        <v>21</v>
      </c>
      <c r="H2" s="4">
        <v>68</v>
      </c>
      <c r="I2" s="4">
        <v>1</v>
      </c>
      <c r="J2" s="4">
        <v>0</v>
      </c>
      <c r="K2" s="24">
        <f>C2/B2</f>
        <v>3.2353628257844982E-4</v>
      </c>
      <c r="L2" s="24">
        <f>D2/B2</f>
        <v>1.0908461870689319E-3</v>
      </c>
      <c r="M2" s="24">
        <f>(C2+D2)/B2</f>
        <v>1.4143824696473818E-3</v>
      </c>
      <c r="N2" s="8">
        <f>(C2+D2)*300/B2</f>
        <v>0.4243147408942145</v>
      </c>
    </row>
    <row r="3" spans="1:14" ht="13.8" customHeight="1" x14ac:dyDescent="0.25">
      <c r="A3" s="7" t="s">
        <v>0</v>
      </c>
      <c r="B3" s="4">
        <v>184410</v>
      </c>
      <c r="C3" s="19">
        <f t="shared" ref="C3:D15" si="0">E3/E$17*C$17</f>
        <v>108.34615384615384</v>
      </c>
      <c r="D3" s="19">
        <f t="shared" si="0"/>
        <v>391.56732394366196</v>
      </c>
      <c r="E3" s="4">
        <f t="shared" ref="E3:F15" si="1">G3+I3</f>
        <v>99</v>
      </c>
      <c r="F3" s="4">
        <f t="shared" si="1"/>
        <v>328</v>
      </c>
      <c r="G3" s="4">
        <v>97</v>
      </c>
      <c r="H3" s="4">
        <v>327</v>
      </c>
      <c r="I3" s="4">
        <v>2</v>
      </c>
      <c r="J3" s="4">
        <v>1</v>
      </c>
      <c r="K3" s="24">
        <f t="shared" ref="K3:K15" si="2">C3/B3</f>
        <v>5.8752862559597544E-4</v>
      </c>
      <c r="L3" s="24">
        <f t="shared" ref="L3:L15" si="3">D3/B3</f>
        <v>2.1233519003506424E-3</v>
      </c>
      <c r="M3" s="24">
        <f t="shared" ref="M3:M15" si="4">(C3+D3)/B3</f>
        <v>2.710880525946618E-3</v>
      </c>
      <c r="N3" s="8">
        <f t="shared" ref="N3:N15" si="5">(C3+D3)*300/B3</f>
        <v>0.81326415778398542</v>
      </c>
    </row>
    <row r="4" spans="1:14" ht="13.8" customHeight="1" x14ac:dyDescent="0.25">
      <c r="A4" s="7" t="s">
        <v>1</v>
      </c>
      <c r="B4" s="4">
        <v>114500</v>
      </c>
      <c r="C4" s="19">
        <f t="shared" si="0"/>
        <v>120.38461538461539</v>
      </c>
      <c r="D4" s="19">
        <f t="shared" si="0"/>
        <v>370.07887323943658</v>
      </c>
      <c r="E4" s="4">
        <f t="shared" si="1"/>
        <v>110</v>
      </c>
      <c r="F4" s="4">
        <f t="shared" si="1"/>
        <v>310</v>
      </c>
      <c r="G4" s="4">
        <v>110</v>
      </c>
      <c r="H4" s="4">
        <v>307</v>
      </c>
      <c r="I4" s="4">
        <v>0</v>
      </c>
      <c r="J4" s="4">
        <v>3</v>
      </c>
      <c r="K4" s="24">
        <f t="shared" si="2"/>
        <v>1.0513940208263352E-3</v>
      </c>
      <c r="L4" s="24">
        <f t="shared" si="3"/>
        <v>3.2321298972876559E-3</v>
      </c>
      <c r="M4" s="24">
        <f t="shared" si="4"/>
        <v>4.2835239181139911E-3</v>
      </c>
      <c r="N4" s="8">
        <f t="shared" si="5"/>
        <v>1.2850571754341973</v>
      </c>
    </row>
    <row r="5" spans="1:14" ht="13.8" customHeight="1" x14ac:dyDescent="0.25">
      <c r="A5" s="7" t="s">
        <v>2</v>
      </c>
      <c r="B5" s="4">
        <v>63023</v>
      </c>
      <c r="C5" s="19">
        <f t="shared" si="0"/>
        <v>100.68531468531468</v>
      </c>
      <c r="D5" s="19">
        <f t="shared" si="0"/>
        <v>268.6056338028169</v>
      </c>
      <c r="E5" s="4">
        <f t="shared" si="1"/>
        <v>92</v>
      </c>
      <c r="F5" s="4">
        <f t="shared" si="1"/>
        <v>225</v>
      </c>
      <c r="G5" s="4">
        <v>92</v>
      </c>
      <c r="H5" s="4">
        <v>223</v>
      </c>
      <c r="I5" s="4">
        <v>0</v>
      </c>
      <c r="J5" s="4">
        <v>2</v>
      </c>
      <c r="K5" s="24">
        <f t="shared" si="2"/>
        <v>1.5975963487189547E-3</v>
      </c>
      <c r="L5" s="24">
        <f t="shared" si="3"/>
        <v>4.26202551136596E-3</v>
      </c>
      <c r="M5" s="24">
        <f t="shared" si="4"/>
        <v>5.8596218600849145E-3</v>
      </c>
      <c r="N5" s="8">
        <f t="shared" si="5"/>
        <v>1.7578865580254743</v>
      </c>
    </row>
    <row r="6" spans="1:14" x14ac:dyDescent="0.25">
      <c r="A6" s="7" t="s">
        <v>3</v>
      </c>
      <c r="B6" s="4">
        <v>37970</v>
      </c>
      <c r="C6" s="19">
        <f t="shared" si="0"/>
        <v>63.475524475524473</v>
      </c>
      <c r="D6" s="19">
        <f t="shared" si="0"/>
        <v>196.97746478873239</v>
      </c>
      <c r="E6" s="4">
        <f t="shared" si="1"/>
        <v>58</v>
      </c>
      <c r="F6" s="4">
        <f t="shared" si="1"/>
        <v>165</v>
      </c>
      <c r="G6" s="4">
        <v>56</v>
      </c>
      <c r="H6" s="4">
        <v>164</v>
      </c>
      <c r="I6" s="4">
        <v>2</v>
      </c>
      <c r="J6" s="4">
        <v>1</v>
      </c>
      <c r="K6" s="24">
        <f t="shared" si="2"/>
        <v>1.6717283243488142E-3</v>
      </c>
      <c r="L6" s="24">
        <f t="shared" si="3"/>
        <v>5.1877130573803635E-3</v>
      </c>
      <c r="M6" s="24">
        <f t="shared" si="4"/>
        <v>6.8594413817291778E-3</v>
      </c>
      <c r="N6" s="8">
        <f t="shared" si="5"/>
        <v>2.057832414518753</v>
      </c>
    </row>
    <row r="7" spans="1:14" x14ac:dyDescent="0.25">
      <c r="A7" s="7" t="s">
        <v>4</v>
      </c>
      <c r="B7" s="4">
        <v>24127</v>
      </c>
      <c r="C7" s="19">
        <f t="shared" si="0"/>
        <v>56.909090909090914</v>
      </c>
      <c r="D7" s="19">
        <f t="shared" si="0"/>
        <v>143.25633802816901</v>
      </c>
      <c r="E7" s="4">
        <f t="shared" si="1"/>
        <v>52</v>
      </c>
      <c r="F7" s="4">
        <f t="shared" si="1"/>
        <v>120</v>
      </c>
      <c r="G7" s="4">
        <v>52</v>
      </c>
      <c r="H7" s="4">
        <v>120</v>
      </c>
      <c r="I7" s="4">
        <v>0</v>
      </c>
      <c r="J7" s="4">
        <v>0</v>
      </c>
      <c r="K7" s="24">
        <f t="shared" si="2"/>
        <v>2.3587305056198831E-3</v>
      </c>
      <c r="L7" s="24">
        <f t="shared" si="3"/>
        <v>5.9375943145923244E-3</v>
      </c>
      <c r="M7" s="24">
        <f t="shared" si="4"/>
        <v>8.2963248202122062E-3</v>
      </c>
      <c r="N7" s="8">
        <f t="shared" si="5"/>
        <v>2.4888974460636621</v>
      </c>
    </row>
    <row r="8" spans="1:14" x14ac:dyDescent="0.25">
      <c r="A8" s="7" t="s">
        <v>5</v>
      </c>
      <c r="B8" s="4">
        <v>16147</v>
      </c>
      <c r="C8" s="19">
        <f t="shared" si="0"/>
        <v>32.832167832167833</v>
      </c>
      <c r="D8" s="19">
        <f t="shared" si="0"/>
        <v>101.47323943661972</v>
      </c>
      <c r="E8" s="4">
        <f t="shared" si="1"/>
        <v>30</v>
      </c>
      <c r="F8" s="4">
        <f t="shared" si="1"/>
        <v>85</v>
      </c>
      <c r="G8" s="4">
        <v>30</v>
      </c>
      <c r="H8" s="4">
        <v>85</v>
      </c>
      <c r="I8" s="4">
        <v>0</v>
      </c>
      <c r="J8" s="4">
        <v>0</v>
      </c>
      <c r="K8" s="24">
        <f t="shared" si="2"/>
        <v>2.0333292767800728E-3</v>
      </c>
      <c r="L8" s="24">
        <f t="shared" si="3"/>
        <v>6.2843400902099292E-3</v>
      </c>
      <c r="M8" s="24">
        <f t="shared" si="4"/>
        <v>8.3176693669900006E-3</v>
      </c>
      <c r="N8" s="8">
        <f t="shared" si="5"/>
        <v>2.4953008100970004</v>
      </c>
    </row>
    <row r="9" spans="1:14" x14ac:dyDescent="0.25">
      <c r="A9" s="7" t="s">
        <v>6</v>
      </c>
      <c r="B9" s="4">
        <v>11145</v>
      </c>
      <c r="C9" s="19">
        <f t="shared" si="0"/>
        <v>17.51048951048951</v>
      </c>
      <c r="D9" s="19">
        <f t="shared" si="0"/>
        <v>65.659154929577468</v>
      </c>
      <c r="E9" s="4">
        <f t="shared" si="1"/>
        <v>16</v>
      </c>
      <c r="F9" s="4">
        <f t="shared" si="1"/>
        <v>55</v>
      </c>
      <c r="G9" s="4">
        <v>16</v>
      </c>
      <c r="H9" s="4">
        <v>55</v>
      </c>
      <c r="I9" s="4">
        <v>0</v>
      </c>
      <c r="J9" s="4">
        <v>0</v>
      </c>
      <c r="K9" s="24">
        <f t="shared" si="2"/>
        <v>1.5711520422152993E-3</v>
      </c>
      <c r="L9" s="24">
        <f t="shared" si="3"/>
        <v>5.8913553099665741E-3</v>
      </c>
      <c r="M9" s="24">
        <f t="shared" si="4"/>
        <v>7.4625073521818732E-3</v>
      </c>
      <c r="N9" s="8">
        <f t="shared" si="5"/>
        <v>2.2387522056545617</v>
      </c>
    </row>
    <row r="10" spans="1:14" x14ac:dyDescent="0.25">
      <c r="A10" s="7" t="s">
        <v>7</v>
      </c>
      <c r="B10" s="4">
        <v>8055</v>
      </c>
      <c r="C10" s="19">
        <f t="shared" si="0"/>
        <v>15.321678321678322</v>
      </c>
      <c r="D10" s="19">
        <f t="shared" si="0"/>
        <v>70.434366197183095</v>
      </c>
      <c r="E10" s="4">
        <f t="shared" si="1"/>
        <v>14</v>
      </c>
      <c r="F10" s="4">
        <f t="shared" si="1"/>
        <v>59</v>
      </c>
      <c r="G10" s="4">
        <v>14</v>
      </c>
      <c r="H10" s="4">
        <v>58</v>
      </c>
      <c r="I10" s="4">
        <v>0</v>
      </c>
      <c r="J10" s="4">
        <v>1</v>
      </c>
      <c r="K10" s="24">
        <f t="shared" si="2"/>
        <v>1.9021326283896116E-3</v>
      </c>
      <c r="L10" s="24">
        <f t="shared" si="3"/>
        <v>8.7441795403082681E-3</v>
      </c>
      <c r="M10" s="24">
        <f t="shared" si="4"/>
        <v>1.0646312168697878E-2</v>
      </c>
      <c r="N10" s="8">
        <f t="shared" si="5"/>
        <v>3.1938936506093638</v>
      </c>
    </row>
    <row r="11" spans="1:14" x14ac:dyDescent="0.25">
      <c r="A11" s="7" t="s">
        <v>8</v>
      </c>
      <c r="B11" s="4">
        <v>5821</v>
      </c>
      <c r="C11" s="19">
        <f t="shared" si="0"/>
        <v>20.793706293706293</v>
      </c>
      <c r="D11" s="19">
        <f t="shared" si="0"/>
        <v>54.91492957746479</v>
      </c>
      <c r="E11" s="4">
        <f t="shared" si="1"/>
        <v>19</v>
      </c>
      <c r="F11" s="4">
        <f t="shared" si="1"/>
        <v>46</v>
      </c>
      <c r="G11" s="4">
        <v>19</v>
      </c>
      <c r="H11" s="4">
        <v>46</v>
      </c>
      <c r="I11" s="4">
        <v>0</v>
      </c>
      <c r="J11" s="4">
        <v>0</v>
      </c>
      <c r="K11" s="24">
        <f t="shared" si="2"/>
        <v>3.572187990672787E-3</v>
      </c>
      <c r="L11" s="24">
        <f t="shared" si="3"/>
        <v>9.4339339593651934E-3</v>
      </c>
      <c r="M11" s="24">
        <f t="shared" si="4"/>
        <v>1.300612195003798E-2</v>
      </c>
      <c r="N11" s="8">
        <f t="shared" si="5"/>
        <v>3.9018365850113943</v>
      </c>
    </row>
    <row r="12" spans="1:14" x14ac:dyDescent="0.25">
      <c r="A12" s="7" t="s">
        <v>9</v>
      </c>
      <c r="B12" s="4">
        <v>4613</v>
      </c>
      <c r="C12" s="19">
        <f t="shared" si="0"/>
        <v>10.944055944055945</v>
      </c>
      <c r="D12" s="19">
        <f t="shared" si="0"/>
        <v>62.077746478873237</v>
      </c>
      <c r="E12" s="4">
        <f t="shared" si="1"/>
        <v>10</v>
      </c>
      <c r="F12" s="4">
        <f t="shared" si="1"/>
        <v>52</v>
      </c>
      <c r="G12" s="4">
        <v>10</v>
      </c>
      <c r="H12" s="4">
        <v>51</v>
      </c>
      <c r="I12" s="4">
        <v>0</v>
      </c>
      <c r="J12" s="4">
        <v>1</v>
      </c>
      <c r="K12" s="24">
        <f t="shared" si="2"/>
        <v>2.3724378807838597E-3</v>
      </c>
      <c r="L12" s="24">
        <f t="shared" si="3"/>
        <v>1.3457131254904236E-2</v>
      </c>
      <c r="M12" s="24">
        <f t="shared" si="4"/>
        <v>1.5829569135688094E-2</v>
      </c>
      <c r="N12" s="8">
        <f t="shared" si="5"/>
        <v>4.7488707407064288</v>
      </c>
    </row>
    <row r="13" spans="1:14" x14ac:dyDescent="0.25">
      <c r="A13" s="7" t="s">
        <v>10</v>
      </c>
      <c r="B13" s="4">
        <v>16458</v>
      </c>
      <c r="C13" s="19">
        <f t="shared" si="0"/>
        <v>39.3986013986014</v>
      </c>
      <c r="D13" s="19">
        <f t="shared" si="0"/>
        <v>233.98535211267605</v>
      </c>
      <c r="E13" s="4">
        <f t="shared" si="1"/>
        <v>36</v>
      </c>
      <c r="F13" s="4">
        <f t="shared" si="1"/>
        <v>196</v>
      </c>
      <c r="G13" s="4">
        <v>36</v>
      </c>
      <c r="H13" s="4">
        <v>195</v>
      </c>
      <c r="I13" s="4">
        <v>0</v>
      </c>
      <c r="J13" s="4">
        <v>1</v>
      </c>
      <c r="K13" s="24">
        <f t="shared" si="2"/>
        <v>2.3938875561186901E-3</v>
      </c>
      <c r="L13" s="24">
        <f t="shared" si="3"/>
        <v>1.421711946243019E-2</v>
      </c>
      <c r="M13" s="24">
        <f t="shared" si="4"/>
        <v>1.6611007018548882E-2</v>
      </c>
      <c r="N13" s="8">
        <f t="shared" si="5"/>
        <v>4.9833021055646638</v>
      </c>
    </row>
    <row r="14" spans="1:14" x14ac:dyDescent="0.25">
      <c r="A14" s="7" t="s">
        <v>11</v>
      </c>
      <c r="B14" s="4">
        <v>4032</v>
      </c>
      <c r="C14" s="19">
        <f t="shared" si="0"/>
        <v>15.321678321678322</v>
      </c>
      <c r="D14" s="19">
        <f t="shared" si="0"/>
        <v>78.790985915492953</v>
      </c>
      <c r="E14" s="4">
        <f t="shared" si="1"/>
        <v>14</v>
      </c>
      <c r="F14" s="4">
        <f t="shared" si="1"/>
        <v>66</v>
      </c>
      <c r="G14" s="4">
        <v>14</v>
      </c>
      <c r="H14" s="4">
        <v>65</v>
      </c>
      <c r="I14" s="4">
        <v>0</v>
      </c>
      <c r="J14" s="4">
        <v>1</v>
      </c>
      <c r="K14" s="24">
        <f t="shared" si="2"/>
        <v>3.800019425019425E-3</v>
      </c>
      <c r="L14" s="24">
        <f t="shared" si="3"/>
        <v>1.9541415157612339E-2</v>
      </c>
      <c r="M14" s="24">
        <f t="shared" si="4"/>
        <v>2.3341434582631763E-2</v>
      </c>
      <c r="N14" s="8">
        <f t="shared" si="5"/>
        <v>7.0024303747895296</v>
      </c>
    </row>
    <row r="15" spans="1:14" x14ac:dyDescent="0.25">
      <c r="A15" s="7" t="s">
        <v>14</v>
      </c>
      <c r="B15" s="4">
        <v>4</v>
      </c>
      <c r="C15" s="19">
        <f t="shared" si="0"/>
        <v>0</v>
      </c>
      <c r="D15" s="19">
        <f t="shared" si="0"/>
        <v>0</v>
      </c>
      <c r="E15" s="4">
        <f t="shared" si="1"/>
        <v>0</v>
      </c>
      <c r="F15" s="4">
        <f t="shared" si="1"/>
        <v>0</v>
      </c>
      <c r="G15" s="4">
        <v>0</v>
      </c>
      <c r="H15" s="4">
        <v>0</v>
      </c>
      <c r="I15" s="4">
        <v>0</v>
      </c>
      <c r="J15" s="4">
        <v>0</v>
      </c>
      <c r="K15" s="24">
        <f t="shared" si="2"/>
        <v>0</v>
      </c>
      <c r="L15" s="24">
        <f t="shared" si="3"/>
        <v>0</v>
      </c>
      <c r="M15" s="24">
        <f t="shared" si="4"/>
        <v>0</v>
      </c>
      <c r="N15" s="8">
        <f t="shared" si="5"/>
        <v>0</v>
      </c>
    </row>
    <row r="17" spans="1:14" x14ac:dyDescent="0.25">
      <c r="A17" s="7" t="s">
        <v>15</v>
      </c>
      <c r="B17" s="17">
        <f>SUM(B2:B15)</f>
        <v>564723</v>
      </c>
      <c r="C17" s="17">
        <v>626</v>
      </c>
      <c r="D17" s="17">
        <v>2119</v>
      </c>
      <c r="E17" s="7">
        <f t="shared" ref="E17:J17" si="6">SUM(E2:E15)</f>
        <v>572</v>
      </c>
      <c r="F17" s="7">
        <f t="shared" si="6"/>
        <v>1775</v>
      </c>
      <c r="G17" s="7">
        <f t="shared" si="6"/>
        <v>567</v>
      </c>
      <c r="H17" s="7">
        <f t="shared" si="6"/>
        <v>1764</v>
      </c>
      <c r="I17" s="7">
        <f t="shared" si="6"/>
        <v>5</v>
      </c>
      <c r="J17" s="7">
        <f t="shared" si="6"/>
        <v>11</v>
      </c>
    </row>
    <row r="20" spans="1:14" ht="14.4" x14ac:dyDescent="0.25">
      <c r="B20" s="25" t="s">
        <v>89</v>
      </c>
      <c r="C20" s="26" t="s">
        <v>61</v>
      </c>
      <c r="D20" s="26" t="s">
        <v>62</v>
      </c>
      <c r="E20" s="20"/>
      <c r="F20" s="20"/>
      <c r="G20" s="20"/>
      <c r="H20" s="20"/>
      <c r="I20" s="20"/>
      <c r="J20" s="20"/>
      <c r="K20" s="26" t="s">
        <v>90</v>
      </c>
      <c r="L20" s="26" t="s">
        <v>91</v>
      </c>
      <c r="M20" s="26" t="s">
        <v>76</v>
      </c>
      <c r="N20" s="26" t="s">
        <v>77</v>
      </c>
    </row>
    <row r="21" spans="1:14" ht="15.6" x14ac:dyDescent="0.25">
      <c r="A21" s="17" t="s">
        <v>78</v>
      </c>
      <c r="B21" s="27">
        <f>SUM(B4:B$15)</f>
        <v>305895</v>
      </c>
      <c r="C21" s="28">
        <f>SUM(C4:C$15)</f>
        <v>493.57692307692315</v>
      </c>
      <c r="D21" s="28">
        <f>SUM(D4:D$15)</f>
        <v>1646.2540845070423</v>
      </c>
      <c r="E21" s="29"/>
      <c r="F21" s="29"/>
      <c r="G21" s="29"/>
      <c r="H21" s="29"/>
      <c r="I21" s="29"/>
      <c r="J21" s="29"/>
      <c r="K21" s="30">
        <f>C21+D21</f>
        <v>2139.8310075839654</v>
      </c>
      <c r="L21" s="31">
        <f>K21/B21</f>
        <v>6.9953121416955668E-3</v>
      </c>
      <c r="M21" s="29">
        <f>K21*300</f>
        <v>641949.30227518966</v>
      </c>
      <c r="N21" s="29">
        <f>M21/B21</f>
        <v>2.09859364250867</v>
      </c>
    </row>
    <row r="22" spans="1:14" ht="15.6" x14ac:dyDescent="0.25">
      <c r="A22" s="17" t="s">
        <v>79</v>
      </c>
      <c r="B22" s="27">
        <f>SUM(B5:B$15)</f>
        <v>191395</v>
      </c>
      <c r="C22" s="28">
        <f>SUM(C5:C$15)</f>
        <v>373.19230769230774</v>
      </c>
      <c r="D22" s="28">
        <f>SUM(D5:D$15)</f>
        <v>1276.1752112676054</v>
      </c>
      <c r="E22" s="29"/>
      <c r="F22" s="29"/>
      <c r="G22" s="29"/>
      <c r="H22" s="29"/>
      <c r="I22" s="29"/>
      <c r="J22" s="29"/>
      <c r="K22" s="30">
        <f t="shared" ref="K22:K31" si="7">C22+D22</f>
        <v>1649.367518959913</v>
      </c>
      <c r="L22" s="31">
        <f t="shared" ref="L22:L31" si="8">K22/B22</f>
        <v>8.6176102769660277E-3</v>
      </c>
      <c r="M22" s="29">
        <f t="shared" ref="M22:M31" si="9">K22*300</f>
        <v>494810.25568797393</v>
      </c>
      <c r="N22" s="29">
        <f t="shared" ref="N22:N31" si="10">M22/B22</f>
        <v>2.5852830830898088</v>
      </c>
    </row>
    <row r="23" spans="1:14" ht="15.6" x14ac:dyDescent="0.25">
      <c r="A23" s="17" t="s">
        <v>80</v>
      </c>
      <c r="B23" s="27">
        <f>SUM(B6:B$15)</f>
        <v>128372</v>
      </c>
      <c r="C23" s="28">
        <f>SUM(C6:C$15)</f>
        <v>272.50699300699307</v>
      </c>
      <c r="D23" s="28">
        <f>SUM(D6:D$15)</f>
        <v>1007.5695774647887</v>
      </c>
      <c r="E23" s="29"/>
      <c r="F23" s="29"/>
      <c r="G23" s="29"/>
      <c r="H23" s="29"/>
      <c r="I23" s="29"/>
      <c r="J23" s="29"/>
      <c r="K23" s="30">
        <f t="shared" si="7"/>
        <v>1280.0765704717819</v>
      </c>
      <c r="L23" s="31">
        <f t="shared" si="8"/>
        <v>9.9716181914419177E-3</v>
      </c>
      <c r="M23" s="29">
        <f t="shared" si="9"/>
        <v>384022.97114153457</v>
      </c>
      <c r="N23" s="29">
        <f t="shared" si="10"/>
        <v>2.9914854574325753</v>
      </c>
    </row>
    <row r="24" spans="1:14" ht="15.6" x14ac:dyDescent="0.25">
      <c r="A24" s="17" t="s">
        <v>81</v>
      </c>
      <c r="B24" s="27">
        <f>SUM(B7:B$15)</f>
        <v>90402</v>
      </c>
      <c r="C24" s="28">
        <f>SUM(C7:C$15)</f>
        <v>209.03146853146851</v>
      </c>
      <c r="D24" s="28">
        <f>SUM(D7:D$15)</f>
        <v>810.59211267605633</v>
      </c>
      <c r="E24" s="29"/>
      <c r="F24" s="29"/>
      <c r="G24" s="29"/>
      <c r="H24" s="29"/>
      <c r="I24" s="29"/>
      <c r="J24" s="29"/>
      <c r="K24" s="30">
        <f t="shared" si="7"/>
        <v>1019.6235812075248</v>
      </c>
      <c r="L24" s="31">
        <f t="shared" si="8"/>
        <v>1.1278772385649928E-2</v>
      </c>
      <c r="M24" s="29">
        <f t="shared" si="9"/>
        <v>305887.07436225744</v>
      </c>
      <c r="N24" s="29">
        <f t="shared" si="10"/>
        <v>3.3836317156949782</v>
      </c>
    </row>
    <row r="25" spans="1:14" ht="15.6" x14ac:dyDescent="0.25">
      <c r="A25" s="17" t="s">
        <v>82</v>
      </c>
      <c r="B25" s="27">
        <f>SUM(B8:B$15)</f>
        <v>66275</v>
      </c>
      <c r="C25" s="28">
        <f>SUM(C8:C$15)</f>
        <v>152.12237762237763</v>
      </c>
      <c r="D25" s="28">
        <f>SUM(D8:D$15)</f>
        <v>667.33577464788732</v>
      </c>
      <c r="E25" s="29"/>
      <c r="F25" s="29"/>
      <c r="G25" s="29"/>
      <c r="H25" s="29"/>
      <c r="I25" s="29"/>
      <c r="J25" s="29"/>
      <c r="K25" s="30">
        <f t="shared" si="7"/>
        <v>819.45815227026492</v>
      </c>
      <c r="L25" s="31">
        <f t="shared" si="8"/>
        <v>1.236451380264451E-2</v>
      </c>
      <c r="M25" s="29">
        <f t="shared" si="9"/>
        <v>245837.44568107947</v>
      </c>
      <c r="N25" s="29">
        <f t="shared" si="10"/>
        <v>3.7093541407933528</v>
      </c>
    </row>
    <row r="26" spans="1:14" ht="15.6" x14ac:dyDescent="0.25">
      <c r="A26" s="17" t="s">
        <v>83</v>
      </c>
      <c r="B26" s="27">
        <f>SUM(B9:B$15)</f>
        <v>50128</v>
      </c>
      <c r="C26" s="28">
        <f>SUM(C9:C$15)</f>
        <v>119.29020979020979</v>
      </c>
      <c r="D26" s="28">
        <f>SUM(D9:D$15)</f>
        <v>565.86253521126753</v>
      </c>
      <c r="E26" s="29"/>
      <c r="F26" s="29"/>
      <c r="G26" s="29"/>
      <c r="H26" s="29"/>
      <c r="I26" s="29"/>
      <c r="J26" s="29"/>
      <c r="K26" s="30">
        <f t="shared" si="7"/>
        <v>685.15274500147734</v>
      </c>
      <c r="L26" s="31">
        <f t="shared" si="8"/>
        <v>1.366806465451399E-2</v>
      </c>
      <c r="M26" s="29">
        <f t="shared" si="9"/>
        <v>205545.82350044319</v>
      </c>
      <c r="N26" s="29">
        <f t="shared" si="10"/>
        <v>4.1004193963541971</v>
      </c>
    </row>
    <row r="27" spans="1:14" ht="15.6" x14ac:dyDescent="0.25">
      <c r="A27" s="17" t="s">
        <v>84</v>
      </c>
      <c r="B27" s="27">
        <f>SUM(B10:B$15)</f>
        <v>38983</v>
      </c>
      <c r="C27" s="28">
        <f>SUM(C10:C$15)</f>
        <v>101.77972027972028</v>
      </c>
      <c r="D27" s="28">
        <f>SUM(D10:D$15)</f>
        <v>500.20338028169016</v>
      </c>
      <c r="E27" s="29"/>
      <c r="F27" s="29"/>
      <c r="G27" s="29"/>
      <c r="H27" s="29"/>
      <c r="I27" s="29"/>
      <c r="J27" s="29"/>
      <c r="K27" s="30">
        <f t="shared" si="7"/>
        <v>601.98310056141042</v>
      </c>
      <c r="L27" s="31">
        <f t="shared" si="8"/>
        <v>1.5442195330308351E-2</v>
      </c>
      <c r="M27" s="29">
        <f t="shared" si="9"/>
        <v>180594.93016842313</v>
      </c>
      <c r="N27" s="29">
        <f t="shared" si="10"/>
        <v>4.6326585990925055</v>
      </c>
    </row>
    <row r="28" spans="1:14" ht="15.6" x14ac:dyDescent="0.25">
      <c r="A28" s="17" t="s">
        <v>85</v>
      </c>
      <c r="B28" s="27">
        <f>SUM(B11:B$15)</f>
        <v>30928</v>
      </c>
      <c r="C28" s="28">
        <f>SUM(C11:C$15)</f>
        <v>86.45804195804196</v>
      </c>
      <c r="D28" s="28">
        <f>SUM(D11:D$15)</f>
        <v>429.76901408450703</v>
      </c>
      <c r="E28" s="29"/>
      <c r="F28" s="29"/>
      <c r="G28" s="29"/>
      <c r="H28" s="29"/>
      <c r="I28" s="29"/>
      <c r="J28" s="29"/>
      <c r="K28" s="30">
        <f t="shared" si="7"/>
        <v>516.22705604254895</v>
      </c>
      <c r="L28" s="31">
        <f t="shared" si="8"/>
        <v>1.669125245869597E-2</v>
      </c>
      <c r="M28" s="29">
        <f t="shared" si="9"/>
        <v>154868.1168127647</v>
      </c>
      <c r="N28" s="29">
        <f t="shared" si="10"/>
        <v>5.0073757376087915</v>
      </c>
    </row>
    <row r="29" spans="1:14" ht="15.6" x14ac:dyDescent="0.25">
      <c r="A29" s="17" t="s">
        <v>86</v>
      </c>
      <c r="B29" s="27">
        <f>SUM(B12:B$15)</f>
        <v>25107</v>
      </c>
      <c r="C29" s="28">
        <f>SUM(C12:C$15)</f>
        <v>65.664335664335667</v>
      </c>
      <c r="D29" s="28">
        <f>SUM(D12:D$15)</f>
        <v>374.85408450704227</v>
      </c>
      <c r="E29" s="29"/>
      <c r="F29" s="29"/>
      <c r="G29" s="29"/>
      <c r="H29" s="29"/>
      <c r="I29" s="29"/>
      <c r="J29" s="29"/>
      <c r="K29" s="30">
        <f t="shared" si="7"/>
        <v>440.51842017137795</v>
      </c>
      <c r="L29" s="31">
        <f t="shared" si="8"/>
        <v>1.7545641461400325E-2</v>
      </c>
      <c r="M29" s="29">
        <f t="shared" si="9"/>
        <v>132155.52605141338</v>
      </c>
      <c r="N29" s="29">
        <f t="shared" si="10"/>
        <v>5.2636924384200974</v>
      </c>
    </row>
    <row r="30" spans="1:14" ht="15.6" x14ac:dyDescent="0.25">
      <c r="A30" s="17" t="s">
        <v>87</v>
      </c>
      <c r="B30" s="27">
        <f>SUM(B13:B$15)</f>
        <v>20494</v>
      </c>
      <c r="C30" s="28">
        <f>SUM(C13:C$15)</f>
        <v>54.72027972027972</v>
      </c>
      <c r="D30" s="28">
        <f>SUM(D13:D$15)</f>
        <v>312.77633802816899</v>
      </c>
      <c r="E30" s="29"/>
      <c r="F30" s="29"/>
      <c r="G30" s="29"/>
      <c r="H30" s="29"/>
      <c r="I30" s="29"/>
      <c r="J30" s="29"/>
      <c r="K30" s="30">
        <f t="shared" si="7"/>
        <v>367.49661774844873</v>
      </c>
      <c r="L30" s="31">
        <f t="shared" si="8"/>
        <v>1.7931912645088744E-2</v>
      </c>
      <c r="M30" s="29">
        <f t="shared" si="9"/>
        <v>110248.98532453462</v>
      </c>
      <c r="N30" s="29">
        <f t="shared" si="10"/>
        <v>5.3795737935266237</v>
      </c>
    </row>
    <row r="31" spans="1:14" ht="15.6" x14ac:dyDescent="0.25">
      <c r="A31" s="17" t="s">
        <v>88</v>
      </c>
      <c r="B31" s="27">
        <f>SUM(B14:B$15)</f>
        <v>4036</v>
      </c>
      <c r="C31" s="28">
        <f>SUM(C14:C$15)</f>
        <v>15.321678321678322</v>
      </c>
      <c r="D31" s="28">
        <f>SUM(D14:D$15)</f>
        <v>78.790985915492953</v>
      </c>
      <c r="E31" s="29"/>
      <c r="F31" s="29"/>
      <c r="G31" s="29"/>
      <c r="H31" s="29"/>
      <c r="I31" s="29"/>
      <c r="J31" s="29"/>
      <c r="K31" s="30">
        <f t="shared" si="7"/>
        <v>94.112664237171273</v>
      </c>
      <c r="L31" s="31">
        <f t="shared" si="8"/>
        <v>2.3318301347168304E-2</v>
      </c>
      <c r="M31" s="29">
        <f t="shared" si="9"/>
        <v>28233.799271151383</v>
      </c>
      <c r="N31" s="29">
        <f t="shared" si="10"/>
        <v>6.9954904041504911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EB29-2BA6-4C84-ACE5-62D21DFA6937}">
  <dimension ref="A1:N31"/>
  <sheetViews>
    <sheetView topLeftCell="A7" workbookViewId="0">
      <selection activeCell="D33" sqref="D33"/>
    </sheetView>
  </sheetViews>
  <sheetFormatPr defaultColWidth="20.77734375" defaultRowHeight="13.8" x14ac:dyDescent="0.25"/>
  <cols>
    <col min="5" max="8" width="0" hidden="1" customWidth="1"/>
    <col min="9" max="10" width="25.77734375" hidden="1" customWidth="1"/>
  </cols>
  <sheetData>
    <row r="1" spans="1:14" ht="14.4" x14ac:dyDescent="0.25">
      <c r="A1" s="2" t="s">
        <v>13</v>
      </c>
      <c r="B1" s="2" t="s">
        <v>60</v>
      </c>
      <c r="C1" s="2" t="s">
        <v>74</v>
      </c>
      <c r="D1" s="2" t="s">
        <v>75</v>
      </c>
      <c r="E1" s="2" t="s">
        <v>37</v>
      </c>
      <c r="F1" s="2" t="s">
        <v>38</v>
      </c>
      <c r="G1" s="2" t="s">
        <v>34</v>
      </c>
      <c r="H1" s="2" t="s">
        <v>33</v>
      </c>
      <c r="I1" s="2" t="s">
        <v>35</v>
      </c>
      <c r="J1" s="2" t="s">
        <v>36</v>
      </c>
      <c r="K1" s="2" t="s">
        <v>71</v>
      </c>
      <c r="L1" s="2" t="s">
        <v>72</v>
      </c>
      <c r="M1" s="2" t="s">
        <v>73</v>
      </c>
      <c r="N1" s="2" t="s">
        <v>77</v>
      </c>
    </row>
    <row r="2" spans="1:14" ht="13.8" customHeight="1" x14ac:dyDescent="0.25">
      <c r="A2" s="7">
        <v>1</v>
      </c>
      <c r="B2" s="4">
        <v>59563</v>
      </c>
      <c r="C2" s="19">
        <f>E2/E$17*C$17</f>
        <v>17.211650485436891</v>
      </c>
      <c r="D2" s="19">
        <f>F2/F$17*D$17</f>
        <v>46.611633875106932</v>
      </c>
      <c r="E2" s="4">
        <f>G2+I2</f>
        <v>16</v>
      </c>
      <c r="F2" s="4">
        <f>H2+J2</f>
        <v>41</v>
      </c>
      <c r="G2" s="4">
        <v>16</v>
      </c>
      <c r="H2" s="4">
        <v>40</v>
      </c>
      <c r="I2" s="4">
        <v>0</v>
      </c>
      <c r="J2" s="4">
        <v>1</v>
      </c>
      <c r="K2" s="24">
        <f>C2/B2</f>
        <v>2.8896547328772712E-4</v>
      </c>
      <c r="L2" s="24">
        <f>D2/B2</f>
        <v>7.8256021145857218E-4</v>
      </c>
      <c r="M2" s="24">
        <f>(C2+D2)/B2</f>
        <v>1.0715256847462992E-3</v>
      </c>
      <c r="N2" s="8">
        <f>(C2+D2)*300/B2</f>
        <v>0.32145770542388979</v>
      </c>
    </row>
    <row r="3" spans="1:14" ht="13.8" customHeight="1" x14ac:dyDescent="0.25">
      <c r="A3" s="7" t="s">
        <v>0</v>
      </c>
      <c r="B3" s="4">
        <v>163534</v>
      </c>
      <c r="C3" s="19">
        <f t="shared" ref="C3:D15" si="0">E3/E$17*C$17</f>
        <v>92.512621359223289</v>
      </c>
      <c r="D3" s="19">
        <f t="shared" si="0"/>
        <v>212.59452523524379</v>
      </c>
      <c r="E3" s="4">
        <f t="shared" ref="E3:F15" si="1">G3+I3</f>
        <v>86</v>
      </c>
      <c r="F3" s="4">
        <f t="shared" si="1"/>
        <v>187</v>
      </c>
      <c r="G3" s="4">
        <v>85</v>
      </c>
      <c r="H3" s="4">
        <v>182</v>
      </c>
      <c r="I3" s="4">
        <v>1</v>
      </c>
      <c r="J3" s="4">
        <v>5</v>
      </c>
      <c r="K3" s="24">
        <f t="shared" ref="K3:K15" si="2">C3/B3</f>
        <v>5.6570879058314046E-4</v>
      </c>
      <c r="L3" s="24">
        <f t="shared" ref="L3:L15" si="3">D3/B3</f>
        <v>1.3000019887928125E-3</v>
      </c>
      <c r="M3" s="24">
        <f t="shared" ref="M3:M15" si="4">(C3+D3)/B3</f>
        <v>1.8657107793759527E-3</v>
      </c>
      <c r="N3" s="8">
        <f t="shared" ref="N3:N15" si="5">(C3+D3)*300/B3</f>
        <v>0.55971323381278582</v>
      </c>
    </row>
    <row r="4" spans="1:14" ht="13.8" customHeight="1" x14ac:dyDescent="0.25">
      <c r="A4" s="7" t="s">
        <v>1</v>
      </c>
      <c r="B4" s="4">
        <v>105888</v>
      </c>
      <c r="C4" s="19">
        <f t="shared" si="0"/>
        <v>87.133980582524273</v>
      </c>
      <c r="D4" s="19">
        <f t="shared" si="0"/>
        <v>213.73139435414885</v>
      </c>
      <c r="E4" s="4">
        <f t="shared" si="1"/>
        <v>81</v>
      </c>
      <c r="F4" s="4">
        <f t="shared" si="1"/>
        <v>188</v>
      </c>
      <c r="G4" s="4">
        <v>80</v>
      </c>
      <c r="H4" s="4">
        <v>181</v>
      </c>
      <c r="I4" s="4">
        <v>1</v>
      </c>
      <c r="J4" s="4">
        <v>7</v>
      </c>
      <c r="K4" s="24">
        <f t="shared" si="2"/>
        <v>8.2288815146687325E-4</v>
      </c>
      <c r="L4" s="24">
        <f t="shared" si="3"/>
        <v>2.0184666284578882E-3</v>
      </c>
      <c r="M4" s="24">
        <f t="shared" si="4"/>
        <v>2.841354779924761E-3</v>
      </c>
      <c r="N4" s="8">
        <f t="shared" si="5"/>
        <v>0.85240643397742843</v>
      </c>
    </row>
    <row r="5" spans="1:14" ht="13.8" customHeight="1" x14ac:dyDescent="0.25">
      <c r="A5" s="7" t="s">
        <v>2</v>
      </c>
      <c r="B5" s="4">
        <v>58158</v>
      </c>
      <c r="C5" s="19">
        <f t="shared" si="0"/>
        <v>75.300970873786412</v>
      </c>
      <c r="D5" s="19">
        <f t="shared" si="0"/>
        <v>164.84602224123182</v>
      </c>
      <c r="E5" s="4">
        <f t="shared" si="1"/>
        <v>70</v>
      </c>
      <c r="F5" s="4">
        <f t="shared" si="1"/>
        <v>145</v>
      </c>
      <c r="G5" s="4">
        <v>70</v>
      </c>
      <c r="H5" s="4">
        <v>135</v>
      </c>
      <c r="I5" s="4">
        <v>0</v>
      </c>
      <c r="J5" s="4">
        <v>10</v>
      </c>
      <c r="K5" s="24">
        <f t="shared" si="2"/>
        <v>1.294765481512198E-3</v>
      </c>
      <c r="L5" s="24">
        <f t="shared" si="3"/>
        <v>2.8344513607969982E-3</v>
      </c>
      <c r="M5" s="24">
        <f t="shared" si="4"/>
        <v>4.1292168423091961E-3</v>
      </c>
      <c r="N5" s="8">
        <f t="shared" si="5"/>
        <v>1.2387650526927587</v>
      </c>
    </row>
    <row r="6" spans="1:14" x14ac:dyDescent="0.25">
      <c r="A6" s="7" t="s">
        <v>3</v>
      </c>
      <c r="B6" s="4">
        <v>35400</v>
      </c>
      <c r="C6" s="19">
        <f t="shared" si="0"/>
        <v>34.423300970873782</v>
      </c>
      <c r="D6" s="19">
        <f t="shared" si="0"/>
        <v>125.05560307955517</v>
      </c>
      <c r="E6" s="4">
        <f t="shared" si="1"/>
        <v>32</v>
      </c>
      <c r="F6" s="4">
        <f t="shared" si="1"/>
        <v>110</v>
      </c>
      <c r="G6" s="4">
        <v>32</v>
      </c>
      <c r="H6" s="4">
        <v>104</v>
      </c>
      <c r="I6" s="4">
        <v>0</v>
      </c>
      <c r="J6" s="4">
        <v>6</v>
      </c>
      <c r="K6" s="24">
        <f t="shared" si="2"/>
        <v>9.7240963194558704E-4</v>
      </c>
      <c r="L6" s="24">
        <f t="shared" si="3"/>
        <v>3.5326441547896942E-3</v>
      </c>
      <c r="M6" s="24">
        <f t="shared" si="4"/>
        <v>4.5050537867352813E-3</v>
      </c>
      <c r="N6" s="8">
        <f t="shared" si="5"/>
        <v>1.3515161360205843</v>
      </c>
    </row>
    <row r="7" spans="1:14" x14ac:dyDescent="0.25">
      <c r="A7" s="7" t="s">
        <v>4</v>
      </c>
      <c r="B7" s="4">
        <v>22976</v>
      </c>
      <c r="C7" s="19">
        <f t="shared" si="0"/>
        <v>50.559223300970871</v>
      </c>
      <c r="D7" s="19">
        <f t="shared" si="0"/>
        <v>86.402053036783585</v>
      </c>
      <c r="E7" s="4">
        <f t="shared" si="1"/>
        <v>47</v>
      </c>
      <c r="F7" s="4">
        <f t="shared" si="1"/>
        <v>76</v>
      </c>
      <c r="G7" s="4">
        <v>47</v>
      </c>
      <c r="H7" s="4">
        <v>74</v>
      </c>
      <c r="I7" s="4">
        <v>0</v>
      </c>
      <c r="J7" s="4">
        <v>2</v>
      </c>
      <c r="K7" s="24">
        <f t="shared" si="2"/>
        <v>2.2005232982664899E-3</v>
      </c>
      <c r="L7" s="24">
        <f t="shared" si="3"/>
        <v>3.7605350381608453E-3</v>
      </c>
      <c r="M7" s="24">
        <f t="shared" si="4"/>
        <v>5.9610583364273348E-3</v>
      </c>
      <c r="N7" s="8">
        <f t="shared" si="5"/>
        <v>1.7883175009282004</v>
      </c>
    </row>
    <row r="8" spans="1:14" x14ac:dyDescent="0.25">
      <c r="A8" s="7" t="s">
        <v>5</v>
      </c>
      <c r="B8" s="4">
        <v>15903</v>
      </c>
      <c r="C8" s="19">
        <f t="shared" si="0"/>
        <v>33.347572815533979</v>
      </c>
      <c r="D8" s="19">
        <f t="shared" si="0"/>
        <v>86.402053036783585</v>
      </c>
      <c r="E8" s="4">
        <f t="shared" si="1"/>
        <v>31</v>
      </c>
      <c r="F8" s="4">
        <f t="shared" si="1"/>
        <v>76</v>
      </c>
      <c r="G8" s="4">
        <v>29</v>
      </c>
      <c r="H8" s="4">
        <v>74</v>
      </c>
      <c r="I8" s="4">
        <v>2</v>
      </c>
      <c r="J8" s="4">
        <v>2</v>
      </c>
      <c r="K8" s="24">
        <f t="shared" si="2"/>
        <v>2.0969359753212589E-3</v>
      </c>
      <c r="L8" s="24">
        <f t="shared" si="3"/>
        <v>5.4330662791161159E-3</v>
      </c>
      <c r="M8" s="24">
        <f t="shared" si="4"/>
        <v>7.530002254437374E-3</v>
      </c>
      <c r="N8" s="8">
        <f t="shared" si="5"/>
        <v>2.2590006763312123</v>
      </c>
    </row>
    <row r="9" spans="1:14" x14ac:dyDescent="0.25">
      <c r="A9" s="7" t="s">
        <v>6</v>
      </c>
      <c r="B9" s="4">
        <v>11240</v>
      </c>
      <c r="C9" s="19">
        <f t="shared" si="0"/>
        <v>21.514563106796114</v>
      </c>
      <c r="D9" s="19">
        <f t="shared" si="0"/>
        <v>61.390932420872538</v>
      </c>
      <c r="E9" s="4">
        <f t="shared" si="1"/>
        <v>20</v>
      </c>
      <c r="F9" s="4">
        <f t="shared" si="1"/>
        <v>54</v>
      </c>
      <c r="G9" s="4">
        <v>20</v>
      </c>
      <c r="H9" s="4">
        <v>53</v>
      </c>
      <c r="I9" s="4">
        <v>0</v>
      </c>
      <c r="J9" s="4">
        <v>1</v>
      </c>
      <c r="K9" s="24">
        <f t="shared" si="2"/>
        <v>1.9141070379711845E-3</v>
      </c>
      <c r="L9" s="24">
        <f t="shared" si="3"/>
        <v>5.461826727835635E-3</v>
      </c>
      <c r="M9" s="24">
        <f t="shared" si="4"/>
        <v>7.3759337658068193E-3</v>
      </c>
      <c r="N9" s="8">
        <f t="shared" si="5"/>
        <v>2.2127801297420455</v>
      </c>
    </row>
    <row r="10" spans="1:14" x14ac:dyDescent="0.25">
      <c r="A10" s="7" t="s">
        <v>7</v>
      </c>
      <c r="B10" s="4">
        <v>8630</v>
      </c>
      <c r="C10" s="19">
        <f t="shared" si="0"/>
        <v>26.893203883495143</v>
      </c>
      <c r="D10" s="19">
        <f t="shared" si="0"/>
        <v>38.653550042771599</v>
      </c>
      <c r="E10" s="4">
        <f t="shared" si="1"/>
        <v>25</v>
      </c>
      <c r="F10" s="4">
        <f t="shared" si="1"/>
        <v>34</v>
      </c>
      <c r="G10" s="4">
        <v>25</v>
      </c>
      <c r="H10" s="4">
        <v>33</v>
      </c>
      <c r="I10" s="4">
        <v>0</v>
      </c>
      <c r="J10" s="4">
        <v>1</v>
      </c>
      <c r="K10" s="24">
        <f t="shared" si="2"/>
        <v>3.116246104692369E-3</v>
      </c>
      <c r="L10" s="24">
        <f t="shared" si="3"/>
        <v>4.4789745124880183E-3</v>
      </c>
      <c r="M10" s="24">
        <f t="shared" si="4"/>
        <v>7.5952206171803873E-3</v>
      </c>
      <c r="N10" s="8">
        <f t="shared" si="5"/>
        <v>2.2785661851541161</v>
      </c>
    </row>
    <row r="11" spans="1:14" x14ac:dyDescent="0.25">
      <c r="A11" s="7" t="s">
        <v>8</v>
      </c>
      <c r="B11" s="4">
        <v>6624</v>
      </c>
      <c r="C11" s="19">
        <f t="shared" si="0"/>
        <v>11.833009708737864</v>
      </c>
      <c r="D11" s="19">
        <f t="shared" si="0"/>
        <v>38.653550042771599</v>
      </c>
      <c r="E11" s="4">
        <f t="shared" si="1"/>
        <v>11</v>
      </c>
      <c r="F11" s="4">
        <f t="shared" si="1"/>
        <v>34</v>
      </c>
      <c r="G11" s="4">
        <v>11</v>
      </c>
      <c r="H11" s="4">
        <v>34</v>
      </c>
      <c r="I11" s="4">
        <v>0</v>
      </c>
      <c r="J11" s="4">
        <v>0</v>
      </c>
      <c r="K11" s="24">
        <f t="shared" si="2"/>
        <v>1.7863843159326486E-3</v>
      </c>
      <c r="L11" s="24">
        <f t="shared" si="3"/>
        <v>5.8353789315778379E-3</v>
      </c>
      <c r="M11" s="24">
        <f t="shared" si="4"/>
        <v>7.6217632475104862E-3</v>
      </c>
      <c r="N11" s="8">
        <f t="shared" si="5"/>
        <v>2.2865289742531458</v>
      </c>
    </row>
    <row r="12" spans="1:14" x14ac:dyDescent="0.25">
      <c r="A12" s="7" t="s">
        <v>9</v>
      </c>
      <c r="B12" s="4">
        <v>4995</v>
      </c>
      <c r="C12" s="19">
        <f t="shared" si="0"/>
        <v>12.90873786407767</v>
      </c>
      <c r="D12" s="19">
        <f t="shared" si="0"/>
        <v>31.832335329341319</v>
      </c>
      <c r="E12" s="4">
        <f t="shared" si="1"/>
        <v>12</v>
      </c>
      <c r="F12" s="4">
        <f t="shared" si="1"/>
        <v>28</v>
      </c>
      <c r="G12" s="4">
        <v>12</v>
      </c>
      <c r="H12" s="4">
        <v>28</v>
      </c>
      <c r="I12" s="4">
        <v>0</v>
      </c>
      <c r="J12" s="4">
        <v>0</v>
      </c>
      <c r="K12" s="24">
        <f t="shared" si="2"/>
        <v>2.5843319047202545E-3</v>
      </c>
      <c r="L12" s="24">
        <f t="shared" si="3"/>
        <v>6.3728399057740382E-3</v>
      </c>
      <c r="M12" s="24">
        <f t="shared" si="4"/>
        <v>8.9571718104942931E-3</v>
      </c>
      <c r="N12" s="8">
        <f t="shared" si="5"/>
        <v>2.6871515431482877</v>
      </c>
    </row>
    <row r="13" spans="1:14" x14ac:dyDescent="0.25">
      <c r="A13" s="7" t="s">
        <v>10</v>
      </c>
      <c r="B13" s="4">
        <v>20348</v>
      </c>
      <c r="C13" s="19">
        <f t="shared" si="0"/>
        <v>53.786407766990287</v>
      </c>
      <c r="D13" s="19">
        <f t="shared" si="0"/>
        <v>154.6142001710864</v>
      </c>
      <c r="E13" s="4">
        <f t="shared" si="1"/>
        <v>50</v>
      </c>
      <c r="F13" s="4">
        <f t="shared" si="1"/>
        <v>136</v>
      </c>
      <c r="G13" s="4">
        <v>49</v>
      </c>
      <c r="H13" s="4">
        <v>133</v>
      </c>
      <c r="I13" s="4">
        <v>1</v>
      </c>
      <c r="J13" s="4">
        <v>3</v>
      </c>
      <c r="K13" s="24">
        <f t="shared" si="2"/>
        <v>2.64332650712553E-3</v>
      </c>
      <c r="L13" s="24">
        <f t="shared" si="3"/>
        <v>7.59849617510745E-3</v>
      </c>
      <c r="M13" s="24">
        <f t="shared" si="4"/>
        <v>1.0241822682232981E-2</v>
      </c>
      <c r="N13" s="8">
        <f t="shared" si="5"/>
        <v>3.0725468046698943</v>
      </c>
    </row>
    <row r="14" spans="1:14" x14ac:dyDescent="0.25">
      <c r="A14" s="7" t="s">
        <v>11</v>
      </c>
      <c r="B14" s="4">
        <v>6461</v>
      </c>
      <c r="C14" s="19">
        <f t="shared" si="0"/>
        <v>36.574757281553403</v>
      </c>
      <c r="D14" s="19">
        <f t="shared" si="0"/>
        <v>67.075278015397771</v>
      </c>
      <c r="E14" s="4">
        <f t="shared" si="1"/>
        <v>34</v>
      </c>
      <c r="F14" s="4">
        <f t="shared" si="1"/>
        <v>59</v>
      </c>
      <c r="G14" s="4">
        <v>33</v>
      </c>
      <c r="H14" s="4">
        <v>58</v>
      </c>
      <c r="I14" s="4">
        <v>1</v>
      </c>
      <c r="J14" s="4">
        <v>1</v>
      </c>
      <c r="K14" s="24">
        <f t="shared" si="2"/>
        <v>5.6608508406676061E-3</v>
      </c>
      <c r="L14" s="24">
        <f t="shared" si="3"/>
        <v>1.0381562918340468E-2</v>
      </c>
      <c r="M14" s="24">
        <f t="shared" si="4"/>
        <v>1.6042413759008074E-2</v>
      </c>
      <c r="N14" s="8">
        <f t="shared" si="5"/>
        <v>4.8127241277024222</v>
      </c>
    </row>
    <row r="15" spans="1:14" x14ac:dyDescent="0.25">
      <c r="A15" s="7" t="s">
        <v>14</v>
      </c>
      <c r="B15" s="4">
        <v>4</v>
      </c>
      <c r="C15" s="19">
        <f t="shared" si="0"/>
        <v>0</v>
      </c>
      <c r="D15" s="19">
        <f t="shared" si="0"/>
        <v>1.136869118905047</v>
      </c>
      <c r="E15" s="4">
        <f t="shared" si="1"/>
        <v>0</v>
      </c>
      <c r="F15" s="4">
        <f t="shared" si="1"/>
        <v>1</v>
      </c>
      <c r="G15" s="4">
        <v>0</v>
      </c>
      <c r="H15" s="4">
        <v>1</v>
      </c>
      <c r="I15" s="4">
        <v>0</v>
      </c>
      <c r="J15" s="4">
        <v>0</v>
      </c>
      <c r="K15" s="24">
        <f t="shared" si="2"/>
        <v>0</v>
      </c>
      <c r="L15" s="24">
        <f t="shared" si="3"/>
        <v>0.28421727972626176</v>
      </c>
      <c r="M15" s="24">
        <f t="shared" si="4"/>
        <v>0.28421727972626176</v>
      </c>
      <c r="N15" s="8">
        <f t="shared" si="5"/>
        <v>85.265183917878531</v>
      </c>
    </row>
    <row r="17" spans="1:14" x14ac:dyDescent="0.25">
      <c r="A17" s="7" t="s">
        <v>15</v>
      </c>
      <c r="B17" s="17">
        <f>SUM(B2:B15)</f>
        <v>519724</v>
      </c>
      <c r="C17" s="17">
        <v>554</v>
      </c>
      <c r="D17" s="17">
        <v>1329</v>
      </c>
      <c r="E17" s="7">
        <f t="shared" ref="E17:J17" si="6">SUM(E2:E15)</f>
        <v>515</v>
      </c>
      <c r="F17" s="7">
        <f t="shared" si="6"/>
        <v>1169</v>
      </c>
      <c r="G17" s="7">
        <f t="shared" si="6"/>
        <v>509</v>
      </c>
      <c r="H17" s="7">
        <f t="shared" si="6"/>
        <v>1130</v>
      </c>
      <c r="I17" s="7">
        <f t="shared" si="6"/>
        <v>6</v>
      </c>
      <c r="J17" s="7">
        <f t="shared" si="6"/>
        <v>39</v>
      </c>
    </row>
    <row r="20" spans="1:14" ht="14.4" x14ac:dyDescent="0.25">
      <c r="B20" s="25" t="s">
        <v>89</v>
      </c>
      <c r="C20" s="26" t="s">
        <v>61</v>
      </c>
      <c r="D20" s="26" t="s">
        <v>62</v>
      </c>
      <c r="E20" s="20"/>
      <c r="F20" s="20"/>
      <c r="G20" s="20"/>
      <c r="H20" s="20"/>
      <c r="I20" s="20"/>
      <c r="J20" s="20"/>
      <c r="K20" s="26" t="s">
        <v>90</v>
      </c>
      <c r="L20" s="26" t="s">
        <v>91</v>
      </c>
      <c r="M20" s="26" t="s">
        <v>76</v>
      </c>
      <c r="N20" s="26" t="s">
        <v>77</v>
      </c>
    </row>
    <row r="21" spans="1:14" ht="15.6" x14ac:dyDescent="0.25">
      <c r="A21" s="17" t="s">
        <v>78</v>
      </c>
      <c r="B21" s="27">
        <f>SUM(B4:B$15)</f>
        <v>296627</v>
      </c>
      <c r="C21" s="28">
        <f>SUM(C4:C$15)</f>
        <v>444.27572815533978</v>
      </c>
      <c r="D21" s="28">
        <f>SUM(D4:D$15)</f>
        <v>1069.7938408896493</v>
      </c>
      <c r="E21" s="29"/>
      <c r="F21" s="29"/>
      <c r="G21" s="29"/>
      <c r="H21" s="29"/>
      <c r="I21" s="29"/>
      <c r="J21" s="29"/>
      <c r="K21" s="30">
        <f>C21+D21</f>
        <v>1514.0695690449891</v>
      </c>
      <c r="L21" s="31">
        <f>K21/B21</f>
        <v>5.1042877723369382E-3</v>
      </c>
      <c r="M21" s="29">
        <f>K21*300</f>
        <v>454220.8707134967</v>
      </c>
      <c r="N21" s="29">
        <f>M21/B21</f>
        <v>1.5312863317010814</v>
      </c>
    </row>
    <row r="22" spans="1:14" ht="15.6" x14ac:dyDescent="0.25">
      <c r="A22" s="17" t="s">
        <v>79</v>
      </c>
      <c r="B22" s="27">
        <f>SUM(B5:B$15)</f>
        <v>190739</v>
      </c>
      <c r="C22" s="28">
        <f>SUM(C5:C$15)</f>
        <v>357.14174757281558</v>
      </c>
      <c r="D22" s="28">
        <f>SUM(D5:D$15)</f>
        <v>856.06244653550027</v>
      </c>
      <c r="E22" s="29"/>
      <c r="F22" s="29"/>
      <c r="G22" s="29"/>
      <c r="H22" s="29"/>
      <c r="I22" s="29"/>
      <c r="J22" s="29"/>
      <c r="K22" s="30">
        <f t="shared" ref="K22:K31" si="7">C22+D22</f>
        <v>1213.2041941083157</v>
      </c>
      <c r="L22" s="31">
        <f t="shared" ref="L22:L31" si="8">K22/B22</f>
        <v>6.3605460556483764E-3</v>
      </c>
      <c r="M22" s="29">
        <f t="shared" ref="M22:M31" si="9">K22*300</f>
        <v>363961.2582324947</v>
      </c>
      <c r="N22" s="29">
        <f t="shared" ref="N22:N31" si="10">M22/B22</f>
        <v>1.908163816694513</v>
      </c>
    </row>
    <row r="23" spans="1:14" ht="15.6" x14ac:dyDescent="0.25">
      <c r="A23" s="17" t="s">
        <v>80</v>
      </c>
      <c r="B23" s="27">
        <f>SUM(B6:B$15)</f>
        <v>132581</v>
      </c>
      <c r="C23" s="28">
        <f>SUM(C6:C$15)</f>
        <v>281.84077669902911</v>
      </c>
      <c r="D23" s="28">
        <f>SUM(D6:D$15)</f>
        <v>691.21642429426856</v>
      </c>
      <c r="E23" s="29"/>
      <c r="F23" s="29"/>
      <c r="G23" s="29"/>
      <c r="H23" s="29"/>
      <c r="I23" s="29"/>
      <c r="J23" s="29"/>
      <c r="K23" s="30">
        <f t="shared" si="7"/>
        <v>973.05720099329767</v>
      </c>
      <c r="L23" s="31">
        <f t="shared" si="8"/>
        <v>7.339341240398682E-3</v>
      </c>
      <c r="M23" s="29">
        <f t="shared" si="9"/>
        <v>291917.16029798932</v>
      </c>
      <c r="N23" s="29">
        <f t="shared" si="10"/>
        <v>2.2018023721196047</v>
      </c>
    </row>
    <row r="24" spans="1:14" ht="15.6" x14ac:dyDescent="0.25">
      <c r="A24" s="17" t="s">
        <v>81</v>
      </c>
      <c r="B24" s="27">
        <f>SUM(B7:B$15)</f>
        <v>97181</v>
      </c>
      <c r="C24" s="28">
        <f>SUM(C7:C$15)</f>
        <v>247.41747572815535</v>
      </c>
      <c r="D24" s="28">
        <f>SUM(D7:D$15)</f>
        <v>566.16082121471345</v>
      </c>
      <c r="E24" s="29"/>
      <c r="F24" s="29"/>
      <c r="G24" s="29"/>
      <c r="H24" s="29"/>
      <c r="I24" s="29"/>
      <c r="J24" s="29"/>
      <c r="K24" s="30">
        <f t="shared" si="7"/>
        <v>813.57829694286875</v>
      </c>
      <c r="L24" s="31">
        <f t="shared" si="8"/>
        <v>8.3717835476365618E-3</v>
      </c>
      <c r="M24" s="29">
        <f t="shared" si="9"/>
        <v>244073.48908286061</v>
      </c>
      <c r="N24" s="29">
        <f t="shared" si="10"/>
        <v>2.5115350642909684</v>
      </c>
    </row>
    <row r="25" spans="1:14" ht="15.6" x14ac:dyDescent="0.25">
      <c r="A25" s="17" t="s">
        <v>82</v>
      </c>
      <c r="B25" s="27">
        <f>SUM(B8:B$15)</f>
        <v>74205</v>
      </c>
      <c r="C25" s="28">
        <f>SUM(C8:C$15)</f>
        <v>196.85825242718448</v>
      </c>
      <c r="D25" s="28">
        <f>SUM(D8:D$15)</f>
        <v>479.75876817792988</v>
      </c>
      <c r="E25" s="29"/>
      <c r="F25" s="29"/>
      <c r="G25" s="29"/>
      <c r="H25" s="29"/>
      <c r="I25" s="29"/>
      <c r="J25" s="29"/>
      <c r="K25" s="30">
        <f t="shared" si="7"/>
        <v>676.61702060511436</v>
      </c>
      <c r="L25" s="31">
        <f t="shared" si="8"/>
        <v>9.1182133360974919E-3</v>
      </c>
      <c r="M25" s="29">
        <f t="shared" si="9"/>
        <v>202985.1061815343</v>
      </c>
      <c r="N25" s="29">
        <f t="shared" si="10"/>
        <v>2.7354640008292472</v>
      </c>
    </row>
    <row r="26" spans="1:14" ht="15.6" x14ac:dyDescent="0.25">
      <c r="A26" s="17" t="s">
        <v>83</v>
      </c>
      <c r="B26" s="27">
        <f>SUM(B9:B$15)</f>
        <v>58302</v>
      </c>
      <c r="C26" s="28">
        <f>SUM(C9:C$15)</f>
        <v>163.51067961165046</v>
      </c>
      <c r="D26" s="28">
        <f>SUM(D9:D$15)</f>
        <v>393.35671514114625</v>
      </c>
      <c r="E26" s="29"/>
      <c r="F26" s="29"/>
      <c r="G26" s="29"/>
      <c r="H26" s="29"/>
      <c r="I26" s="29"/>
      <c r="J26" s="29"/>
      <c r="K26" s="30">
        <f t="shared" si="7"/>
        <v>556.86739475279671</v>
      </c>
      <c r="L26" s="31">
        <f t="shared" si="8"/>
        <v>9.5514286774518314E-3</v>
      </c>
      <c r="M26" s="29">
        <f t="shared" si="9"/>
        <v>167060.218425839</v>
      </c>
      <c r="N26" s="29">
        <f t="shared" si="10"/>
        <v>2.8654286032355496</v>
      </c>
    </row>
    <row r="27" spans="1:14" ht="15.6" x14ac:dyDescent="0.25">
      <c r="A27" s="17" t="s">
        <v>84</v>
      </c>
      <c r="B27" s="27">
        <f>SUM(B10:B$15)</f>
        <v>47062</v>
      </c>
      <c r="C27" s="28">
        <f>SUM(C10:C$15)</f>
        <v>141.99611650485437</v>
      </c>
      <c r="D27" s="28">
        <f>SUM(D10:D$15)</f>
        <v>331.96578272027375</v>
      </c>
      <c r="E27" s="29"/>
      <c r="F27" s="29"/>
      <c r="G27" s="29"/>
      <c r="H27" s="29"/>
      <c r="I27" s="29"/>
      <c r="J27" s="29"/>
      <c r="K27" s="30">
        <f t="shared" si="7"/>
        <v>473.96189922512815</v>
      </c>
      <c r="L27" s="31">
        <f t="shared" si="8"/>
        <v>1.0071010565320814E-2</v>
      </c>
      <c r="M27" s="29">
        <f t="shared" si="9"/>
        <v>142188.56976753846</v>
      </c>
      <c r="N27" s="29">
        <f t="shared" si="10"/>
        <v>3.0213031695962447</v>
      </c>
    </row>
    <row r="28" spans="1:14" ht="15.6" x14ac:dyDescent="0.25">
      <c r="A28" s="17" t="s">
        <v>85</v>
      </c>
      <c r="B28" s="27">
        <f>SUM(B11:B$15)</f>
        <v>38432</v>
      </c>
      <c r="C28" s="28">
        <f>SUM(C11:C$15)</f>
        <v>115.10291262135922</v>
      </c>
      <c r="D28" s="28">
        <f>SUM(D11:D$15)</f>
        <v>293.31223267750215</v>
      </c>
      <c r="E28" s="29"/>
      <c r="F28" s="29"/>
      <c r="G28" s="29"/>
      <c r="H28" s="29"/>
      <c r="I28" s="29"/>
      <c r="J28" s="29"/>
      <c r="K28" s="30">
        <f t="shared" si="7"/>
        <v>408.41514529886138</v>
      </c>
      <c r="L28" s="31">
        <f t="shared" si="8"/>
        <v>1.0626955279424994E-2</v>
      </c>
      <c r="M28" s="29">
        <f t="shared" si="9"/>
        <v>122524.54358965841</v>
      </c>
      <c r="N28" s="29">
        <f t="shared" si="10"/>
        <v>3.1880865838274981</v>
      </c>
    </row>
    <row r="29" spans="1:14" ht="15.6" x14ac:dyDescent="0.25">
      <c r="A29" s="17" t="s">
        <v>86</v>
      </c>
      <c r="B29" s="27">
        <f>SUM(B12:B$15)</f>
        <v>31808</v>
      </c>
      <c r="C29" s="28">
        <f>SUM(C12:C$15)</f>
        <v>103.26990291262136</v>
      </c>
      <c r="D29" s="28">
        <f>SUM(D12:D$15)</f>
        <v>254.65868263473055</v>
      </c>
      <c r="E29" s="29"/>
      <c r="F29" s="29"/>
      <c r="G29" s="29"/>
      <c r="H29" s="29"/>
      <c r="I29" s="29"/>
      <c r="J29" s="29"/>
      <c r="K29" s="30">
        <f t="shared" si="7"/>
        <v>357.92858554735193</v>
      </c>
      <c r="L29" s="31">
        <f t="shared" si="8"/>
        <v>1.1252785008405179E-2</v>
      </c>
      <c r="M29" s="29">
        <f t="shared" si="9"/>
        <v>107378.57566420558</v>
      </c>
      <c r="N29" s="29">
        <f t="shared" si="10"/>
        <v>3.3758355025215536</v>
      </c>
    </row>
    <row r="30" spans="1:14" ht="15.6" x14ac:dyDescent="0.25">
      <c r="A30" s="17" t="s">
        <v>87</v>
      </c>
      <c r="B30" s="27">
        <f>SUM(B13:B$15)</f>
        <v>26813</v>
      </c>
      <c r="C30" s="28">
        <f>SUM(C13:C$15)</f>
        <v>90.361165048543683</v>
      </c>
      <c r="D30" s="28">
        <f>SUM(D13:D$15)</f>
        <v>222.82634730538922</v>
      </c>
      <c r="E30" s="29"/>
      <c r="F30" s="29"/>
      <c r="G30" s="29"/>
      <c r="H30" s="29"/>
      <c r="I30" s="29"/>
      <c r="J30" s="29"/>
      <c r="K30" s="30">
        <f t="shared" si="7"/>
        <v>313.1875123539329</v>
      </c>
      <c r="L30" s="31">
        <f t="shared" si="8"/>
        <v>1.1680435324429675E-2</v>
      </c>
      <c r="M30" s="29">
        <f t="shared" si="9"/>
        <v>93956.253706179865</v>
      </c>
      <c r="N30" s="29">
        <f t="shared" si="10"/>
        <v>3.5041305973289028</v>
      </c>
    </row>
    <row r="31" spans="1:14" ht="15.6" x14ac:dyDescent="0.25">
      <c r="A31" s="17" t="s">
        <v>88</v>
      </c>
      <c r="B31" s="27">
        <f>SUM(B14:B$15)</f>
        <v>6465</v>
      </c>
      <c r="C31" s="28">
        <f>SUM(C14:C$15)</f>
        <v>36.574757281553403</v>
      </c>
      <c r="D31" s="28">
        <f>SUM(D14:D$15)</f>
        <v>68.212147134302825</v>
      </c>
      <c r="E31" s="29"/>
      <c r="F31" s="29"/>
      <c r="G31" s="29"/>
      <c r="H31" s="29"/>
      <c r="I31" s="29"/>
      <c r="J31" s="29"/>
      <c r="K31" s="30">
        <f t="shared" si="7"/>
        <v>104.78690441585623</v>
      </c>
      <c r="L31" s="31">
        <f t="shared" si="8"/>
        <v>1.6208337883349765E-2</v>
      </c>
      <c r="M31" s="29">
        <f t="shared" si="9"/>
        <v>31436.071324756867</v>
      </c>
      <c r="N31" s="29">
        <f t="shared" si="10"/>
        <v>4.8625013650049294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02EEF-3252-4CA1-BF48-C195857E8EA7}">
  <dimension ref="A1:AE33"/>
  <sheetViews>
    <sheetView topLeftCell="A16" workbookViewId="0">
      <selection activeCell="P19" sqref="P19"/>
    </sheetView>
  </sheetViews>
  <sheetFormatPr defaultRowHeight="13.8" x14ac:dyDescent="0.25"/>
  <cols>
    <col min="1" max="1" width="13.77734375" customWidth="1"/>
    <col min="2" max="2" width="15.77734375" customWidth="1"/>
    <col min="3" max="4" width="18.77734375" customWidth="1"/>
    <col min="5" max="6" width="15.77734375" hidden="1" customWidth="1"/>
    <col min="7" max="10" width="13.77734375" hidden="1" customWidth="1"/>
    <col min="11" max="15" width="13.77734375" customWidth="1"/>
    <col min="16" max="16" width="11.44140625" customWidth="1"/>
    <col min="17" max="17" width="13" customWidth="1"/>
    <col min="18" max="19" width="9.5546875" bestFit="1" customWidth="1"/>
  </cols>
  <sheetData>
    <row r="1" spans="1:31" ht="14.4" x14ac:dyDescent="0.25">
      <c r="A1" s="2" t="s">
        <v>13</v>
      </c>
      <c r="B1" s="11" t="s">
        <v>60</v>
      </c>
      <c r="C1" s="11" t="s">
        <v>74</v>
      </c>
      <c r="D1" s="11" t="s">
        <v>75</v>
      </c>
      <c r="E1" s="11" t="s">
        <v>65</v>
      </c>
      <c r="F1" s="11" t="s">
        <v>66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71</v>
      </c>
      <c r="L1" s="2" t="s">
        <v>72</v>
      </c>
      <c r="M1" s="2" t="s">
        <v>73</v>
      </c>
      <c r="N1" s="2" t="s">
        <v>77</v>
      </c>
      <c r="O1" s="13"/>
      <c r="P1" s="6" t="s">
        <v>30</v>
      </c>
      <c r="Q1" s="6" t="s">
        <v>31</v>
      </c>
      <c r="R1" s="10">
        <v>1</v>
      </c>
      <c r="S1" s="10" t="s">
        <v>0</v>
      </c>
      <c r="T1" s="10" t="s">
        <v>1</v>
      </c>
      <c r="U1" s="10" t="s">
        <v>2</v>
      </c>
      <c r="V1" s="10" t="s">
        <v>3</v>
      </c>
      <c r="W1" s="10" t="s">
        <v>4</v>
      </c>
      <c r="X1" s="10" t="s">
        <v>5</v>
      </c>
      <c r="Y1" s="10" t="s">
        <v>6</v>
      </c>
      <c r="Z1" s="10" t="s">
        <v>7</v>
      </c>
      <c r="AA1" s="10" t="s">
        <v>8</v>
      </c>
      <c r="AB1" s="10" t="s">
        <v>9</v>
      </c>
      <c r="AC1" s="10" t="s">
        <v>10</v>
      </c>
      <c r="AD1" s="10" t="s">
        <v>11</v>
      </c>
      <c r="AE1" s="10" t="s">
        <v>14</v>
      </c>
    </row>
    <row r="2" spans="1:31" x14ac:dyDescent="0.25">
      <c r="A2" s="10">
        <v>1</v>
      </c>
      <c r="B2" s="4">
        <v>1786766</v>
      </c>
      <c r="C2" s="19">
        <f>E2/E$17*C$17</f>
        <v>568.06230602564847</v>
      </c>
      <c r="D2" s="19">
        <f>F2/F$17*D$17</f>
        <v>1627.8379993708716</v>
      </c>
      <c r="E2" s="4">
        <f>G2+I2</f>
        <v>516</v>
      </c>
      <c r="F2" s="4">
        <f>H2+J2</f>
        <v>1387</v>
      </c>
      <c r="G2" s="4">
        <v>500</v>
      </c>
      <c r="H2" s="4">
        <v>1351</v>
      </c>
      <c r="I2" s="4">
        <v>16</v>
      </c>
      <c r="J2" s="4">
        <v>36</v>
      </c>
      <c r="K2" s="18">
        <f>C2/B2</f>
        <v>3.1792764470873547E-4</v>
      </c>
      <c r="L2" s="18">
        <f>D2/B2</f>
        <v>9.1105270604593524E-4</v>
      </c>
      <c r="M2" s="18">
        <f>(C2+D2)/B2</f>
        <v>1.2289803507546707E-3</v>
      </c>
      <c r="N2" s="4">
        <f>(C2+D2)*300/B2</f>
        <v>0.36869410522640117</v>
      </c>
      <c r="O2" s="14"/>
      <c r="P2" s="10" t="s">
        <v>17</v>
      </c>
      <c r="Q2" s="4">
        <v>2102443</v>
      </c>
      <c r="R2" s="4">
        <v>256201</v>
      </c>
      <c r="S2" s="4">
        <v>669684</v>
      </c>
      <c r="T2" s="4">
        <v>422111</v>
      </c>
      <c r="U2" s="4">
        <v>233186</v>
      </c>
      <c r="V2" s="4">
        <v>140595</v>
      </c>
      <c r="W2" s="4">
        <v>90637</v>
      </c>
      <c r="X2" s="4">
        <v>61423</v>
      </c>
      <c r="Y2" s="4">
        <v>44604</v>
      </c>
      <c r="Z2" s="4">
        <v>32729</v>
      </c>
      <c r="AA2" s="4">
        <v>25562</v>
      </c>
      <c r="AB2" s="4">
        <v>19893</v>
      </c>
      <c r="AC2" s="4">
        <v>80348</v>
      </c>
      <c r="AD2" s="4">
        <v>25467</v>
      </c>
      <c r="AE2" s="4">
        <v>3</v>
      </c>
    </row>
    <row r="3" spans="1:31" x14ac:dyDescent="0.25">
      <c r="A3" s="10" t="s">
        <v>0</v>
      </c>
      <c r="B3" s="4">
        <v>4817959</v>
      </c>
      <c r="C3" s="19">
        <f t="shared" ref="C3:C15" si="0">E3/E$17*C$17</f>
        <v>3046.1790712654451</v>
      </c>
      <c r="D3" s="19">
        <f t="shared" ref="D3:D15" si="1">F3/F$17*D$17</f>
        <v>6770.7263290342871</v>
      </c>
      <c r="E3" s="4">
        <f t="shared" ref="E3:F15" si="2">G3+I3</f>
        <v>2767</v>
      </c>
      <c r="F3" s="4">
        <f t="shared" si="2"/>
        <v>5769</v>
      </c>
      <c r="G3" s="4">
        <v>2736</v>
      </c>
      <c r="H3" s="4">
        <v>5624</v>
      </c>
      <c r="I3" s="4">
        <v>31</v>
      </c>
      <c r="J3" s="4">
        <v>145</v>
      </c>
      <c r="K3" s="18">
        <f t="shared" ref="K3:K15" si="3">C3/B3</f>
        <v>6.3225508379491087E-4</v>
      </c>
      <c r="L3" s="18">
        <f t="shared" ref="L3:L15" si="4">D3/B3</f>
        <v>1.4053100761202591E-3</v>
      </c>
      <c r="M3" s="18">
        <f t="shared" ref="M3:M15" si="5">(C3+D3)/B3</f>
        <v>2.0375651599151699E-3</v>
      </c>
      <c r="N3" s="4">
        <f t="shared" ref="N3:N15" si="6">(C3+D3)*300/B3</f>
        <v>0.61126954797455102</v>
      </c>
      <c r="O3" s="14"/>
      <c r="P3" s="10" t="s">
        <v>18</v>
      </c>
      <c r="Q3" s="4">
        <v>1486360</v>
      </c>
      <c r="R3" s="4">
        <v>164585</v>
      </c>
      <c r="S3" s="4">
        <v>432878</v>
      </c>
      <c r="T3" s="4">
        <v>284337</v>
      </c>
      <c r="U3" s="4">
        <v>166350</v>
      </c>
      <c r="V3" s="4">
        <v>108022</v>
      </c>
      <c r="W3" s="4">
        <v>73387</v>
      </c>
      <c r="X3" s="4">
        <v>52396</v>
      </c>
      <c r="Y3" s="4">
        <v>38584</v>
      </c>
      <c r="Z3" s="4">
        <v>29482</v>
      </c>
      <c r="AA3" s="4">
        <v>22948</v>
      </c>
      <c r="AB3" s="4">
        <v>18174</v>
      </c>
      <c r="AC3" s="4">
        <v>73642</v>
      </c>
      <c r="AD3" s="4">
        <v>21564</v>
      </c>
      <c r="AE3" s="4">
        <v>11</v>
      </c>
    </row>
    <row r="4" spans="1:31" x14ac:dyDescent="0.25">
      <c r="A4" s="10" t="s">
        <v>1</v>
      </c>
      <c r="B4" s="4">
        <v>3108379</v>
      </c>
      <c r="C4" s="19">
        <f t="shared" si="0"/>
        <v>3494.2437196228848</v>
      </c>
      <c r="D4" s="19">
        <f t="shared" si="1"/>
        <v>6891.6111984900917</v>
      </c>
      <c r="E4" s="4">
        <f t="shared" si="2"/>
        <v>3174</v>
      </c>
      <c r="F4" s="4">
        <f t="shared" si="2"/>
        <v>5872</v>
      </c>
      <c r="G4" s="4">
        <v>3142</v>
      </c>
      <c r="H4" s="4">
        <v>5731</v>
      </c>
      <c r="I4" s="4">
        <v>32</v>
      </c>
      <c r="J4" s="4">
        <v>141</v>
      </c>
      <c r="K4" s="18">
        <f t="shared" si="3"/>
        <v>1.1241369600112742E-3</v>
      </c>
      <c r="L4" s="18">
        <f t="shared" si="4"/>
        <v>2.2171077588962261E-3</v>
      </c>
      <c r="M4" s="18">
        <f t="shared" si="5"/>
        <v>3.3412447189075001E-3</v>
      </c>
      <c r="N4" s="4">
        <f t="shared" si="6"/>
        <v>1.0023734156722501</v>
      </c>
      <c r="O4" s="14"/>
      <c r="P4" s="10" t="s">
        <v>19</v>
      </c>
      <c r="Q4" s="4">
        <v>551663</v>
      </c>
      <c r="R4" s="4">
        <v>77951</v>
      </c>
      <c r="S4" s="4">
        <v>194427</v>
      </c>
      <c r="T4" s="4">
        <v>109848</v>
      </c>
      <c r="U4" s="4">
        <v>59020</v>
      </c>
      <c r="V4" s="4">
        <v>34064</v>
      </c>
      <c r="W4" s="4">
        <v>21253</v>
      </c>
      <c r="X4" s="4">
        <v>13477</v>
      </c>
      <c r="Y4" s="4">
        <v>9263</v>
      </c>
      <c r="Z4" s="4">
        <v>6676</v>
      </c>
      <c r="AA4" s="4">
        <v>4889</v>
      </c>
      <c r="AB4" s="4">
        <v>3784</v>
      </c>
      <c r="AC4" s="4">
        <v>13590</v>
      </c>
      <c r="AD4" s="4">
        <v>3420</v>
      </c>
      <c r="AE4" s="4">
        <v>1</v>
      </c>
    </row>
    <row r="5" spans="1:31" x14ac:dyDescent="0.25">
      <c r="A5" s="10" t="s">
        <v>2</v>
      </c>
      <c r="B5" s="4">
        <v>1726124</v>
      </c>
      <c r="C5" s="19">
        <f t="shared" si="0"/>
        <v>2593.710839140364</v>
      </c>
      <c r="D5" s="19">
        <f t="shared" si="1"/>
        <v>5426.909090909091</v>
      </c>
      <c r="E5" s="4">
        <f t="shared" si="2"/>
        <v>2356</v>
      </c>
      <c r="F5" s="4">
        <f t="shared" si="2"/>
        <v>4624</v>
      </c>
      <c r="G5" s="4">
        <v>2317</v>
      </c>
      <c r="H5" s="4">
        <v>4489</v>
      </c>
      <c r="I5" s="4">
        <v>39</v>
      </c>
      <c r="J5" s="4">
        <v>135</v>
      </c>
      <c r="K5" s="18">
        <f t="shared" si="3"/>
        <v>1.5026213870732138E-3</v>
      </c>
      <c r="L5" s="18">
        <f t="shared" si="4"/>
        <v>3.1439856527741292E-3</v>
      </c>
      <c r="M5" s="18">
        <f t="shared" si="5"/>
        <v>4.646607039847343E-3</v>
      </c>
      <c r="N5" s="4">
        <f t="shared" si="6"/>
        <v>1.3939821119542031</v>
      </c>
      <c r="O5" s="14"/>
      <c r="P5" s="10" t="s">
        <v>20</v>
      </c>
      <c r="Q5" s="4">
        <v>1187573</v>
      </c>
      <c r="R5" s="4">
        <v>136984</v>
      </c>
      <c r="S5" s="4">
        <v>365907</v>
      </c>
      <c r="T5" s="4">
        <v>242540</v>
      </c>
      <c r="U5" s="4">
        <v>133695</v>
      </c>
      <c r="V5" s="4">
        <v>80425</v>
      </c>
      <c r="W5" s="4">
        <v>52282</v>
      </c>
      <c r="X5" s="4">
        <v>36380</v>
      </c>
      <c r="Y5" s="4">
        <v>26338</v>
      </c>
      <c r="Z5" s="4">
        <v>20049</v>
      </c>
      <c r="AA5" s="4">
        <v>15294</v>
      </c>
      <c r="AB5" s="4">
        <v>12230</v>
      </c>
      <c r="AC5" s="4">
        <v>50094</v>
      </c>
      <c r="AD5" s="4">
        <v>15350</v>
      </c>
      <c r="AE5" s="4">
        <v>5</v>
      </c>
    </row>
    <row r="6" spans="1:31" x14ac:dyDescent="0.25">
      <c r="A6" s="10" t="s">
        <v>3</v>
      </c>
      <c r="B6" s="4">
        <v>1050071</v>
      </c>
      <c r="C6" s="19">
        <f t="shared" si="0"/>
        <v>1755.9290273467238</v>
      </c>
      <c r="D6" s="19">
        <f t="shared" si="1"/>
        <v>4023.2362378106322</v>
      </c>
      <c r="E6" s="4">
        <f t="shared" si="2"/>
        <v>1595</v>
      </c>
      <c r="F6" s="4">
        <f t="shared" si="2"/>
        <v>3428</v>
      </c>
      <c r="G6" s="4">
        <v>1576</v>
      </c>
      <c r="H6" s="4">
        <v>3330</v>
      </c>
      <c r="I6" s="4">
        <v>19</v>
      </c>
      <c r="J6" s="4">
        <v>98</v>
      </c>
      <c r="K6" s="18">
        <f t="shared" si="3"/>
        <v>1.6722002867870114E-3</v>
      </c>
      <c r="L6" s="18">
        <f t="shared" si="4"/>
        <v>3.8313944845735498E-3</v>
      </c>
      <c r="M6" s="18">
        <f t="shared" si="5"/>
        <v>5.503594771360561E-3</v>
      </c>
      <c r="N6" s="4">
        <f t="shared" si="6"/>
        <v>1.6510784314081686</v>
      </c>
      <c r="O6" s="14"/>
      <c r="P6" s="10" t="s">
        <v>21</v>
      </c>
      <c r="Q6" s="4">
        <v>1099453</v>
      </c>
      <c r="R6" s="4">
        <v>174624</v>
      </c>
      <c r="S6" s="4">
        <v>403656</v>
      </c>
      <c r="T6" s="4">
        <v>217619</v>
      </c>
      <c r="U6" s="4">
        <v>107871</v>
      </c>
      <c r="V6" s="4">
        <v>60234</v>
      </c>
      <c r="W6" s="4">
        <v>37226</v>
      </c>
      <c r="X6" s="4">
        <v>23914</v>
      </c>
      <c r="Y6" s="4">
        <v>16820</v>
      </c>
      <c r="Z6" s="4">
        <v>11819</v>
      </c>
      <c r="AA6" s="4">
        <v>8661</v>
      </c>
      <c r="AB6" s="4">
        <v>6821</v>
      </c>
      <c r="AC6" s="4">
        <v>24772</v>
      </c>
      <c r="AD6" s="4">
        <v>5413</v>
      </c>
      <c r="AE6" s="4">
        <v>3</v>
      </c>
    </row>
    <row r="7" spans="1:31" x14ac:dyDescent="0.25">
      <c r="A7" s="10" t="s">
        <v>4</v>
      </c>
      <c r="B7" s="4">
        <v>682357</v>
      </c>
      <c r="C7" s="19">
        <f t="shared" si="0"/>
        <v>1328.7814018855772</v>
      </c>
      <c r="D7" s="19">
        <f t="shared" si="1"/>
        <v>3037.3790500157284</v>
      </c>
      <c r="E7" s="4">
        <f t="shared" si="2"/>
        <v>1207</v>
      </c>
      <c r="F7" s="4">
        <f t="shared" si="2"/>
        <v>2588</v>
      </c>
      <c r="G7" s="4">
        <v>1192</v>
      </c>
      <c r="H7" s="4">
        <v>2505</v>
      </c>
      <c r="I7" s="4">
        <v>15</v>
      </c>
      <c r="J7" s="4">
        <v>83</v>
      </c>
      <c r="K7" s="18">
        <f t="shared" si="3"/>
        <v>1.9473404711691639E-3</v>
      </c>
      <c r="L7" s="18">
        <f t="shared" si="4"/>
        <v>4.4513048888129353E-3</v>
      </c>
      <c r="M7" s="18">
        <f t="shared" si="5"/>
        <v>6.3986453599820994E-3</v>
      </c>
      <c r="N7" s="4">
        <f t="shared" si="6"/>
        <v>1.9195936079946296</v>
      </c>
      <c r="O7" s="14"/>
      <c r="P7" s="10" t="s">
        <v>22</v>
      </c>
      <c r="Q7" s="4">
        <v>679436</v>
      </c>
      <c r="R7" s="4">
        <v>75097</v>
      </c>
      <c r="S7" s="4">
        <v>203863</v>
      </c>
      <c r="T7" s="4">
        <v>134307</v>
      </c>
      <c r="U7" s="4">
        <v>77339</v>
      </c>
      <c r="V7" s="4">
        <v>48390</v>
      </c>
      <c r="W7" s="4">
        <v>32178</v>
      </c>
      <c r="X7" s="4">
        <v>22291</v>
      </c>
      <c r="Y7" s="4">
        <v>16230</v>
      </c>
      <c r="Z7" s="4">
        <v>12683</v>
      </c>
      <c r="AA7" s="4">
        <v>9590</v>
      </c>
      <c r="AB7" s="4">
        <v>7434</v>
      </c>
      <c r="AC7" s="4">
        <v>30846</v>
      </c>
      <c r="AD7" s="4">
        <v>9185</v>
      </c>
      <c r="AE7" s="4">
        <v>3</v>
      </c>
    </row>
    <row r="8" spans="1:31" x14ac:dyDescent="0.25">
      <c r="A8" s="10" t="s">
        <v>5</v>
      </c>
      <c r="B8" s="4">
        <v>469825</v>
      </c>
      <c r="C8" s="19">
        <f t="shared" si="0"/>
        <v>1015.0260584411782</v>
      </c>
      <c r="D8" s="19">
        <f t="shared" si="1"/>
        <v>2423.5655866624725</v>
      </c>
      <c r="E8" s="4">
        <f t="shared" si="2"/>
        <v>922</v>
      </c>
      <c r="F8" s="4">
        <f t="shared" si="2"/>
        <v>2065</v>
      </c>
      <c r="G8" s="4">
        <v>905</v>
      </c>
      <c r="H8" s="4">
        <v>2008</v>
      </c>
      <c r="I8" s="4">
        <v>17</v>
      </c>
      <c r="J8" s="4">
        <v>57</v>
      </c>
      <c r="K8" s="18">
        <f t="shared" si="3"/>
        <v>2.1604343286142249E-3</v>
      </c>
      <c r="L8" s="18">
        <f t="shared" si="4"/>
        <v>5.1584432217580429E-3</v>
      </c>
      <c r="M8" s="18">
        <f t="shared" si="5"/>
        <v>7.3188775503722674E-3</v>
      </c>
      <c r="N8" s="4">
        <f t="shared" si="6"/>
        <v>2.1956632651116803</v>
      </c>
      <c r="O8" s="14"/>
      <c r="P8" s="10" t="s">
        <v>23</v>
      </c>
      <c r="Q8" s="4">
        <v>1636973</v>
      </c>
      <c r="R8" s="4">
        <v>187465</v>
      </c>
      <c r="S8" s="4">
        <v>524480</v>
      </c>
      <c r="T8" s="4">
        <v>334025</v>
      </c>
      <c r="U8" s="4">
        <v>180224</v>
      </c>
      <c r="V8" s="4">
        <v>106916</v>
      </c>
      <c r="W8" s="4">
        <v>69081</v>
      </c>
      <c r="X8" s="4">
        <v>47458</v>
      </c>
      <c r="Y8" s="4">
        <v>34516</v>
      </c>
      <c r="Z8" s="4">
        <v>26012</v>
      </c>
      <c r="AA8" s="4">
        <v>20063</v>
      </c>
      <c r="AB8" s="4">
        <v>16165</v>
      </c>
      <c r="AC8" s="4">
        <v>66787</v>
      </c>
      <c r="AD8" s="4">
        <v>23775</v>
      </c>
      <c r="AE8" s="4">
        <v>6</v>
      </c>
    </row>
    <row r="9" spans="1:31" x14ac:dyDescent="0.25">
      <c r="A9" s="10" t="s">
        <v>6</v>
      </c>
      <c r="B9" s="4">
        <v>340891</v>
      </c>
      <c r="C9" s="19">
        <f t="shared" si="0"/>
        <v>750.81103238273704</v>
      </c>
      <c r="D9" s="19">
        <f t="shared" si="1"/>
        <v>1974.0616546083675</v>
      </c>
      <c r="E9" s="4">
        <f t="shared" si="2"/>
        <v>682</v>
      </c>
      <c r="F9" s="4">
        <f t="shared" si="2"/>
        <v>1682</v>
      </c>
      <c r="G9" s="4">
        <v>668</v>
      </c>
      <c r="H9" s="4">
        <v>1636</v>
      </c>
      <c r="I9" s="4">
        <v>14</v>
      </c>
      <c r="J9" s="4">
        <v>46</v>
      </c>
      <c r="K9" s="18">
        <f t="shared" si="3"/>
        <v>2.2024959074388503E-3</v>
      </c>
      <c r="L9" s="18">
        <f t="shared" si="4"/>
        <v>5.7908881566493906E-3</v>
      </c>
      <c r="M9" s="18">
        <f t="shared" si="5"/>
        <v>7.9933840640882409E-3</v>
      </c>
      <c r="N9" s="4">
        <f t="shared" si="6"/>
        <v>2.3980152192264721</v>
      </c>
      <c r="O9" s="14"/>
      <c r="P9" s="10" t="s">
        <v>24</v>
      </c>
      <c r="Q9" s="4">
        <v>720279</v>
      </c>
      <c r="R9" s="4">
        <v>72780</v>
      </c>
      <c r="S9" s="4">
        <v>207045</v>
      </c>
      <c r="T9" s="4">
        <v>142653</v>
      </c>
      <c r="U9" s="4">
        <v>84769</v>
      </c>
      <c r="V9" s="4">
        <v>54423</v>
      </c>
      <c r="W9" s="4">
        <v>36762</v>
      </c>
      <c r="X9" s="4">
        <v>25923</v>
      </c>
      <c r="Y9" s="4">
        <v>18808</v>
      </c>
      <c r="Z9" s="4">
        <v>14123</v>
      </c>
      <c r="AA9" s="4">
        <v>11151</v>
      </c>
      <c r="AB9" s="4">
        <v>8813</v>
      </c>
      <c r="AC9" s="4">
        <v>34455</v>
      </c>
      <c r="AD9" s="4">
        <v>8572</v>
      </c>
      <c r="AE9" s="4">
        <v>2</v>
      </c>
    </row>
    <row r="10" spans="1:31" x14ac:dyDescent="0.25">
      <c r="A10" s="10" t="s">
        <v>7</v>
      </c>
      <c r="B10" s="4">
        <v>256416</v>
      </c>
      <c r="C10" s="19">
        <f t="shared" si="0"/>
        <v>612.09814370205538</v>
      </c>
      <c r="D10" s="19">
        <f t="shared" si="1"/>
        <v>1652.4844290657441</v>
      </c>
      <c r="E10" s="4">
        <f t="shared" si="2"/>
        <v>556</v>
      </c>
      <c r="F10" s="4">
        <f t="shared" si="2"/>
        <v>1408</v>
      </c>
      <c r="G10" s="4">
        <v>552</v>
      </c>
      <c r="H10" s="4">
        <v>1374</v>
      </c>
      <c r="I10" s="4">
        <v>4</v>
      </c>
      <c r="J10" s="4">
        <v>34</v>
      </c>
      <c r="K10" s="18">
        <f t="shared" si="3"/>
        <v>2.3871292887419483E-3</v>
      </c>
      <c r="L10" s="18">
        <f t="shared" si="4"/>
        <v>6.4445449155502935E-3</v>
      </c>
      <c r="M10" s="18">
        <f t="shared" si="5"/>
        <v>8.8316742042922405E-3</v>
      </c>
      <c r="N10" s="4">
        <f t="shared" si="6"/>
        <v>2.6495022612876724</v>
      </c>
      <c r="O10" s="14"/>
      <c r="P10" s="10" t="s">
        <v>25</v>
      </c>
      <c r="Q10" s="4">
        <v>495021</v>
      </c>
      <c r="R10" s="4">
        <v>66060</v>
      </c>
      <c r="S10" s="4">
        <v>171624</v>
      </c>
      <c r="T10" s="4">
        <v>100120</v>
      </c>
      <c r="U10" s="4">
        <v>53416</v>
      </c>
      <c r="V10" s="4">
        <v>31335</v>
      </c>
      <c r="W10" s="4">
        <v>19529</v>
      </c>
      <c r="X10" s="4">
        <v>12762</v>
      </c>
      <c r="Y10" s="4">
        <v>9021</v>
      </c>
      <c r="Z10" s="4">
        <v>6396</v>
      </c>
      <c r="AA10" s="4">
        <v>4763</v>
      </c>
      <c r="AB10" s="4">
        <v>3636</v>
      </c>
      <c r="AC10" s="4">
        <v>13241</v>
      </c>
      <c r="AD10" s="4">
        <v>3118</v>
      </c>
      <c r="AE10" s="4">
        <v>0</v>
      </c>
    </row>
    <row r="11" spans="1:31" x14ac:dyDescent="0.25">
      <c r="A11" s="10" t="s">
        <v>8</v>
      </c>
      <c r="B11" s="4">
        <v>197965</v>
      </c>
      <c r="C11" s="19">
        <f t="shared" si="0"/>
        <v>520.7237805235111</v>
      </c>
      <c r="D11" s="19">
        <f t="shared" si="1"/>
        <v>1337.9490405787983</v>
      </c>
      <c r="E11" s="4">
        <f t="shared" si="2"/>
        <v>473</v>
      </c>
      <c r="F11" s="4">
        <f t="shared" si="2"/>
        <v>1140</v>
      </c>
      <c r="G11" s="4">
        <v>465</v>
      </c>
      <c r="H11" s="4">
        <v>1099</v>
      </c>
      <c r="I11" s="4">
        <v>8</v>
      </c>
      <c r="J11" s="4">
        <v>41</v>
      </c>
      <c r="K11" s="18">
        <f t="shared" si="3"/>
        <v>2.6303830501528606E-3</v>
      </c>
      <c r="L11" s="18">
        <f t="shared" si="4"/>
        <v>6.7585130734159997E-3</v>
      </c>
      <c r="M11" s="18">
        <f t="shared" si="5"/>
        <v>9.3888961235688607E-3</v>
      </c>
      <c r="N11" s="4">
        <f t="shared" si="6"/>
        <v>2.8166688370706585</v>
      </c>
      <c r="O11" s="14"/>
      <c r="P11" s="10" t="s">
        <v>26</v>
      </c>
      <c r="Q11" s="4">
        <v>868019</v>
      </c>
      <c r="R11" s="4">
        <v>100858</v>
      </c>
      <c r="S11" s="4">
        <v>271526</v>
      </c>
      <c r="T11" s="4">
        <v>176490</v>
      </c>
      <c r="U11" s="4">
        <v>101576</v>
      </c>
      <c r="V11" s="4">
        <v>62643</v>
      </c>
      <c r="W11" s="4">
        <v>40140</v>
      </c>
      <c r="X11" s="4">
        <v>27153</v>
      </c>
      <c r="Y11" s="4">
        <v>19143</v>
      </c>
      <c r="Z11" s="4">
        <v>14037</v>
      </c>
      <c r="AA11" s="4">
        <v>10256</v>
      </c>
      <c r="AB11" s="4">
        <v>7934</v>
      </c>
      <c r="AC11" s="4">
        <v>29279</v>
      </c>
      <c r="AD11" s="4">
        <v>6981</v>
      </c>
      <c r="AE11" s="4">
        <v>3</v>
      </c>
    </row>
    <row r="12" spans="1:31" x14ac:dyDescent="0.25">
      <c r="A12" s="10" t="s">
        <v>9</v>
      </c>
      <c r="B12" s="4">
        <v>156607</v>
      </c>
      <c r="C12" s="19">
        <f t="shared" si="0"/>
        <v>390.81805937811089</v>
      </c>
      <c r="D12" s="19">
        <f t="shared" si="1"/>
        <v>1181.8549858446052</v>
      </c>
      <c r="E12" s="4">
        <f t="shared" si="2"/>
        <v>355</v>
      </c>
      <c r="F12" s="4">
        <f t="shared" si="2"/>
        <v>1007</v>
      </c>
      <c r="G12" s="4">
        <v>348</v>
      </c>
      <c r="H12" s="4">
        <v>988</v>
      </c>
      <c r="I12" s="4">
        <v>7</v>
      </c>
      <c r="J12" s="4">
        <v>19</v>
      </c>
      <c r="K12" s="18">
        <f t="shared" si="3"/>
        <v>2.4955337844292458E-3</v>
      </c>
      <c r="L12" s="18">
        <f t="shared" si="4"/>
        <v>7.5466293706194813E-3</v>
      </c>
      <c r="M12" s="18">
        <f t="shared" si="5"/>
        <v>1.0042163155048729E-2</v>
      </c>
      <c r="N12" s="4">
        <f t="shared" si="6"/>
        <v>3.0126489465146182</v>
      </c>
      <c r="O12" s="14"/>
      <c r="P12" s="10" t="s">
        <v>27</v>
      </c>
      <c r="Q12" s="4">
        <v>3535590</v>
      </c>
      <c r="R12" s="4">
        <v>339555</v>
      </c>
      <c r="S12" s="4">
        <v>1024543</v>
      </c>
      <c r="T12" s="4">
        <v>723830</v>
      </c>
      <c r="U12" s="4">
        <v>407456</v>
      </c>
      <c r="V12" s="4">
        <v>249634</v>
      </c>
      <c r="W12" s="4">
        <v>162769</v>
      </c>
      <c r="X12" s="4">
        <v>114590</v>
      </c>
      <c r="Y12" s="4">
        <v>85169</v>
      </c>
      <c r="Z12" s="4">
        <v>65712</v>
      </c>
      <c r="AA12" s="4">
        <v>52342</v>
      </c>
      <c r="AB12" s="4">
        <v>42111</v>
      </c>
      <c r="AC12" s="4">
        <v>188559</v>
      </c>
      <c r="AD12" s="4">
        <v>79299</v>
      </c>
      <c r="AE12" s="4">
        <v>21</v>
      </c>
    </row>
    <row r="13" spans="1:31" x14ac:dyDescent="0.25">
      <c r="A13" s="10" t="s">
        <v>10</v>
      </c>
      <c r="B13" s="4">
        <v>642437</v>
      </c>
      <c r="C13" s="19">
        <f t="shared" si="0"/>
        <v>1943.081337471453</v>
      </c>
      <c r="D13" s="19">
        <f t="shared" si="1"/>
        <v>5773.1327461465871</v>
      </c>
      <c r="E13" s="4">
        <f t="shared" si="2"/>
        <v>1765</v>
      </c>
      <c r="F13" s="4">
        <f t="shared" si="2"/>
        <v>4919</v>
      </c>
      <c r="G13" s="4">
        <v>1744</v>
      </c>
      <c r="H13" s="4">
        <v>4790</v>
      </c>
      <c r="I13" s="4">
        <v>21</v>
      </c>
      <c r="J13" s="4">
        <v>129</v>
      </c>
      <c r="K13" s="18">
        <f t="shared" si="3"/>
        <v>3.0245476793389126E-3</v>
      </c>
      <c r="L13" s="18">
        <f t="shared" si="4"/>
        <v>8.9863017636695689E-3</v>
      </c>
      <c r="M13" s="18">
        <f t="shared" si="5"/>
        <v>1.2010849443008483E-2</v>
      </c>
      <c r="N13" s="4">
        <f t="shared" si="6"/>
        <v>3.6032548329025449</v>
      </c>
      <c r="O13" s="14"/>
      <c r="P13" s="10" t="s">
        <v>28</v>
      </c>
      <c r="Q13" s="4">
        <v>564723</v>
      </c>
      <c r="R13" s="4">
        <v>74418</v>
      </c>
      <c r="S13" s="4">
        <v>184410</v>
      </c>
      <c r="T13" s="4">
        <v>114500</v>
      </c>
      <c r="U13" s="4">
        <v>63023</v>
      </c>
      <c r="V13" s="4">
        <v>37970</v>
      </c>
      <c r="W13" s="4">
        <v>24127</v>
      </c>
      <c r="X13" s="4">
        <v>16147</v>
      </c>
      <c r="Y13" s="4">
        <v>11145</v>
      </c>
      <c r="Z13" s="4">
        <v>8055</v>
      </c>
      <c r="AA13" s="4">
        <v>5821</v>
      </c>
      <c r="AB13" s="4">
        <v>4613</v>
      </c>
      <c r="AC13" s="4">
        <v>16458</v>
      </c>
      <c r="AD13" s="4">
        <v>4032</v>
      </c>
      <c r="AE13" s="4">
        <v>4</v>
      </c>
    </row>
    <row r="14" spans="1:31" x14ac:dyDescent="0.25">
      <c r="A14" s="10" t="s">
        <v>11</v>
      </c>
      <c r="B14" s="4">
        <v>212638</v>
      </c>
      <c r="C14" s="19">
        <f t="shared" si="0"/>
        <v>779.43432687240147</v>
      </c>
      <c r="D14" s="19">
        <f t="shared" si="1"/>
        <v>2644.2098144070465</v>
      </c>
      <c r="E14" s="4">
        <f t="shared" si="2"/>
        <v>708</v>
      </c>
      <c r="F14" s="4">
        <f t="shared" si="2"/>
        <v>2253</v>
      </c>
      <c r="G14" s="4">
        <v>694</v>
      </c>
      <c r="H14" s="4">
        <v>2183</v>
      </c>
      <c r="I14" s="4">
        <v>14</v>
      </c>
      <c r="J14" s="4">
        <v>70</v>
      </c>
      <c r="K14" s="18">
        <f t="shared" si="3"/>
        <v>3.6655457955417259E-3</v>
      </c>
      <c r="L14" s="18">
        <f t="shared" si="4"/>
        <v>1.2435264695901234E-2</v>
      </c>
      <c r="M14" s="18">
        <f t="shared" si="5"/>
        <v>1.6100810491442959E-2</v>
      </c>
      <c r="N14" s="4">
        <f t="shared" si="6"/>
        <v>4.8302431474328875</v>
      </c>
      <c r="O14" s="14"/>
      <c r="P14" s="10" t="s">
        <v>29</v>
      </c>
      <c r="Q14" s="4">
        <v>519724</v>
      </c>
      <c r="R14" s="4">
        <v>59563</v>
      </c>
      <c r="S14" s="4">
        <v>163534</v>
      </c>
      <c r="T14" s="4">
        <v>105888</v>
      </c>
      <c r="U14" s="4">
        <v>58158</v>
      </c>
      <c r="V14" s="4">
        <v>35400</v>
      </c>
      <c r="W14" s="4">
        <v>22976</v>
      </c>
      <c r="X14" s="4">
        <v>15903</v>
      </c>
      <c r="Y14" s="4">
        <v>11240</v>
      </c>
      <c r="Z14" s="4">
        <v>8630</v>
      </c>
      <c r="AA14" s="4">
        <v>6624</v>
      </c>
      <c r="AB14" s="4">
        <v>4995</v>
      </c>
      <c r="AC14" s="4">
        <v>20348</v>
      </c>
      <c r="AD14" s="4">
        <v>6461</v>
      </c>
      <c r="AE14" s="4">
        <v>4</v>
      </c>
    </row>
    <row r="15" spans="1:31" ht="14.4" x14ac:dyDescent="0.25">
      <c r="A15" s="10" t="s">
        <v>14</v>
      </c>
      <c r="B15" s="4">
        <v>66</v>
      </c>
      <c r="C15" s="19">
        <f t="shared" si="0"/>
        <v>1.1008959419101716</v>
      </c>
      <c r="D15" s="19">
        <f t="shared" si="1"/>
        <v>7.0418370556778855</v>
      </c>
      <c r="E15" s="4">
        <f t="shared" si="2"/>
        <v>1</v>
      </c>
      <c r="F15" s="4">
        <f t="shared" si="2"/>
        <v>6</v>
      </c>
      <c r="G15" s="4">
        <v>1</v>
      </c>
      <c r="H15" s="4">
        <v>6</v>
      </c>
      <c r="I15" s="4">
        <v>0</v>
      </c>
      <c r="J15" s="4">
        <v>0</v>
      </c>
      <c r="K15" s="18">
        <f t="shared" si="3"/>
        <v>1.6680241544093508E-2</v>
      </c>
      <c r="L15" s="18">
        <f t="shared" si="4"/>
        <v>0.10669450084360432</v>
      </c>
      <c r="M15" s="18">
        <f t="shared" si="5"/>
        <v>0.12337474238769784</v>
      </c>
      <c r="N15" s="4">
        <f t="shared" si="6"/>
        <v>37.012422716309352</v>
      </c>
      <c r="O15" s="14"/>
      <c r="P15" s="2" t="s">
        <v>32</v>
      </c>
      <c r="Q15" s="4">
        <v>1244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7" spans="1:31" x14ac:dyDescent="0.25">
      <c r="A17" s="3" t="s">
        <v>12</v>
      </c>
      <c r="B17" s="10">
        <f>SUM(B2:B15)</f>
        <v>15448501</v>
      </c>
      <c r="C17" s="10">
        <v>18800</v>
      </c>
      <c r="D17" s="10">
        <v>44772</v>
      </c>
      <c r="E17" s="10">
        <f>SUM(E2:E15)</f>
        <v>17077</v>
      </c>
      <c r="F17" s="10">
        <f t="shared" ref="F17:J17" si="7">SUM(F2:F15)</f>
        <v>38148</v>
      </c>
      <c r="G17" s="10">
        <f t="shared" si="7"/>
        <v>16840</v>
      </c>
      <c r="H17" s="10">
        <f t="shared" si="7"/>
        <v>37114</v>
      </c>
      <c r="I17" s="10">
        <f t="shared" si="7"/>
        <v>237</v>
      </c>
      <c r="J17" s="10">
        <f t="shared" si="7"/>
        <v>1034</v>
      </c>
      <c r="K17" s="5"/>
      <c r="L17" s="5"/>
      <c r="M17" s="5"/>
      <c r="N17" s="5"/>
      <c r="O17" s="5"/>
      <c r="P17" s="5" t="s">
        <v>16</v>
      </c>
      <c r="Q17" s="10">
        <f>SUM(Q2:Q15)</f>
        <v>15448501</v>
      </c>
      <c r="R17" s="10">
        <f>SUM(R2:R14)</f>
        <v>1786141</v>
      </c>
      <c r="S17" s="10">
        <f t="shared" ref="S17:AE17" si="8">SUM(S2:S14)</f>
        <v>4817577</v>
      </c>
      <c r="T17" s="10">
        <f t="shared" si="8"/>
        <v>3108268</v>
      </c>
      <c r="U17" s="10">
        <f t="shared" si="8"/>
        <v>1726083</v>
      </c>
      <c r="V17" s="10">
        <f t="shared" si="8"/>
        <v>1050051</v>
      </c>
      <c r="W17" s="10">
        <f t="shared" si="8"/>
        <v>682347</v>
      </c>
      <c r="X17" s="10">
        <f t="shared" si="8"/>
        <v>469817</v>
      </c>
      <c r="Y17" s="10">
        <f t="shared" si="8"/>
        <v>340881</v>
      </c>
      <c r="Z17" s="10">
        <f t="shared" si="8"/>
        <v>256403</v>
      </c>
      <c r="AA17" s="10">
        <f t="shared" si="8"/>
        <v>197964</v>
      </c>
      <c r="AB17" s="10">
        <f t="shared" si="8"/>
        <v>156603</v>
      </c>
      <c r="AC17" s="10">
        <f t="shared" si="8"/>
        <v>642419</v>
      </c>
      <c r="AD17" s="10">
        <f t="shared" si="8"/>
        <v>212637</v>
      </c>
      <c r="AE17" s="10">
        <f t="shared" si="8"/>
        <v>66</v>
      </c>
    </row>
    <row r="20" spans="1:31" x14ac:dyDescent="0.25">
      <c r="A20" s="21" t="s">
        <v>67</v>
      </c>
      <c r="B20" s="21"/>
      <c r="C20" s="21"/>
      <c r="D20" s="21"/>
      <c r="E20" s="21"/>
      <c r="F20" s="21"/>
      <c r="G20" s="16"/>
      <c r="H20" s="16"/>
      <c r="I20" s="16"/>
      <c r="J20" s="16"/>
      <c r="K20" s="16"/>
      <c r="L20" s="16"/>
      <c r="M20" s="15"/>
      <c r="N20" s="15"/>
      <c r="O20" s="15"/>
      <c r="P20" s="12"/>
    </row>
    <row r="22" spans="1:31" ht="14.4" x14ac:dyDescent="0.25">
      <c r="B22" s="10" t="s">
        <v>89</v>
      </c>
      <c r="C22" s="11" t="s">
        <v>61</v>
      </c>
      <c r="D22" s="11" t="s">
        <v>62</v>
      </c>
      <c r="E22" s="20"/>
      <c r="F22" s="20"/>
      <c r="G22" s="20"/>
      <c r="H22" s="20"/>
      <c r="I22" s="20"/>
      <c r="J22" s="20"/>
      <c r="K22" s="11" t="s">
        <v>90</v>
      </c>
      <c r="L22" s="11" t="s">
        <v>91</v>
      </c>
      <c r="M22" s="11" t="s">
        <v>76</v>
      </c>
      <c r="N22" s="11" t="s">
        <v>77</v>
      </c>
    </row>
    <row r="23" spans="1:31" x14ac:dyDescent="0.25">
      <c r="A23" s="10" t="s">
        <v>78</v>
      </c>
      <c r="B23" s="4">
        <f>SUM(B4:B$15)</f>
        <v>8843776</v>
      </c>
      <c r="C23" s="19">
        <f>SUM(C4:C$15)</f>
        <v>15185.758622708907</v>
      </c>
      <c r="D23" s="19">
        <f>SUM(D4:D$15)</f>
        <v>36373.435671594845</v>
      </c>
      <c r="E23" s="4"/>
      <c r="F23" s="4"/>
      <c r="G23" s="4"/>
      <c r="H23" s="4"/>
      <c r="I23" s="4"/>
      <c r="J23" s="4"/>
      <c r="K23" s="19">
        <f>C23+D23</f>
        <v>51559.19429430375</v>
      </c>
      <c r="L23" s="18">
        <f>K23/B23</f>
        <v>5.8299977627547048E-3</v>
      </c>
      <c r="M23" s="4">
        <f>K23*300</f>
        <v>15467758.288291125</v>
      </c>
      <c r="N23" s="4">
        <f>M23/B23</f>
        <v>1.7489993288264114</v>
      </c>
    </row>
    <row r="24" spans="1:31" x14ac:dyDescent="0.25">
      <c r="A24" s="10" t="s">
        <v>79</v>
      </c>
      <c r="B24" s="4">
        <f>SUM(B5:B$15)</f>
        <v>5735397</v>
      </c>
      <c r="C24" s="19">
        <f>SUM(C5:C$15)</f>
        <v>11691.514903086021</v>
      </c>
      <c r="D24" s="19">
        <f>SUM(D5:D$15)</f>
        <v>29481.824473104753</v>
      </c>
      <c r="E24" s="4"/>
      <c r="F24" s="4"/>
      <c r="G24" s="4"/>
      <c r="H24" s="4"/>
      <c r="I24" s="4"/>
      <c r="J24" s="4"/>
      <c r="K24" s="19">
        <f t="shared" ref="K24:K33" si="9">C24+D24</f>
        <v>41173.339376190772</v>
      </c>
      <c r="L24" s="18">
        <f t="shared" ref="L24:L33" si="10">K24/B24</f>
        <v>7.1788124477156108E-3</v>
      </c>
      <c r="M24" s="4">
        <f t="shared" ref="M24:M33" si="11">K24*300</f>
        <v>12352001.812857231</v>
      </c>
      <c r="N24" s="4">
        <f t="shared" ref="N24:N33" si="12">M24/B24</f>
        <v>2.153643734314683</v>
      </c>
    </row>
    <row r="25" spans="1:31" x14ac:dyDescent="0.25">
      <c r="A25" s="10" t="s">
        <v>80</v>
      </c>
      <c r="B25" s="4">
        <f>SUM(B6:B$15)</f>
        <v>4009273</v>
      </c>
      <c r="C25" s="19">
        <f>SUM(C6:C$15)</f>
        <v>9097.8040639456576</v>
      </c>
      <c r="D25" s="19">
        <f>SUM(D6:D$15)</f>
        <v>24054.915382195661</v>
      </c>
      <c r="E25" s="4"/>
      <c r="F25" s="4"/>
      <c r="G25" s="4"/>
      <c r="H25" s="4"/>
      <c r="I25" s="4"/>
      <c r="J25" s="4"/>
      <c r="K25" s="19">
        <f t="shared" si="9"/>
        <v>33152.719446141316</v>
      </c>
      <c r="L25" s="18">
        <f t="shared" si="10"/>
        <v>8.2690102285729403E-3</v>
      </c>
      <c r="M25" s="4">
        <f t="shared" si="11"/>
        <v>9945815.8338423949</v>
      </c>
      <c r="N25" s="4">
        <f t="shared" si="12"/>
        <v>2.4807030685718821</v>
      </c>
    </row>
    <row r="26" spans="1:31" x14ac:dyDescent="0.25">
      <c r="A26" s="10" t="s">
        <v>81</v>
      </c>
      <c r="B26" s="4">
        <f>SUM(B7:B$15)</f>
        <v>2959202</v>
      </c>
      <c r="C26" s="19">
        <f>SUM(C7:C$15)</f>
        <v>7341.8750365989354</v>
      </c>
      <c r="D26" s="19">
        <f>SUM(D7:D$15)</f>
        <v>20031.679144385027</v>
      </c>
      <c r="E26" s="4"/>
      <c r="F26" s="4"/>
      <c r="G26" s="4"/>
      <c r="H26" s="4"/>
      <c r="I26" s="4"/>
      <c r="J26" s="4"/>
      <c r="K26" s="19">
        <f t="shared" si="9"/>
        <v>27373.554180983963</v>
      </c>
      <c r="L26" s="18">
        <f t="shared" si="10"/>
        <v>9.2503161936846358E-3</v>
      </c>
      <c r="M26" s="4">
        <f t="shared" si="11"/>
        <v>8212066.2542951889</v>
      </c>
      <c r="N26" s="4">
        <f t="shared" si="12"/>
        <v>2.7750948581053909</v>
      </c>
    </row>
    <row r="27" spans="1:31" x14ac:dyDescent="0.25">
      <c r="A27" s="10" t="s">
        <v>82</v>
      </c>
      <c r="B27" s="4">
        <f>SUM(B8:B$15)</f>
        <v>2276845</v>
      </c>
      <c r="C27" s="19">
        <f>SUM(C8:C$15)</f>
        <v>6013.0936347133584</v>
      </c>
      <c r="D27" s="19">
        <f>SUM(D8:D$15)</f>
        <v>16994.3000943693</v>
      </c>
      <c r="E27" s="4"/>
      <c r="F27" s="4"/>
      <c r="G27" s="4"/>
      <c r="H27" s="4"/>
      <c r="I27" s="4"/>
      <c r="J27" s="4"/>
      <c r="K27" s="19">
        <f t="shared" si="9"/>
        <v>23007.393729082658</v>
      </c>
      <c r="L27" s="18">
        <f t="shared" si="10"/>
        <v>1.0104945101261904E-2</v>
      </c>
      <c r="M27" s="4">
        <f t="shared" si="11"/>
        <v>6902218.1187247969</v>
      </c>
      <c r="N27" s="4">
        <f t="shared" si="12"/>
        <v>3.0314835303785705</v>
      </c>
    </row>
    <row r="28" spans="1:31" x14ac:dyDescent="0.25">
      <c r="A28" s="10" t="s">
        <v>83</v>
      </c>
      <c r="B28" s="4">
        <f>SUM(B9:B$15)</f>
        <v>1807020</v>
      </c>
      <c r="C28" s="19">
        <f>SUM(C9:C$15)</f>
        <v>4998.0675762721794</v>
      </c>
      <c r="D28" s="19">
        <f>SUM(D9:D$15)</f>
        <v>14570.734507706826</v>
      </c>
      <c r="E28" s="4"/>
      <c r="F28" s="4"/>
      <c r="G28" s="4"/>
      <c r="H28" s="4"/>
      <c r="I28" s="4"/>
      <c r="J28" s="4"/>
      <c r="K28" s="19">
        <f t="shared" si="9"/>
        <v>19568.802083979004</v>
      </c>
      <c r="L28" s="18">
        <f t="shared" si="10"/>
        <v>1.0829322356132751E-2</v>
      </c>
      <c r="M28" s="4">
        <f t="shared" si="11"/>
        <v>5870640.6251937011</v>
      </c>
      <c r="N28" s="4">
        <f t="shared" si="12"/>
        <v>3.2487967068398254</v>
      </c>
    </row>
    <row r="29" spans="1:31" x14ac:dyDescent="0.25">
      <c r="A29" s="10" t="s">
        <v>84</v>
      </c>
      <c r="B29" s="4">
        <f>SUM(B10:B$15)</f>
        <v>1466129</v>
      </c>
      <c r="C29" s="19">
        <f>SUM(C10:C$15)</f>
        <v>4247.2565438894417</v>
      </c>
      <c r="D29" s="19">
        <f>SUM(D10:D$15)</f>
        <v>12596.672853098458</v>
      </c>
      <c r="E29" s="4"/>
      <c r="F29" s="4"/>
      <c r="G29" s="4"/>
      <c r="H29" s="4"/>
      <c r="I29" s="4"/>
      <c r="J29" s="4"/>
      <c r="K29" s="19">
        <f t="shared" si="9"/>
        <v>16843.9293969879</v>
      </c>
      <c r="L29" s="18">
        <f t="shared" si="10"/>
        <v>1.1488708972394585E-2</v>
      </c>
      <c r="M29" s="4">
        <f t="shared" si="11"/>
        <v>5053178.8190963697</v>
      </c>
      <c r="N29" s="4">
        <f t="shared" si="12"/>
        <v>3.446612691718375</v>
      </c>
    </row>
    <row r="30" spans="1:31" x14ac:dyDescent="0.25">
      <c r="A30" s="10" t="s">
        <v>85</v>
      </c>
      <c r="B30" s="4">
        <f>SUM(B11:B$15)</f>
        <v>1209713</v>
      </c>
      <c r="C30" s="19">
        <f>SUM(C11:C$15)</f>
        <v>3635.1584001873866</v>
      </c>
      <c r="D30" s="19">
        <f>SUM(D11:D$15)</f>
        <v>10944.188424032714</v>
      </c>
      <c r="E30" s="4"/>
      <c r="F30" s="4"/>
      <c r="G30" s="4"/>
      <c r="H30" s="4"/>
      <c r="I30" s="4"/>
      <c r="J30" s="4"/>
      <c r="K30" s="19">
        <f t="shared" si="9"/>
        <v>14579.346824220102</v>
      </c>
      <c r="L30" s="18">
        <f t="shared" si="10"/>
        <v>1.2051905554639903E-2</v>
      </c>
      <c r="M30" s="4">
        <f t="shared" si="11"/>
        <v>4373804.0472660307</v>
      </c>
      <c r="N30" s="4">
        <f t="shared" si="12"/>
        <v>3.615571666391971</v>
      </c>
    </row>
    <row r="31" spans="1:31" x14ac:dyDescent="0.25">
      <c r="A31" s="10" t="s">
        <v>86</v>
      </c>
      <c r="B31" s="4">
        <f>SUM(B12:B$15)</f>
        <v>1011748</v>
      </c>
      <c r="C31" s="19">
        <f>SUM(C12:C$15)</f>
        <v>3114.4346196638753</v>
      </c>
      <c r="D31" s="19">
        <f>SUM(D12:D$15)</f>
        <v>9606.2393834539162</v>
      </c>
      <c r="E31" s="4"/>
      <c r="F31" s="4"/>
      <c r="G31" s="4"/>
      <c r="H31" s="4"/>
      <c r="I31" s="4"/>
      <c r="J31" s="4"/>
      <c r="K31" s="19">
        <f t="shared" si="9"/>
        <v>12720.674003117791</v>
      </c>
      <c r="L31" s="18">
        <f t="shared" si="10"/>
        <v>1.257296678927736E-2</v>
      </c>
      <c r="M31" s="4">
        <f t="shared" si="11"/>
        <v>3816202.2009353372</v>
      </c>
      <c r="N31" s="4">
        <f t="shared" si="12"/>
        <v>3.771890036783208</v>
      </c>
    </row>
    <row r="32" spans="1:31" x14ac:dyDescent="0.25">
      <c r="A32" s="10" t="s">
        <v>87</v>
      </c>
      <c r="B32" s="4">
        <f>SUM(B13:B$15)</f>
        <v>855141</v>
      </c>
      <c r="C32" s="19">
        <f>SUM(C13:C$15)</f>
        <v>2723.6165602857645</v>
      </c>
      <c r="D32" s="19">
        <f>SUM(D13:D$15)</f>
        <v>8424.3843976093121</v>
      </c>
      <c r="E32" s="4"/>
      <c r="F32" s="4"/>
      <c r="G32" s="4"/>
      <c r="H32" s="4"/>
      <c r="I32" s="4"/>
      <c r="J32" s="4"/>
      <c r="K32" s="19">
        <f t="shared" si="9"/>
        <v>11148.000957895078</v>
      </c>
      <c r="L32" s="18">
        <f t="shared" si="10"/>
        <v>1.3036447741243932E-2</v>
      </c>
      <c r="M32" s="4">
        <f t="shared" si="11"/>
        <v>3344400.2873685234</v>
      </c>
      <c r="N32" s="4">
        <f t="shared" si="12"/>
        <v>3.9109343223731798</v>
      </c>
    </row>
    <row r="33" spans="1:14" x14ac:dyDescent="0.25">
      <c r="A33" s="10" t="s">
        <v>88</v>
      </c>
      <c r="B33" s="4">
        <f>SUM(B14:B$15)</f>
        <v>212704</v>
      </c>
      <c r="C33" s="19">
        <f>SUM(C14:C$15)</f>
        <v>780.53522281431162</v>
      </c>
      <c r="D33" s="19">
        <f>SUM(D14:D$15)</f>
        <v>2651.2516514627241</v>
      </c>
      <c r="E33" s="4"/>
      <c r="F33" s="4"/>
      <c r="G33" s="4"/>
      <c r="H33" s="4"/>
      <c r="I33" s="4"/>
      <c r="J33" s="4"/>
      <c r="K33" s="19">
        <f t="shared" si="9"/>
        <v>3431.7868742770356</v>
      </c>
      <c r="L33" s="18">
        <f t="shared" si="10"/>
        <v>1.6134096558019763E-2</v>
      </c>
      <c r="M33" s="4">
        <f t="shared" si="11"/>
        <v>1029536.0622831107</v>
      </c>
      <c r="N33" s="4">
        <f t="shared" si="12"/>
        <v>4.8402289674059285</v>
      </c>
    </row>
  </sheetData>
  <mergeCells count="1">
    <mergeCell ref="A20:F2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F88F-043F-49C9-AACC-5D841A06715F}">
  <dimension ref="A1:H29"/>
  <sheetViews>
    <sheetView workbookViewId="0">
      <selection activeCell="I7" sqref="I7"/>
    </sheetView>
  </sheetViews>
  <sheetFormatPr defaultColWidth="20.77734375" defaultRowHeight="13.8" x14ac:dyDescent="0.25"/>
  <sheetData>
    <row r="1" spans="1:8" ht="14.4" x14ac:dyDescent="0.25">
      <c r="A1" s="32" t="s">
        <v>39</v>
      </c>
      <c r="B1" s="32" t="s">
        <v>40</v>
      </c>
      <c r="C1" s="33" t="s">
        <v>57</v>
      </c>
      <c r="D1" s="9" t="s">
        <v>58</v>
      </c>
      <c r="E1" s="1" t="s">
        <v>41</v>
      </c>
      <c r="F1" s="1" t="s">
        <v>55</v>
      </c>
      <c r="G1" s="2" t="s">
        <v>56</v>
      </c>
      <c r="H1" s="9" t="s">
        <v>59</v>
      </c>
    </row>
    <row r="2" spans="1:8" ht="14.4" x14ac:dyDescent="0.25">
      <c r="A2" s="34" t="s">
        <v>69</v>
      </c>
      <c r="B2" s="32" t="s">
        <v>42</v>
      </c>
      <c r="C2" s="35">
        <f>E2+G2</f>
        <v>2094</v>
      </c>
      <c r="D2" s="8">
        <f>F2+H2</f>
        <v>2060</v>
      </c>
      <c r="E2" s="8">
        <v>1927</v>
      </c>
      <c r="F2" s="8">
        <v>1893</v>
      </c>
      <c r="G2" s="8">
        <v>167</v>
      </c>
      <c r="H2" s="8">
        <v>167</v>
      </c>
    </row>
    <row r="3" spans="1:8" ht="14.4" x14ac:dyDescent="0.25">
      <c r="A3" s="36"/>
      <c r="B3" s="32" t="s">
        <v>43</v>
      </c>
      <c r="C3" s="35">
        <f t="shared" ref="C3:C27" si="0">E3+G3</f>
        <v>1936</v>
      </c>
      <c r="D3" s="8">
        <f t="shared" ref="D3:D27" si="1">F3+H3</f>
        <v>1872</v>
      </c>
      <c r="E3" s="8">
        <v>1924</v>
      </c>
      <c r="F3" s="8">
        <v>1860</v>
      </c>
      <c r="G3" s="8">
        <v>12</v>
      </c>
      <c r="H3" s="8">
        <v>12</v>
      </c>
    </row>
    <row r="4" spans="1:8" ht="14.4" x14ac:dyDescent="0.25">
      <c r="A4" s="36"/>
      <c r="B4" s="32" t="s">
        <v>44</v>
      </c>
      <c r="C4" s="35">
        <f t="shared" si="0"/>
        <v>706</v>
      </c>
      <c r="D4" s="8">
        <f t="shared" si="1"/>
        <v>692</v>
      </c>
      <c r="E4" s="8">
        <v>697</v>
      </c>
      <c r="F4" s="8">
        <v>683</v>
      </c>
      <c r="G4" s="8">
        <v>9</v>
      </c>
      <c r="H4" s="8">
        <v>9</v>
      </c>
    </row>
    <row r="5" spans="1:8" ht="14.4" x14ac:dyDescent="0.25">
      <c r="A5" s="36"/>
      <c r="B5" s="32" t="s">
        <v>45</v>
      </c>
      <c r="C5" s="35">
        <f t="shared" si="0"/>
        <v>1461</v>
      </c>
      <c r="D5" s="8">
        <f t="shared" si="1"/>
        <v>1430</v>
      </c>
      <c r="E5" s="8">
        <v>1452</v>
      </c>
      <c r="F5" s="8">
        <v>1421</v>
      </c>
      <c r="G5" s="8">
        <v>9</v>
      </c>
      <c r="H5" s="8">
        <v>9</v>
      </c>
    </row>
    <row r="6" spans="1:8" ht="14.4" x14ac:dyDescent="0.25">
      <c r="A6" s="36"/>
      <c r="B6" s="32" t="s">
        <v>46</v>
      </c>
      <c r="C6" s="35">
        <f t="shared" si="0"/>
        <v>859</v>
      </c>
      <c r="D6" s="8">
        <f t="shared" si="1"/>
        <v>854</v>
      </c>
      <c r="E6" s="8">
        <v>854</v>
      </c>
      <c r="F6" s="8">
        <v>849</v>
      </c>
      <c r="G6" s="8">
        <v>5</v>
      </c>
      <c r="H6" s="8">
        <v>5</v>
      </c>
    </row>
    <row r="7" spans="1:8" ht="14.4" x14ac:dyDescent="0.25">
      <c r="A7" s="36"/>
      <c r="B7" s="32" t="s">
        <v>47</v>
      </c>
      <c r="C7" s="35">
        <f t="shared" si="0"/>
        <v>741</v>
      </c>
      <c r="D7" s="8">
        <f t="shared" si="1"/>
        <v>734</v>
      </c>
      <c r="E7" s="8">
        <v>720</v>
      </c>
      <c r="F7" s="8">
        <v>713</v>
      </c>
      <c r="G7" s="8">
        <v>21</v>
      </c>
      <c r="H7" s="8">
        <v>21</v>
      </c>
    </row>
    <row r="8" spans="1:8" ht="14.4" x14ac:dyDescent="0.25">
      <c r="A8" s="36"/>
      <c r="B8" s="32" t="s">
        <v>48</v>
      </c>
      <c r="C8" s="35">
        <f t="shared" si="0"/>
        <v>2186</v>
      </c>
      <c r="D8" s="8">
        <f t="shared" si="1"/>
        <v>2147</v>
      </c>
      <c r="E8" s="8">
        <v>2180</v>
      </c>
      <c r="F8" s="8">
        <v>2141</v>
      </c>
      <c r="G8" s="8">
        <v>6</v>
      </c>
      <c r="H8" s="8">
        <v>6</v>
      </c>
    </row>
    <row r="9" spans="1:8" ht="14.4" x14ac:dyDescent="0.25">
      <c r="A9" s="36"/>
      <c r="B9" s="32" t="s">
        <v>49</v>
      </c>
      <c r="C9" s="35">
        <f t="shared" si="0"/>
        <v>1162</v>
      </c>
      <c r="D9" s="8">
        <f t="shared" si="1"/>
        <v>1145</v>
      </c>
      <c r="E9" s="8">
        <v>1149</v>
      </c>
      <c r="F9" s="8">
        <v>1132</v>
      </c>
      <c r="G9" s="8">
        <v>13</v>
      </c>
      <c r="H9" s="8">
        <v>13</v>
      </c>
    </row>
    <row r="10" spans="1:8" ht="14.4" x14ac:dyDescent="0.25">
      <c r="A10" s="36"/>
      <c r="B10" s="32" t="s">
        <v>50</v>
      </c>
      <c r="C10" s="35">
        <f t="shared" si="0"/>
        <v>637</v>
      </c>
      <c r="D10" s="8">
        <f t="shared" si="1"/>
        <v>632</v>
      </c>
      <c r="E10" s="8">
        <v>626</v>
      </c>
      <c r="F10" s="8">
        <v>621</v>
      </c>
      <c r="G10" s="8">
        <v>11</v>
      </c>
      <c r="H10" s="8">
        <v>11</v>
      </c>
    </row>
    <row r="11" spans="1:8" ht="14.4" x14ac:dyDescent="0.25">
      <c r="A11" s="36"/>
      <c r="B11" s="32" t="s">
        <v>51</v>
      </c>
      <c r="C11" s="35">
        <f t="shared" si="0"/>
        <v>1448</v>
      </c>
      <c r="D11" s="8">
        <f t="shared" si="1"/>
        <v>1427</v>
      </c>
      <c r="E11" s="8">
        <v>1444</v>
      </c>
      <c r="F11" s="8">
        <v>1423</v>
      </c>
      <c r="G11" s="8">
        <v>4</v>
      </c>
      <c r="H11" s="8">
        <v>4</v>
      </c>
    </row>
    <row r="12" spans="1:8" ht="14.4" x14ac:dyDescent="0.25">
      <c r="A12" s="36"/>
      <c r="B12" s="32" t="s">
        <v>52</v>
      </c>
      <c r="C12" s="35">
        <f t="shared" si="0"/>
        <v>4390</v>
      </c>
      <c r="D12" s="8">
        <f t="shared" si="1"/>
        <v>4315</v>
      </c>
      <c r="E12" s="8">
        <v>4376</v>
      </c>
      <c r="F12" s="8">
        <v>4301</v>
      </c>
      <c r="G12" s="8">
        <v>14</v>
      </c>
      <c r="H12" s="8">
        <v>14</v>
      </c>
    </row>
    <row r="13" spans="1:8" ht="14.4" x14ac:dyDescent="0.25">
      <c r="A13" s="36"/>
      <c r="B13" s="32" t="s">
        <v>53</v>
      </c>
      <c r="C13" s="35">
        <f t="shared" si="0"/>
        <v>626</v>
      </c>
      <c r="D13" s="8">
        <f t="shared" si="1"/>
        <v>622</v>
      </c>
      <c r="E13" s="8">
        <v>621</v>
      </c>
      <c r="F13" s="8">
        <v>617</v>
      </c>
      <c r="G13" s="8">
        <v>5</v>
      </c>
      <c r="H13" s="8">
        <v>5</v>
      </c>
    </row>
    <row r="14" spans="1:8" ht="14.4" x14ac:dyDescent="0.25">
      <c r="A14" s="36"/>
      <c r="B14" s="32" t="s">
        <v>54</v>
      </c>
      <c r="C14" s="35">
        <f t="shared" si="0"/>
        <v>554</v>
      </c>
      <c r="D14" s="8">
        <f t="shared" si="1"/>
        <v>551</v>
      </c>
      <c r="E14" s="8">
        <v>546</v>
      </c>
      <c r="F14" s="8">
        <v>543</v>
      </c>
      <c r="G14" s="8">
        <v>8</v>
      </c>
      <c r="H14" s="8">
        <v>8</v>
      </c>
    </row>
    <row r="15" spans="1:8" ht="14.4" x14ac:dyDescent="0.25">
      <c r="A15" s="34" t="s">
        <v>70</v>
      </c>
      <c r="B15" s="32" t="s">
        <v>42</v>
      </c>
      <c r="C15" s="35">
        <f t="shared" si="0"/>
        <v>6778</v>
      </c>
      <c r="D15" s="8">
        <f t="shared" si="1"/>
        <v>6639</v>
      </c>
      <c r="E15" s="8">
        <v>5971</v>
      </c>
      <c r="F15" s="8">
        <v>5836</v>
      </c>
      <c r="G15" s="8">
        <v>807</v>
      </c>
      <c r="H15" s="8">
        <v>803</v>
      </c>
    </row>
    <row r="16" spans="1:8" ht="14.4" x14ac:dyDescent="0.25">
      <c r="A16" s="36"/>
      <c r="B16" s="32" t="s">
        <v>43</v>
      </c>
      <c r="C16" s="35">
        <f t="shared" si="0"/>
        <v>4974</v>
      </c>
      <c r="D16" s="8">
        <f t="shared" si="1"/>
        <v>4768</v>
      </c>
      <c r="E16" s="8">
        <v>4953</v>
      </c>
      <c r="F16" s="8">
        <v>4747</v>
      </c>
      <c r="G16" s="8">
        <v>21</v>
      </c>
      <c r="H16" s="8">
        <v>21</v>
      </c>
    </row>
    <row r="17" spans="1:8" ht="14.4" x14ac:dyDescent="0.25">
      <c r="A17" s="36"/>
      <c r="B17" s="32" t="s">
        <v>44</v>
      </c>
      <c r="C17" s="35">
        <f t="shared" si="0"/>
        <v>2031</v>
      </c>
      <c r="D17" s="8">
        <f t="shared" si="1"/>
        <v>1981</v>
      </c>
      <c r="E17" s="8">
        <v>1995</v>
      </c>
      <c r="F17" s="8">
        <v>1945</v>
      </c>
      <c r="G17" s="8">
        <v>36</v>
      </c>
      <c r="H17" s="8">
        <v>36</v>
      </c>
    </row>
    <row r="18" spans="1:8" ht="14.4" x14ac:dyDescent="0.25">
      <c r="A18" s="36"/>
      <c r="B18" s="32" t="s">
        <v>45</v>
      </c>
      <c r="C18" s="35">
        <f t="shared" si="0"/>
        <v>3132</v>
      </c>
      <c r="D18" s="8">
        <f t="shared" si="1"/>
        <v>3066</v>
      </c>
      <c r="E18" s="8">
        <v>3090</v>
      </c>
      <c r="F18" s="8">
        <v>3024</v>
      </c>
      <c r="G18" s="8">
        <v>42</v>
      </c>
      <c r="H18" s="8">
        <v>42</v>
      </c>
    </row>
    <row r="19" spans="1:8" ht="14.4" x14ac:dyDescent="0.25">
      <c r="A19" s="36"/>
      <c r="B19" s="32" t="s">
        <v>46</v>
      </c>
      <c r="C19" s="35">
        <f t="shared" si="0"/>
        <v>2902</v>
      </c>
      <c r="D19" s="8">
        <f t="shared" si="1"/>
        <v>2863</v>
      </c>
      <c r="E19" s="8">
        <v>2885</v>
      </c>
      <c r="F19" s="8">
        <v>2846</v>
      </c>
      <c r="G19" s="8">
        <v>17</v>
      </c>
      <c r="H19" s="8">
        <v>17</v>
      </c>
    </row>
    <row r="20" spans="1:8" ht="14.4" x14ac:dyDescent="0.25">
      <c r="A20" s="36"/>
      <c r="B20" s="32" t="s">
        <v>47</v>
      </c>
      <c r="C20" s="35">
        <f t="shared" si="0"/>
        <v>1767</v>
      </c>
      <c r="D20" s="8">
        <f t="shared" si="1"/>
        <v>1736</v>
      </c>
      <c r="E20" s="8">
        <v>1686</v>
      </c>
      <c r="F20" s="8">
        <v>1656</v>
      </c>
      <c r="G20" s="8">
        <v>81</v>
      </c>
      <c r="H20" s="8">
        <v>80</v>
      </c>
    </row>
    <row r="21" spans="1:8" ht="14.4" x14ac:dyDescent="0.25">
      <c r="A21" s="36"/>
      <c r="B21" s="32" t="s">
        <v>48</v>
      </c>
      <c r="C21" s="35">
        <f t="shared" si="0"/>
        <v>4514</v>
      </c>
      <c r="D21" s="8">
        <f t="shared" si="1"/>
        <v>4374</v>
      </c>
      <c r="E21" s="8">
        <v>4470</v>
      </c>
      <c r="F21" s="8">
        <v>4338</v>
      </c>
      <c r="G21" s="8">
        <v>44</v>
      </c>
      <c r="H21" s="8">
        <v>36</v>
      </c>
    </row>
    <row r="22" spans="1:8" ht="14.4" x14ac:dyDescent="0.25">
      <c r="A22" s="36"/>
      <c r="B22" s="32" t="s">
        <v>49</v>
      </c>
      <c r="C22" s="35">
        <f t="shared" si="0"/>
        <v>2532</v>
      </c>
      <c r="D22" s="8">
        <f t="shared" si="1"/>
        <v>2480</v>
      </c>
      <c r="E22" s="8">
        <v>2512</v>
      </c>
      <c r="F22" s="8">
        <v>2460</v>
      </c>
      <c r="G22" s="8">
        <v>20</v>
      </c>
      <c r="H22" s="8">
        <v>20</v>
      </c>
    </row>
    <row r="23" spans="1:8" ht="14.4" x14ac:dyDescent="0.25">
      <c r="A23" s="36"/>
      <c r="B23" s="32" t="s">
        <v>50</v>
      </c>
      <c r="C23" s="35">
        <f t="shared" si="0"/>
        <v>1751</v>
      </c>
      <c r="D23" s="8">
        <f t="shared" si="1"/>
        <v>1717</v>
      </c>
      <c r="E23" s="8">
        <v>1725</v>
      </c>
      <c r="F23" s="8">
        <v>1691</v>
      </c>
      <c r="G23" s="8">
        <v>26</v>
      </c>
      <c r="H23" s="8">
        <v>26</v>
      </c>
    </row>
    <row r="24" spans="1:8" ht="14.4" x14ac:dyDescent="0.25">
      <c r="A24" s="36"/>
      <c r="B24" s="32" t="s">
        <v>51</v>
      </c>
      <c r="C24" s="35">
        <f t="shared" si="0"/>
        <v>3599</v>
      </c>
      <c r="D24" s="8">
        <f t="shared" si="1"/>
        <v>3517</v>
      </c>
      <c r="E24" s="8">
        <v>3568</v>
      </c>
      <c r="F24" s="8">
        <v>3486</v>
      </c>
      <c r="G24" s="8">
        <v>31</v>
      </c>
      <c r="H24" s="8">
        <v>31</v>
      </c>
    </row>
    <row r="25" spans="1:8" ht="14.4" x14ac:dyDescent="0.25">
      <c r="A25" s="36"/>
      <c r="B25" s="32" t="s">
        <v>52</v>
      </c>
      <c r="C25" s="35">
        <f t="shared" si="0"/>
        <v>7344</v>
      </c>
      <c r="D25" s="8">
        <f t="shared" si="1"/>
        <v>7210</v>
      </c>
      <c r="E25" s="8">
        <v>7277</v>
      </c>
      <c r="F25" s="8">
        <v>7143</v>
      </c>
      <c r="G25" s="8">
        <v>67</v>
      </c>
      <c r="H25" s="8">
        <v>67</v>
      </c>
    </row>
    <row r="26" spans="1:8" ht="14.4" x14ac:dyDescent="0.25">
      <c r="A26" s="36"/>
      <c r="B26" s="32" t="s">
        <v>53</v>
      </c>
      <c r="C26" s="35">
        <f t="shared" si="0"/>
        <v>2119</v>
      </c>
      <c r="D26" s="8">
        <f t="shared" si="1"/>
        <v>2071</v>
      </c>
      <c r="E26" s="8">
        <v>2102</v>
      </c>
      <c r="F26" s="8">
        <v>2054</v>
      </c>
      <c r="G26" s="8">
        <v>17</v>
      </c>
      <c r="H26" s="8">
        <v>17</v>
      </c>
    </row>
    <row r="27" spans="1:8" ht="14.4" x14ac:dyDescent="0.25">
      <c r="A27" s="36"/>
      <c r="B27" s="32" t="s">
        <v>54</v>
      </c>
      <c r="C27" s="35">
        <f t="shared" si="0"/>
        <v>1329</v>
      </c>
      <c r="D27" s="8">
        <f t="shared" si="1"/>
        <v>1284</v>
      </c>
      <c r="E27" s="8">
        <v>1285</v>
      </c>
      <c r="F27" s="8">
        <v>1240</v>
      </c>
      <c r="G27" s="8">
        <v>44</v>
      </c>
      <c r="H27" s="8">
        <v>44</v>
      </c>
    </row>
    <row r="29" spans="1:8" x14ac:dyDescent="0.25">
      <c r="A29" s="22" t="s">
        <v>68</v>
      </c>
      <c r="B29" s="22"/>
    </row>
  </sheetData>
  <mergeCells count="3">
    <mergeCell ref="A2:A14"/>
    <mergeCell ref="A15:A27"/>
    <mergeCell ref="A29:B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B8E9-4510-4263-A882-C88A54C7D7C9}">
  <dimension ref="A1:N31"/>
  <sheetViews>
    <sheetView tabSelected="1" workbookViewId="0">
      <selection activeCell="O24" sqref="O24"/>
    </sheetView>
  </sheetViews>
  <sheetFormatPr defaultColWidth="20.77734375" defaultRowHeight="13.8" x14ac:dyDescent="0.25"/>
  <cols>
    <col min="5" max="8" width="0" hidden="1" customWidth="1"/>
    <col min="9" max="10" width="25.77734375" hidden="1" customWidth="1"/>
  </cols>
  <sheetData>
    <row r="1" spans="1:14" ht="14.4" x14ac:dyDescent="0.25">
      <c r="A1" s="2" t="s">
        <v>13</v>
      </c>
      <c r="B1" s="2" t="s">
        <v>60</v>
      </c>
      <c r="C1" s="2" t="s">
        <v>74</v>
      </c>
      <c r="D1" s="2" t="s">
        <v>75</v>
      </c>
      <c r="E1" s="2" t="s">
        <v>37</v>
      </c>
      <c r="F1" s="2" t="s">
        <v>38</v>
      </c>
      <c r="G1" s="2" t="s">
        <v>34</v>
      </c>
      <c r="H1" s="2" t="s">
        <v>33</v>
      </c>
      <c r="I1" s="2" t="s">
        <v>35</v>
      </c>
      <c r="J1" s="2" t="s">
        <v>36</v>
      </c>
      <c r="K1" s="2" t="s">
        <v>71</v>
      </c>
      <c r="L1" s="2" t="s">
        <v>72</v>
      </c>
      <c r="M1" s="2" t="s">
        <v>73</v>
      </c>
      <c r="N1" s="2" t="s">
        <v>77</v>
      </c>
    </row>
    <row r="2" spans="1:14" ht="13.8" customHeight="1" x14ac:dyDescent="0.25">
      <c r="A2" s="1">
        <v>1</v>
      </c>
      <c r="B2" s="4">
        <v>256201</v>
      </c>
      <c r="C2" s="19">
        <f>E2/E$17*C$17</f>
        <v>94.162740899357601</v>
      </c>
      <c r="D2" s="19">
        <f>F2/F$17*D$17</f>
        <v>278.21939136588821</v>
      </c>
      <c r="E2" s="4">
        <f>G2+I2</f>
        <v>84</v>
      </c>
      <c r="F2" s="4">
        <f>H2+J2</f>
        <v>232</v>
      </c>
      <c r="G2" s="4">
        <v>73</v>
      </c>
      <c r="H2" s="4">
        <v>209</v>
      </c>
      <c r="I2" s="4">
        <v>11</v>
      </c>
      <c r="J2" s="4">
        <v>23</v>
      </c>
      <c r="K2" s="24">
        <f>C2/B2</f>
        <v>3.6753463452272867E-4</v>
      </c>
      <c r="L2" s="24">
        <f>D2/B2</f>
        <v>1.0859418634817516E-3</v>
      </c>
      <c r="M2" s="24">
        <f>(C2+D2)/B2</f>
        <v>1.4534764980044801E-3</v>
      </c>
      <c r="N2" s="8">
        <f>(C2+D2)*300/B2</f>
        <v>0.43604294940134403</v>
      </c>
    </row>
    <row r="3" spans="1:14" ht="13.8" customHeight="1" x14ac:dyDescent="0.25">
      <c r="A3" s="1" t="s">
        <v>0</v>
      </c>
      <c r="B3" s="4">
        <v>669684</v>
      </c>
      <c r="C3" s="19">
        <f t="shared" ref="C3:C15" si="0">E3/E$17*C$17</f>
        <v>360.95717344753746</v>
      </c>
      <c r="D3" s="19">
        <f t="shared" ref="D3:D15" si="1">F3/F$17*D$17</f>
        <v>994.15463552724714</v>
      </c>
      <c r="E3" s="4">
        <f t="shared" ref="E3:E15" si="2">G3+I3</f>
        <v>322</v>
      </c>
      <c r="F3" s="4">
        <f t="shared" ref="F3:F15" si="3">H3+J3</f>
        <v>829</v>
      </c>
      <c r="G3" s="4">
        <v>306</v>
      </c>
      <c r="H3" s="4">
        <v>732</v>
      </c>
      <c r="I3" s="4">
        <v>16</v>
      </c>
      <c r="J3" s="4">
        <v>97</v>
      </c>
      <c r="K3" s="24">
        <f t="shared" ref="K3:K15" si="4">C3/B3</f>
        <v>5.3899626308458539E-4</v>
      </c>
      <c r="L3" s="24">
        <f t="shared" ref="L3:L15" si="5">D3/B3</f>
        <v>1.4845130472390666E-3</v>
      </c>
      <c r="M3" s="24">
        <f t="shared" ref="M3:M15" si="6">(C3+D3)/B3</f>
        <v>2.0235093103236523E-3</v>
      </c>
      <c r="N3" s="8">
        <f t="shared" ref="N3:N15" si="7">(C3+D3)*300/B3</f>
        <v>0.6070527930970957</v>
      </c>
    </row>
    <row r="4" spans="1:14" ht="13.8" customHeight="1" x14ac:dyDescent="0.25">
      <c r="A4" s="1" t="s">
        <v>1</v>
      </c>
      <c r="B4" s="4">
        <v>422111</v>
      </c>
      <c r="C4" s="19">
        <f t="shared" si="0"/>
        <v>364.3201284796574</v>
      </c>
      <c r="D4" s="19">
        <f t="shared" si="1"/>
        <v>1018.1390658174097</v>
      </c>
      <c r="E4" s="4">
        <f t="shared" si="2"/>
        <v>325</v>
      </c>
      <c r="F4" s="4">
        <f t="shared" si="3"/>
        <v>849</v>
      </c>
      <c r="G4" s="4">
        <v>308</v>
      </c>
      <c r="H4" s="4">
        <v>759</v>
      </c>
      <c r="I4" s="4">
        <v>17</v>
      </c>
      <c r="J4" s="4">
        <v>90</v>
      </c>
      <c r="K4" s="24">
        <f t="shared" si="4"/>
        <v>8.6309081848058306E-4</v>
      </c>
      <c r="L4" s="24">
        <f t="shared" si="5"/>
        <v>2.4120173741442644E-3</v>
      </c>
      <c r="M4" s="24">
        <f t="shared" si="6"/>
        <v>3.275108192624848E-3</v>
      </c>
      <c r="N4" s="8">
        <f t="shared" si="7"/>
        <v>0.98253245778745435</v>
      </c>
    </row>
    <row r="5" spans="1:14" ht="13.8" customHeight="1" x14ac:dyDescent="0.25">
      <c r="A5" s="1" t="s">
        <v>2</v>
      </c>
      <c r="B5" s="4">
        <v>233186</v>
      </c>
      <c r="C5" s="19">
        <f t="shared" si="0"/>
        <v>275.76231263383295</v>
      </c>
      <c r="D5" s="19">
        <f t="shared" si="1"/>
        <v>814.27140835102625</v>
      </c>
      <c r="E5" s="4">
        <f t="shared" si="2"/>
        <v>246</v>
      </c>
      <c r="F5" s="4">
        <f t="shared" si="3"/>
        <v>679</v>
      </c>
      <c r="G5" s="4">
        <v>225</v>
      </c>
      <c r="H5" s="4">
        <v>606</v>
      </c>
      <c r="I5" s="4">
        <v>21</v>
      </c>
      <c r="J5" s="4">
        <v>73</v>
      </c>
      <c r="K5" s="24">
        <f t="shared" si="4"/>
        <v>1.1825852008003608E-3</v>
      </c>
      <c r="L5" s="24">
        <f t="shared" si="5"/>
        <v>3.4919395175997971E-3</v>
      </c>
      <c r="M5" s="24">
        <f t="shared" si="6"/>
        <v>4.6745247184001582E-3</v>
      </c>
      <c r="N5" s="8">
        <f t="shared" si="7"/>
        <v>1.4023574155200473</v>
      </c>
    </row>
    <row r="6" spans="1:14" x14ac:dyDescent="0.25">
      <c r="A6" s="1" t="s">
        <v>3</v>
      </c>
      <c r="B6" s="4">
        <v>140595</v>
      </c>
      <c r="C6" s="19">
        <f t="shared" si="0"/>
        <v>191.68843683083512</v>
      </c>
      <c r="D6" s="19">
        <f t="shared" si="1"/>
        <v>652.37650389242742</v>
      </c>
      <c r="E6" s="4">
        <f t="shared" si="2"/>
        <v>171</v>
      </c>
      <c r="F6" s="4">
        <f t="shared" si="3"/>
        <v>544</v>
      </c>
      <c r="G6" s="4">
        <v>162</v>
      </c>
      <c r="H6" s="4">
        <v>478</v>
      </c>
      <c r="I6" s="4">
        <v>9</v>
      </c>
      <c r="J6" s="4">
        <v>66</v>
      </c>
      <c r="K6" s="24">
        <f t="shared" si="4"/>
        <v>1.3634086335277578E-3</v>
      </c>
      <c r="L6" s="24">
        <f t="shared" si="5"/>
        <v>4.6401116959523979E-3</v>
      </c>
      <c r="M6" s="24">
        <f t="shared" si="6"/>
        <v>6.0035203294801559E-3</v>
      </c>
      <c r="N6" s="8">
        <f t="shared" si="7"/>
        <v>1.8010560988440469</v>
      </c>
    </row>
    <row r="7" spans="1:14" x14ac:dyDescent="0.25">
      <c r="A7" s="1" t="s">
        <v>4</v>
      </c>
      <c r="B7" s="4">
        <v>90637</v>
      </c>
      <c r="C7" s="19">
        <f t="shared" si="0"/>
        <v>143.48608137044968</v>
      </c>
      <c r="D7" s="19">
        <f t="shared" si="1"/>
        <v>496.47770700636943</v>
      </c>
      <c r="E7" s="4">
        <f t="shared" si="2"/>
        <v>128</v>
      </c>
      <c r="F7" s="4">
        <f t="shared" si="3"/>
        <v>414</v>
      </c>
      <c r="G7" s="4">
        <v>118</v>
      </c>
      <c r="H7" s="4">
        <v>358</v>
      </c>
      <c r="I7" s="4">
        <v>10</v>
      </c>
      <c r="J7" s="4">
        <v>56</v>
      </c>
      <c r="K7" s="24">
        <f t="shared" si="4"/>
        <v>1.5830850686855222E-3</v>
      </c>
      <c r="L7" s="24">
        <f t="shared" si="5"/>
        <v>5.4776493816694003E-3</v>
      </c>
      <c r="M7" s="24">
        <f t="shared" si="6"/>
        <v>7.0607344503549226E-3</v>
      </c>
      <c r="N7" s="8">
        <f t="shared" si="7"/>
        <v>2.1182203351064768</v>
      </c>
    </row>
    <row r="8" spans="1:14" x14ac:dyDescent="0.25">
      <c r="A8" s="1" t="s">
        <v>5</v>
      </c>
      <c r="B8" s="4">
        <v>61423</v>
      </c>
      <c r="C8" s="19">
        <f t="shared" si="0"/>
        <v>128.91327623126338</v>
      </c>
      <c r="D8" s="19">
        <f t="shared" si="1"/>
        <v>362.16489738145788</v>
      </c>
      <c r="E8" s="4">
        <f t="shared" si="2"/>
        <v>115</v>
      </c>
      <c r="F8" s="4">
        <f t="shared" si="3"/>
        <v>302</v>
      </c>
      <c r="G8" s="4">
        <v>103</v>
      </c>
      <c r="H8" s="4">
        <v>264</v>
      </c>
      <c r="I8" s="4">
        <v>12</v>
      </c>
      <c r="J8" s="4">
        <v>38</v>
      </c>
      <c r="K8" s="24">
        <f t="shared" si="4"/>
        <v>2.0987785720538461E-3</v>
      </c>
      <c r="L8" s="24">
        <f t="shared" si="5"/>
        <v>5.8962424072653225E-3</v>
      </c>
      <c r="M8" s="24">
        <f t="shared" si="6"/>
        <v>7.9950209793191677E-3</v>
      </c>
      <c r="N8" s="8">
        <f t="shared" si="7"/>
        <v>2.3985062937957502</v>
      </c>
    </row>
    <row r="9" spans="1:14" x14ac:dyDescent="0.25">
      <c r="A9" s="1" t="s">
        <v>6</v>
      </c>
      <c r="B9" s="4">
        <v>44604</v>
      </c>
      <c r="C9" s="19">
        <f t="shared" si="0"/>
        <v>76.226980728051387</v>
      </c>
      <c r="D9" s="19">
        <f t="shared" si="1"/>
        <v>302.20382165605093</v>
      </c>
      <c r="E9" s="4">
        <f t="shared" si="2"/>
        <v>68</v>
      </c>
      <c r="F9" s="4">
        <f t="shared" si="3"/>
        <v>252</v>
      </c>
      <c r="G9" s="4">
        <v>58</v>
      </c>
      <c r="H9" s="4">
        <v>225</v>
      </c>
      <c r="I9" s="4">
        <v>10</v>
      </c>
      <c r="J9" s="4">
        <v>27</v>
      </c>
      <c r="K9" s="24">
        <f t="shared" si="4"/>
        <v>1.7089718574130434E-3</v>
      </c>
      <c r="L9" s="24">
        <f t="shared" si="5"/>
        <v>6.7752627938312913E-3</v>
      </c>
      <c r="M9" s="24">
        <f t="shared" si="6"/>
        <v>8.4842346512443347E-3</v>
      </c>
      <c r="N9" s="8">
        <f t="shared" si="7"/>
        <v>2.5452703953733007</v>
      </c>
    </row>
    <row r="10" spans="1:14" x14ac:dyDescent="0.25">
      <c r="A10" s="1" t="s">
        <v>7</v>
      </c>
      <c r="B10" s="4">
        <v>32729</v>
      </c>
      <c r="C10" s="19">
        <f t="shared" si="0"/>
        <v>72.864025695931474</v>
      </c>
      <c r="D10" s="19">
        <f t="shared" si="1"/>
        <v>237.44585987261146</v>
      </c>
      <c r="E10" s="4">
        <f t="shared" si="2"/>
        <v>65</v>
      </c>
      <c r="F10" s="4">
        <f t="shared" si="3"/>
        <v>198</v>
      </c>
      <c r="G10" s="4">
        <v>62</v>
      </c>
      <c r="H10" s="4">
        <v>180</v>
      </c>
      <c r="I10" s="4">
        <v>3</v>
      </c>
      <c r="J10" s="4">
        <v>18</v>
      </c>
      <c r="K10" s="24">
        <f t="shared" si="4"/>
        <v>2.2262832868688771E-3</v>
      </c>
      <c r="L10" s="24">
        <f t="shared" si="5"/>
        <v>7.2549072648908147E-3</v>
      </c>
      <c r="M10" s="24">
        <f t="shared" si="6"/>
        <v>9.4811905517596922E-3</v>
      </c>
      <c r="N10" s="8">
        <f t="shared" si="7"/>
        <v>2.8443571655279074</v>
      </c>
    </row>
    <row r="11" spans="1:14" x14ac:dyDescent="0.25">
      <c r="A11" s="1" t="s">
        <v>8</v>
      </c>
      <c r="B11" s="4">
        <v>25562</v>
      </c>
      <c r="C11" s="19">
        <f t="shared" si="0"/>
        <v>49.323340471092081</v>
      </c>
      <c r="D11" s="19">
        <f t="shared" si="1"/>
        <v>205.06687898089172</v>
      </c>
      <c r="E11" s="4">
        <f t="shared" si="2"/>
        <v>44</v>
      </c>
      <c r="F11" s="4">
        <f t="shared" si="3"/>
        <v>171</v>
      </c>
      <c r="G11" s="4">
        <v>39</v>
      </c>
      <c r="H11" s="4">
        <v>151</v>
      </c>
      <c r="I11" s="4">
        <v>5</v>
      </c>
      <c r="J11" s="4">
        <v>20</v>
      </c>
      <c r="K11" s="24">
        <f t="shared" si="4"/>
        <v>1.9295571735815696E-3</v>
      </c>
      <c r="L11" s="24">
        <f t="shared" si="5"/>
        <v>8.0223331109025783E-3</v>
      </c>
      <c r="M11" s="24">
        <f t="shared" si="6"/>
        <v>9.9518902844841477E-3</v>
      </c>
      <c r="N11" s="8">
        <f t="shared" si="7"/>
        <v>2.9855670853452447</v>
      </c>
    </row>
    <row r="12" spans="1:14" x14ac:dyDescent="0.25">
      <c r="A12" s="1" t="s">
        <v>9</v>
      </c>
      <c r="B12" s="4">
        <v>19893</v>
      </c>
      <c r="C12" s="19">
        <f t="shared" si="0"/>
        <v>45.96038543897216</v>
      </c>
      <c r="D12" s="19">
        <f t="shared" si="1"/>
        <v>159.49646142958244</v>
      </c>
      <c r="E12" s="4">
        <f t="shared" si="2"/>
        <v>41</v>
      </c>
      <c r="F12" s="4">
        <f t="shared" si="3"/>
        <v>133</v>
      </c>
      <c r="G12" s="4">
        <v>37</v>
      </c>
      <c r="H12" s="4">
        <v>120</v>
      </c>
      <c r="I12" s="4">
        <v>4</v>
      </c>
      <c r="J12" s="4">
        <v>13</v>
      </c>
      <c r="K12" s="24">
        <f t="shared" si="4"/>
        <v>2.31037980389947E-3</v>
      </c>
      <c r="L12" s="24">
        <f t="shared" si="5"/>
        <v>8.0177178620410416E-3</v>
      </c>
      <c r="M12" s="24">
        <f t="shared" si="6"/>
        <v>1.0328097665940512E-2</v>
      </c>
      <c r="N12" s="8">
        <f t="shared" si="7"/>
        <v>3.0984292997821536</v>
      </c>
    </row>
    <row r="13" spans="1:14" x14ac:dyDescent="0.25">
      <c r="A13" s="1" t="s">
        <v>10</v>
      </c>
      <c r="B13" s="4">
        <v>80348</v>
      </c>
      <c r="C13" s="19">
        <f t="shared" si="0"/>
        <v>215.22912205567451</v>
      </c>
      <c r="D13" s="19">
        <f t="shared" si="1"/>
        <v>888.6231422505308</v>
      </c>
      <c r="E13" s="4">
        <f t="shared" si="2"/>
        <v>192</v>
      </c>
      <c r="F13" s="4">
        <f t="shared" si="3"/>
        <v>741</v>
      </c>
      <c r="G13" s="4">
        <v>183</v>
      </c>
      <c r="H13" s="4">
        <v>656</v>
      </c>
      <c r="I13" s="4">
        <v>9</v>
      </c>
      <c r="J13" s="4">
        <v>85</v>
      </c>
      <c r="K13" s="24">
        <f t="shared" si="4"/>
        <v>2.6787116301049746E-3</v>
      </c>
      <c r="L13" s="24">
        <f t="shared" si="5"/>
        <v>1.1059679671560348E-2</v>
      </c>
      <c r="M13" s="24">
        <f t="shared" si="6"/>
        <v>1.3738391301665324E-2</v>
      </c>
      <c r="N13" s="8">
        <f t="shared" si="7"/>
        <v>4.121517390499597</v>
      </c>
    </row>
    <row r="14" spans="1:14" x14ac:dyDescent="0.25">
      <c r="A14" s="1" t="s">
        <v>11</v>
      </c>
      <c r="B14" s="4">
        <v>25467</v>
      </c>
      <c r="C14" s="19">
        <f t="shared" si="0"/>
        <v>75.105995717344754</v>
      </c>
      <c r="D14" s="19">
        <f t="shared" si="1"/>
        <v>369.36022646850671</v>
      </c>
      <c r="E14" s="4">
        <f t="shared" si="2"/>
        <v>67</v>
      </c>
      <c r="F14" s="4">
        <f t="shared" si="3"/>
        <v>308</v>
      </c>
      <c r="G14" s="4">
        <v>57</v>
      </c>
      <c r="H14" s="4">
        <v>258</v>
      </c>
      <c r="I14" s="4">
        <v>10</v>
      </c>
      <c r="J14" s="4">
        <v>50</v>
      </c>
      <c r="K14" s="24">
        <f t="shared" si="4"/>
        <v>2.9491497120722799E-3</v>
      </c>
      <c r="L14" s="24">
        <f t="shared" si="5"/>
        <v>1.4503483978030656E-2</v>
      </c>
      <c r="M14" s="24">
        <f t="shared" si="6"/>
        <v>1.7452633690102935E-2</v>
      </c>
      <c r="N14" s="8">
        <f t="shared" si="7"/>
        <v>5.2357901070308808</v>
      </c>
    </row>
    <row r="15" spans="1:14" x14ac:dyDescent="0.25">
      <c r="A15" s="1" t="s">
        <v>14</v>
      </c>
      <c r="B15" s="4">
        <v>3</v>
      </c>
      <c r="C15" s="19">
        <f t="shared" si="0"/>
        <v>0</v>
      </c>
      <c r="D15" s="19">
        <f t="shared" si="1"/>
        <v>0</v>
      </c>
      <c r="E15" s="4">
        <f t="shared" si="2"/>
        <v>0</v>
      </c>
      <c r="F15" s="4">
        <f t="shared" si="3"/>
        <v>0</v>
      </c>
      <c r="G15" s="4">
        <v>0</v>
      </c>
      <c r="H15" s="4">
        <v>0</v>
      </c>
      <c r="I15" s="4">
        <v>0</v>
      </c>
      <c r="J15" s="4">
        <v>0</v>
      </c>
      <c r="K15" s="24">
        <f t="shared" si="4"/>
        <v>0</v>
      </c>
      <c r="L15" s="24">
        <f t="shared" si="5"/>
        <v>0</v>
      </c>
      <c r="M15" s="24">
        <f t="shared" si="6"/>
        <v>0</v>
      </c>
      <c r="N15" s="8">
        <f t="shared" si="7"/>
        <v>0</v>
      </c>
    </row>
    <row r="17" spans="1:14" x14ac:dyDescent="0.25">
      <c r="A17" s="1" t="s">
        <v>15</v>
      </c>
      <c r="B17" s="17">
        <f>SUM(B2:B15)</f>
        <v>2102443</v>
      </c>
      <c r="C17" s="17">
        <v>2094</v>
      </c>
      <c r="D17" s="17">
        <v>6778</v>
      </c>
      <c r="E17" s="1">
        <f t="shared" ref="E17:H17" si="8">SUM(E2:E15)</f>
        <v>1868</v>
      </c>
      <c r="F17" s="1">
        <f t="shared" si="8"/>
        <v>5652</v>
      </c>
      <c r="G17" s="1">
        <f t="shared" si="8"/>
        <v>1731</v>
      </c>
      <c r="H17" s="1">
        <f t="shared" si="8"/>
        <v>4996</v>
      </c>
      <c r="I17" s="1">
        <f t="shared" ref="I17:J17" si="9">SUM(I2:I15)</f>
        <v>137</v>
      </c>
      <c r="J17" s="1">
        <f t="shared" si="9"/>
        <v>656</v>
      </c>
    </row>
    <row r="19" spans="1:14" x14ac:dyDescent="0.25">
      <c r="C19" s="23"/>
    </row>
    <row r="20" spans="1:14" ht="14.4" x14ac:dyDescent="0.25">
      <c r="B20" s="25" t="s">
        <v>89</v>
      </c>
      <c r="C20" s="26" t="s">
        <v>61</v>
      </c>
      <c r="D20" s="26" t="s">
        <v>62</v>
      </c>
      <c r="E20" s="20"/>
      <c r="F20" s="20"/>
      <c r="G20" s="20"/>
      <c r="H20" s="20"/>
      <c r="I20" s="20"/>
      <c r="J20" s="20"/>
      <c r="K20" s="26" t="s">
        <v>90</v>
      </c>
      <c r="L20" s="26" t="s">
        <v>91</v>
      </c>
      <c r="M20" s="26" t="s">
        <v>76</v>
      </c>
      <c r="N20" s="26" t="s">
        <v>77</v>
      </c>
    </row>
    <row r="21" spans="1:14" ht="15.6" x14ac:dyDescent="0.25">
      <c r="A21" s="17" t="s">
        <v>78</v>
      </c>
      <c r="B21" s="27">
        <f>SUM(B4:B$15)</f>
        <v>1176558</v>
      </c>
      <c r="C21" s="28">
        <f>SUM(C4:C$15)</f>
        <v>1638.880085653105</v>
      </c>
      <c r="D21" s="28">
        <f>SUM(D4:D$15)</f>
        <v>5505.6259731068649</v>
      </c>
      <c r="E21" s="29"/>
      <c r="F21" s="29"/>
      <c r="G21" s="29"/>
      <c r="H21" s="29"/>
      <c r="I21" s="29"/>
      <c r="J21" s="29"/>
      <c r="K21" s="30">
        <f>C21+D21</f>
        <v>7144.5060587599701</v>
      </c>
      <c r="L21" s="31">
        <f>K21/B21</f>
        <v>6.0723789721883409E-3</v>
      </c>
      <c r="M21" s="29">
        <f>K21*300</f>
        <v>2143351.8176279911</v>
      </c>
      <c r="N21" s="29">
        <f>M21/B21</f>
        <v>1.8217136916565024</v>
      </c>
    </row>
    <row r="22" spans="1:14" ht="15.6" x14ac:dyDescent="0.25">
      <c r="A22" s="17" t="s">
        <v>79</v>
      </c>
      <c r="B22" s="27">
        <f>SUM(B5:B$15)</f>
        <v>754447</v>
      </c>
      <c r="C22" s="28">
        <f>SUM(C5:C$15)</f>
        <v>1274.5599571734476</v>
      </c>
      <c r="D22" s="28">
        <f>SUM(D5:D$15)</f>
        <v>4487.4869072894553</v>
      </c>
      <c r="E22" s="29"/>
      <c r="F22" s="29"/>
      <c r="G22" s="29"/>
      <c r="H22" s="29"/>
      <c r="I22" s="29"/>
      <c r="J22" s="29"/>
      <c r="K22" s="30">
        <f t="shared" ref="K22:K31" si="10">C22+D22</f>
        <v>5762.0468644629027</v>
      </c>
      <c r="L22" s="31">
        <f t="shared" ref="L22:L31" si="11">K22/B22</f>
        <v>7.6374442001398415E-3</v>
      </c>
      <c r="M22" s="29">
        <f t="shared" ref="M22:M31" si="12">K22*300</f>
        <v>1728614.0593388709</v>
      </c>
      <c r="N22" s="29">
        <f t="shared" ref="N22:N31" si="13">M22/B22</f>
        <v>2.2912332600419525</v>
      </c>
    </row>
    <row r="23" spans="1:14" ht="15.6" x14ac:dyDescent="0.25">
      <c r="A23" s="17" t="s">
        <v>80</v>
      </c>
      <c r="B23" s="27">
        <f>SUM(B6:B$15)</f>
        <v>521261</v>
      </c>
      <c r="C23" s="28">
        <f>SUM(C6:C$15)</f>
        <v>998.79764453961457</v>
      </c>
      <c r="D23" s="28">
        <f>SUM(D6:D$15)</f>
        <v>3673.2154989384289</v>
      </c>
      <c r="E23" s="29"/>
      <c r="F23" s="29"/>
      <c r="G23" s="29"/>
      <c r="H23" s="29"/>
      <c r="I23" s="29"/>
      <c r="J23" s="29"/>
      <c r="K23" s="30">
        <f t="shared" si="10"/>
        <v>4672.0131434780433</v>
      </c>
      <c r="L23" s="31">
        <f t="shared" si="11"/>
        <v>8.9629056144197305E-3</v>
      </c>
      <c r="M23" s="29">
        <f t="shared" si="12"/>
        <v>1401603.9430434129</v>
      </c>
      <c r="N23" s="29">
        <f t="shared" si="13"/>
        <v>2.6888716843259188</v>
      </c>
    </row>
    <row r="24" spans="1:14" ht="15.6" x14ac:dyDescent="0.25">
      <c r="A24" s="17" t="s">
        <v>81</v>
      </c>
      <c r="B24" s="27">
        <f>SUM(B7:B$15)</f>
        <v>380666</v>
      </c>
      <c r="C24" s="28">
        <f>SUM(C7:C$15)</f>
        <v>807.10920770877942</v>
      </c>
      <c r="D24" s="28">
        <f>SUM(D7:D$15)</f>
        <v>3020.8389950460014</v>
      </c>
      <c r="E24" s="29"/>
      <c r="F24" s="29"/>
      <c r="G24" s="29"/>
      <c r="H24" s="29"/>
      <c r="I24" s="29"/>
      <c r="J24" s="29"/>
      <c r="K24" s="30">
        <f t="shared" si="10"/>
        <v>3827.9482027547811</v>
      </c>
      <c r="L24" s="31">
        <f t="shared" si="11"/>
        <v>1.0055923572777136E-2</v>
      </c>
      <c r="M24" s="29">
        <f t="shared" si="12"/>
        <v>1148384.4608264344</v>
      </c>
      <c r="N24" s="29">
        <f t="shared" si="13"/>
        <v>3.016777071833141</v>
      </c>
    </row>
    <row r="25" spans="1:14" ht="15.6" x14ac:dyDescent="0.25">
      <c r="A25" s="17" t="s">
        <v>82</v>
      </c>
      <c r="B25" s="27">
        <f>SUM(B8:B$15)</f>
        <v>290029</v>
      </c>
      <c r="C25" s="28">
        <f>SUM(C8:C$15)</f>
        <v>663.62312633832971</v>
      </c>
      <c r="D25" s="28">
        <f>SUM(D8:D$15)</f>
        <v>2524.3612880396322</v>
      </c>
      <c r="E25" s="29"/>
      <c r="F25" s="29"/>
      <c r="G25" s="29"/>
      <c r="H25" s="29"/>
      <c r="I25" s="29"/>
      <c r="J25" s="29"/>
      <c r="K25" s="30">
        <f t="shared" si="10"/>
        <v>3187.9844143779619</v>
      </c>
      <c r="L25" s="31">
        <f t="shared" si="11"/>
        <v>1.0991950509700622E-2</v>
      </c>
      <c r="M25" s="29">
        <f t="shared" si="12"/>
        <v>956395.32431338856</v>
      </c>
      <c r="N25" s="29">
        <f t="shared" si="13"/>
        <v>3.2975851529101869</v>
      </c>
    </row>
    <row r="26" spans="1:14" ht="15.6" x14ac:dyDescent="0.25">
      <c r="A26" s="17" t="s">
        <v>83</v>
      </c>
      <c r="B26" s="27">
        <f>SUM(B9:B$15)</f>
        <v>228606</v>
      </c>
      <c r="C26" s="28">
        <f>SUM(C9:C$15)</f>
        <v>534.70985010706636</v>
      </c>
      <c r="D26" s="28">
        <f>SUM(D9:D$15)</f>
        <v>2162.1963906581741</v>
      </c>
      <c r="E26" s="29"/>
      <c r="F26" s="29"/>
      <c r="G26" s="29"/>
      <c r="H26" s="29"/>
      <c r="I26" s="29"/>
      <c r="J26" s="29"/>
      <c r="K26" s="30">
        <f t="shared" si="10"/>
        <v>2696.9062407652405</v>
      </c>
      <c r="L26" s="31">
        <f t="shared" si="11"/>
        <v>1.1797180479800357E-2</v>
      </c>
      <c r="M26" s="29">
        <f t="shared" si="12"/>
        <v>809071.87222957215</v>
      </c>
      <c r="N26" s="29">
        <f t="shared" si="13"/>
        <v>3.5391541439401073</v>
      </c>
    </row>
    <row r="27" spans="1:14" ht="15.6" x14ac:dyDescent="0.25">
      <c r="A27" s="17" t="s">
        <v>84</v>
      </c>
      <c r="B27" s="27">
        <f>SUM(B10:B$15)</f>
        <v>184002</v>
      </c>
      <c r="C27" s="28">
        <f>SUM(C10:C$15)</f>
        <v>458.48286937901497</v>
      </c>
      <c r="D27" s="28">
        <f>SUM(D10:D$15)</f>
        <v>1859.992569002123</v>
      </c>
      <c r="E27" s="29"/>
      <c r="F27" s="29"/>
      <c r="G27" s="29"/>
      <c r="H27" s="29"/>
      <c r="I27" s="29"/>
      <c r="J27" s="29"/>
      <c r="K27" s="30">
        <f t="shared" si="10"/>
        <v>2318.4754383811378</v>
      </c>
      <c r="L27" s="31">
        <f t="shared" si="11"/>
        <v>1.2600273031712361E-2</v>
      </c>
      <c r="M27" s="29">
        <f t="shared" si="12"/>
        <v>695542.63151434134</v>
      </c>
      <c r="N27" s="29">
        <f t="shared" si="13"/>
        <v>3.7800819095137084</v>
      </c>
    </row>
    <row r="28" spans="1:14" ht="15.6" x14ac:dyDescent="0.25">
      <c r="A28" s="17" t="s">
        <v>85</v>
      </c>
      <c r="B28" s="27">
        <f>SUM(B11:B$15)</f>
        <v>151273</v>
      </c>
      <c r="C28" s="28">
        <f>SUM(C11:C$15)</f>
        <v>385.61884368308347</v>
      </c>
      <c r="D28" s="28">
        <f>SUM(D11:D$15)</f>
        <v>1622.5467091295116</v>
      </c>
      <c r="E28" s="29"/>
      <c r="F28" s="29"/>
      <c r="G28" s="29"/>
      <c r="H28" s="29"/>
      <c r="I28" s="29"/>
      <c r="J28" s="29"/>
      <c r="K28" s="30">
        <f t="shared" si="10"/>
        <v>2008.165552812595</v>
      </c>
      <c r="L28" s="31">
        <f t="shared" si="11"/>
        <v>1.32751089276513E-2</v>
      </c>
      <c r="M28" s="29">
        <f t="shared" si="12"/>
        <v>602449.66584377852</v>
      </c>
      <c r="N28" s="29">
        <f t="shared" si="13"/>
        <v>3.98253267829539</v>
      </c>
    </row>
    <row r="29" spans="1:14" ht="15.6" x14ac:dyDescent="0.25">
      <c r="A29" s="17" t="s">
        <v>86</v>
      </c>
      <c r="B29" s="27">
        <f>SUM(B12:B$15)</f>
        <v>125711</v>
      </c>
      <c r="C29" s="28">
        <f>SUM(C12:C$15)</f>
        <v>336.29550321199139</v>
      </c>
      <c r="D29" s="28">
        <f>SUM(D12:D$15)</f>
        <v>1417.4798301486198</v>
      </c>
      <c r="E29" s="29"/>
      <c r="F29" s="29"/>
      <c r="G29" s="29"/>
      <c r="H29" s="29"/>
      <c r="I29" s="29"/>
      <c r="J29" s="29"/>
      <c r="K29" s="30">
        <f t="shared" si="10"/>
        <v>1753.7753333606113</v>
      </c>
      <c r="L29" s="31">
        <f t="shared" si="11"/>
        <v>1.3950850230772258E-2</v>
      </c>
      <c r="M29" s="29">
        <f t="shared" si="12"/>
        <v>526132.60000818339</v>
      </c>
      <c r="N29" s="29">
        <f t="shared" si="13"/>
        <v>4.185255069231677</v>
      </c>
    </row>
    <row r="30" spans="1:14" ht="15.6" x14ac:dyDescent="0.25">
      <c r="A30" s="17" t="s">
        <v>87</v>
      </c>
      <c r="B30" s="27">
        <f>SUM(B13:B$15)</f>
        <v>105818</v>
      </c>
      <c r="C30" s="28">
        <f>SUM(C13:C$15)</f>
        <v>290.33511777301925</v>
      </c>
      <c r="D30" s="28">
        <f>SUM(D13:D$15)</f>
        <v>1257.9833687190376</v>
      </c>
      <c r="E30" s="29"/>
      <c r="F30" s="29"/>
      <c r="G30" s="29"/>
      <c r="H30" s="29"/>
      <c r="I30" s="29"/>
      <c r="J30" s="29"/>
      <c r="K30" s="30">
        <f t="shared" si="10"/>
        <v>1548.3184864920568</v>
      </c>
      <c r="L30" s="31">
        <f t="shared" si="11"/>
        <v>1.4631900872177292E-2</v>
      </c>
      <c r="M30" s="29">
        <f t="shared" si="12"/>
        <v>464495.54594761704</v>
      </c>
      <c r="N30" s="29">
        <f t="shared" si="13"/>
        <v>4.389570261653188</v>
      </c>
    </row>
    <row r="31" spans="1:14" ht="15.6" x14ac:dyDescent="0.25">
      <c r="A31" s="17" t="s">
        <v>88</v>
      </c>
      <c r="B31" s="27">
        <f>SUM(B14:B$15)</f>
        <v>25470</v>
      </c>
      <c r="C31" s="28">
        <f>SUM(C14:C$15)</f>
        <v>75.105995717344754</v>
      </c>
      <c r="D31" s="28">
        <f>SUM(D14:D$15)</f>
        <v>369.36022646850671</v>
      </c>
      <c r="E31" s="29"/>
      <c r="F31" s="29"/>
      <c r="G31" s="29"/>
      <c r="H31" s="29"/>
      <c r="I31" s="29"/>
      <c r="J31" s="29"/>
      <c r="K31" s="30">
        <f t="shared" si="10"/>
        <v>444.46622218585145</v>
      </c>
      <c r="L31" s="31">
        <f t="shared" si="11"/>
        <v>1.7450578020645913E-2</v>
      </c>
      <c r="M31" s="29">
        <f t="shared" si="12"/>
        <v>133339.86665575544</v>
      </c>
      <c r="N31" s="29">
        <f t="shared" si="13"/>
        <v>5.2351734061937742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D78C-6430-4A9F-B90F-CC31B9605B73}">
  <dimension ref="A1:N31"/>
  <sheetViews>
    <sheetView topLeftCell="A8" workbookViewId="0">
      <selection activeCell="A20" sqref="A20:N31"/>
    </sheetView>
  </sheetViews>
  <sheetFormatPr defaultColWidth="20.77734375" defaultRowHeight="13.8" x14ac:dyDescent="0.25"/>
  <cols>
    <col min="5" max="8" width="0" hidden="1" customWidth="1"/>
    <col min="9" max="10" width="25.77734375" hidden="1" customWidth="1"/>
  </cols>
  <sheetData>
    <row r="1" spans="1:14" ht="14.4" x14ac:dyDescent="0.25">
      <c r="A1" s="2" t="s">
        <v>13</v>
      </c>
      <c r="B1" s="2" t="s">
        <v>92</v>
      </c>
      <c r="C1" s="2" t="s">
        <v>74</v>
      </c>
      <c r="D1" s="2" t="s">
        <v>75</v>
      </c>
      <c r="E1" s="2" t="s">
        <v>37</v>
      </c>
      <c r="F1" s="2" t="s">
        <v>38</v>
      </c>
      <c r="G1" s="2" t="s">
        <v>34</v>
      </c>
      <c r="H1" s="2" t="s">
        <v>33</v>
      </c>
      <c r="I1" s="2" t="s">
        <v>35</v>
      </c>
      <c r="J1" s="2" t="s">
        <v>36</v>
      </c>
      <c r="K1" s="2" t="s">
        <v>71</v>
      </c>
      <c r="L1" s="2" t="s">
        <v>72</v>
      </c>
      <c r="M1" s="2" t="s">
        <v>73</v>
      </c>
      <c r="N1" s="2" t="s">
        <v>77</v>
      </c>
    </row>
    <row r="2" spans="1:14" ht="13.8" customHeight="1" x14ac:dyDescent="0.25">
      <c r="A2" s="7">
        <v>1</v>
      </c>
      <c r="B2" s="4">
        <v>164585</v>
      </c>
      <c r="C2" s="19">
        <f>E2/E$17*C$17</f>
        <v>65.588785046728972</v>
      </c>
      <c r="D2" s="19">
        <f>F2/F$17*D$17</f>
        <v>191.35284399339156</v>
      </c>
      <c r="E2" s="4">
        <f>G2+I2</f>
        <v>58</v>
      </c>
      <c r="F2" s="4">
        <f>H2+J2</f>
        <v>163</v>
      </c>
      <c r="G2" s="4">
        <v>58</v>
      </c>
      <c r="H2" s="4">
        <v>161</v>
      </c>
      <c r="I2" s="4">
        <v>0</v>
      </c>
      <c r="J2" s="4">
        <v>2</v>
      </c>
      <c r="K2" s="24">
        <f>C2/B2</f>
        <v>3.9851010144745252E-4</v>
      </c>
      <c r="L2" s="24">
        <f>D2/B2</f>
        <v>1.1626384177986545E-3</v>
      </c>
      <c r="M2" s="24">
        <f>(C2+D2)/B2</f>
        <v>1.5611485192461069E-3</v>
      </c>
      <c r="N2" s="8">
        <f>(C2+D2)*300/B2</f>
        <v>0.46834455577383211</v>
      </c>
    </row>
    <row r="3" spans="1:14" ht="13.8" customHeight="1" x14ac:dyDescent="0.25">
      <c r="A3" s="7" t="s">
        <v>0</v>
      </c>
      <c r="B3" s="4">
        <v>432878</v>
      </c>
      <c r="C3" s="19">
        <f t="shared" ref="C3:C15" si="0">E3/E$17*C$17</f>
        <v>275.92523364485982</v>
      </c>
      <c r="D3" s="19">
        <f t="shared" ref="D3:D15" si="1">F3/F$17*D$17</f>
        <v>591.66768940287943</v>
      </c>
      <c r="E3" s="4">
        <f t="shared" ref="E3:F15" si="2">G3+I3</f>
        <v>244</v>
      </c>
      <c r="F3" s="4">
        <f t="shared" si="2"/>
        <v>504</v>
      </c>
      <c r="G3" s="4">
        <v>241</v>
      </c>
      <c r="H3" s="4">
        <v>501</v>
      </c>
      <c r="I3" s="4">
        <v>3</v>
      </c>
      <c r="J3" s="4">
        <v>3</v>
      </c>
      <c r="K3" s="24">
        <f t="shared" ref="K3:K15" si="3">C3/B3</f>
        <v>6.3742032084065209E-4</v>
      </c>
      <c r="L3" s="24">
        <f t="shared" ref="L3:L15" si="4">D3/B3</f>
        <v>1.3668231912984247E-3</v>
      </c>
      <c r="M3" s="24">
        <f t="shared" ref="M3:M15" si="5">(C3+D3)/B3</f>
        <v>2.004243512139077E-3</v>
      </c>
      <c r="N3" s="8">
        <f t="shared" ref="N3:N15" si="6">(C3+D3)*300/B3</f>
        <v>0.60127305364172301</v>
      </c>
    </row>
    <row r="4" spans="1:14" ht="13.8" customHeight="1" x14ac:dyDescent="0.25">
      <c r="A4" s="7" t="s">
        <v>1</v>
      </c>
      <c r="B4" s="4">
        <v>284337</v>
      </c>
      <c r="C4" s="19">
        <f t="shared" si="0"/>
        <v>317.76635514018693</v>
      </c>
      <c r="D4" s="19">
        <f t="shared" si="1"/>
        <v>670.32192589096064</v>
      </c>
      <c r="E4" s="4">
        <f t="shared" si="2"/>
        <v>281</v>
      </c>
      <c r="F4" s="4">
        <f t="shared" si="2"/>
        <v>571</v>
      </c>
      <c r="G4" s="4">
        <v>278</v>
      </c>
      <c r="H4" s="4">
        <v>567</v>
      </c>
      <c r="I4" s="4">
        <v>3</v>
      </c>
      <c r="J4" s="4">
        <v>4</v>
      </c>
      <c r="K4" s="24">
        <f t="shared" si="3"/>
        <v>1.1175694867012979E-3</v>
      </c>
      <c r="L4" s="24">
        <f t="shared" si="4"/>
        <v>2.3574910261097244E-3</v>
      </c>
      <c r="M4" s="24">
        <f t="shared" si="5"/>
        <v>3.4750605128110218E-3</v>
      </c>
      <c r="N4" s="8">
        <f t="shared" si="6"/>
        <v>1.0425181538433066</v>
      </c>
    </row>
    <row r="5" spans="1:14" ht="13.8" customHeight="1" x14ac:dyDescent="0.25">
      <c r="A5" s="7" t="s">
        <v>2</v>
      </c>
      <c r="B5" s="4">
        <v>166350</v>
      </c>
      <c r="C5" s="19">
        <f t="shared" si="0"/>
        <v>273.66355140186914</v>
      </c>
      <c r="D5" s="19">
        <f t="shared" si="1"/>
        <v>558.79726221383055</v>
      </c>
      <c r="E5" s="4">
        <f t="shared" si="2"/>
        <v>242</v>
      </c>
      <c r="F5" s="4">
        <f t="shared" si="2"/>
        <v>476</v>
      </c>
      <c r="G5" s="4">
        <v>241</v>
      </c>
      <c r="H5" s="4">
        <v>474</v>
      </c>
      <c r="I5" s="4">
        <v>1</v>
      </c>
      <c r="J5" s="4">
        <v>2</v>
      </c>
      <c r="K5" s="24">
        <f t="shared" si="3"/>
        <v>1.6451070117335085E-3</v>
      </c>
      <c r="L5" s="24">
        <f t="shared" si="4"/>
        <v>3.3591659886614399E-3</v>
      </c>
      <c r="M5" s="24">
        <f t="shared" si="5"/>
        <v>5.004273000394948E-3</v>
      </c>
      <c r="N5" s="8">
        <f t="shared" si="6"/>
        <v>1.5012819001184843</v>
      </c>
    </row>
    <row r="6" spans="1:14" x14ac:dyDescent="0.25">
      <c r="A6" s="7" t="s">
        <v>3</v>
      </c>
      <c r="B6" s="4">
        <v>108022</v>
      </c>
      <c r="C6" s="19">
        <f t="shared" si="0"/>
        <v>193.37383177570095</v>
      </c>
      <c r="D6" s="19">
        <f t="shared" si="1"/>
        <v>448.44654236488083</v>
      </c>
      <c r="E6" s="4">
        <f t="shared" si="2"/>
        <v>171</v>
      </c>
      <c r="F6" s="4">
        <f t="shared" si="2"/>
        <v>382</v>
      </c>
      <c r="G6" s="4">
        <v>170</v>
      </c>
      <c r="H6" s="4">
        <v>381</v>
      </c>
      <c r="I6" s="4">
        <v>1</v>
      </c>
      <c r="J6" s="4">
        <v>1</v>
      </c>
      <c r="K6" s="24">
        <f t="shared" si="3"/>
        <v>1.7901337854853729E-3</v>
      </c>
      <c r="L6" s="24">
        <f t="shared" si="4"/>
        <v>4.1514371365544136E-3</v>
      </c>
      <c r="M6" s="24">
        <f t="shared" si="5"/>
        <v>5.9415709220397859E-3</v>
      </c>
      <c r="N6" s="8">
        <f t="shared" si="6"/>
        <v>1.7824712766119359</v>
      </c>
    </row>
    <row r="7" spans="1:14" x14ac:dyDescent="0.25">
      <c r="A7" s="7" t="s">
        <v>4</v>
      </c>
      <c r="B7" s="4">
        <v>73387</v>
      </c>
      <c r="C7" s="19">
        <f t="shared" si="0"/>
        <v>150.4018691588785</v>
      </c>
      <c r="D7" s="19">
        <f t="shared" si="1"/>
        <v>328.70427189048854</v>
      </c>
      <c r="E7" s="4">
        <f t="shared" si="2"/>
        <v>133</v>
      </c>
      <c r="F7" s="4">
        <f t="shared" si="2"/>
        <v>280</v>
      </c>
      <c r="G7" s="4">
        <v>132</v>
      </c>
      <c r="H7" s="4">
        <v>278</v>
      </c>
      <c r="I7" s="4">
        <v>1</v>
      </c>
      <c r="J7" s="4">
        <v>2</v>
      </c>
      <c r="K7" s="24">
        <f t="shared" si="3"/>
        <v>2.0494347658151784E-3</v>
      </c>
      <c r="L7" s="24">
        <f t="shared" si="4"/>
        <v>4.4790531278085842E-3</v>
      </c>
      <c r="M7" s="24">
        <f t="shared" si="5"/>
        <v>6.5284878936237621E-3</v>
      </c>
      <c r="N7" s="8">
        <f t="shared" si="6"/>
        <v>1.9585463680871287</v>
      </c>
    </row>
    <row r="8" spans="1:14" x14ac:dyDescent="0.25">
      <c r="A8" s="7" t="s">
        <v>5</v>
      </c>
      <c r="B8" s="4">
        <v>52396</v>
      </c>
      <c r="C8" s="19">
        <f t="shared" si="0"/>
        <v>113.08411214953271</v>
      </c>
      <c r="D8" s="19">
        <f t="shared" si="1"/>
        <v>302.8775076705216</v>
      </c>
      <c r="E8" s="4">
        <f t="shared" si="2"/>
        <v>100</v>
      </c>
      <c r="F8" s="4">
        <f t="shared" si="2"/>
        <v>258</v>
      </c>
      <c r="G8" s="4">
        <v>100</v>
      </c>
      <c r="H8" s="4">
        <v>257</v>
      </c>
      <c r="I8" s="4">
        <v>0</v>
      </c>
      <c r="J8" s="4">
        <v>1</v>
      </c>
      <c r="K8" s="24">
        <f t="shared" si="3"/>
        <v>2.1582584958686297E-3</v>
      </c>
      <c r="L8" s="24">
        <f t="shared" si="4"/>
        <v>5.7805463712978398E-3</v>
      </c>
      <c r="M8" s="24">
        <f t="shared" si="5"/>
        <v>7.9388048671664695E-3</v>
      </c>
      <c r="N8" s="8">
        <f t="shared" si="6"/>
        <v>2.3816414601499405</v>
      </c>
    </row>
    <row r="9" spans="1:14" x14ac:dyDescent="0.25">
      <c r="A9" s="7" t="s">
        <v>6</v>
      </c>
      <c r="B9" s="4">
        <v>38584</v>
      </c>
      <c r="C9" s="19">
        <f t="shared" si="0"/>
        <v>78.028037383177562</v>
      </c>
      <c r="D9" s="19">
        <f t="shared" si="1"/>
        <v>227.74510266698135</v>
      </c>
      <c r="E9" s="4">
        <f t="shared" si="2"/>
        <v>69</v>
      </c>
      <c r="F9" s="4">
        <f t="shared" si="2"/>
        <v>194</v>
      </c>
      <c r="G9" s="4">
        <v>69</v>
      </c>
      <c r="H9" s="4">
        <v>194</v>
      </c>
      <c r="I9" s="4">
        <v>0</v>
      </c>
      <c r="J9" s="4">
        <v>0</v>
      </c>
      <c r="K9" s="24">
        <f t="shared" si="3"/>
        <v>2.0222900006007039E-3</v>
      </c>
      <c r="L9" s="24">
        <f t="shared" si="4"/>
        <v>5.9025788582568253E-3</v>
      </c>
      <c r="M9" s="24">
        <f t="shared" si="5"/>
        <v>7.9248688588575301E-3</v>
      </c>
      <c r="N9" s="8">
        <f t="shared" si="6"/>
        <v>2.377460657657259</v>
      </c>
    </row>
    <row r="10" spans="1:14" x14ac:dyDescent="0.25">
      <c r="A10" s="7" t="s">
        <v>7</v>
      </c>
      <c r="B10" s="4">
        <v>29482</v>
      </c>
      <c r="C10" s="19">
        <f t="shared" si="0"/>
        <v>62.196261682242984</v>
      </c>
      <c r="D10" s="19">
        <f t="shared" si="1"/>
        <v>186.65706868067031</v>
      </c>
      <c r="E10" s="4">
        <f t="shared" si="2"/>
        <v>55</v>
      </c>
      <c r="F10" s="4">
        <f t="shared" si="2"/>
        <v>159</v>
      </c>
      <c r="G10" s="4">
        <v>55</v>
      </c>
      <c r="H10" s="4">
        <v>159</v>
      </c>
      <c r="I10" s="4">
        <v>0</v>
      </c>
      <c r="J10" s="4">
        <v>0</v>
      </c>
      <c r="K10" s="24">
        <f t="shared" si="3"/>
        <v>2.1096350886046734E-3</v>
      </c>
      <c r="L10" s="24">
        <f t="shared" si="4"/>
        <v>6.3312213784909544E-3</v>
      </c>
      <c r="M10" s="24">
        <f t="shared" si="5"/>
        <v>8.4408564670956279E-3</v>
      </c>
      <c r="N10" s="8">
        <f t="shared" si="6"/>
        <v>2.5322569401286885</v>
      </c>
    </row>
    <row r="11" spans="1:14" x14ac:dyDescent="0.25">
      <c r="A11" s="7" t="s">
        <v>8</v>
      </c>
      <c r="B11" s="4">
        <v>22948</v>
      </c>
      <c r="C11" s="19">
        <f t="shared" si="0"/>
        <v>55.411214953271028</v>
      </c>
      <c r="D11" s="19">
        <f t="shared" si="1"/>
        <v>165.52607977342458</v>
      </c>
      <c r="E11" s="4">
        <f t="shared" si="2"/>
        <v>49</v>
      </c>
      <c r="F11" s="4">
        <f t="shared" si="2"/>
        <v>141</v>
      </c>
      <c r="G11" s="4">
        <v>49</v>
      </c>
      <c r="H11" s="4">
        <v>141</v>
      </c>
      <c r="I11" s="4">
        <v>0</v>
      </c>
      <c r="J11" s="4">
        <v>0</v>
      </c>
      <c r="K11" s="24">
        <f t="shared" si="3"/>
        <v>2.4146424504650089E-3</v>
      </c>
      <c r="L11" s="24">
        <f t="shared" si="4"/>
        <v>7.2130939416691908E-3</v>
      </c>
      <c r="M11" s="24">
        <f t="shared" si="5"/>
        <v>9.6277363921341997E-3</v>
      </c>
      <c r="N11" s="8">
        <f t="shared" si="6"/>
        <v>2.8883209176402596</v>
      </c>
    </row>
    <row r="12" spans="1:14" x14ac:dyDescent="0.25">
      <c r="A12" s="7" t="s">
        <v>9</v>
      </c>
      <c r="B12" s="4">
        <v>18174</v>
      </c>
      <c r="C12" s="19">
        <f t="shared" si="0"/>
        <v>42.971962616822431</v>
      </c>
      <c r="D12" s="19">
        <f t="shared" si="1"/>
        <v>139.69931555345764</v>
      </c>
      <c r="E12" s="4">
        <f t="shared" si="2"/>
        <v>38</v>
      </c>
      <c r="F12" s="4">
        <f t="shared" si="2"/>
        <v>119</v>
      </c>
      <c r="G12" s="4">
        <v>38</v>
      </c>
      <c r="H12" s="4">
        <v>119</v>
      </c>
      <c r="I12" s="4">
        <v>0</v>
      </c>
      <c r="J12" s="4">
        <v>0</v>
      </c>
      <c r="K12" s="24">
        <f t="shared" si="3"/>
        <v>2.3644746680324875E-3</v>
      </c>
      <c r="L12" s="24">
        <f t="shared" si="4"/>
        <v>7.6867676655363506E-3</v>
      </c>
      <c r="M12" s="24">
        <f t="shared" si="5"/>
        <v>1.0051242333568838E-2</v>
      </c>
      <c r="N12" s="8">
        <f t="shared" si="6"/>
        <v>3.0153727000706514</v>
      </c>
    </row>
    <row r="13" spans="1:14" x14ac:dyDescent="0.25">
      <c r="A13" s="7" t="s">
        <v>10</v>
      </c>
      <c r="B13" s="4">
        <v>73642</v>
      </c>
      <c r="C13" s="19">
        <f t="shared" si="0"/>
        <v>229.56074766355141</v>
      </c>
      <c r="D13" s="19">
        <f t="shared" si="1"/>
        <v>775.97687042718906</v>
      </c>
      <c r="E13" s="4">
        <f t="shared" si="2"/>
        <v>203</v>
      </c>
      <c r="F13" s="4">
        <f t="shared" si="2"/>
        <v>661</v>
      </c>
      <c r="G13" s="4">
        <v>201</v>
      </c>
      <c r="H13" s="4">
        <v>658</v>
      </c>
      <c r="I13" s="4">
        <v>2</v>
      </c>
      <c r="J13" s="4">
        <v>3</v>
      </c>
      <c r="K13" s="24">
        <f t="shared" si="3"/>
        <v>3.1172530303841747E-3</v>
      </c>
      <c r="L13" s="24">
        <f t="shared" si="4"/>
        <v>1.0537150952271652E-2</v>
      </c>
      <c r="M13" s="24">
        <f t="shared" si="5"/>
        <v>1.3654403982655827E-2</v>
      </c>
      <c r="N13" s="8">
        <f t="shared" si="6"/>
        <v>4.0963211947967482</v>
      </c>
    </row>
    <row r="14" spans="1:14" x14ac:dyDescent="0.25">
      <c r="A14" s="7" t="s">
        <v>11</v>
      </c>
      <c r="B14" s="4">
        <v>21564</v>
      </c>
      <c r="C14" s="19">
        <f t="shared" si="0"/>
        <v>78.028037383177562</v>
      </c>
      <c r="D14" s="19">
        <f t="shared" si="1"/>
        <v>385.05357564314374</v>
      </c>
      <c r="E14" s="4">
        <f t="shared" si="2"/>
        <v>69</v>
      </c>
      <c r="F14" s="4">
        <f t="shared" si="2"/>
        <v>328</v>
      </c>
      <c r="G14" s="4">
        <v>69</v>
      </c>
      <c r="H14" s="4">
        <v>327</v>
      </c>
      <c r="I14" s="4">
        <v>0</v>
      </c>
      <c r="J14" s="4">
        <v>1</v>
      </c>
      <c r="K14" s="24">
        <f t="shared" si="3"/>
        <v>3.6184398712287868E-3</v>
      </c>
      <c r="L14" s="24">
        <f t="shared" si="4"/>
        <v>1.7856314952844728E-2</v>
      </c>
      <c r="M14" s="24">
        <f t="shared" si="5"/>
        <v>2.1474754824073516E-2</v>
      </c>
      <c r="N14" s="8">
        <f t="shared" si="6"/>
        <v>6.4424264472220543</v>
      </c>
    </row>
    <row r="15" spans="1:14" x14ac:dyDescent="0.25">
      <c r="A15" s="7" t="s">
        <v>14</v>
      </c>
      <c r="B15" s="4">
        <v>11</v>
      </c>
      <c r="C15" s="19">
        <f t="shared" si="0"/>
        <v>0</v>
      </c>
      <c r="D15" s="19">
        <f t="shared" si="1"/>
        <v>1.1739438281803163</v>
      </c>
      <c r="E15" s="4">
        <f t="shared" si="2"/>
        <v>0</v>
      </c>
      <c r="F15" s="4">
        <f t="shared" si="2"/>
        <v>1</v>
      </c>
      <c r="G15" s="4">
        <v>0</v>
      </c>
      <c r="H15" s="4">
        <v>1</v>
      </c>
      <c r="I15" s="4">
        <v>0</v>
      </c>
      <c r="J15" s="4">
        <v>0</v>
      </c>
      <c r="K15" s="24">
        <f t="shared" si="3"/>
        <v>0</v>
      </c>
      <c r="L15" s="24">
        <f t="shared" si="4"/>
        <v>0.10672216619821057</v>
      </c>
      <c r="M15" s="24">
        <f t="shared" si="5"/>
        <v>0.10672216619821057</v>
      </c>
      <c r="N15" s="8">
        <f t="shared" si="6"/>
        <v>32.016649859463172</v>
      </c>
    </row>
    <row r="17" spans="1:14" x14ac:dyDescent="0.25">
      <c r="A17" s="7" t="s">
        <v>15</v>
      </c>
      <c r="B17" s="17">
        <f>SUM(B2:B15)</f>
        <v>1486360</v>
      </c>
      <c r="C17" s="17">
        <v>1936</v>
      </c>
      <c r="D17" s="17">
        <v>4974</v>
      </c>
      <c r="E17" s="7">
        <f t="shared" ref="E17:J17" si="7">SUM(E2:E15)</f>
        <v>1712</v>
      </c>
      <c r="F17" s="7">
        <f t="shared" si="7"/>
        <v>4237</v>
      </c>
      <c r="G17" s="7">
        <f t="shared" si="7"/>
        <v>1701</v>
      </c>
      <c r="H17" s="7">
        <f t="shared" si="7"/>
        <v>4218</v>
      </c>
      <c r="I17" s="7">
        <f t="shared" si="7"/>
        <v>11</v>
      </c>
      <c r="J17" s="7">
        <f t="shared" si="7"/>
        <v>19</v>
      </c>
    </row>
    <row r="20" spans="1:14" ht="14.4" x14ac:dyDescent="0.25">
      <c r="B20" s="25" t="s">
        <v>89</v>
      </c>
      <c r="C20" s="26" t="s">
        <v>61</v>
      </c>
      <c r="D20" s="26" t="s">
        <v>62</v>
      </c>
      <c r="E20" s="20"/>
      <c r="F20" s="20"/>
      <c r="G20" s="20"/>
      <c r="H20" s="20"/>
      <c r="I20" s="20"/>
      <c r="J20" s="20"/>
      <c r="K20" s="26" t="s">
        <v>90</v>
      </c>
      <c r="L20" s="26" t="s">
        <v>91</v>
      </c>
      <c r="M20" s="26" t="s">
        <v>76</v>
      </c>
      <c r="N20" s="26" t="s">
        <v>77</v>
      </c>
    </row>
    <row r="21" spans="1:14" ht="15.6" x14ac:dyDescent="0.25">
      <c r="A21" s="17" t="s">
        <v>78</v>
      </c>
      <c r="B21" s="27">
        <f>SUM(B4:B$15)</f>
        <v>888897</v>
      </c>
      <c r="C21" s="28">
        <f>SUM(C4:C$15)</f>
        <v>1594.4859813084113</v>
      </c>
      <c r="D21" s="28">
        <f>SUM(D4:D$15)</f>
        <v>4190.9794666037296</v>
      </c>
      <c r="E21" s="29"/>
      <c r="F21" s="29"/>
      <c r="G21" s="29"/>
      <c r="H21" s="29"/>
      <c r="I21" s="29"/>
      <c r="J21" s="29"/>
      <c r="K21" s="30">
        <f>C21+D21</f>
        <v>5785.4654479121409</v>
      </c>
      <c r="L21" s="31">
        <f>K21/B21</f>
        <v>6.5085892380243619E-3</v>
      </c>
      <c r="M21" s="29">
        <f>K21*300</f>
        <v>1735639.6343736423</v>
      </c>
      <c r="N21" s="29">
        <f>M21/B21</f>
        <v>1.9525767714073086</v>
      </c>
    </row>
    <row r="22" spans="1:14" ht="15.6" x14ac:dyDescent="0.25">
      <c r="A22" s="17" t="s">
        <v>79</v>
      </c>
      <c r="B22" s="27">
        <f>SUM(B5:B$15)</f>
        <v>604560</v>
      </c>
      <c r="C22" s="28">
        <f>SUM(C5:C$15)</f>
        <v>1276.7196261682245</v>
      </c>
      <c r="D22" s="28">
        <f>SUM(D5:D$15)</f>
        <v>3520.6575407127689</v>
      </c>
      <c r="E22" s="29"/>
      <c r="F22" s="29"/>
      <c r="G22" s="29"/>
      <c r="H22" s="29"/>
      <c r="I22" s="29"/>
      <c r="J22" s="29"/>
      <c r="K22" s="30">
        <f t="shared" ref="K22:K31" si="8">C22+D22</f>
        <v>4797.3771668809932</v>
      </c>
      <c r="L22" s="31">
        <f t="shared" ref="L22:L31" si="9">K22/B22</f>
        <v>7.9353201781146507E-3</v>
      </c>
      <c r="M22" s="29">
        <f t="shared" ref="M22:M31" si="10">K22*300</f>
        <v>1439213.150064298</v>
      </c>
      <c r="N22" s="29">
        <f t="shared" ref="N22:N31" si="11">M22/B22</f>
        <v>2.3805960534343953</v>
      </c>
    </row>
    <row r="23" spans="1:14" ht="15.6" x14ac:dyDescent="0.25">
      <c r="A23" s="17" t="s">
        <v>80</v>
      </c>
      <c r="B23" s="27">
        <f>SUM(B6:B$15)</f>
        <v>438210</v>
      </c>
      <c r="C23" s="28">
        <f>SUM(C6:C$15)</f>
        <v>1003.0560747663551</v>
      </c>
      <c r="D23" s="28">
        <f>SUM(D6:D$15)</f>
        <v>2961.8602784989375</v>
      </c>
      <c r="E23" s="29"/>
      <c r="F23" s="29"/>
      <c r="G23" s="29"/>
      <c r="H23" s="29"/>
      <c r="I23" s="29"/>
      <c r="J23" s="29"/>
      <c r="K23" s="30">
        <f t="shared" si="8"/>
        <v>3964.9163532652929</v>
      </c>
      <c r="L23" s="31">
        <f t="shared" si="9"/>
        <v>9.0479823675071146E-3</v>
      </c>
      <c r="M23" s="29">
        <f t="shared" si="10"/>
        <v>1189474.9059795879</v>
      </c>
      <c r="N23" s="29">
        <f t="shared" si="11"/>
        <v>2.7143947102521349</v>
      </c>
    </row>
    <row r="24" spans="1:14" ht="15.6" x14ac:dyDescent="0.25">
      <c r="A24" s="17" t="s">
        <v>81</v>
      </c>
      <c r="B24" s="27">
        <f>SUM(B7:B$15)</f>
        <v>330188</v>
      </c>
      <c r="C24" s="28">
        <f>SUM(C7:C$15)</f>
        <v>809.68224299065423</v>
      </c>
      <c r="D24" s="28">
        <f>SUM(D7:D$15)</f>
        <v>2513.4137361340568</v>
      </c>
      <c r="E24" s="29"/>
      <c r="F24" s="29"/>
      <c r="G24" s="29"/>
      <c r="H24" s="29"/>
      <c r="I24" s="29"/>
      <c r="J24" s="29"/>
      <c r="K24" s="30">
        <f t="shared" si="8"/>
        <v>3323.095979124711</v>
      </c>
      <c r="L24" s="31">
        <f t="shared" si="9"/>
        <v>1.0064254240386419E-2</v>
      </c>
      <c r="M24" s="29">
        <f t="shared" si="10"/>
        <v>996928.79373741325</v>
      </c>
      <c r="N24" s="29">
        <f t="shared" si="11"/>
        <v>3.0192762721159254</v>
      </c>
    </row>
    <row r="25" spans="1:14" ht="15.6" x14ac:dyDescent="0.25">
      <c r="A25" s="17" t="s">
        <v>82</v>
      </c>
      <c r="B25" s="27">
        <f>SUM(B8:B$15)</f>
        <v>256801</v>
      </c>
      <c r="C25" s="28">
        <f>SUM(C8:C$15)</f>
        <v>659.28037383177571</v>
      </c>
      <c r="D25" s="28">
        <f>SUM(D8:D$15)</f>
        <v>2184.7094642435686</v>
      </c>
      <c r="E25" s="29"/>
      <c r="F25" s="29"/>
      <c r="G25" s="29"/>
      <c r="H25" s="29"/>
      <c r="I25" s="29"/>
      <c r="J25" s="29"/>
      <c r="K25" s="30">
        <f t="shared" si="8"/>
        <v>2843.9898380753443</v>
      </c>
      <c r="L25" s="31">
        <f t="shared" si="9"/>
        <v>1.1074683658067314E-2</v>
      </c>
      <c r="M25" s="29">
        <f t="shared" si="10"/>
        <v>853196.95142260334</v>
      </c>
      <c r="N25" s="29">
        <f t="shared" si="11"/>
        <v>3.3224050974201944</v>
      </c>
    </row>
    <row r="26" spans="1:14" ht="15.6" x14ac:dyDescent="0.25">
      <c r="A26" s="17" t="s">
        <v>83</v>
      </c>
      <c r="B26" s="27">
        <f>SUM(B9:B$15)</f>
        <v>204405</v>
      </c>
      <c r="C26" s="28">
        <f>SUM(C9:C$15)</f>
        <v>546.19626168224295</v>
      </c>
      <c r="D26" s="28">
        <f>SUM(D9:D$15)</f>
        <v>1881.8319565730469</v>
      </c>
      <c r="E26" s="29"/>
      <c r="F26" s="29"/>
      <c r="G26" s="29"/>
      <c r="H26" s="29"/>
      <c r="I26" s="29"/>
      <c r="J26" s="29"/>
      <c r="K26" s="30">
        <f t="shared" si="8"/>
        <v>2428.0282182552901</v>
      </c>
      <c r="L26" s="31">
        <f t="shared" si="9"/>
        <v>1.1878516759645264E-2</v>
      </c>
      <c r="M26" s="29">
        <f t="shared" si="10"/>
        <v>728408.46547658707</v>
      </c>
      <c r="N26" s="29">
        <f t="shared" si="11"/>
        <v>3.563555027893579</v>
      </c>
    </row>
    <row r="27" spans="1:14" ht="15.6" x14ac:dyDescent="0.25">
      <c r="A27" s="17" t="s">
        <v>84</v>
      </c>
      <c r="B27" s="27">
        <f>SUM(B10:B$15)</f>
        <v>165821</v>
      </c>
      <c r="C27" s="28">
        <f>SUM(C10:C$15)</f>
        <v>468.1682242990654</v>
      </c>
      <c r="D27" s="28">
        <f>SUM(D10:D$15)</f>
        <v>1654.0868539060655</v>
      </c>
      <c r="E27" s="29"/>
      <c r="F27" s="29"/>
      <c r="G27" s="29"/>
      <c r="H27" s="29"/>
      <c r="I27" s="29"/>
      <c r="J27" s="29"/>
      <c r="K27" s="30">
        <f t="shared" si="8"/>
        <v>2122.2550782051308</v>
      </c>
      <c r="L27" s="31">
        <f t="shared" si="9"/>
        <v>1.2798469905531452E-2</v>
      </c>
      <c r="M27" s="29">
        <f t="shared" si="10"/>
        <v>636676.52346153918</v>
      </c>
      <c r="N27" s="29">
        <f t="shared" si="11"/>
        <v>3.8395409716594351</v>
      </c>
    </row>
    <row r="28" spans="1:14" ht="15.6" x14ac:dyDescent="0.25">
      <c r="A28" s="17" t="s">
        <v>85</v>
      </c>
      <c r="B28" s="27">
        <f>SUM(B11:B$15)</f>
        <v>136339</v>
      </c>
      <c r="C28" s="28">
        <f>SUM(C11:C$15)</f>
        <v>405.97196261682245</v>
      </c>
      <c r="D28" s="28">
        <f>SUM(D11:D$15)</f>
        <v>1467.4297852253956</v>
      </c>
      <c r="E28" s="29"/>
      <c r="F28" s="29"/>
      <c r="G28" s="29"/>
      <c r="H28" s="29"/>
      <c r="I28" s="29"/>
      <c r="J28" s="29"/>
      <c r="K28" s="30">
        <f t="shared" si="8"/>
        <v>1873.4017478422179</v>
      </c>
      <c r="L28" s="31">
        <f t="shared" si="9"/>
        <v>1.3740761981840984E-2</v>
      </c>
      <c r="M28" s="29">
        <f t="shared" si="10"/>
        <v>562020.52435266541</v>
      </c>
      <c r="N28" s="29">
        <f t="shared" si="11"/>
        <v>4.1222285945522952</v>
      </c>
    </row>
    <row r="29" spans="1:14" ht="15.6" x14ac:dyDescent="0.25">
      <c r="A29" s="17" t="s">
        <v>86</v>
      </c>
      <c r="B29" s="27">
        <f>SUM(B12:B$15)</f>
        <v>113391</v>
      </c>
      <c r="C29" s="28">
        <f>SUM(C12:C$15)</f>
        <v>350.56074766355141</v>
      </c>
      <c r="D29" s="28">
        <f>SUM(D12:D$15)</f>
        <v>1301.9037054519708</v>
      </c>
      <c r="E29" s="29"/>
      <c r="F29" s="29"/>
      <c r="G29" s="29"/>
      <c r="H29" s="29"/>
      <c r="I29" s="29"/>
      <c r="J29" s="29"/>
      <c r="K29" s="30">
        <f t="shared" si="8"/>
        <v>1652.4644531155222</v>
      </c>
      <c r="L29" s="31">
        <f t="shared" si="9"/>
        <v>1.4573153540541332E-2</v>
      </c>
      <c r="M29" s="29">
        <f t="shared" si="10"/>
        <v>495739.33593465667</v>
      </c>
      <c r="N29" s="29">
        <f t="shared" si="11"/>
        <v>4.3719460621624</v>
      </c>
    </row>
    <row r="30" spans="1:14" ht="15.6" x14ac:dyDescent="0.25">
      <c r="A30" s="17" t="s">
        <v>87</v>
      </c>
      <c r="B30" s="27">
        <f>SUM(B13:B$15)</f>
        <v>95217</v>
      </c>
      <c r="C30" s="28">
        <f>SUM(C13:C$15)</f>
        <v>307.58878504672896</v>
      </c>
      <c r="D30" s="28">
        <f>SUM(D13:D$15)</f>
        <v>1162.2043898985132</v>
      </c>
      <c r="E30" s="29"/>
      <c r="F30" s="29"/>
      <c r="G30" s="29"/>
      <c r="H30" s="29"/>
      <c r="I30" s="29"/>
      <c r="J30" s="29"/>
      <c r="K30" s="30">
        <f t="shared" si="8"/>
        <v>1469.7931749452423</v>
      </c>
      <c r="L30" s="31">
        <f t="shared" si="9"/>
        <v>1.5436247465738705E-2</v>
      </c>
      <c r="M30" s="29">
        <f t="shared" si="10"/>
        <v>440937.95248357271</v>
      </c>
      <c r="N30" s="29">
        <f t="shared" si="11"/>
        <v>4.6308742397216118</v>
      </c>
    </row>
    <row r="31" spans="1:14" ht="15.6" x14ac:dyDescent="0.25">
      <c r="A31" s="17" t="s">
        <v>88</v>
      </c>
      <c r="B31" s="27">
        <f>SUM(B14:B$15)</f>
        <v>21575</v>
      </c>
      <c r="C31" s="28">
        <f>SUM(C14:C$15)</f>
        <v>78.028037383177562</v>
      </c>
      <c r="D31" s="28">
        <f>SUM(D14:D$15)</f>
        <v>386.22751947132406</v>
      </c>
      <c r="E31" s="29"/>
      <c r="F31" s="29"/>
      <c r="G31" s="29"/>
      <c r="H31" s="29"/>
      <c r="I31" s="29"/>
      <c r="J31" s="29"/>
      <c r="K31" s="30">
        <f t="shared" si="8"/>
        <v>464.25555685450161</v>
      </c>
      <c r="L31" s="31">
        <f t="shared" si="9"/>
        <v>2.1518218162433447E-2</v>
      </c>
      <c r="M31" s="29">
        <f t="shared" si="10"/>
        <v>139276.66705635047</v>
      </c>
      <c r="N31" s="29">
        <f t="shared" si="11"/>
        <v>6.4554654487300338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83D2-6DA1-4737-ACD9-3800E2475157}">
  <dimension ref="A1:N31"/>
  <sheetViews>
    <sheetView workbookViewId="0">
      <selection activeCell="K18" sqref="K18"/>
    </sheetView>
  </sheetViews>
  <sheetFormatPr defaultColWidth="20.77734375" defaultRowHeight="13.8" x14ac:dyDescent="0.25"/>
  <cols>
    <col min="5" max="8" width="0" hidden="1" customWidth="1"/>
    <col min="9" max="10" width="25.77734375" hidden="1" customWidth="1"/>
  </cols>
  <sheetData>
    <row r="1" spans="1:14" ht="14.4" x14ac:dyDescent="0.25">
      <c r="A1" s="2" t="s">
        <v>13</v>
      </c>
      <c r="B1" s="2" t="s">
        <v>60</v>
      </c>
      <c r="C1" s="2" t="s">
        <v>74</v>
      </c>
      <c r="D1" s="2" t="s">
        <v>75</v>
      </c>
      <c r="E1" s="2" t="s">
        <v>37</v>
      </c>
      <c r="F1" s="2" t="s">
        <v>38</v>
      </c>
      <c r="G1" s="2" t="s">
        <v>34</v>
      </c>
      <c r="H1" s="2" t="s">
        <v>33</v>
      </c>
      <c r="I1" s="2" t="s">
        <v>35</v>
      </c>
      <c r="J1" s="2" t="s">
        <v>36</v>
      </c>
      <c r="K1" s="2" t="s">
        <v>71</v>
      </c>
      <c r="L1" s="2" t="s">
        <v>72</v>
      </c>
      <c r="M1" s="2" t="s">
        <v>73</v>
      </c>
      <c r="N1" s="2" t="s">
        <v>77</v>
      </c>
    </row>
    <row r="2" spans="1:14" ht="13.8" customHeight="1" x14ac:dyDescent="0.25">
      <c r="A2" s="7">
        <v>1</v>
      </c>
      <c r="B2" s="4">
        <v>77951</v>
      </c>
      <c r="C2" s="19">
        <f>E2/E$17*C$17</f>
        <v>15.565354330708661</v>
      </c>
      <c r="D2" s="19">
        <f>F2/F$17*D$17</f>
        <v>85.477771191464143</v>
      </c>
      <c r="E2" s="4">
        <f>G2+I2</f>
        <v>14</v>
      </c>
      <c r="F2" s="4">
        <f>H2+J2</f>
        <v>71</v>
      </c>
      <c r="G2" s="4">
        <v>14</v>
      </c>
      <c r="H2" s="4">
        <v>71</v>
      </c>
      <c r="I2" s="4">
        <v>0</v>
      </c>
      <c r="J2" s="4">
        <v>0</v>
      </c>
      <c r="K2" s="24">
        <f>C2/B2</f>
        <v>1.9968126554769871E-4</v>
      </c>
      <c r="L2" s="24">
        <f>D2/B2</f>
        <v>1.0965577246150036E-3</v>
      </c>
      <c r="M2" s="24">
        <f>(C2+D2)/B2</f>
        <v>1.2962389901627022E-3</v>
      </c>
      <c r="N2" s="8">
        <f>(C2+D2)*300/B2</f>
        <v>0.38887169704881069</v>
      </c>
    </row>
    <row r="3" spans="1:14" ht="13.8" customHeight="1" x14ac:dyDescent="0.25">
      <c r="A3" s="7" t="s">
        <v>0</v>
      </c>
      <c r="B3" s="4">
        <v>194427</v>
      </c>
      <c r="C3" s="19">
        <f t="shared" ref="C3:D15" si="0">E3/E$17*C$17</f>
        <v>131.19370078740158</v>
      </c>
      <c r="D3" s="19">
        <f t="shared" si="0"/>
        <v>356.35803200948425</v>
      </c>
      <c r="E3" s="4">
        <f t="shared" ref="E3:F15" si="1">G3+I3</f>
        <v>118</v>
      </c>
      <c r="F3" s="4">
        <f t="shared" si="1"/>
        <v>296</v>
      </c>
      <c r="G3" s="4">
        <v>118</v>
      </c>
      <c r="H3" s="4">
        <v>292</v>
      </c>
      <c r="I3" s="4">
        <v>0</v>
      </c>
      <c r="J3" s="4">
        <v>4</v>
      </c>
      <c r="K3" s="24">
        <f t="shared" ref="K3:K15" si="2">C3/B3</f>
        <v>6.7477099779043848E-4</v>
      </c>
      <c r="L3" s="24">
        <f t="shared" ref="L3:L15" si="3">D3/B3</f>
        <v>1.8328628843189694E-3</v>
      </c>
      <c r="M3" s="24">
        <f t="shared" ref="M3:M15" si="4">(C3+D3)/B3</f>
        <v>2.5076338821094081E-3</v>
      </c>
      <c r="N3" s="8">
        <f t="shared" ref="N3:N15" si="5">(C3+D3)*300/B3</f>
        <v>0.75229016463282239</v>
      </c>
    </row>
    <row r="4" spans="1:14" ht="13.8" customHeight="1" x14ac:dyDescent="0.25">
      <c r="A4" s="7" t="s">
        <v>1</v>
      </c>
      <c r="B4" s="4">
        <v>109848</v>
      </c>
      <c r="C4" s="19">
        <f t="shared" si="0"/>
        <v>152.31811023622049</v>
      </c>
      <c r="D4" s="19">
        <f t="shared" si="0"/>
        <v>353.95020746887963</v>
      </c>
      <c r="E4" s="4">
        <f t="shared" si="1"/>
        <v>137</v>
      </c>
      <c r="F4" s="4">
        <f t="shared" si="1"/>
        <v>294</v>
      </c>
      <c r="G4" s="4">
        <v>137</v>
      </c>
      <c r="H4" s="4">
        <v>290</v>
      </c>
      <c r="I4" s="4">
        <v>0</v>
      </c>
      <c r="J4" s="4">
        <v>4</v>
      </c>
      <c r="K4" s="24">
        <f t="shared" si="2"/>
        <v>1.3866261582934645E-3</v>
      </c>
      <c r="L4" s="24">
        <f t="shared" si="3"/>
        <v>3.2221816279666415E-3</v>
      </c>
      <c r="M4" s="24">
        <f t="shared" si="4"/>
        <v>4.608807786260106E-3</v>
      </c>
      <c r="N4" s="8">
        <f t="shared" si="5"/>
        <v>1.382642335878032</v>
      </c>
    </row>
    <row r="5" spans="1:14" ht="13.8" customHeight="1" x14ac:dyDescent="0.25">
      <c r="A5" s="7" t="s">
        <v>2</v>
      </c>
      <c r="B5" s="4">
        <v>59020</v>
      </c>
      <c r="C5" s="19">
        <f t="shared" si="0"/>
        <v>125.63464566929134</v>
      </c>
      <c r="D5" s="19">
        <f t="shared" si="0"/>
        <v>278.10373443983406</v>
      </c>
      <c r="E5" s="4">
        <f t="shared" si="1"/>
        <v>113</v>
      </c>
      <c r="F5" s="4">
        <f t="shared" si="1"/>
        <v>231</v>
      </c>
      <c r="G5" s="4">
        <v>110</v>
      </c>
      <c r="H5" s="4">
        <v>226</v>
      </c>
      <c r="I5" s="4">
        <v>3</v>
      </c>
      <c r="J5" s="4">
        <v>5</v>
      </c>
      <c r="K5" s="24">
        <f t="shared" si="2"/>
        <v>2.1286791878903991E-3</v>
      </c>
      <c r="L5" s="24">
        <f t="shared" si="3"/>
        <v>4.7120253209053551E-3</v>
      </c>
      <c r="M5" s="24">
        <f t="shared" si="4"/>
        <v>6.8407045087957542E-3</v>
      </c>
      <c r="N5" s="8">
        <f t="shared" si="5"/>
        <v>2.052211352638726</v>
      </c>
    </row>
    <row r="6" spans="1:14" x14ac:dyDescent="0.25">
      <c r="A6" s="7" t="s">
        <v>3</v>
      </c>
      <c r="B6" s="4">
        <v>34064</v>
      </c>
      <c r="C6" s="19">
        <f t="shared" si="0"/>
        <v>57.814173228346455</v>
      </c>
      <c r="D6" s="19">
        <f t="shared" si="0"/>
        <v>174.56727919383522</v>
      </c>
      <c r="E6" s="4">
        <f t="shared" si="1"/>
        <v>52</v>
      </c>
      <c r="F6" s="4">
        <f t="shared" si="1"/>
        <v>145</v>
      </c>
      <c r="G6" s="4">
        <v>51</v>
      </c>
      <c r="H6" s="4">
        <v>143</v>
      </c>
      <c r="I6" s="4">
        <v>1</v>
      </c>
      <c r="J6" s="4">
        <v>2</v>
      </c>
      <c r="K6" s="24">
        <f t="shared" si="2"/>
        <v>1.6972220886668169E-3</v>
      </c>
      <c r="L6" s="24">
        <f t="shared" si="3"/>
        <v>5.1246852745959141E-3</v>
      </c>
      <c r="M6" s="24">
        <f t="shared" si="4"/>
        <v>6.821907363262731E-3</v>
      </c>
      <c r="N6" s="8">
        <f t="shared" si="5"/>
        <v>2.0465722089788194</v>
      </c>
    </row>
    <row r="7" spans="1:14" x14ac:dyDescent="0.25">
      <c r="A7" s="7" t="s">
        <v>4</v>
      </c>
      <c r="B7" s="4">
        <v>21253</v>
      </c>
      <c r="C7" s="19">
        <f t="shared" si="0"/>
        <v>51.143307086614172</v>
      </c>
      <c r="D7" s="19">
        <f t="shared" si="0"/>
        <v>152.89685832839359</v>
      </c>
      <c r="E7" s="4">
        <f t="shared" si="1"/>
        <v>46</v>
      </c>
      <c r="F7" s="4">
        <f t="shared" si="1"/>
        <v>127</v>
      </c>
      <c r="G7" s="4">
        <v>46</v>
      </c>
      <c r="H7" s="4">
        <v>125</v>
      </c>
      <c r="I7" s="4">
        <v>0</v>
      </c>
      <c r="J7" s="4">
        <v>2</v>
      </c>
      <c r="K7" s="24">
        <f t="shared" si="2"/>
        <v>2.406404135256866E-3</v>
      </c>
      <c r="L7" s="24">
        <f t="shared" si="3"/>
        <v>7.194130632305726E-3</v>
      </c>
      <c r="M7" s="24">
        <f t="shared" si="4"/>
        <v>9.6005347675625925E-3</v>
      </c>
      <c r="N7" s="8">
        <f t="shared" si="5"/>
        <v>2.8801604302687775</v>
      </c>
    </row>
    <row r="8" spans="1:14" x14ac:dyDescent="0.25">
      <c r="A8" s="7" t="s">
        <v>5</v>
      </c>
      <c r="B8" s="4">
        <v>13477</v>
      </c>
      <c r="C8" s="19">
        <f t="shared" si="0"/>
        <v>33.354330708661415</v>
      </c>
      <c r="D8" s="19">
        <f t="shared" si="0"/>
        <v>124.00296384113811</v>
      </c>
      <c r="E8" s="4">
        <f t="shared" si="1"/>
        <v>30</v>
      </c>
      <c r="F8" s="4">
        <f t="shared" si="1"/>
        <v>103</v>
      </c>
      <c r="G8" s="4">
        <v>29</v>
      </c>
      <c r="H8" s="4">
        <v>99</v>
      </c>
      <c r="I8" s="4">
        <v>1</v>
      </c>
      <c r="J8" s="4">
        <v>4</v>
      </c>
      <c r="K8" s="24">
        <f t="shared" si="2"/>
        <v>2.4749076729733187E-3</v>
      </c>
      <c r="L8" s="24">
        <f t="shared" si="3"/>
        <v>9.2010806441446998E-3</v>
      </c>
      <c r="M8" s="24">
        <f t="shared" si="4"/>
        <v>1.1675988317118018E-2</v>
      </c>
      <c r="N8" s="8">
        <f t="shared" si="5"/>
        <v>3.5027964951354056</v>
      </c>
    </row>
    <row r="9" spans="1:14" x14ac:dyDescent="0.25">
      <c r="A9" s="7" t="s">
        <v>6</v>
      </c>
      <c r="B9" s="4">
        <v>9263</v>
      </c>
      <c r="C9" s="19">
        <f t="shared" si="0"/>
        <v>28.907086614173227</v>
      </c>
      <c r="D9" s="19">
        <f t="shared" si="0"/>
        <v>74.642560758743329</v>
      </c>
      <c r="E9" s="4">
        <f t="shared" si="1"/>
        <v>26</v>
      </c>
      <c r="F9" s="4">
        <f t="shared" si="1"/>
        <v>62</v>
      </c>
      <c r="G9" s="4">
        <v>26</v>
      </c>
      <c r="H9" s="4">
        <v>60</v>
      </c>
      <c r="I9" s="4">
        <v>0</v>
      </c>
      <c r="J9" s="4">
        <v>2</v>
      </c>
      <c r="K9" s="24">
        <f t="shared" si="2"/>
        <v>3.1207045896764793E-3</v>
      </c>
      <c r="L9" s="24">
        <f t="shared" si="3"/>
        <v>8.0581410729508082E-3</v>
      </c>
      <c r="M9" s="24">
        <f t="shared" si="4"/>
        <v>1.1178845662627286E-2</v>
      </c>
      <c r="N9" s="8">
        <f t="shared" si="5"/>
        <v>3.353653698788186</v>
      </c>
    </row>
    <row r="10" spans="1:14" x14ac:dyDescent="0.25">
      <c r="A10" s="7" t="s">
        <v>7</v>
      </c>
      <c r="B10" s="4">
        <v>6676</v>
      </c>
      <c r="C10" s="19">
        <f t="shared" si="0"/>
        <v>15.565354330708661</v>
      </c>
      <c r="D10" s="19">
        <f t="shared" si="0"/>
        <v>60.195613515115589</v>
      </c>
      <c r="E10" s="4">
        <f t="shared" si="1"/>
        <v>14</v>
      </c>
      <c r="F10" s="4">
        <f t="shared" si="1"/>
        <v>50</v>
      </c>
      <c r="G10" s="4">
        <v>14</v>
      </c>
      <c r="H10" s="4">
        <v>49</v>
      </c>
      <c r="I10" s="4">
        <v>0</v>
      </c>
      <c r="J10" s="4">
        <v>1</v>
      </c>
      <c r="K10" s="24">
        <f t="shared" si="2"/>
        <v>2.3315389950132807E-3</v>
      </c>
      <c r="L10" s="24">
        <f t="shared" si="3"/>
        <v>9.016718621197661E-3</v>
      </c>
      <c r="M10" s="24">
        <f t="shared" si="4"/>
        <v>1.1348257616210942E-2</v>
      </c>
      <c r="N10" s="8">
        <f t="shared" si="5"/>
        <v>3.4044772848632832</v>
      </c>
    </row>
    <row r="11" spans="1:14" x14ac:dyDescent="0.25">
      <c r="A11" s="7" t="s">
        <v>8</v>
      </c>
      <c r="B11" s="4">
        <v>4889</v>
      </c>
      <c r="C11" s="19">
        <f t="shared" si="0"/>
        <v>14.453543307086614</v>
      </c>
      <c r="D11" s="19">
        <f t="shared" si="0"/>
        <v>46.95257854179016</v>
      </c>
      <c r="E11" s="4">
        <f t="shared" si="1"/>
        <v>13</v>
      </c>
      <c r="F11" s="4">
        <f t="shared" si="1"/>
        <v>39</v>
      </c>
      <c r="G11" s="4">
        <v>13</v>
      </c>
      <c r="H11" s="4">
        <v>37</v>
      </c>
      <c r="I11" s="4">
        <v>0</v>
      </c>
      <c r="J11" s="4">
        <v>2</v>
      </c>
      <c r="K11" s="24">
        <f t="shared" si="2"/>
        <v>2.9563393960087164E-3</v>
      </c>
      <c r="L11" s="24">
        <f t="shared" si="3"/>
        <v>9.6037182535876793E-3</v>
      </c>
      <c r="M11" s="24">
        <f t="shared" si="4"/>
        <v>1.2560057649596395E-2</v>
      </c>
      <c r="N11" s="8">
        <f t="shared" si="5"/>
        <v>3.7680172948789181</v>
      </c>
    </row>
    <row r="12" spans="1:14" x14ac:dyDescent="0.25">
      <c r="A12" s="7" t="s">
        <v>9</v>
      </c>
      <c r="B12" s="4">
        <v>3784</v>
      </c>
      <c r="C12" s="19">
        <f t="shared" si="0"/>
        <v>12.22992125984252</v>
      </c>
      <c r="D12" s="19">
        <f t="shared" si="0"/>
        <v>51.768227622999405</v>
      </c>
      <c r="E12" s="4">
        <f t="shared" si="1"/>
        <v>11</v>
      </c>
      <c r="F12" s="4">
        <f t="shared" si="1"/>
        <v>43</v>
      </c>
      <c r="G12" s="4">
        <v>10</v>
      </c>
      <c r="H12" s="4">
        <v>43</v>
      </c>
      <c r="I12" s="4">
        <v>1</v>
      </c>
      <c r="J12" s="4">
        <v>0</v>
      </c>
      <c r="K12" s="24">
        <f t="shared" si="2"/>
        <v>3.2320087895989745E-3</v>
      </c>
      <c r="L12" s="24">
        <f t="shared" si="3"/>
        <v>1.368082125343536E-2</v>
      </c>
      <c r="M12" s="24">
        <f t="shared" si="4"/>
        <v>1.6912830043034337E-2</v>
      </c>
      <c r="N12" s="8">
        <f t="shared" si="5"/>
        <v>5.0738490129103004</v>
      </c>
    </row>
    <row r="13" spans="1:14" x14ac:dyDescent="0.25">
      <c r="A13" s="7" t="s">
        <v>10</v>
      </c>
      <c r="B13" s="4">
        <v>13590</v>
      </c>
      <c r="C13" s="19">
        <f t="shared" si="0"/>
        <v>48.91968503937008</v>
      </c>
      <c r="D13" s="19">
        <f t="shared" si="0"/>
        <v>185.40248962655602</v>
      </c>
      <c r="E13" s="4">
        <f t="shared" si="1"/>
        <v>44</v>
      </c>
      <c r="F13" s="4">
        <f t="shared" si="1"/>
        <v>154</v>
      </c>
      <c r="G13" s="4">
        <v>42</v>
      </c>
      <c r="H13" s="4">
        <v>152</v>
      </c>
      <c r="I13" s="4">
        <v>2</v>
      </c>
      <c r="J13" s="4">
        <v>2</v>
      </c>
      <c r="K13" s="24">
        <f t="shared" si="2"/>
        <v>3.5996824900198735E-3</v>
      </c>
      <c r="L13" s="24">
        <f t="shared" si="3"/>
        <v>1.3642567301439E-2</v>
      </c>
      <c r="M13" s="24">
        <f t="shared" si="4"/>
        <v>1.7242249791458875E-2</v>
      </c>
      <c r="N13" s="8">
        <f t="shared" si="5"/>
        <v>5.1726749374376624</v>
      </c>
    </row>
    <row r="14" spans="1:14" x14ac:dyDescent="0.25">
      <c r="A14" s="7" t="s">
        <v>11</v>
      </c>
      <c r="B14" s="4">
        <v>3420</v>
      </c>
      <c r="C14" s="19">
        <f t="shared" si="0"/>
        <v>18.900787401574803</v>
      </c>
      <c r="D14" s="19">
        <f t="shared" si="0"/>
        <v>86.681683461766454</v>
      </c>
      <c r="E14" s="4">
        <f t="shared" si="1"/>
        <v>17</v>
      </c>
      <c r="F14" s="4">
        <f t="shared" si="1"/>
        <v>72</v>
      </c>
      <c r="G14" s="4">
        <v>16</v>
      </c>
      <c r="H14" s="4">
        <v>69</v>
      </c>
      <c r="I14" s="4">
        <v>1</v>
      </c>
      <c r="J14" s="4">
        <v>3</v>
      </c>
      <c r="K14" s="24">
        <f t="shared" si="2"/>
        <v>5.5265460238522815E-3</v>
      </c>
      <c r="L14" s="24">
        <f t="shared" si="3"/>
        <v>2.534552148004867E-2</v>
      </c>
      <c r="M14" s="24">
        <f t="shared" si="4"/>
        <v>3.0872067503900952E-2</v>
      </c>
      <c r="N14" s="8">
        <f t="shared" si="5"/>
        <v>9.2616202511702852</v>
      </c>
    </row>
    <row r="15" spans="1:14" x14ac:dyDescent="0.25">
      <c r="A15" s="7" t="s">
        <v>14</v>
      </c>
      <c r="B15" s="4">
        <v>1</v>
      </c>
      <c r="C15" s="19">
        <f t="shared" si="0"/>
        <v>0</v>
      </c>
      <c r="D15" s="19">
        <f t="shared" si="0"/>
        <v>0</v>
      </c>
      <c r="E15" s="4">
        <f t="shared" si="1"/>
        <v>0</v>
      </c>
      <c r="F15" s="4">
        <f t="shared" si="1"/>
        <v>0</v>
      </c>
      <c r="G15" s="4">
        <v>0</v>
      </c>
      <c r="H15" s="4">
        <v>0</v>
      </c>
      <c r="I15" s="4">
        <v>0</v>
      </c>
      <c r="J15" s="4">
        <v>0</v>
      </c>
      <c r="K15" s="24">
        <f t="shared" si="2"/>
        <v>0</v>
      </c>
      <c r="L15" s="24">
        <f t="shared" si="3"/>
        <v>0</v>
      </c>
      <c r="M15" s="24">
        <f t="shared" si="4"/>
        <v>0</v>
      </c>
      <c r="N15" s="8">
        <f t="shared" si="5"/>
        <v>0</v>
      </c>
    </row>
    <row r="17" spans="1:14" x14ac:dyDescent="0.25">
      <c r="A17" s="7" t="s">
        <v>15</v>
      </c>
      <c r="B17" s="17">
        <f>SUM(B2:B15)</f>
        <v>551663</v>
      </c>
      <c r="C17" s="17">
        <v>706</v>
      </c>
      <c r="D17" s="17">
        <v>2031</v>
      </c>
      <c r="E17" s="7">
        <f t="shared" ref="E17:J17" si="6">SUM(E2:E15)</f>
        <v>635</v>
      </c>
      <c r="F17" s="7">
        <f t="shared" si="6"/>
        <v>1687</v>
      </c>
      <c r="G17" s="7">
        <f t="shared" si="6"/>
        <v>626</v>
      </c>
      <c r="H17" s="7">
        <f t="shared" si="6"/>
        <v>1656</v>
      </c>
      <c r="I17" s="7">
        <f t="shared" si="6"/>
        <v>9</v>
      </c>
      <c r="J17" s="7">
        <f t="shared" si="6"/>
        <v>31</v>
      </c>
    </row>
    <row r="20" spans="1:14" ht="14.4" x14ac:dyDescent="0.25">
      <c r="B20" s="25" t="s">
        <v>89</v>
      </c>
      <c r="C20" s="26" t="s">
        <v>61</v>
      </c>
      <c r="D20" s="26" t="s">
        <v>62</v>
      </c>
      <c r="E20" s="20"/>
      <c r="F20" s="20"/>
      <c r="G20" s="20"/>
      <c r="H20" s="20"/>
      <c r="I20" s="20"/>
      <c r="J20" s="20"/>
      <c r="K20" s="26" t="s">
        <v>90</v>
      </c>
      <c r="L20" s="26" t="s">
        <v>91</v>
      </c>
      <c r="M20" s="26" t="s">
        <v>76</v>
      </c>
      <c r="N20" s="26" t="s">
        <v>77</v>
      </c>
    </row>
    <row r="21" spans="1:14" ht="15.6" x14ac:dyDescent="0.25">
      <c r="A21" s="17" t="s">
        <v>78</v>
      </c>
      <c r="B21" s="27">
        <f>SUM(B4:B$15)</f>
        <v>279285</v>
      </c>
      <c r="C21" s="28">
        <f>SUM(C4:C$15)</f>
        <v>559.24094488188973</v>
      </c>
      <c r="D21" s="28">
        <f>SUM(D4:D$15)</f>
        <v>1589.1641967990513</v>
      </c>
      <c r="E21" s="29"/>
      <c r="F21" s="29"/>
      <c r="G21" s="29"/>
      <c r="H21" s="29"/>
      <c r="I21" s="29"/>
      <c r="J21" s="29"/>
      <c r="K21" s="30">
        <f>C21+D21</f>
        <v>2148.4051416809411</v>
      </c>
      <c r="L21" s="31">
        <f>K21/B21</f>
        <v>7.6925189024864967E-3</v>
      </c>
      <c r="M21" s="29">
        <f>K21*300</f>
        <v>644521.54250428232</v>
      </c>
      <c r="N21" s="29">
        <f>M21/B21</f>
        <v>2.3077556707459488</v>
      </c>
    </row>
    <row r="22" spans="1:14" ht="15.6" x14ac:dyDescent="0.25">
      <c r="A22" s="17" t="s">
        <v>79</v>
      </c>
      <c r="B22" s="27">
        <f>SUM(B5:B$15)</f>
        <v>169437</v>
      </c>
      <c r="C22" s="28">
        <f>SUM(C5:C$15)</f>
        <v>406.92283464566924</v>
      </c>
      <c r="D22" s="28">
        <f>SUM(D5:D$15)</f>
        <v>1235.2139893301719</v>
      </c>
      <c r="E22" s="29"/>
      <c r="F22" s="29"/>
      <c r="G22" s="29"/>
      <c r="H22" s="29"/>
      <c r="I22" s="29"/>
      <c r="J22" s="29"/>
      <c r="K22" s="30">
        <f t="shared" ref="K22:K31" si="7">C22+D22</f>
        <v>1642.1368239758413</v>
      </c>
      <c r="L22" s="31">
        <f t="shared" ref="L22:L31" si="8">K22/B22</f>
        <v>9.6917250894187294E-3</v>
      </c>
      <c r="M22" s="29">
        <f t="shared" ref="M22:M31" si="9">K22*300</f>
        <v>492641.04719275236</v>
      </c>
      <c r="N22" s="29">
        <f t="shared" ref="N22:N31" si="10">M22/B22</f>
        <v>2.9075175268256186</v>
      </c>
    </row>
    <row r="23" spans="1:14" ht="15.6" x14ac:dyDescent="0.25">
      <c r="A23" s="17" t="s">
        <v>80</v>
      </c>
      <c r="B23" s="27">
        <f>SUM(B6:B$15)</f>
        <v>110417</v>
      </c>
      <c r="C23" s="28">
        <f>SUM(C6:C$15)</f>
        <v>281.28818897637797</v>
      </c>
      <c r="D23" s="28">
        <f>SUM(D6:D$15)</f>
        <v>957.11025489033773</v>
      </c>
      <c r="E23" s="29"/>
      <c r="F23" s="29"/>
      <c r="G23" s="29"/>
      <c r="H23" s="29"/>
      <c r="I23" s="29"/>
      <c r="J23" s="29"/>
      <c r="K23" s="30">
        <f t="shared" si="7"/>
        <v>1238.3984438667158</v>
      </c>
      <c r="L23" s="31">
        <f t="shared" si="8"/>
        <v>1.1215650161358448E-2</v>
      </c>
      <c r="M23" s="29">
        <f t="shared" si="9"/>
        <v>371519.53316001472</v>
      </c>
      <c r="N23" s="29">
        <f t="shared" si="10"/>
        <v>3.3646950484075342</v>
      </c>
    </row>
    <row r="24" spans="1:14" ht="15.6" x14ac:dyDescent="0.25">
      <c r="A24" s="17" t="s">
        <v>81</v>
      </c>
      <c r="B24" s="27">
        <f>SUM(B7:B$15)</f>
        <v>76353</v>
      </c>
      <c r="C24" s="28">
        <f>SUM(C7:C$15)</f>
        <v>223.47401574803149</v>
      </c>
      <c r="D24" s="28">
        <f>SUM(D7:D$15)</f>
        <v>782.54297569650271</v>
      </c>
      <c r="E24" s="29"/>
      <c r="F24" s="29"/>
      <c r="G24" s="29"/>
      <c r="H24" s="29"/>
      <c r="I24" s="29"/>
      <c r="J24" s="29"/>
      <c r="K24" s="30">
        <f t="shared" si="7"/>
        <v>1006.0169914445341</v>
      </c>
      <c r="L24" s="31">
        <f t="shared" si="8"/>
        <v>1.3175867240901263E-2</v>
      </c>
      <c r="M24" s="29">
        <f t="shared" si="9"/>
        <v>301805.09743336024</v>
      </c>
      <c r="N24" s="29">
        <f t="shared" si="10"/>
        <v>3.9527601722703789</v>
      </c>
    </row>
    <row r="25" spans="1:14" ht="15.6" x14ac:dyDescent="0.25">
      <c r="A25" s="17" t="s">
        <v>82</v>
      </c>
      <c r="B25" s="27">
        <f>SUM(B8:B$15)</f>
        <v>55100</v>
      </c>
      <c r="C25" s="28">
        <f>SUM(C8:C$15)</f>
        <v>172.33070866141733</v>
      </c>
      <c r="D25" s="28">
        <f>SUM(D8:D$15)</f>
        <v>629.64611736810912</v>
      </c>
      <c r="E25" s="29"/>
      <c r="F25" s="29"/>
      <c r="G25" s="29"/>
      <c r="H25" s="29"/>
      <c r="I25" s="29"/>
      <c r="J25" s="29"/>
      <c r="K25" s="30">
        <f t="shared" si="7"/>
        <v>801.97682602952648</v>
      </c>
      <c r="L25" s="31">
        <f t="shared" si="8"/>
        <v>1.455493332176999E-2</v>
      </c>
      <c r="M25" s="29">
        <f t="shared" si="9"/>
        <v>240593.04780885795</v>
      </c>
      <c r="N25" s="29">
        <f t="shared" si="10"/>
        <v>4.3664799965309973</v>
      </c>
    </row>
    <row r="26" spans="1:14" ht="15.6" x14ac:dyDescent="0.25">
      <c r="A26" s="17" t="s">
        <v>83</v>
      </c>
      <c r="B26" s="27">
        <f>SUM(B9:B$15)</f>
        <v>41623</v>
      </c>
      <c r="C26" s="28">
        <f>SUM(C9:C$15)</f>
        <v>138.97637795275591</v>
      </c>
      <c r="D26" s="28">
        <f>SUM(D9:D$15)</f>
        <v>505.64315352697093</v>
      </c>
      <c r="E26" s="29"/>
      <c r="F26" s="29"/>
      <c r="G26" s="29"/>
      <c r="H26" s="29"/>
      <c r="I26" s="29"/>
      <c r="J26" s="29"/>
      <c r="K26" s="30">
        <f t="shared" si="7"/>
        <v>644.6195314797269</v>
      </c>
      <c r="L26" s="31">
        <f t="shared" si="8"/>
        <v>1.5487099235512263E-2</v>
      </c>
      <c r="M26" s="29">
        <f t="shared" si="9"/>
        <v>193385.85944391807</v>
      </c>
      <c r="N26" s="29">
        <f t="shared" si="10"/>
        <v>4.6461297706536788</v>
      </c>
    </row>
    <row r="27" spans="1:14" ht="15.6" x14ac:dyDescent="0.25">
      <c r="A27" s="17" t="s">
        <v>84</v>
      </c>
      <c r="B27" s="27">
        <f>SUM(B10:B$15)</f>
        <v>32360</v>
      </c>
      <c r="C27" s="28">
        <f>SUM(C10:C$15)</f>
        <v>110.06929133858267</v>
      </c>
      <c r="D27" s="28">
        <f>SUM(D10:D$15)</f>
        <v>431.00059276822759</v>
      </c>
      <c r="E27" s="29"/>
      <c r="F27" s="29"/>
      <c r="G27" s="29"/>
      <c r="H27" s="29"/>
      <c r="I27" s="29"/>
      <c r="J27" s="29"/>
      <c r="K27" s="30">
        <f t="shared" si="7"/>
        <v>541.06988410681026</v>
      </c>
      <c r="L27" s="31">
        <f t="shared" si="8"/>
        <v>1.6720330163992901E-2</v>
      </c>
      <c r="M27" s="29">
        <f t="shared" si="9"/>
        <v>162320.96523204309</v>
      </c>
      <c r="N27" s="29">
        <f t="shared" si="10"/>
        <v>5.0160990491978703</v>
      </c>
    </row>
    <row r="28" spans="1:14" ht="15.6" x14ac:dyDescent="0.25">
      <c r="A28" s="17" t="s">
        <v>85</v>
      </c>
      <c r="B28" s="27">
        <f>SUM(B11:B$15)</f>
        <v>25684</v>
      </c>
      <c r="C28" s="28">
        <f>SUM(C11:C$15)</f>
        <v>94.503937007874015</v>
      </c>
      <c r="D28" s="28">
        <f>SUM(D11:D$15)</f>
        <v>370.80497925311204</v>
      </c>
      <c r="E28" s="29"/>
      <c r="F28" s="29"/>
      <c r="G28" s="29"/>
      <c r="H28" s="29"/>
      <c r="I28" s="29"/>
      <c r="J28" s="29"/>
      <c r="K28" s="30">
        <f t="shared" si="7"/>
        <v>465.30891626098605</v>
      </c>
      <c r="L28" s="31">
        <f t="shared" si="8"/>
        <v>1.8116684171507011E-2</v>
      </c>
      <c r="M28" s="29">
        <f t="shared" si="9"/>
        <v>139592.6748782958</v>
      </c>
      <c r="N28" s="29">
        <f t="shared" si="10"/>
        <v>5.4350052514521021</v>
      </c>
    </row>
    <row r="29" spans="1:14" ht="15.6" x14ac:dyDescent="0.25">
      <c r="A29" s="17" t="s">
        <v>86</v>
      </c>
      <c r="B29" s="27">
        <f>SUM(B12:B$15)</f>
        <v>20795</v>
      </c>
      <c r="C29" s="28">
        <f>SUM(C12:C$15)</f>
        <v>80.050393700787396</v>
      </c>
      <c r="D29" s="28">
        <f>SUM(D12:D$15)</f>
        <v>323.85240071132188</v>
      </c>
      <c r="E29" s="29"/>
      <c r="F29" s="29"/>
      <c r="G29" s="29"/>
      <c r="H29" s="29"/>
      <c r="I29" s="29"/>
      <c r="J29" s="29"/>
      <c r="K29" s="30">
        <f t="shared" si="7"/>
        <v>403.9027944121093</v>
      </c>
      <c r="L29" s="31">
        <f t="shared" si="8"/>
        <v>1.942307258533827E-2</v>
      </c>
      <c r="M29" s="29">
        <f t="shared" si="9"/>
        <v>121170.83832363279</v>
      </c>
      <c r="N29" s="29">
        <f t="shared" si="10"/>
        <v>5.8269217756014804</v>
      </c>
    </row>
    <row r="30" spans="1:14" ht="15.6" x14ac:dyDescent="0.25">
      <c r="A30" s="17" t="s">
        <v>87</v>
      </c>
      <c r="B30" s="27">
        <f>SUM(B13:B$15)</f>
        <v>17011</v>
      </c>
      <c r="C30" s="28">
        <f>SUM(C13:C$15)</f>
        <v>67.820472440944883</v>
      </c>
      <c r="D30" s="28">
        <f>SUM(D13:D$15)</f>
        <v>272.08417308832247</v>
      </c>
      <c r="E30" s="29"/>
      <c r="F30" s="29"/>
      <c r="G30" s="29"/>
      <c r="H30" s="29"/>
      <c r="I30" s="29"/>
      <c r="J30" s="29"/>
      <c r="K30" s="30">
        <f t="shared" si="7"/>
        <v>339.90464552926733</v>
      </c>
      <c r="L30" s="31">
        <f t="shared" si="8"/>
        <v>1.9981461732365372E-2</v>
      </c>
      <c r="M30" s="29">
        <f t="shared" si="9"/>
        <v>101971.3936587802</v>
      </c>
      <c r="N30" s="29">
        <f t="shared" si="10"/>
        <v>5.9944385197096119</v>
      </c>
    </row>
    <row r="31" spans="1:14" ht="15.6" x14ac:dyDescent="0.25">
      <c r="A31" s="17" t="s">
        <v>88</v>
      </c>
      <c r="B31" s="27">
        <f>SUM(B14:B$15)</f>
        <v>3421</v>
      </c>
      <c r="C31" s="28">
        <f>SUM(C14:C$15)</f>
        <v>18.900787401574803</v>
      </c>
      <c r="D31" s="28">
        <f>SUM(D14:D$15)</f>
        <v>86.681683461766454</v>
      </c>
      <c r="E31" s="29"/>
      <c r="F31" s="29"/>
      <c r="G31" s="29"/>
      <c r="H31" s="29"/>
      <c r="I31" s="29"/>
      <c r="J31" s="29"/>
      <c r="K31" s="30">
        <f t="shared" si="7"/>
        <v>105.58247086334126</v>
      </c>
      <c r="L31" s="31">
        <f t="shared" si="8"/>
        <v>3.0863043222257018E-2</v>
      </c>
      <c r="M31" s="29">
        <f t="shared" si="9"/>
        <v>31674.741259002378</v>
      </c>
      <c r="N31" s="29">
        <f t="shared" si="10"/>
        <v>9.2589129666771051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C616-05CB-4EC3-AD07-F020DDF98D26}">
  <dimension ref="A1:N31"/>
  <sheetViews>
    <sheetView workbookViewId="0">
      <selection activeCell="K17" sqref="K17"/>
    </sheetView>
  </sheetViews>
  <sheetFormatPr defaultColWidth="20.77734375" defaultRowHeight="13.8" x14ac:dyDescent="0.25"/>
  <cols>
    <col min="5" max="8" width="0" hidden="1" customWidth="1"/>
    <col min="9" max="10" width="25.77734375" hidden="1" customWidth="1"/>
  </cols>
  <sheetData>
    <row r="1" spans="1:14" ht="14.4" x14ac:dyDescent="0.25">
      <c r="A1" s="2" t="s">
        <v>13</v>
      </c>
      <c r="B1" s="2" t="s">
        <v>60</v>
      </c>
      <c r="C1" s="2" t="s">
        <v>74</v>
      </c>
      <c r="D1" s="2" t="s">
        <v>75</v>
      </c>
      <c r="E1" s="2" t="s">
        <v>37</v>
      </c>
      <c r="F1" s="2" t="s">
        <v>38</v>
      </c>
      <c r="G1" s="2" t="s">
        <v>34</v>
      </c>
      <c r="H1" s="2" t="s">
        <v>33</v>
      </c>
      <c r="I1" s="2" t="s">
        <v>35</v>
      </c>
      <c r="J1" s="2" t="s">
        <v>36</v>
      </c>
      <c r="K1" s="2" t="s">
        <v>71</v>
      </c>
      <c r="L1" s="2" t="s">
        <v>72</v>
      </c>
      <c r="M1" s="2" t="s">
        <v>73</v>
      </c>
      <c r="N1" s="2" t="s">
        <v>77</v>
      </c>
    </row>
    <row r="2" spans="1:14" ht="13.8" customHeight="1" x14ac:dyDescent="0.25">
      <c r="A2" s="7">
        <v>1</v>
      </c>
      <c r="B2" s="4">
        <v>136984</v>
      </c>
      <c r="C2" s="19">
        <f>E2/E$17*C$17</f>
        <v>42.050922509225089</v>
      </c>
      <c r="D2" s="19">
        <f>F2/F$17*D$17</f>
        <v>104.04530011325029</v>
      </c>
      <c r="E2" s="4">
        <f>G2+I2</f>
        <v>39</v>
      </c>
      <c r="F2" s="4">
        <f>H2+J2</f>
        <v>88</v>
      </c>
      <c r="G2" s="4">
        <v>39</v>
      </c>
      <c r="H2" s="4">
        <v>87</v>
      </c>
      <c r="I2" s="4">
        <v>0</v>
      </c>
      <c r="J2" s="4">
        <v>1</v>
      </c>
      <c r="K2" s="24">
        <f>C2/B2</f>
        <v>3.0697689152912086E-4</v>
      </c>
      <c r="L2" s="24">
        <f>D2/B2</f>
        <v>7.5954345115670661E-4</v>
      </c>
      <c r="M2" s="24">
        <f>(C2+D2)/B2</f>
        <v>1.0665203426858275E-3</v>
      </c>
      <c r="N2" s="8">
        <f>(C2+D2)*300/B2</f>
        <v>0.31995610280574821</v>
      </c>
    </row>
    <row r="3" spans="1:14" ht="13.8" customHeight="1" x14ac:dyDescent="0.25">
      <c r="A3" s="7" t="s">
        <v>0</v>
      </c>
      <c r="B3" s="4">
        <v>365907</v>
      </c>
      <c r="C3" s="19">
        <f t="shared" ref="C3:D15" si="0">E3/E$17*C$17</f>
        <v>235.05387453874542</v>
      </c>
      <c r="D3" s="19">
        <f t="shared" si="0"/>
        <v>470.56851642129106</v>
      </c>
      <c r="E3" s="4">
        <f t="shared" ref="E3:F15" si="1">G3+I3</f>
        <v>218</v>
      </c>
      <c r="F3" s="4">
        <f t="shared" si="1"/>
        <v>398</v>
      </c>
      <c r="G3" s="4">
        <v>216</v>
      </c>
      <c r="H3" s="4">
        <v>392</v>
      </c>
      <c r="I3" s="4">
        <v>2</v>
      </c>
      <c r="J3" s="4">
        <v>6</v>
      </c>
      <c r="K3" s="24">
        <f t="shared" ref="K3:K15" si="2">C3/B3</f>
        <v>6.4238693039145311E-4</v>
      </c>
      <c r="L3" s="24">
        <f t="shared" ref="L3:L15" si="3">D3/B3</f>
        <v>1.2860331079243936E-3</v>
      </c>
      <c r="M3" s="24">
        <f t="shared" ref="M3:M15" si="4">(C3+D3)/B3</f>
        <v>1.9284200383158465E-3</v>
      </c>
      <c r="N3" s="8">
        <f t="shared" ref="N3:N15" si="5">(C3+D3)*300/B3</f>
        <v>0.57852601149475391</v>
      </c>
    </row>
    <row r="4" spans="1:14" ht="13.8" customHeight="1" x14ac:dyDescent="0.25">
      <c r="A4" s="7" t="s">
        <v>1</v>
      </c>
      <c r="B4" s="4">
        <v>242540</v>
      </c>
      <c r="C4" s="19">
        <f t="shared" si="0"/>
        <v>242.60147601476015</v>
      </c>
      <c r="D4" s="19">
        <f t="shared" si="0"/>
        <v>482.39184597961497</v>
      </c>
      <c r="E4" s="4">
        <f t="shared" si="1"/>
        <v>225</v>
      </c>
      <c r="F4" s="4">
        <f t="shared" si="1"/>
        <v>408</v>
      </c>
      <c r="G4" s="4">
        <v>223</v>
      </c>
      <c r="H4" s="4">
        <v>403</v>
      </c>
      <c r="I4" s="4">
        <v>2</v>
      </c>
      <c r="J4" s="4">
        <v>5</v>
      </c>
      <c r="K4" s="24">
        <f t="shared" si="2"/>
        <v>1.00025346753014E-3</v>
      </c>
      <c r="L4" s="24">
        <f t="shared" si="3"/>
        <v>1.9889166569622124E-3</v>
      </c>
      <c r="M4" s="24">
        <f t="shared" si="4"/>
        <v>2.9891701244923524E-3</v>
      </c>
      <c r="N4" s="8">
        <f t="shared" si="5"/>
        <v>0.89675103734770567</v>
      </c>
    </row>
    <row r="5" spans="1:14" ht="13.8" customHeight="1" x14ac:dyDescent="0.25">
      <c r="A5" s="7" t="s">
        <v>2</v>
      </c>
      <c r="B5" s="4">
        <v>133695</v>
      </c>
      <c r="C5" s="19">
        <f t="shared" si="0"/>
        <v>195.15940959409593</v>
      </c>
      <c r="D5" s="19">
        <f t="shared" si="0"/>
        <v>388.98754246885613</v>
      </c>
      <c r="E5" s="4">
        <f t="shared" si="1"/>
        <v>181</v>
      </c>
      <c r="F5" s="4">
        <f t="shared" si="1"/>
        <v>329</v>
      </c>
      <c r="G5" s="4">
        <v>181</v>
      </c>
      <c r="H5" s="4">
        <v>323</v>
      </c>
      <c r="I5" s="4">
        <v>0</v>
      </c>
      <c r="J5" s="4">
        <v>6</v>
      </c>
      <c r="K5" s="24">
        <f t="shared" si="2"/>
        <v>1.4597360379527725E-3</v>
      </c>
      <c r="L5" s="24">
        <f t="shared" si="3"/>
        <v>2.9095145104069422E-3</v>
      </c>
      <c r="M5" s="24">
        <f t="shared" si="4"/>
        <v>4.3692505483597151E-3</v>
      </c>
      <c r="N5" s="8">
        <f t="shared" si="5"/>
        <v>1.3107751645079146</v>
      </c>
    </row>
    <row r="6" spans="1:14" x14ac:dyDescent="0.25">
      <c r="A6" s="7" t="s">
        <v>3</v>
      </c>
      <c r="B6" s="4">
        <v>80425</v>
      </c>
      <c r="C6" s="19">
        <f t="shared" si="0"/>
        <v>123.99630996309963</v>
      </c>
      <c r="D6" s="19">
        <f t="shared" si="0"/>
        <v>247.10758776896944</v>
      </c>
      <c r="E6" s="4">
        <f t="shared" si="1"/>
        <v>115</v>
      </c>
      <c r="F6" s="4">
        <f t="shared" si="1"/>
        <v>209</v>
      </c>
      <c r="G6" s="4">
        <v>115</v>
      </c>
      <c r="H6" s="4">
        <v>207</v>
      </c>
      <c r="I6" s="4">
        <v>0</v>
      </c>
      <c r="J6" s="4">
        <v>2</v>
      </c>
      <c r="K6" s="24">
        <f t="shared" si="2"/>
        <v>1.5417632572346861E-3</v>
      </c>
      <c r="L6" s="24">
        <f t="shared" si="3"/>
        <v>3.0725220735961386E-3</v>
      </c>
      <c r="M6" s="24">
        <f t="shared" si="4"/>
        <v>4.6142853308308246E-3</v>
      </c>
      <c r="N6" s="8">
        <f t="shared" si="5"/>
        <v>1.3842855992492473</v>
      </c>
    </row>
    <row r="7" spans="1:14" x14ac:dyDescent="0.25">
      <c r="A7" s="7" t="s">
        <v>4</v>
      </c>
      <c r="B7" s="4">
        <v>52282</v>
      </c>
      <c r="C7" s="19">
        <f t="shared" si="0"/>
        <v>104.58819188191882</v>
      </c>
      <c r="D7" s="19">
        <f t="shared" si="0"/>
        <v>198.63193657984144</v>
      </c>
      <c r="E7" s="4">
        <f t="shared" si="1"/>
        <v>97</v>
      </c>
      <c r="F7" s="4">
        <f t="shared" si="1"/>
        <v>168</v>
      </c>
      <c r="G7" s="4">
        <v>97</v>
      </c>
      <c r="H7" s="4">
        <v>166</v>
      </c>
      <c r="I7" s="4">
        <v>0</v>
      </c>
      <c r="J7" s="4">
        <v>2</v>
      </c>
      <c r="K7" s="24">
        <f t="shared" si="2"/>
        <v>2.0004627191369654E-3</v>
      </c>
      <c r="L7" s="24">
        <f t="shared" si="3"/>
        <v>3.7992413561042317E-3</v>
      </c>
      <c r="M7" s="24">
        <f t="shared" si="4"/>
        <v>5.7997040752411971E-3</v>
      </c>
      <c r="N7" s="8">
        <f t="shared" si="5"/>
        <v>1.7399112225723592</v>
      </c>
    </row>
    <row r="8" spans="1:14" x14ac:dyDescent="0.25">
      <c r="A8" s="7" t="s">
        <v>5</v>
      </c>
      <c r="B8" s="4">
        <v>36380</v>
      </c>
      <c r="C8" s="19">
        <f t="shared" si="0"/>
        <v>78.710701107011062</v>
      </c>
      <c r="D8" s="19">
        <f t="shared" si="0"/>
        <v>176.16761041902606</v>
      </c>
      <c r="E8" s="4">
        <f t="shared" si="1"/>
        <v>73</v>
      </c>
      <c r="F8" s="4">
        <f t="shared" si="1"/>
        <v>149</v>
      </c>
      <c r="G8" s="4">
        <v>72</v>
      </c>
      <c r="H8" s="4">
        <v>147</v>
      </c>
      <c r="I8" s="4">
        <v>1</v>
      </c>
      <c r="J8" s="4">
        <v>2</v>
      </c>
      <c r="K8" s="24">
        <f t="shared" si="2"/>
        <v>2.1635706736396663E-3</v>
      </c>
      <c r="L8" s="24">
        <f t="shared" si="3"/>
        <v>4.8424301929363952E-3</v>
      </c>
      <c r="M8" s="24">
        <f t="shared" si="4"/>
        <v>7.0060008665760619E-3</v>
      </c>
      <c r="N8" s="8">
        <f t="shared" si="5"/>
        <v>2.1018002599728187</v>
      </c>
    </row>
    <row r="9" spans="1:14" x14ac:dyDescent="0.25">
      <c r="A9" s="7" t="s">
        <v>6</v>
      </c>
      <c r="B9" s="4">
        <v>26338</v>
      </c>
      <c r="C9" s="19">
        <f t="shared" si="0"/>
        <v>61.459040590405905</v>
      </c>
      <c r="D9" s="19">
        <f t="shared" si="0"/>
        <v>144.24462061155154</v>
      </c>
      <c r="E9" s="4">
        <f t="shared" si="1"/>
        <v>57</v>
      </c>
      <c r="F9" s="4">
        <f t="shared" si="1"/>
        <v>122</v>
      </c>
      <c r="G9" s="4">
        <v>55</v>
      </c>
      <c r="H9" s="4">
        <v>120</v>
      </c>
      <c r="I9" s="4">
        <v>2</v>
      </c>
      <c r="J9" s="4">
        <v>2</v>
      </c>
      <c r="K9" s="24">
        <f t="shared" si="2"/>
        <v>2.3334740903032084E-3</v>
      </c>
      <c r="L9" s="24">
        <f t="shared" si="3"/>
        <v>5.4766732709982356E-3</v>
      </c>
      <c r="M9" s="24">
        <f t="shared" si="4"/>
        <v>7.8101473613014453E-3</v>
      </c>
      <c r="N9" s="8">
        <f t="shared" si="5"/>
        <v>2.3430442083904337</v>
      </c>
    </row>
    <row r="10" spans="1:14" x14ac:dyDescent="0.25">
      <c r="A10" s="7" t="s">
        <v>7</v>
      </c>
      <c r="B10" s="4">
        <v>20049</v>
      </c>
      <c r="C10" s="19">
        <f t="shared" si="0"/>
        <v>40.972693726937266</v>
      </c>
      <c r="D10" s="19">
        <f t="shared" si="0"/>
        <v>133.60362400906004</v>
      </c>
      <c r="E10" s="4">
        <f t="shared" si="1"/>
        <v>38</v>
      </c>
      <c r="F10" s="4">
        <f t="shared" si="1"/>
        <v>113</v>
      </c>
      <c r="G10" s="4">
        <v>38</v>
      </c>
      <c r="H10" s="4">
        <v>112</v>
      </c>
      <c r="I10" s="4">
        <v>0</v>
      </c>
      <c r="J10" s="4">
        <v>1</v>
      </c>
      <c r="K10" s="24">
        <f t="shared" si="2"/>
        <v>2.0436277982411725E-3</v>
      </c>
      <c r="L10" s="24">
        <f t="shared" si="3"/>
        <v>6.6638547563000671E-3</v>
      </c>
      <c r="M10" s="24">
        <f t="shared" si="4"/>
        <v>8.7074825545412383E-3</v>
      </c>
      <c r="N10" s="8">
        <f t="shared" si="5"/>
        <v>2.6122447663623714</v>
      </c>
    </row>
    <row r="11" spans="1:14" x14ac:dyDescent="0.25">
      <c r="A11" s="7" t="s">
        <v>8</v>
      </c>
      <c r="B11" s="4">
        <v>15294</v>
      </c>
      <c r="C11" s="19">
        <f t="shared" si="0"/>
        <v>45.285608856088558</v>
      </c>
      <c r="D11" s="19">
        <f t="shared" si="0"/>
        <v>100.49830124575313</v>
      </c>
      <c r="E11" s="4">
        <f t="shared" si="1"/>
        <v>42</v>
      </c>
      <c r="F11" s="4">
        <f t="shared" si="1"/>
        <v>85</v>
      </c>
      <c r="G11" s="4">
        <v>42</v>
      </c>
      <c r="H11" s="4">
        <v>85</v>
      </c>
      <c r="I11" s="4">
        <v>0</v>
      </c>
      <c r="J11" s="4">
        <v>0</v>
      </c>
      <c r="K11" s="24">
        <f t="shared" si="2"/>
        <v>2.9610048944742093E-3</v>
      </c>
      <c r="L11" s="24">
        <f t="shared" si="3"/>
        <v>6.5710933206324781E-3</v>
      </c>
      <c r="M11" s="24">
        <f t="shared" si="4"/>
        <v>9.5320982151066887E-3</v>
      </c>
      <c r="N11" s="8">
        <f t="shared" si="5"/>
        <v>2.8596294645320062</v>
      </c>
    </row>
    <row r="12" spans="1:14" x14ac:dyDescent="0.25">
      <c r="A12" s="7" t="s">
        <v>9</v>
      </c>
      <c r="B12" s="4">
        <v>12230</v>
      </c>
      <c r="C12" s="19">
        <f t="shared" si="0"/>
        <v>35.581549815498157</v>
      </c>
      <c r="D12" s="19">
        <f t="shared" si="0"/>
        <v>93.40430351075878</v>
      </c>
      <c r="E12" s="4">
        <f t="shared" si="1"/>
        <v>33</v>
      </c>
      <c r="F12" s="4">
        <f t="shared" si="1"/>
        <v>79</v>
      </c>
      <c r="G12" s="4">
        <v>33</v>
      </c>
      <c r="H12" s="4">
        <v>78</v>
      </c>
      <c r="I12" s="4">
        <v>0</v>
      </c>
      <c r="J12" s="4">
        <v>1</v>
      </c>
      <c r="K12" s="24">
        <f t="shared" si="2"/>
        <v>2.9093662972606831E-3</v>
      </c>
      <c r="L12" s="24">
        <f t="shared" si="3"/>
        <v>7.6373101807652314E-3</v>
      </c>
      <c r="M12" s="24">
        <f t="shared" si="4"/>
        <v>1.0546676478025915E-2</v>
      </c>
      <c r="N12" s="8">
        <f t="shared" si="5"/>
        <v>3.1640029434077745</v>
      </c>
    </row>
    <row r="13" spans="1:14" x14ac:dyDescent="0.25">
      <c r="A13" s="7" t="s">
        <v>10</v>
      </c>
      <c r="B13" s="4">
        <v>50094</v>
      </c>
      <c r="C13" s="19">
        <f t="shared" si="0"/>
        <v>188.69003690036899</v>
      </c>
      <c r="D13" s="19">
        <f t="shared" si="0"/>
        <v>403.17553793884485</v>
      </c>
      <c r="E13" s="4">
        <f t="shared" si="1"/>
        <v>175</v>
      </c>
      <c r="F13" s="4">
        <f t="shared" si="1"/>
        <v>341</v>
      </c>
      <c r="G13" s="4">
        <v>174</v>
      </c>
      <c r="H13" s="4">
        <v>337</v>
      </c>
      <c r="I13" s="4">
        <v>1</v>
      </c>
      <c r="J13" s="4">
        <v>4</v>
      </c>
      <c r="K13" s="24">
        <f t="shared" si="2"/>
        <v>3.7667193057126401E-3</v>
      </c>
      <c r="L13" s="24">
        <f t="shared" si="3"/>
        <v>8.0483798047439777E-3</v>
      </c>
      <c r="M13" s="24">
        <f t="shared" si="4"/>
        <v>1.1815099110456619E-2</v>
      </c>
      <c r="N13" s="8">
        <f t="shared" si="5"/>
        <v>3.544529733136986</v>
      </c>
    </row>
    <row r="14" spans="1:14" x14ac:dyDescent="0.25">
      <c r="A14" s="7" t="s">
        <v>11</v>
      </c>
      <c r="B14" s="4">
        <v>15350</v>
      </c>
      <c r="C14" s="19">
        <f t="shared" si="0"/>
        <v>65.771955719557198</v>
      </c>
      <c r="D14" s="19">
        <f t="shared" si="0"/>
        <v>189.17327293318235</v>
      </c>
      <c r="E14" s="4">
        <f t="shared" si="1"/>
        <v>61</v>
      </c>
      <c r="F14" s="4">
        <f t="shared" si="1"/>
        <v>160</v>
      </c>
      <c r="G14" s="4">
        <v>61</v>
      </c>
      <c r="H14" s="4">
        <v>158</v>
      </c>
      <c r="I14" s="4">
        <v>0</v>
      </c>
      <c r="J14" s="4">
        <v>2</v>
      </c>
      <c r="K14" s="24">
        <f t="shared" si="2"/>
        <v>4.284817962186137E-3</v>
      </c>
      <c r="L14" s="24">
        <f t="shared" si="3"/>
        <v>1.2323991722031424E-2</v>
      </c>
      <c r="M14" s="24">
        <f t="shared" si="4"/>
        <v>1.660880968421756E-2</v>
      </c>
      <c r="N14" s="8">
        <f t="shared" si="5"/>
        <v>4.9826429052652683</v>
      </c>
    </row>
    <row r="15" spans="1:14" x14ac:dyDescent="0.25">
      <c r="A15" s="7" t="s">
        <v>14</v>
      </c>
      <c r="B15" s="4">
        <v>5</v>
      </c>
      <c r="C15" s="19">
        <f t="shared" si="0"/>
        <v>1.0782287822878229</v>
      </c>
      <c r="D15" s="19">
        <f t="shared" si="0"/>
        <v>0</v>
      </c>
      <c r="E15" s="4">
        <f t="shared" si="1"/>
        <v>1</v>
      </c>
      <c r="F15" s="4">
        <f t="shared" si="1"/>
        <v>0</v>
      </c>
      <c r="G15" s="4">
        <v>1</v>
      </c>
      <c r="H15" s="4">
        <v>0</v>
      </c>
      <c r="I15" s="4">
        <v>0</v>
      </c>
      <c r="J15" s="4"/>
      <c r="K15" s="24">
        <f t="shared" si="2"/>
        <v>0.21564575645756459</v>
      </c>
      <c r="L15" s="24">
        <f t="shared" si="3"/>
        <v>0</v>
      </c>
      <c r="M15" s="24">
        <f t="shared" si="4"/>
        <v>0.21564575645756459</v>
      </c>
      <c r="N15" s="8">
        <f t="shared" si="5"/>
        <v>64.693726937269375</v>
      </c>
    </row>
    <row r="17" spans="1:14" x14ac:dyDescent="0.25">
      <c r="A17" s="7" t="s">
        <v>15</v>
      </c>
      <c r="B17" s="17">
        <f>SUM(B2:B15)</f>
        <v>1187573</v>
      </c>
      <c r="C17" s="17">
        <v>1461</v>
      </c>
      <c r="D17" s="17">
        <v>3132</v>
      </c>
      <c r="E17" s="7">
        <f t="shared" ref="E17:J17" si="6">SUM(E2:E15)</f>
        <v>1355</v>
      </c>
      <c r="F17" s="7">
        <f t="shared" si="6"/>
        <v>2649</v>
      </c>
      <c r="G17" s="7">
        <f t="shared" si="6"/>
        <v>1347</v>
      </c>
      <c r="H17" s="7">
        <f t="shared" si="6"/>
        <v>2615</v>
      </c>
      <c r="I17" s="7">
        <f t="shared" si="6"/>
        <v>8</v>
      </c>
      <c r="J17" s="7">
        <f t="shared" si="6"/>
        <v>34</v>
      </c>
    </row>
    <row r="20" spans="1:14" ht="14.4" x14ac:dyDescent="0.25">
      <c r="B20" s="25" t="s">
        <v>89</v>
      </c>
      <c r="C20" s="26" t="s">
        <v>61</v>
      </c>
      <c r="D20" s="26" t="s">
        <v>62</v>
      </c>
      <c r="E20" s="20"/>
      <c r="F20" s="20"/>
      <c r="G20" s="20"/>
      <c r="H20" s="20"/>
      <c r="I20" s="20"/>
      <c r="J20" s="20"/>
      <c r="K20" s="26" t="s">
        <v>90</v>
      </c>
      <c r="L20" s="26" t="s">
        <v>91</v>
      </c>
      <c r="M20" s="26" t="s">
        <v>76</v>
      </c>
      <c r="N20" s="26" t="s">
        <v>77</v>
      </c>
    </row>
    <row r="21" spans="1:14" ht="15.6" x14ac:dyDescent="0.25">
      <c r="A21" s="17" t="s">
        <v>78</v>
      </c>
      <c r="B21" s="27">
        <f>SUM(B4:B$15)</f>
        <v>684682</v>
      </c>
      <c r="C21" s="28">
        <f>SUM(C4:C$15)</f>
        <v>1183.8952029520294</v>
      </c>
      <c r="D21" s="28">
        <f>SUM(D4:D$15)</f>
        <v>2557.386183465459</v>
      </c>
      <c r="E21" s="29"/>
      <c r="F21" s="29"/>
      <c r="G21" s="29"/>
      <c r="H21" s="29"/>
      <c r="I21" s="29"/>
      <c r="J21" s="29"/>
      <c r="K21" s="30">
        <f>C21+D21</f>
        <v>3741.2813864174886</v>
      </c>
      <c r="L21" s="31">
        <f>K21/B21</f>
        <v>5.4642613452923969E-3</v>
      </c>
      <c r="M21" s="29">
        <f>K21*300</f>
        <v>1122384.4159252467</v>
      </c>
      <c r="N21" s="29">
        <f>M21/B21</f>
        <v>1.639278403587719</v>
      </c>
    </row>
    <row r="22" spans="1:14" ht="15.6" x14ac:dyDescent="0.25">
      <c r="A22" s="17" t="s">
        <v>79</v>
      </c>
      <c r="B22" s="27">
        <f>SUM(B5:B$15)</f>
        <v>442142</v>
      </c>
      <c r="C22" s="28">
        <f>SUM(C5:C$15)</f>
        <v>941.29372693726941</v>
      </c>
      <c r="D22" s="28">
        <f>SUM(D5:D$15)</f>
        <v>2074.9943374858435</v>
      </c>
      <c r="E22" s="29"/>
      <c r="F22" s="29"/>
      <c r="G22" s="29"/>
      <c r="H22" s="29"/>
      <c r="I22" s="29"/>
      <c r="J22" s="29"/>
      <c r="K22" s="30">
        <f t="shared" ref="K22:K31" si="7">C22+D22</f>
        <v>3016.2880644231127</v>
      </c>
      <c r="L22" s="31">
        <f t="shared" ref="L22:L31" si="8">K22/B22</f>
        <v>6.8219894613565611E-3</v>
      </c>
      <c r="M22" s="29">
        <f t="shared" ref="M22:M31" si="9">K22*300</f>
        <v>904886.4193269338</v>
      </c>
      <c r="N22" s="29">
        <f t="shared" ref="N22:N31" si="10">M22/B22</f>
        <v>2.0465968384069684</v>
      </c>
    </row>
    <row r="23" spans="1:14" ht="15.6" x14ac:dyDescent="0.25">
      <c r="A23" s="17" t="s">
        <v>80</v>
      </c>
      <c r="B23" s="27">
        <f>SUM(B6:B$15)</f>
        <v>308447</v>
      </c>
      <c r="C23" s="28">
        <f>SUM(C6:C$15)</f>
        <v>746.13431734317351</v>
      </c>
      <c r="D23" s="28">
        <f>SUM(D6:D$15)</f>
        <v>1686.0067950169876</v>
      </c>
      <c r="E23" s="29"/>
      <c r="F23" s="29"/>
      <c r="G23" s="29"/>
      <c r="H23" s="29"/>
      <c r="I23" s="29"/>
      <c r="J23" s="29"/>
      <c r="K23" s="30">
        <f t="shared" si="7"/>
        <v>2432.1411123601611</v>
      </c>
      <c r="L23" s="31">
        <f t="shared" si="8"/>
        <v>7.8851183910369077E-3</v>
      </c>
      <c r="M23" s="29">
        <f t="shared" si="9"/>
        <v>729642.33370804833</v>
      </c>
      <c r="N23" s="29">
        <f t="shared" si="10"/>
        <v>2.3655355173110721</v>
      </c>
    </row>
    <row r="24" spans="1:14" ht="15.6" x14ac:dyDescent="0.25">
      <c r="A24" s="17" t="s">
        <v>81</v>
      </c>
      <c r="B24" s="27">
        <f>SUM(B7:B$15)</f>
        <v>228022</v>
      </c>
      <c r="C24" s="28">
        <f>SUM(C7:C$15)</f>
        <v>622.13800738007387</v>
      </c>
      <c r="D24" s="28">
        <f>SUM(D7:D$15)</f>
        <v>1438.8992072480182</v>
      </c>
      <c r="E24" s="29"/>
      <c r="F24" s="29"/>
      <c r="G24" s="29"/>
      <c r="H24" s="29"/>
      <c r="I24" s="29"/>
      <c r="J24" s="29"/>
      <c r="K24" s="30">
        <f t="shared" si="7"/>
        <v>2061.037214628092</v>
      </c>
      <c r="L24" s="31">
        <f t="shared" si="8"/>
        <v>9.0387647447531024E-3</v>
      </c>
      <c r="M24" s="29">
        <f t="shared" si="9"/>
        <v>618311.16438842763</v>
      </c>
      <c r="N24" s="29">
        <f t="shared" si="10"/>
        <v>2.7116294234259311</v>
      </c>
    </row>
    <row r="25" spans="1:14" ht="15.6" x14ac:dyDescent="0.25">
      <c r="A25" s="17" t="s">
        <v>82</v>
      </c>
      <c r="B25" s="27">
        <f>SUM(B8:B$15)</f>
        <v>175740</v>
      </c>
      <c r="C25" s="28">
        <f>SUM(C8:C$15)</f>
        <v>517.549815498155</v>
      </c>
      <c r="D25" s="28">
        <f>SUM(D8:D$15)</f>
        <v>1240.2672706681767</v>
      </c>
      <c r="E25" s="29"/>
      <c r="F25" s="29"/>
      <c r="G25" s="29"/>
      <c r="H25" s="29"/>
      <c r="I25" s="29"/>
      <c r="J25" s="29"/>
      <c r="K25" s="30">
        <f t="shared" si="7"/>
        <v>1757.8170861663316</v>
      </c>
      <c r="L25" s="31">
        <f t="shared" si="8"/>
        <v>1.000237331379499E-2</v>
      </c>
      <c r="M25" s="29">
        <f t="shared" si="9"/>
        <v>527345.12584989949</v>
      </c>
      <c r="N25" s="29">
        <f t="shared" si="10"/>
        <v>3.0007119941384972</v>
      </c>
    </row>
    <row r="26" spans="1:14" ht="15.6" x14ac:dyDescent="0.25">
      <c r="A26" s="17" t="s">
        <v>83</v>
      </c>
      <c r="B26" s="27">
        <f>SUM(B9:B$15)</f>
        <v>139360</v>
      </c>
      <c r="C26" s="28">
        <f>SUM(C9:C$15)</f>
        <v>438.83911439114388</v>
      </c>
      <c r="D26" s="28">
        <f>SUM(D9:D$15)</f>
        <v>1064.0996602491507</v>
      </c>
      <c r="E26" s="29"/>
      <c r="F26" s="29"/>
      <c r="G26" s="29"/>
      <c r="H26" s="29"/>
      <c r="I26" s="29"/>
      <c r="J26" s="29"/>
      <c r="K26" s="30">
        <f t="shared" si="7"/>
        <v>1502.9387746402945</v>
      </c>
      <c r="L26" s="31">
        <f t="shared" si="8"/>
        <v>1.0784577889209919E-2</v>
      </c>
      <c r="M26" s="29">
        <f t="shared" si="9"/>
        <v>450881.63239208836</v>
      </c>
      <c r="N26" s="29">
        <f t="shared" si="10"/>
        <v>3.235373366762976</v>
      </c>
    </row>
    <row r="27" spans="1:14" ht="15.6" x14ac:dyDescent="0.25">
      <c r="A27" s="17" t="s">
        <v>84</v>
      </c>
      <c r="B27" s="27">
        <f>SUM(B10:B$15)</f>
        <v>113022</v>
      </c>
      <c r="C27" s="28">
        <f>SUM(C10:C$15)</f>
        <v>377.38007380073793</v>
      </c>
      <c r="D27" s="28">
        <f>SUM(D10:D$15)</f>
        <v>919.85503963759913</v>
      </c>
      <c r="E27" s="29"/>
      <c r="F27" s="29"/>
      <c r="G27" s="29"/>
      <c r="H27" s="29"/>
      <c r="I27" s="29"/>
      <c r="J27" s="29"/>
      <c r="K27" s="30">
        <f t="shared" si="7"/>
        <v>1297.2351134383371</v>
      </c>
      <c r="L27" s="31">
        <f t="shared" si="8"/>
        <v>1.1477722155317878E-2</v>
      </c>
      <c r="M27" s="29">
        <f t="shared" si="9"/>
        <v>389170.5340315011</v>
      </c>
      <c r="N27" s="29">
        <f t="shared" si="10"/>
        <v>3.4433166465953629</v>
      </c>
    </row>
    <row r="28" spans="1:14" ht="15.6" x14ac:dyDescent="0.25">
      <c r="A28" s="17" t="s">
        <v>85</v>
      </c>
      <c r="B28" s="27">
        <f>SUM(B11:B$15)</f>
        <v>92973</v>
      </c>
      <c r="C28" s="28">
        <f>SUM(C11:C$15)</f>
        <v>336.40738007380071</v>
      </c>
      <c r="D28" s="28">
        <f>SUM(D11:D$15)</f>
        <v>786.25141562853912</v>
      </c>
      <c r="E28" s="29"/>
      <c r="F28" s="29"/>
      <c r="G28" s="29"/>
      <c r="H28" s="29"/>
      <c r="I28" s="29"/>
      <c r="J28" s="29"/>
      <c r="K28" s="30">
        <f t="shared" si="7"/>
        <v>1122.6587957023398</v>
      </c>
      <c r="L28" s="31">
        <f t="shared" si="8"/>
        <v>1.2075105629616554E-2</v>
      </c>
      <c r="M28" s="29">
        <f t="shared" si="9"/>
        <v>336797.63871070195</v>
      </c>
      <c r="N28" s="29">
        <f t="shared" si="10"/>
        <v>3.6225316888849659</v>
      </c>
    </row>
    <row r="29" spans="1:14" ht="15.6" x14ac:dyDescent="0.25">
      <c r="A29" s="17" t="s">
        <v>86</v>
      </c>
      <c r="B29" s="27">
        <f>SUM(B12:B$15)</f>
        <v>77679</v>
      </c>
      <c r="C29" s="28">
        <f>SUM(C12:C$15)</f>
        <v>291.12177121771214</v>
      </c>
      <c r="D29" s="28">
        <f>SUM(D12:D$15)</f>
        <v>685.75311438278595</v>
      </c>
      <c r="E29" s="29"/>
      <c r="F29" s="29"/>
      <c r="G29" s="29"/>
      <c r="H29" s="29"/>
      <c r="I29" s="29"/>
      <c r="J29" s="29"/>
      <c r="K29" s="30">
        <f t="shared" si="7"/>
        <v>976.87488560049815</v>
      </c>
      <c r="L29" s="31">
        <f t="shared" si="8"/>
        <v>1.2575791212560642E-2</v>
      </c>
      <c r="M29" s="29">
        <f t="shared" si="9"/>
        <v>293062.46568014944</v>
      </c>
      <c r="N29" s="29">
        <f t="shared" si="10"/>
        <v>3.7727373637681927</v>
      </c>
    </row>
    <row r="30" spans="1:14" ht="15.6" x14ac:dyDescent="0.25">
      <c r="A30" s="17" t="s">
        <v>87</v>
      </c>
      <c r="B30" s="27">
        <f>SUM(B13:B$15)</f>
        <v>65449</v>
      </c>
      <c r="C30" s="28">
        <f>SUM(C13:C$15)</f>
        <v>255.54022140221403</v>
      </c>
      <c r="D30" s="28">
        <f>SUM(D13:D$15)</f>
        <v>592.34881087202723</v>
      </c>
      <c r="E30" s="29"/>
      <c r="F30" s="29"/>
      <c r="G30" s="29"/>
      <c r="H30" s="29"/>
      <c r="I30" s="29"/>
      <c r="J30" s="29"/>
      <c r="K30" s="30">
        <f t="shared" si="7"/>
        <v>847.88903227424123</v>
      </c>
      <c r="L30" s="31">
        <f t="shared" si="8"/>
        <v>1.2954957788113512E-2</v>
      </c>
      <c r="M30" s="29">
        <f t="shared" si="9"/>
        <v>254366.70968227237</v>
      </c>
      <c r="N30" s="29">
        <f t="shared" si="10"/>
        <v>3.8864873364340533</v>
      </c>
    </row>
    <row r="31" spans="1:14" ht="15.6" x14ac:dyDescent="0.25">
      <c r="A31" s="17" t="s">
        <v>88</v>
      </c>
      <c r="B31" s="27">
        <f>SUM(B14:B$15)</f>
        <v>15355</v>
      </c>
      <c r="C31" s="28">
        <f>SUM(C14:C$15)</f>
        <v>66.850184501845021</v>
      </c>
      <c r="D31" s="28">
        <f>SUM(D14:D$15)</f>
        <v>189.17327293318235</v>
      </c>
      <c r="E31" s="29"/>
      <c r="F31" s="29"/>
      <c r="G31" s="29"/>
      <c r="H31" s="29"/>
      <c r="I31" s="29"/>
      <c r="J31" s="29"/>
      <c r="K31" s="30">
        <f t="shared" si="7"/>
        <v>256.02345743502735</v>
      </c>
      <c r="L31" s="31">
        <f t="shared" si="8"/>
        <v>1.6673621454576838E-2</v>
      </c>
      <c r="M31" s="29">
        <f t="shared" si="9"/>
        <v>76807.037230508213</v>
      </c>
      <c r="N31" s="29">
        <f t="shared" si="10"/>
        <v>5.0020864363730517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C025-BBB0-474E-8C3D-FE51C2356ECD}">
  <dimension ref="A1:N31"/>
  <sheetViews>
    <sheetView workbookViewId="0">
      <selection activeCell="K18" sqref="K18"/>
    </sheetView>
  </sheetViews>
  <sheetFormatPr defaultColWidth="20.77734375" defaultRowHeight="13.8" x14ac:dyDescent="0.25"/>
  <cols>
    <col min="5" max="8" width="0" hidden="1" customWidth="1"/>
    <col min="9" max="10" width="25.77734375" hidden="1" customWidth="1"/>
  </cols>
  <sheetData>
    <row r="1" spans="1:14" ht="14.4" x14ac:dyDescent="0.25">
      <c r="A1" s="2" t="s">
        <v>13</v>
      </c>
      <c r="B1" s="2" t="s">
        <v>60</v>
      </c>
      <c r="C1" s="2" t="s">
        <v>74</v>
      </c>
      <c r="D1" s="2" t="s">
        <v>75</v>
      </c>
      <c r="E1" s="2" t="s">
        <v>37</v>
      </c>
      <c r="F1" s="2" t="s">
        <v>38</v>
      </c>
      <c r="G1" s="2" t="s">
        <v>34</v>
      </c>
      <c r="H1" s="2" t="s">
        <v>33</v>
      </c>
      <c r="I1" s="2" t="s">
        <v>35</v>
      </c>
      <c r="J1" s="2" t="s">
        <v>36</v>
      </c>
      <c r="K1" s="2" t="s">
        <v>71</v>
      </c>
      <c r="L1" s="2" t="s">
        <v>72</v>
      </c>
      <c r="M1" s="2" t="s">
        <v>73</v>
      </c>
      <c r="N1" s="2" t="s">
        <v>77</v>
      </c>
    </row>
    <row r="2" spans="1:14" ht="13.8" customHeight="1" x14ac:dyDescent="0.25">
      <c r="A2" s="7">
        <v>1</v>
      </c>
      <c r="B2" s="4">
        <v>174624</v>
      </c>
      <c r="C2" s="19">
        <f>E2/E$17*C$17</f>
        <v>25.691807542262676</v>
      </c>
      <c r="D2" s="19">
        <f>F2/F$17*D$17</f>
        <v>161.35213537469784</v>
      </c>
      <c r="E2" s="4">
        <f>G2+I2</f>
        <v>23</v>
      </c>
      <c r="F2" s="4">
        <f>H2+J2</f>
        <v>138</v>
      </c>
      <c r="G2" s="4">
        <v>23</v>
      </c>
      <c r="H2" s="4">
        <v>137</v>
      </c>
      <c r="I2" s="4">
        <v>0</v>
      </c>
      <c r="J2" s="4">
        <v>1</v>
      </c>
      <c r="K2" s="24">
        <f>C2/B2</f>
        <v>1.4712644047933088E-4</v>
      </c>
      <c r="L2" s="24">
        <f>D2/B2</f>
        <v>9.2399747671968247E-4</v>
      </c>
      <c r="M2" s="24">
        <f>(C2+D2)/B2</f>
        <v>1.0711239171990134E-3</v>
      </c>
      <c r="N2" s="8">
        <f>(C2+D2)*300/B2</f>
        <v>0.321337175159704</v>
      </c>
    </row>
    <row r="3" spans="1:14" ht="13.8" customHeight="1" x14ac:dyDescent="0.25">
      <c r="A3" s="7" t="s">
        <v>0</v>
      </c>
      <c r="B3" s="4">
        <v>403656</v>
      </c>
      <c r="C3" s="19">
        <f t="shared" ref="C3:D15" si="0">E3/E$17*C$17</f>
        <v>189.8959687906372</v>
      </c>
      <c r="D3" s="19">
        <f t="shared" si="0"/>
        <v>574.08622078968574</v>
      </c>
      <c r="E3" s="4">
        <f t="shared" ref="E3:F15" si="1">G3+I3</f>
        <v>170</v>
      </c>
      <c r="F3" s="4">
        <f t="shared" si="1"/>
        <v>491</v>
      </c>
      <c r="G3" s="4">
        <v>170</v>
      </c>
      <c r="H3" s="4">
        <v>491</v>
      </c>
      <c r="I3" s="4">
        <v>0</v>
      </c>
      <c r="J3" s="4">
        <v>0</v>
      </c>
      <c r="K3" s="24">
        <f t="shared" ref="K3:K15" si="2">C3/B3</f>
        <v>4.7044009946746039E-4</v>
      </c>
      <c r="L3" s="24">
        <f t="shared" ref="L3:L15" si="3">D3/B3</f>
        <v>1.4222164932261275E-3</v>
      </c>
      <c r="M3" s="24">
        <f t="shared" ref="M3:M15" si="4">(C3+D3)/B3</f>
        <v>1.8926565926935879E-3</v>
      </c>
      <c r="N3" s="8">
        <f t="shared" ref="N3:N15" si="5">(C3+D3)*300/B3</f>
        <v>0.56779697780807636</v>
      </c>
    </row>
    <row r="4" spans="1:14" ht="13.8" customHeight="1" x14ac:dyDescent="0.25">
      <c r="A4" s="7" t="s">
        <v>1</v>
      </c>
      <c r="B4" s="4">
        <v>217619</v>
      </c>
      <c r="C4" s="19">
        <f t="shared" si="0"/>
        <v>203.30039011703511</v>
      </c>
      <c r="D4" s="19">
        <f t="shared" si="0"/>
        <v>509.77921031426274</v>
      </c>
      <c r="E4" s="4">
        <f t="shared" si="1"/>
        <v>182</v>
      </c>
      <c r="F4" s="4">
        <f t="shared" si="1"/>
        <v>436</v>
      </c>
      <c r="G4" s="4">
        <v>181</v>
      </c>
      <c r="H4" s="4">
        <v>434</v>
      </c>
      <c r="I4" s="4">
        <v>1</v>
      </c>
      <c r="J4" s="4">
        <v>2</v>
      </c>
      <c r="K4" s="24">
        <f t="shared" si="2"/>
        <v>9.3420330999147638E-4</v>
      </c>
      <c r="L4" s="24">
        <f t="shared" si="3"/>
        <v>2.3425308006849712E-3</v>
      </c>
      <c r="M4" s="24">
        <f t="shared" si="4"/>
        <v>3.2767341106764479E-3</v>
      </c>
      <c r="N4" s="8">
        <f t="shared" si="5"/>
        <v>0.9830202332029343</v>
      </c>
    </row>
    <row r="5" spans="1:14" ht="13.8" customHeight="1" x14ac:dyDescent="0.25">
      <c r="A5" s="7" t="s">
        <v>2</v>
      </c>
      <c r="B5" s="4">
        <v>107871</v>
      </c>
      <c r="C5" s="19">
        <f t="shared" si="0"/>
        <v>128.45903771131341</v>
      </c>
      <c r="D5" s="19">
        <f t="shared" si="0"/>
        <v>364.79613215149072</v>
      </c>
      <c r="E5" s="4">
        <f t="shared" si="1"/>
        <v>115</v>
      </c>
      <c r="F5" s="4">
        <f t="shared" si="1"/>
        <v>312</v>
      </c>
      <c r="G5" s="4">
        <v>114</v>
      </c>
      <c r="H5" s="4">
        <v>308</v>
      </c>
      <c r="I5" s="4">
        <v>1</v>
      </c>
      <c r="J5" s="4">
        <v>4</v>
      </c>
      <c r="K5" s="24">
        <f t="shared" si="2"/>
        <v>1.1908579480241531E-3</v>
      </c>
      <c r="L5" s="24">
        <f t="shared" si="3"/>
        <v>3.3817813142688093E-3</v>
      </c>
      <c r="M5" s="24">
        <f t="shared" si="4"/>
        <v>4.5726392622929624E-3</v>
      </c>
      <c r="N5" s="8">
        <f t="shared" si="5"/>
        <v>1.3717917786878886</v>
      </c>
    </row>
    <row r="6" spans="1:14" x14ac:dyDescent="0.25">
      <c r="A6" s="7" t="s">
        <v>3</v>
      </c>
      <c r="B6" s="4">
        <v>60234</v>
      </c>
      <c r="C6" s="19">
        <f t="shared" si="0"/>
        <v>70.373211963589071</v>
      </c>
      <c r="D6" s="19">
        <f t="shared" si="0"/>
        <v>261.90491539081387</v>
      </c>
      <c r="E6" s="4">
        <f t="shared" si="1"/>
        <v>63</v>
      </c>
      <c r="F6" s="4">
        <f t="shared" si="1"/>
        <v>224</v>
      </c>
      <c r="G6" s="4">
        <v>63</v>
      </c>
      <c r="H6" s="4">
        <v>221</v>
      </c>
      <c r="I6" s="4">
        <v>0</v>
      </c>
      <c r="J6" s="4">
        <v>3</v>
      </c>
      <c r="K6" s="24">
        <f t="shared" si="2"/>
        <v>1.1683303775872277E-3</v>
      </c>
      <c r="L6" s="24">
        <f t="shared" si="3"/>
        <v>4.3481242386494978E-3</v>
      </c>
      <c r="M6" s="24">
        <f t="shared" si="4"/>
        <v>5.5164546162367262E-3</v>
      </c>
      <c r="N6" s="8">
        <f t="shared" si="5"/>
        <v>1.6549363848710179</v>
      </c>
    </row>
    <row r="7" spans="1:14" x14ac:dyDescent="0.25">
      <c r="A7" s="7" t="s">
        <v>4</v>
      </c>
      <c r="B7" s="4">
        <v>37226</v>
      </c>
      <c r="C7" s="19">
        <f t="shared" si="0"/>
        <v>51.383615084525353</v>
      </c>
      <c r="D7" s="19">
        <f t="shared" si="0"/>
        <v>190.58259468170829</v>
      </c>
      <c r="E7" s="4">
        <f t="shared" si="1"/>
        <v>46</v>
      </c>
      <c r="F7" s="4">
        <f t="shared" si="1"/>
        <v>163</v>
      </c>
      <c r="G7" s="4">
        <v>45</v>
      </c>
      <c r="H7" s="4">
        <v>162</v>
      </c>
      <c r="I7" s="4">
        <v>1</v>
      </c>
      <c r="J7" s="4">
        <v>1</v>
      </c>
      <c r="K7" s="24">
        <f t="shared" si="2"/>
        <v>1.3803152389331476E-3</v>
      </c>
      <c r="L7" s="24">
        <f t="shared" si="3"/>
        <v>5.1196098071699427E-3</v>
      </c>
      <c r="M7" s="24">
        <f t="shared" si="4"/>
        <v>6.4999250461030902E-3</v>
      </c>
      <c r="N7" s="8">
        <f t="shared" si="5"/>
        <v>1.9499775138309272</v>
      </c>
    </row>
    <row r="8" spans="1:14" x14ac:dyDescent="0.25">
      <c r="A8" s="7" t="s">
        <v>5</v>
      </c>
      <c r="B8" s="4">
        <v>23914</v>
      </c>
      <c r="C8" s="19">
        <f t="shared" si="0"/>
        <v>32.394018205461634</v>
      </c>
      <c r="D8" s="19">
        <f t="shared" si="0"/>
        <v>129.78323932312651</v>
      </c>
      <c r="E8" s="4">
        <f t="shared" si="1"/>
        <v>29</v>
      </c>
      <c r="F8" s="4">
        <f t="shared" si="1"/>
        <v>111</v>
      </c>
      <c r="G8" s="4">
        <v>29</v>
      </c>
      <c r="H8" s="4">
        <v>110</v>
      </c>
      <c r="I8" s="4">
        <v>0</v>
      </c>
      <c r="J8" s="4">
        <v>1</v>
      </c>
      <c r="K8" s="24">
        <f t="shared" si="2"/>
        <v>1.3546047589471286E-3</v>
      </c>
      <c r="L8" s="24">
        <f t="shared" si="3"/>
        <v>5.4270820156864814E-3</v>
      </c>
      <c r="M8" s="24">
        <f t="shared" si="4"/>
        <v>6.7816867746336093E-3</v>
      </c>
      <c r="N8" s="8">
        <f t="shared" si="5"/>
        <v>2.034506032390083</v>
      </c>
    </row>
    <row r="9" spans="1:14" x14ac:dyDescent="0.25">
      <c r="A9" s="7" t="s">
        <v>6</v>
      </c>
      <c r="B9" s="4">
        <v>16820</v>
      </c>
      <c r="C9" s="19">
        <f t="shared" si="0"/>
        <v>33.511053315994801</v>
      </c>
      <c r="D9" s="19">
        <f t="shared" si="0"/>
        <v>100.55278001611603</v>
      </c>
      <c r="E9" s="4">
        <f t="shared" si="1"/>
        <v>30</v>
      </c>
      <c r="F9" s="4">
        <f t="shared" si="1"/>
        <v>86</v>
      </c>
      <c r="G9" s="4">
        <v>30</v>
      </c>
      <c r="H9" s="4">
        <v>85</v>
      </c>
      <c r="I9" s="4">
        <v>0</v>
      </c>
      <c r="J9" s="4">
        <v>1</v>
      </c>
      <c r="K9" s="24">
        <f t="shared" si="2"/>
        <v>1.9923337286560524E-3</v>
      </c>
      <c r="L9" s="24">
        <f t="shared" si="3"/>
        <v>5.978167658508682E-3</v>
      </c>
      <c r="M9" s="24">
        <f t="shared" si="4"/>
        <v>7.9705013871647357E-3</v>
      </c>
      <c r="N9" s="8">
        <f t="shared" si="5"/>
        <v>2.3911504161494208</v>
      </c>
    </row>
    <row r="10" spans="1:14" x14ac:dyDescent="0.25">
      <c r="A10" s="7" t="s">
        <v>7</v>
      </c>
      <c r="B10" s="4">
        <v>11819</v>
      </c>
      <c r="C10" s="19">
        <f t="shared" si="0"/>
        <v>25.691807542262676</v>
      </c>
      <c r="D10" s="19">
        <f t="shared" si="0"/>
        <v>95.875906526994356</v>
      </c>
      <c r="E10" s="4">
        <f t="shared" si="1"/>
        <v>23</v>
      </c>
      <c r="F10" s="4">
        <f t="shared" si="1"/>
        <v>82</v>
      </c>
      <c r="G10" s="4">
        <v>23</v>
      </c>
      <c r="H10" s="4">
        <v>81</v>
      </c>
      <c r="I10" s="4">
        <v>0</v>
      </c>
      <c r="J10" s="4">
        <v>1</v>
      </c>
      <c r="K10" s="24">
        <f t="shared" si="2"/>
        <v>2.1737716847671272E-3</v>
      </c>
      <c r="L10" s="24">
        <f t="shared" si="3"/>
        <v>8.1120151050845558E-3</v>
      </c>
      <c r="M10" s="24">
        <f t="shared" si="4"/>
        <v>1.0285786789851682E-2</v>
      </c>
      <c r="N10" s="8">
        <f t="shared" si="5"/>
        <v>3.0857360369555047</v>
      </c>
    </row>
    <row r="11" spans="1:14" x14ac:dyDescent="0.25">
      <c r="A11" s="7" t="s">
        <v>8</v>
      </c>
      <c r="B11" s="4">
        <v>8661</v>
      </c>
      <c r="C11" s="19">
        <f t="shared" si="0"/>
        <v>15.638491547464239</v>
      </c>
      <c r="D11" s="19">
        <f t="shared" si="0"/>
        <v>61.968573730862204</v>
      </c>
      <c r="E11" s="4">
        <f t="shared" si="1"/>
        <v>14</v>
      </c>
      <c r="F11" s="4">
        <f t="shared" si="1"/>
        <v>53</v>
      </c>
      <c r="G11" s="4">
        <v>14</v>
      </c>
      <c r="H11" s="4">
        <v>53</v>
      </c>
      <c r="I11" s="4">
        <v>0</v>
      </c>
      <c r="J11" s="4">
        <v>0</v>
      </c>
      <c r="K11" s="24">
        <f t="shared" si="2"/>
        <v>1.8056219313548367E-3</v>
      </c>
      <c r="L11" s="24">
        <f t="shared" si="3"/>
        <v>7.1548982485697037E-3</v>
      </c>
      <c r="M11" s="24">
        <f t="shared" si="4"/>
        <v>8.9605201799245401E-3</v>
      </c>
      <c r="N11" s="8">
        <f t="shared" si="5"/>
        <v>2.6881560539773623</v>
      </c>
    </row>
    <row r="12" spans="1:14" x14ac:dyDescent="0.25">
      <c r="A12" s="7" t="s">
        <v>9</v>
      </c>
      <c r="B12" s="4">
        <v>6821</v>
      </c>
      <c r="C12" s="19">
        <f t="shared" si="0"/>
        <v>10.053315994798441</v>
      </c>
      <c r="D12" s="19">
        <f t="shared" si="0"/>
        <v>79.506849315068493</v>
      </c>
      <c r="E12" s="4">
        <f t="shared" si="1"/>
        <v>9</v>
      </c>
      <c r="F12" s="4">
        <f t="shared" si="1"/>
        <v>68</v>
      </c>
      <c r="G12" s="4">
        <v>9</v>
      </c>
      <c r="H12" s="4">
        <v>67</v>
      </c>
      <c r="I12" s="4">
        <v>0</v>
      </c>
      <c r="J12" s="4">
        <v>1</v>
      </c>
      <c r="K12" s="24">
        <f t="shared" si="2"/>
        <v>1.4738771433511861E-3</v>
      </c>
      <c r="L12" s="24">
        <f t="shared" si="3"/>
        <v>1.1656186675717415E-2</v>
      </c>
      <c r="M12" s="24">
        <f t="shared" si="4"/>
        <v>1.3130063819068602E-2</v>
      </c>
      <c r="N12" s="8">
        <f t="shared" si="5"/>
        <v>3.9390191457205805</v>
      </c>
    </row>
    <row r="13" spans="1:14" x14ac:dyDescent="0.25">
      <c r="A13" s="7" t="s">
        <v>10</v>
      </c>
      <c r="B13" s="4">
        <v>24772</v>
      </c>
      <c r="C13" s="19">
        <f t="shared" si="0"/>
        <v>52.500650195058519</v>
      </c>
      <c r="D13" s="19">
        <f t="shared" si="0"/>
        <v>280.61240934730057</v>
      </c>
      <c r="E13" s="4">
        <f t="shared" si="1"/>
        <v>47</v>
      </c>
      <c r="F13" s="4">
        <f t="shared" si="1"/>
        <v>240</v>
      </c>
      <c r="G13" s="4">
        <v>47</v>
      </c>
      <c r="H13" s="4">
        <v>239</v>
      </c>
      <c r="I13" s="4">
        <v>0</v>
      </c>
      <c r="J13" s="4">
        <v>1</v>
      </c>
      <c r="K13" s="24">
        <f t="shared" si="2"/>
        <v>2.1193545210341723E-3</v>
      </c>
      <c r="L13" s="24">
        <f t="shared" si="3"/>
        <v>1.1327805964286314E-2</v>
      </c>
      <c r="M13" s="24">
        <f t="shared" si="4"/>
        <v>1.3447160485320487E-2</v>
      </c>
      <c r="N13" s="8">
        <f t="shared" si="5"/>
        <v>4.0341481455961459</v>
      </c>
    </row>
    <row r="14" spans="1:14" x14ac:dyDescent="0.25">
      <c r="A14" s="7" t="s">
        <v>11</v>
      </c>
      <c r="B14" s="4">
        <v>5413</v>
      </c>
      <c r="C14" s="19">
        <f t="shared" si="0"/>
        <v>20.106631989596881</v>
      </c>
      <c r="D14" s="19">
        <f t="shared" si="0"/>
        <v>91.199033037872681</v>
      </c>
      <c r="E14" s="4">
        <f t="shared" si="1"/>
        <v>18</v>
      </c>
      <c r="F14" s="4">
        <f t="shared" si="1"/>
        <v>78</v>
      </c>
      <c r="G14" s="4">
        <v>18</v>
      </c>
      <c r="H14" s="4">
        <v>78</v>
      </c>
      <c r="I14" s="4">
        <v>0</v>
      </c>
      <c r="J14" s="4">
        <v>0</v>
      </c>
      <c r="K14" s="24">
        <f t="shared" si="2"/>
        <v>3.7145080342872493E-3</v>
      </c>
      <c r="L14" s="24">
        <f t="shared" si="3"/>
        <v>1.6848149462012317E-2</v>
      </c>
      <c r="M14" s="24">
        <f t="shared" si="4"/>
        <v>2.0562657496299569E-2</v>
      </c>
      <c r="N14" s="8">
        <f t="shared" si="5"/>
        <v>6.1687972488898701</v>
      </c>
    </row>
    <row r="15" spans="1:14" x14ac:dyDescent="0.25">
      <c r="A15" s="7" t="s">
        <v>14</v>
      </c>
      <c r="B15" s="4">
        <v>3</v>
      </c>
      <c r="C15" s="19">
        <f t="shared" si="0"/>
        <v>0</v>
      </c>
      <c r="D15" s="19">
        <f t="shared" si="0"/>
        <v>0</v>
      </c>
      <c r="E15" s="4">
        <f t="shared" si="1"/>
        <v>0</v>
      </c>
      <c r="F15" s="4">
        <f t="shared" si="1"/>
        <v>0</v>
      </c>
      <c r="G15" s="4">
        <v>0</v>
      </c>
      <c r="H15" s="4">
        <v>0</v>
      </c>
      <c r="I15" s="4">
        <v>0</v>
      </c>
      <c r="J15" s="4">
        <v>0</v>
      </c>
      <c r="K15" s="24">
        <f t="shared" si="2"/>
        <v>0</v>
      </c>
      <c r="L15" s="24">
        <f t="shared" si="3"/>
        <v>0</v>
      </c>
      <c r="M15" s="24">
        <f t="shared" si="4"/>
        <v>0</v>
      </c>
      <c r="N15" s="8">
        <f t="shared" si="5"/>
        <v>0</v>
      </c>
    </row>
    <row r="17" spans="1:14" x14ac:dyDescent="0.25">
      <c r="A17" s="7" t="s">
        <v>15</v>
      </c>
      <c r="B17" s="17">
        <f>SUM(B2:B15)</f>
        <v>1099453</v>
      </c>
      <c r="C17" s="17">
        <v>859</v>
      </c>
      <c r="D17" s="17">
        <v>2902</v>
      </c>
      <c r="E17" s="7">
        <f t="shared" ref="E17:J17" si="6">SUM(E2:E15)</f>
        <v>769</v>
      </c>
      <c r="F17" s="7">
        <f t="shared" si="6"/>
        <v>2482</v>
      </c>
      <c r="G17" s="7">
        <f t="shared" si="6"/>
        <v>766</v>
      </c>
      <c r="H17" s="7">
        <f t="shared" si="6"/>
        <v>2466</v>
      </c>
      <c r="I17" s="7">
        <f t="shared" si="6"/>
        <v>3</v>
      </c>
      <c r="J17" s="7">
        <f t="shared" si="6"/>
        <v>16</v>
      </c>
    </row>
    <row r="20" spans="1:14" ht="14.4" x14ac:dyDescent="0.25">
      <c r="B20" s="25" t="s">
        <v>89</v>
      </c>
      <c r="C20" s="26" t="s">
        <v>61</v>
      </c>
      <c r="D20" s="26" t="s">
        <v>62</v>
      </c>
      <c r="E20" s="20"/>
      <c r="F20" s="20"/>
      <c r="G20" s="20"/>
      <c r="H20" s="20"/>
      <c r="I20" s="20"/>
      <c r="J20" s="20"/>
      <c r="K20" s="26" t="s">
        <v>90</v>
      </c>
      <c r="L20" s="26" t="s">
        <v>91</v>
      </c>
      <c r="M20" s="26" t="s">
        <v>76</v>
      </c>
      <c r="N20" s="26" t="s">
        <v>77</v>
      </c>
    </row>
    <row r="21" spans="1:14" ht="15.6" x14ac:dyDescent="0.25">
      <c r="A21" s="17" t="s">
        <v>78</v>
      </c>
      <c r="B21" s="27">
        <f>SUM(B4:B$15)</f>
        <v>521173</v>
      </c>
      <c r="C21" s="28">
        <f>SUM(C4:C$15)</f>
        <v>643.41222366710019</v>
      </c>
      <c r="D21" s="28">
        <f>SUM(D4:D$15)</f>
        <v>2166.561643835616</v>
      </c>
      <c r="E21" s="29"/>
      <c r="F21" s="29"/>
      <c r="G21" s="29"/>
      <c r="H21" s="29"/>
      <c r="I21" s="29"/>
      <c r="J21" s="29"/>
      <c r="K21" s="30">
        <f>C21+D21</f>
        <v>2809.9738675027161</v>
      </c>
      <c r="L21" s="31">
        <f>K21/B21</f>
        <v>5.3916336178250141E-3</v>
      </c>
      <c r="M21" s="29">
        <f>K21*300</f>
        <v>842992.16025081486</v>
      </c>
      <c r="N21" s="29">
        <f>M21/B21</f>
        <v>1.6174900853475043</v>
      </c>
    </row>
    <row r="22" spans="1:14" ht="15.6" x14ac:dyDescent="0.25">
      <c r="A22" s="17" t="s">
        <v>79</v>
      </c>
      <c r="B22" s="27">
        <f>SUM(B5:B$15)</f>
        <v>303554</v>
      </c>
      <c r="C22" s="28">
        <f>SUM(C5:C$15)</f>
        <v>440.11183355006506</v>
      </c>
      <c r="D22" s="28">
        <f>SUM(D5:D$15)</f>
        <v>1656.7824335213538</v>
      </c>
      <c r="E22" s="29"/>
      <c r="F22" s="29"/>
      <c r="G22" s="29"/>
      <c r="H22" s="29"/>
      <c r="I22" s="29"/>
      <c r="J22" s="29"/>
      <c r="K22" s="30">
        <f t="shared" ref="K22:K31" si="7">C22+D22</f>
        <v>2096.8942670714187</v>
      </c>
      <c r="L22" s="31">
        <f t="shared" ref="L22:L31" si="8">K22/B22</f>
        <v>6.9078129989109636E-3</v>
      </c>
      <c r="M22" s="29">
        <f t="shared" ref="M22:M31" si="9">K22*300</f>
        <v>629068.28012142563</v>
      </c>
      <c r="N22" s="29">
        <f t="shared" ref="N22:N31" si="10">M22/B22</f>
        <v>2.0723438996732892</v>
      </c>
    </row>
    <row r="23" spans="1:14" ht="15.6" x14ac:dyDescent="0.25">
      <c r="A23" s="17" t="s">
        <v>80</v>
      </c>
      <c r="B23" s="27">
        <f>SUM(B6:B$15)</f>
        <v>195683</v>
      </c>
      <c r="C23" s="28">
        <f>SUM(C6:C$15)</f>
        <v>311.65279583875162</v>
      </c>
      <c r="D23" s="28">
        <f>SUM(D6:D$15)</f>
        <v>1291.986301369863</v>
      </c>
      <c r="E23" s="29"/>
      <c r="F23" s="29"/>
      <c r="G23" s="29"/>
      <c r="H23" s="29"/>
      <c r="I23" s="29"/>
      <c r="J23" s="29"/>
      <c r="K23" s="30">
        <f t="shared" si="7"/>
        <v>1603.6390972086147</v>
      </c>
      <c r="L23" s="31">
        <f t="shared" si="8"/>
        <v>8.1950864265603798E-3</v>
      </c>
      <c r="M23" s="29">
        <f t="shared" si="9"/>
        <v>481091.72916258441</v>
      </c>
      <c r="N23" s="29">
        <f t="shared" si="10"/>
        <v>2.4585259279681138</v>
      </c>
    </row>
    <row r="24" spans="1:14" ht="15.6" x14ac:dyDescent="0.25">
      <c r="A24" s="17" t="s">
        <v>81</v>
      </c>
      <c r="B24" s="27">
        <f>SUM(B7:B$15)</f>
        <v>135449</v>
      </c>
      <c r="C24" s="28">
        <f>SUM(C7:C$15)</f>
        <v>241.27958387516256</v>
      </c>
      <c r="D24" s="28">
        <f>SUM(D7:D$15)</f>
        <v>1030.0813859790492</v>
      </c>
      <c r="E24" s="29"/>
      <c r="F24" s="29"/>
      <c r="G24" s="29"/>
      <c r="H24" s="29"/>
      <c r="I24" s="29"/>
      <c r="J24" s="29"/>
      <c r="K24" s="30">
        <f t="shared" si="7"/>
        <v>1271.3609698542118</v>
      </c>
      <c r="L24" s="31">
        <f t="shared" si="8"/>
        <v>9.3862706247680814E-3</v>
      </c>
      <c r="M24" s="29">
        <f t="shared" si="9"/>
        <v>381408.29095626355</v>
      </c>
      <c r="N24" s="29">
        <f t="shared" si="10"/>
        <v>2.8158811874304241</v>
      </c>
    </row>
    <row r="25" spans="1:14" ht="15.6" x14ac:dyDescent="0.25">
      <c r="A25" s="17" t="s">
        <v>82</v>
      </c>
      <c r="B25" s="27">
        <f>SUM(B8:B$15)</f>
        <v>98223</v>
      </c>
      <c r="C25" s="28">
        <f>SUM(C8:C$15)</f>
        <v>189.8959687906372</v>
      </c>
      <c r="D25" s="28">
        <f>SUM(D8:D$15)</f>
        <v>839.49879129734097</v>
      </c>
      <c r="E25" s="29"/>
      <c r="F25" s="29"/>
      <c r="G25" s="29"/>
      <c r="H25" s="29"/>
      <c r="I25" s="29"/>
      <c r="J25" s="29"/>
      <c r="K25" s="30">
        <f t="shared" si="7"/>
        <v>1029.3947600879783</v>
      </c>
      <c r="L25" s="31">
        <f t="shared" si="8"/>
        <v>1.0480180406706965E-2</v>
      </c>
      <c r="M25" s="29">
        <f t="shared" si="9"/>
        <v>308818.42802639346</v>
      </c>
      <c r="N25" s="29">
        <f t="shared" si="10"/>
        <v>3.1440541220120894</v>
      </c>
    </row>
    <row r="26" spans="1:14" ht="15.6" x14ac:dyDescent="0.25">
      <c r="A26" s="17" t="s">
        <v>83</v>
      </c>
      <c r="B26" s="27">
        <f>SUM(B9:B$15)</f>
        <v>74309</v>
      </c>
      <c r="C26" s="28">
        <f>SUM(C9:C$15)</f>
        <v>157.50195058517556</v>
      </c>
      <c r="D26" s="28">
        <f>SUM(D9:D$15)</f>
        <v>709.71555197421446</v>
      </c>
      <c r="E26" s="29"/>
      <c r="F26" s="29"/>
      <c r="G26" s="29"/>
      <c r="H26" s="29"/>
      <c r="I26" s="29"/>
      <c r="J26" s="29"/>
      <c r="K26" s="30">
        <f t="shared" si="7"/>
        <v>867.21750255939003</v>
      </c>
      <c r="L26" s="31">
        <f t="shared" si="8"/>
        <v>1.167042353630637E-2</v>
      </c>
      <c r="M26" s="29">
        <f t="shared" si="9"/>
        <v>260165.25076781702</v>
      </c>
      <c r="N26" s="29">
        <f t="shared" si="10"/>
        <v>3.5011270608919109</v>
      </c>
    </row>
    <row r="27" spans="1:14" ht="15.6" x14ac:dyDescent="0.25">
      <c r="A27" s="17" t="s">
        <v>84</v>
      </c>
      <c r="B27" s="27">
        <f>SUM(B10:B$15)</f>
        <v>57489</v>
      </c>
      <c r="C27" s="28">
        <f>SUM(C10:C$15)</f>
        <v>123.99089726918075</v>
      </c>
      <c r="D27" s="28">
        <f>SUM(D10:D$15)</f>
        <v>609.16277195809835</v>
      </c>
      <c r="E27" s="29"/>
      <c r="F27" s="29"/>
      <c r="G27" s="29"/>
      <c r="H27" s="29"/>
      <c r="I27" s="29"/>
      <c r="J27" s="29"/>
      <c r="K27" s="30">
        <f t="shared" si="7"/>
        <v>733.15366922727912</v>
      </c>
      <c r="L27" s="31">
        <f t="shared" si="8"/>
        <v>1.2752938287799042E-2</v>
      </c>
      <c r="M27" s="29">
        <f t="shared" si="9"/>
        <v>219946.10076818374</v>
      </c>
      <c r="N27" s="29">
        <f t="shared" si="10"/>
        <v>3.8258814863397124</v>
      </c>
    </row>
    <row r="28" spans="1:14" ht="15.6" x14ac:dyDescent="0.25">
      <c r="A28" s="17" t="s">
        <v>85</v>
      </c>
      <c r="B28" s="27">
        <f>SUM(B11:B$15)</f>
        <v>45670</v>
      </c>
      <c r="C28" s="28">
        <f>SUM(C11:C$15)</f>
        <v>98.299089726918083</v>
      </c>
      <c r="D28" s="28">
        <f>SUM(D11:D$15)</f>
        <v>513.28686543110393</v>
      </c>
      <c r="E28" s="29"/>
      <c r="F28" s="29"/>
      <c r="G28" s="29"/>
      <c r="H28" s="29"/>
      <c r="I28" s="29"/>
      <c r="J28" s="29"/>
      <c r="K28" s="30">
        <f t="shared" si="7"/>
        <v>611.58595515802199</v>
      </c>
      <c r="L28" s="31">
        <f t="shared" si="8"/>
        <v>1.3391415703044056E-2</v>
      </c>
      <c r="M28" s="29">
        <f t="shared" si="9"/>
        <v>183475.78654740661</v>
      </c>
      <c r="N28" s="29">
        <f t="shared" si="10"/>
        <v>4.0174247109132164</v>
      </c>
    </row>
    <row r="29" spans="1:14" ht="15.6" x14ac:dyDescent="0.25">
      <c r="A29" s="17" t="s">
        <v>86</v>
      </c>
      <c r="B29" s="27">
        <f>SUM(B12:B$15)</f>
        <v>37009</v>
      </c>
      <c r="C29" s="28">
        <f>SUM(C12:C$15)</f>
        <v>82.660598179453842</v>
      </c>
      <c r="D29" s="28">
        <f>SUM(D12:D$15)</f>
        <v>451.31829170024173</v>
      </c>
      <c r="E29" s="29"/>
      <c r="F29" s="29"/>
      <c r="G29" s="29"/>
      <c r="H29" s="29"/>
      <c r="I29" s="29"/>
      <c r="J29" s="29"/>
      <c r="K29" s="30">
        <f t="shared" si="7"/>
        <v>533.97888987969554</v>
      </c>
      <c r="L29" s="31">
        <f t="shared" si="8"/>
        <v>1.4428352289434883E-2</v>
      </c>
      <c r="M29" s="29">
        <f t="shared" si="9"/>
        <v>160193.66696390868</v>
      </c>
      <c r="N29" s="29">
        <f t="shared" si="10"/>
        <v>4.3285056868304652</v>
      </c>
    </row>
    <row r="30" spans="1:14" ht="15.6" x14ac:dyDescent="0.25">
      <c r="A30" s="17" t="s">
        <v>87</v>
      </c>
      <c r="B30" s="27">
        <f>SUM(B13:B$15)</f>
        <v>30188</v>
      </c>
      <c r="C30" s="28">
        <f>SUM(C13:C$15)</f>
        <v>72.607282184655404</v>
      </c>
      <c r="D30" s="28">
        <f>SUM(D13:D$15)</f>
        <v>371.81144238517322</v>
      </c>
      <c r="E30" s="29"/>
      <c r="F30" s="29"/>
      <c r="G30" s="29"/>
      <c r="H30" s="29"/>
      <c r="I30" s="29"/>
      <c r="J30" s="29"/>
      <c r="K30" s="30">
        <f t="shared" si="7"/>
        <v>444.41872456982861</v>
      </c>
      <c r="L30" s="31">
        <f t="shared" si="8"/>
        <v>1.472170148965909E-2</v>
      </c>
      <c r="M30" s="29">
        <f t="shared" si="9"/>
        <v>133325.61737094857</v>
      </c>
      <c r="N30" s="29">
        <f t="shared" si="10"/>
        <v>4.4165104468977265</v>
      </c>
    </row>
    <row r="31" spans="1:14" ht="15.6" x14ac:dyDescent="0.25">
      <c r="A31" s="17" t="s">
        <v>88</v>
      </c>
      <c r="B31" s="27">
        <f>SUM(B14:B$15)</f>
        <v>5416</v>
      </c>
      <c r="C31" s="28">
        <f>SUM(C14:C$15)</f>
        <v>20.106631989596881</v>
      </c>
      <c r="D31" s="28">
        <f>SUM(D14:D$15)</f>
        <v>91.199033037872681</v>
      </c>
      <c r="E31" s="29"/>
      <c r="F31" s="29"/>
      <c r="G31" s="29"/>
      <c r="H31" s="29"/>
      <c r="I31" s="29"/>
      <c r="J31" s="29"/>
      <c r="K31" s="30">
        <f t="shared" si="7"/>
        <v>111.30566502746956</v>
      </c>
      <c r="L31" s="31">
        <f t="shared" si="8"/>
        <v>2.0551267545692312E-2</v>
      </c>
      <c r="M31" s="29">
        <f t="shared" si="9"/>
        <v>33391.699508240868</v>
      </c>
      <c r="N31" s="29">
        <f t="shared" si="10"/>
        <v>6.1653802637076938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9186-CAC3-4D9F-B0BB-BA110F0760FD}">
  <dimension ref="A1:N31"/>
  <sheetViews>
    <sheetView workbookViewId="0">
      <selection activeCell="K17" sqref="K17"/>
    </sheetView>
  </sheetViews>
  <sheetFormatPr defaultColWidth="20.77734375" defaultRowHeight="13.8" x14ac:dyDescent="0.25"/>
  <cols>
    <col min="5" max="8" width="0" hidden="1" customWidth="1"/>
    <col min="9" max="10" width="25.77734375" hidden="1" customWidth="1"/>
  </cols>
  <sheetData>
    <row r="1" spans="1:14" ht="14.4" x14ac:dyDescent="0.25">
      <c r="A1" s="2" t="s">
        <v>13</v>
      </c>
      <c r="B1" s="2" t="s">
        <v>60</v>
      </c>
      <c r="C1" s="2" t="s">
        <v>74</v>
      </c>
      <c r="D1" s="2" t="s">
        <v>75</v>
      </c>
      <c r="E1" s="2" t="s">
        <v>37</v>
      </c>
      <c r="F1" s="2" t="s">
        <v>38</v>
      </c>
      <c r="G1" s="2" t="s">
        <v>34</v>
      </c>
      <c r="H1" s="2" t="s">
        <v>33</v>
      </c>
      <c r="I1" s="2" t="s">
        <v>35</v>
      </c>
      <c r="J1" s="2" t="s">
        <v>36</v>
      </c>
      <c r="K1" s="2" t="s">
        <v>71</v>
      </c>
      <c r="L1" s="2" t="s">
        <v>72</v>
      </c>
      <c r="M1" s="2" t="s">
        <v>73</v>
      </c>
      <c r="N1" s="2" t="s">
        <v>77</v>
      </c>
    </row>
    <row r="2" spans="1:14" x14ac:dyDescent="0.25">
      <c r="A2" s="1">
        <v>1</v>
      </c>
      <c r="B2" s="4">
        <v>75097</v>
      </c>
      <c r="C2" s="19">
        <f>E2/E$17*C$17</f>
        <v>24.079763663220085</v>
      </c>
      <c r="D2" s="19">
        <f>F2/F$17*D$17</f>
        <v>47.381948986265535</v>
      </c>
      <c r="E2" s="4">
        <f>G2+I2</f>
        <v>22</v>
      </c>
      <c r="F2" s="4">
        <f>H2+J2</f>
        <v>41</v>
      </c>
      <c r="G2" s="4">
        <v>22</v>
      </c>
      <c r="H2" s="4">
        <v>38</v>
      </c>
      <c r="I2" s="4">
        <v>0</v>
      </c>
      <c r="J2" s="4">
        <v>3</v>
      </c>
      <c r="K2" s="24">
        <f>C2/B2</f>
        <v>3.2064880971570213E-4</v>
      </c>
      <c r="L2" s="24">
        <f>D2/B2</f>
        <v>6.3094329981577867E-4</v>
      </c>
      <c r="M2" s="24">
        <f>(C2+D2)/B2</f>
        <v>9.5159210953148091E-4</v>
      </c>
      <c r="N2" s="8">
        <f>(C2+D2)*300/B2</f>
        <v>0.28547763285944427</v>
      </c>
    </row>
    <row r="3" spans="1:14" x14ac:dyDescent="0.25">
      <c r="A3" s="1" t="s">
        <v>0</v>
      </c>
      <c r="B3" s="4">
        <v>203863</v>
      </c>
      <c r="C3" s="19">
        <f t="shared" ref="C3:D15" si="0">E3/E$17*C$17</f>
        <v>91.940915805022158</v>
      </c>
      <c r="D3" s="19">
        <f t="shared" si="0"/>
        <v>253.08894702419883</v>
      </c>
      <c r="E3" s="4">
        <f t="shared" ref="E3:E15" si="1">G3+I3</f>
        <v>84</v>
      </c>
      <c r="F3" s="4">
        <f t="shared" ref="F3:F15" si="2">H3+J3</f>
        <v>219</v>
      </c>
      <c r="G3" s="4">
        <v>83</v>
      </c>
      <c r="H3" s="4">
        <v>209</v>
      </c>
      <c r="I3" s="4">
        <v>1</v>
      </c>
      <c r="J3" s="4">
        <v>10</v>
      </c>
      <c r="K3" s="24">
        <f t="shared" ref="K3:K15" si="3">C3/B3</f>
        <v>4.5099363692784939E-4</v>
      </c>
      <c r="L3" s="24">
        <f t="shared" ref="L3:L15" si="4">D3/B3</f>
        <v>1.2414658227544912E-3</v>
      </c>
      <c r="M3" s="24">
        <f t="shared" ref="M3:M15" si="5">(C3+D3)/B3</f>
        <v>1.6924594596823405E-3</v>
      </c>
      <c r="N3" s="8">
        <f t="shared" ref="N3:N15" si="6">(C3+D3)*300/B3</f>
        <v>0.50773783790470217</v>
      </c>
    </row>
    <row r="4" spans="1:14" x14ac:dyDescent="0.25">
      <c r="A4" s="1" t="s">
        <v>1</v>
      </c>
      <c r="B4" s="4">
        <v>134307</v>
      </c>
      <c r="C4" s="19">
        <f t="shared" si="0"/>
        <v>141.1949778434269</v>
      </c>
      <c r="D4" s="19">
        <f t="shared" si="0"/>
        <v>263.48986265533028</v>
      </c>
      <c r="E4" s="4">
        <f t="shared" si="1"/>
        <v>129</v>
      </c>
      <c r="F4" s="4">
        <f t="shared" si="2"/>
        <v>228</v>
      </c>
      <c r="G4" s="4">
        <v>128</v>
      </c>
      <c r="H4" s="4">
        <v>220</v>
      </c>
      <c r="I4" s="4">
        <v>1</v>
      </c>
      <c r="J4" s="4">
        <v>8</v>
      </c>
      <c r="K4" s="24">
        <f t="shared" si="3"/>
        <v>1.0512853227562741E-3</v>
      </c>
      <c r="L4" s="24">
        <f t="shared" si="4"/>
        <v>1.9618475779768015E-3</v>
      </c>
      <c r="M4" s="24">
        <f t="shared" si="5"/>
        <v>3.0131329007330758E-3</v>
      </c>
      <c r="N4" s="8">
        <f t="shared" si="6"/>
        <v>0.90393987021992261</v>
      </c>
    </row>
    <row r="5" spans="1:14" x14ac:dyDescent="0.25">
      <c r="A5" s="1" t="s">
        <v>2</v>
      </c>
      <c r="B5" s="4">
        <v>77339</v>
      </c>
      <c r="C5" s="19">
        <f t="shared" si="0"/>
        <v>109.45347119645496</v>
      </c>
      <c r="D5" s="19">
        <f t="shared" si="0"/>
        <v>217.26357096141268</v>
      </c>
      <c r="E5" s="4">
        <f t="shared" si="1"/>
        <v>100</v>
      </c>
      <c r="F5" s="4">
        <f t="shared" si="2"/>
        <v>188</v>
      </c>
      <c r="G5" s="4">
        <v>96</v>
      </c>
      <c r="H5" s="4">
        <v>176</v>
      </c>
      <c r="I5" s="4">
        <v>4</v>
      </c>
      <c r="J5" s="4">
        <v>12</v>
      </c>
      <c r="K5" s="24">
        <f t="shared" si="3"/>
        <v>1.4152429071549277E-3</v>
      </c>
      <c r="L5" s="24">
        <f t="shared" si="4"/>
        <v>2.8092368786952595E-3</v>
      </c>
      <c r="M5" s="24">
        <f t="shared" si="5"/>
        <v>4.2244797858501876E-3</v>
      </c>
      <c r="N5" s="8">
        <f t="shared" si="6"/>
        <v>1.2673439357550562</v>
      </c>
    </row>
    <row r="6" spans="1:14" x14ac:dyDescent="0.25">
      <c r="A6" s="1" t="s">
        <v>3</v>
      </c>
      <c r="B6" s="4">
        <v>48390</v>
      </c>
      <c r="C6" s="19">
        <f t="shared" si="0"/>
        <v>84.279172821270308</v>
      </c>
      <c r="D6" s="19">
        <f t="shared" si="0"/>
        <v>160.63636363636365</v>
      </c>
      <c r="E6" s="4">
        <f t="shared" si="1"/>
        <v>77</v>
      </c>
      <c r="F6" s="4">
        <f t="shared" si="2"/>
        <v>139</v>
      </c>
      <c r="G6" s="4">
        <v>74</v>
      </c>
      <c r="H6" s="4">
        <v>134</v>
      </c>
      <c r="I6" s="4">
        <v>3</v>
      </c>
      <c r="J6" s="4">
        <v>5</v>
      </c>
      <c r="K6" s="24">
        <f t="shared" si="3"/>
        <v>1.7416650717352823E-3</v>
      </c>
      <c r="L6" s="24">
        <f t="shared" si="4"/>
        <v>3.3196190046779015E-3</v>
      </c>
      <c r="M6" s="24">
        <f t="shared" si="5"/>
        <v>5.0612840764131832E-3</v>
      </c>
      <c r="N6" s="8">
        <f t="shared" si="6"/>
        <v>1.5183852229239552</v>
      </c>
    </row>
    <row r="7" spans="1:14" x14ac:dyDescent="0.25">
      <c r="A7" s="1" t="s">
        <v>4</v>
      </c>
      <c r="B7" s="4">
        <v>32178</v>
      </c>
      <c r="C7" s="19">
        <f t="shared" si="0"/>
        <v>49.254062038404726</v>
      </c>
      <c r="D7" s="19">
        <f t="shared" si="0"/>
        <v>121.34401569653367</v>
      </c>
      <c r="E7" s="4">
        <f t="shared" si="1"/>
        <v>45</v>
      </c>
      <c r="F7" s="4">
        <f t="shared" si="2"/>
        <v>105</v>
      </c>
      <c r="G7" s="4">
        <v>43</v>
      </c>
      <c r="H7" s="4">
        <v>99</v>
      </c>
      <c r="I7" s="4">
        <v>2</v>
      </c>
      <c r="J7" s="4">
        <v>6</v>
      </c>
      <c r="K7" s="24">
        <f t="shared" si="3"/>
        <v>1.5306750586862056E-3</v>
      </c>
      <c r="L7" s="24">
        <f t="shared" si="4"/>
        <v>3.7710241685789568E-3</v>
      </c>
      <c r="M7" s="24">
        <f t="shared" si="5"/>
        <v>5.3016992272651624E-3</v>
      </c>
      <c r="N7" s="8">
        <f t="shared" si="6"/>
        <v>1.5905097681795486</v>
      </c>
    </row>
    <row r="8" spans="1:14" x14ac:dyDescent="0.25">
      <c r="A8" s="1" t="s">
        <v>5</v>
      </c>
      <c r="B8" s="4">
        <v>22291</v>
      </c>
      <c r="C8" s="19">
        <f t="shared" si="0"/>
        <v>37.214180206794687</v>
      </c>
      <c r="D8" s="19">
        <f t="shared" si="0"/>
        <v>100.54218443427077</v>
      </c>
      <c r="E8" s="4">
        <f t="shared" si="1"/>
        <v>34</v>
      </c>
      <c r="F8" s="4">
        <f t="shared" si="2"/>
        <v>87</v>
      </c>
      <c r="G8" s="4">
        <v>33</v>
      </c>
      <c r="H8" s="4">
        <v>84</v>
      </c>
      <c r="I8" s="4">
        <v>1</v>
      </c>
      <c r="J8" s="4">
        <v>3</v>
      </c>
      <c r="K8" s="24">
        <f t="shared" si="3"/>
        <v>1.6694710962628274E-3</v>
      </c>
      <c r="L8" s="24">
        <f t="shared" si="4"/>
        <v>4.5104384924081814E-3</v>
      </c>
      <c r="M8" s="24">
        <f t="shared" si="5"/>
        <v>6.1799095886710086E-3</v>
      </c>
      <c r="N8" s="8">
        <f t="shared" si="6"/>
        <v>1.8539728766013028</v>
      </c>
    </row>
    <row r="9" spans="1:14" x14ac:dyDescent="0.25">
      <c r="A9" s="1" t="s">
        <v>6</v>
      </c>
      <c r="B9" s="4">
        <v>16230</v>
      </c>
      <c r="C9" s="19">
        <f t="shared" si="0"/>
        <v>25.174298375184641</v>
      </c>
      <c r="D9" s="19">
        <f t="shared" si="0"/>
        <v>68.18378024852845</v>
      </c>
      <c r="E9" s="4">
        <f t="shared" si="1"/>
        <v>23</v>
      </c>
      <c r="F9" s="4">
        <f t="shared" si="2"/>
        <v>59</v>
      </c>
      <c r="G9" s="4">
        <v>23</v>
      </c>
      <c r="H9" s="4">
        <v>56</v>
      </c>
      <c r="I9" s="4">
        <v>0</v>
      </c>
      <c r="J9" s="4">
        <v>3</v>
      </c>
      <c r="K9" s="24">
        <f t="shared" si="3"/>
        <v>1.5510966343305385E-3</v>
      </c>
      <c r="L9" s="24">
        <f t="shared" si="4"/>
        <v>4.2010955174694052E-3</v>
      </c>
      <c r="M9" s="24">
        <f t="shared" si="5"/>
        <v>5.7521921517999439E-3</v>
      </c>
      <c r="N9" s="8">
        <f t="shared" si="6"/>
        <v>1.725657645539983</v>
      </c>
    </row>
    <row r="10" spans="1:14" x14ac:dyDescent="0.25">
      <c r="A10" s="1" t="s">
        <v>7</v>
      </c>
      <c r="B10" s="4">
        <v>12683</v>
      </c>
      <c r="C10" s="19">
        <f t="shared" si="0"/>
        <v>21.890694239290987</v>
      </c>
      <c r="D10" s="19">
        <f t="shared" si="0"/>
        <v>90.141268803139312</v>
      </c>
      <c r="E10" s="4">
        <f t="shared" si="1"/>
        <v>20</v>
      </c>
      <c r="F10" s="4">
        <f t="shared" si="2"/>
        <v>78</v>
      </c>
      <c r="G10" s="4">
        <v>20</v>
      </c>
      <c r="H10" s="4">
        <v>75</v>
      </c>
      <c r="I10" s="4">
        <v>0</v>
      </c>
      <c r="J10" s="4">
        <v>3</v>
      </c>
      <c r="K10" s="24">
        <f t="shared" si="3"/>
        <v>1.7259870881724344E-3</v>
      </c>
      <c r="L10" s="24">
        <f t="shared" si="4"/>
        <v>7.1072513445666887E-3</v>
      </c>
      <c r="M10" s="24">
        <f t="shared" si="5"/>
        <v>8.8332384327391242E-3</v>
      </c>
      <c r="N10" s="8">
        <f t="shared" si="6"/>
        <v>2.6499715298217374</v>
      </c>
    </row>
    <row r="11" spans="1:14" x14ac:dyDescent="0.25">
      <c r="A11" s="1" t="s">
        <v>8</v>
      </c>
      <c r="B11" s="4">
        <v>9590</v>
      </c>
      <c r="C11" s="19">
        <f t="shared" si="0"/>
        <v>21.890694239290987</v>
      </c>
      <c r="D11" s="19">
        <f t="shared" si="0"/>
        <v>53.160235448005231</v>
      </c>
      <c r="E11" s="4">
        <f t="shared" si="1"/>
        <v>20</v>
      </c>
      <c r="F11" s="4">
        <f t="shared" si="2"/>
        <v>46</v>
      </c>
      <c r="G11" s="4">
        <v>19</v>
      </c>
      <c r="H11" s="4">
        <v>43</v>
      </c>
      <c r="I11" s="4">
        <v>1</v>
      </c>
      <c r="J11" s="4">
        <v>3</v>
      </c>
      <c r="K11" s="24">
        <f t="shared" si="3"/>
        <v>2.2826584191127201E-3</v>
      </c>
      <c r="L11" s="24">
        <f t="shared" si="4"/>
        <v>5.5432987954124333E-3</v>
      </c>
      <c r="M11" s="24">
        <f t="shared" si="5"/>
        <v>7.8259572145251526E-3</v>
      </c>
      <c r="N11" s="8">
        <f t="shared" si="6"/>
        <v>2.3477871643575461</v>
      </c>
    </row>
    <row r="12" spans="1:14" x14ac:dyDescent="0.25">
      <c r="A12" s="1" t="s">
        <v>9</v>
      </c>
      <c r="B12" s="4">
        <v>7434</v>
      </c>
      <c r="C12" s="19">
        <f t="shared" si="0"/>
        <v>14.228951255539144</v>
      </c>
      <c r="D12" s="19">
        <f t="shared" si="0"/>
        <v>60.094179202092867</v>
      </c>
      <c r="E12" s="4">
        <f t="shared" si="1"/>
        <v>13</v>
      </c>
      <c r="F12" s="4">
        <f t="shared" si="2"/>
        <v>52</v>
      </c>
      <c r="G12" s="4">
        <v>13</v>
      </c>
      <c r="H12" s="4">
        <v>52</v>
      </c>
      <c r="I12" s="4">
        <v>0</v>
      </c>
      <c r="J12" s="4">
        <v>0</v>
      </c>
      <c r="K12" s="24">
        <f t="shared" si="3"/>
        <v>1.9140370265723896E-3</v>
      </c>
      <c r="L12" s="24">
        <f t="shared" si="4"/>
        <v>8.0836937317854268E-3</v>
      </c>
      <c r="M12" s="24">
        <f t="shared" si="5"/>
        <v>9.9977307583578156E-3</v>
      </c>
      <c r="N12" s="8">
        <f t="shared" si="6"/>
        <v>2.9993192275073448</v>
      </c>
    </row>
    <row r="13" spans="1:14" x14ac:dyDescent="0.25">
      <c r="A13" s="1" t="s">
        <v>10</v>
      </c>
      <c r="B13" s="4">
        <v>30846</v>
      </c>
      <c r="C13" s="19">
        <f t="shared" si="0"/>
        <v>87.562776957163948</v>
      </c>
      <c r="D13" s="19">
        <f t="shared" si="0"/>
        <v>236.90974493132768</v>
      </c>
      <c r="E13" s="4">
        <f t="shared" si="1"/>
        <v>80</v>
      </c>
      <c r="F13" s="4">
        <f t="shared" si="2"/>
        <v>205</v>
      </c>
      <c r="G13" s="4">
        <v>79</v>
      </c>
      <c r="H13" s="4">
        <v>193</v>
      </c>
      <c r="I13" s="4">
        <v>1</v>
      </c>
      <c r="J13" s="4">
        <v>12</v>
      </c>
      <c r="K13" s="24">
        <f t="shared" si="3"/>
        <v>2.8387076754575616E-3</v>
      </c>
      <c r="L13" s="24">
        <f t="shared" si="4"/>
        <v>7.6804041020335761E-3</v>
      </c>
      <c r="M13" s="24">
        <f t="shared" si="5"/>
        <v>1.0519111777491139E-2</v>
      </c>
      <c r="N13" s="8">
        <f t="shared" si="6"/>
        <v>3.1557335332473415</v>
      </c>
    </row>
    <row r="14" spans="1:14" x14ac:dyDescent="0.25">
      <c r="A14" s="1" t="s">
        <v>11</v>
      </c>
      <c r="B14" s="4">
        <v>9185</v>
      </c>
      <c r="C14" s="19">
        <f t="shared" si="0"/>
        <v>32.836041358936484</v>
      </c>
      <c r="D14" s="19">
        <f t="shared" si="0"/>
        <v>94.763897972531069</v>
      </c>
      <c r="E14" s="4">
        <f t="shared" si="1"/>
        <v>30</v>
      </c>
      <c r="F14" s="4">
        <f t="shared" si="2"/>
        <v>82</v>
      </c>
      <c r="G14" s="4">
        <v>29</v>
      </c>
      <c r="H14" s="4">
        <v>80</v>
      </c>
      <c r="I14" s="4">
        <v>1</v>
      </c>
      <c r="J14" s="4">
        <v>2</v>
      </c>
      <c r="K14" s="24">
        <f t="shared" si="3"/>
        <v>3.5749636754421866E-3</v>
      </c>
      <c r="L14" s="24">
        <f t="shared" si="4"/>
        <v>1.0317245288245082E-2</v>
      </c>
      <c r="M14" s="24">
        <f t="shared" si="5"/>
        <v>1.3892208963687267E-2</v>
      </c>
      <c r="N14" s="8">
        <f t="shared" si="6"/>
        <v>4.167662689106181</v>
      </c>
    </row>
    <row r="15" spans="1:14" x14ac:dyDescent="0.25">
      <c r="A15" s="1" t="s">
        <v>14</v>
      </c>
      <c r="B15" s="4">
        <v>3</v>
      </c>
      <c r="C15" s="19">
        <f t="shared" si="0"/>
        <v>0</v>
      </c>
      <c r="D15" s="19">
        <f t="shared" si="0"/>
        <v>0</v>
      </c>
      <c r="E15" s="4">
        <f t="shared" si="1"/>
        <v>0</v>
      </c>
      <c r="F15" s="4">
        <f t="shared" si="2"/>
        <v>0</v>
      </c>
      <c r="G15" s="4">
        <v>0</v>
      </c>
      <c r="H15" s="4">
        <v>0</v>
      </c>
      <c r="I15" s="4">
        <v>0</v>
      </c>
      <c r="J15" s="4">
        <v>0</v>
      </c>
      <c r="K15" s="24">
        <f t="shared" si="3"/>
        <v>0</v>
      </c>
      <c r="L15" s="24">
        <f t="shared" si="4"/>
        <v>0</v>
      </c>
      <c r="M15" s="24">
        <f t="shared" si="5"/>
        <v>0</v>
      </c>
      <c r="N15" s="8">
        <f t="shared" si="6"/>
        <v>0</v>
      </c>
    </row>
    <row r="17" spans="1:14" x14ac:dyDescent="0.25">
      <c r="A17" s="1" t="s">
        <v>12</v>
      </c>
      <c r="B17" s="17">
        <f>SUM(B2:B15)</f>
        <v>679436</v>
      </c>
      <c r="C17" s="17">
        <v>741</v>
      </c>
      <c r="D17" s="17">
        <v>1767</v>
      </c>
      <c r="E17" s="1">
        <f t="shared" ref="E17:J17" si="7">SUM(E2:E15)</f>
        <v>677</v>
      </c>
      <c r="F17" s="1">
        <f t="shared" si="7"/>
        <v>1529</v>
      </c>
      <c r="G17" s="1">
        <f t="shared" si="7"/>
        <v>662</v>
      </c>
      <c r="H17" s="1">
        <f t="shared" si="7"/>
        <v>1459</v>
      </c>
      <c r="I17" s="1">
        <f t="shared" si="7"/>
        <v>15</v>
      </c>
      <c r="J17" s="1">
        <f t="shared" si="7"/>
        <v>70</v>
      </c>
    </row>
    <row r="20" spans="1:14" ht="14.4" x14ac:dyDescent="0.25">
      <c r="B20" s="25" t="s">
        <v>89</v>
      </c>
      <c r="C20" s="26" t="s">
        <v>61</v>
      </c>
      <c r="D20" s="26" t="s">
        <v>62</v>
      </c>
      <c r="E20" s="20"/>
      <c r="F20" s="20"/>
      <c r="G20" s="20"/>
      <c r="H20" s="20"/>
      <c r="I20" s="20"/>
      <c r="J20" s="20"/>
      <c r="K20" s="26" t="s">
        <v>90</v>
      </c>
      <c r="L20" s="26" t="s">
        <v>91</v>
      </c>
      <c r="M20" s="26" t="s">
        <v>76</v>
      </c>
      <c r="N20" s="26" t="s">
        <v>77</v>
      </c>
    </row>
    <row r="21" spans="1:14" ht="15.6" x14ac:dyDescent="0.25">
      <c r="A21" s="17" t="s">
        <v>78</v>
      </c>
      <c r="B21" s="27">
        <f>SUM(B4:B$15)</f>
        <v>400476</v>
      </c>
      <c r="C21" s="28">
        <f>SUM(C4:C$15)</f>
        <v>624.97932053175782</v>
      </c>
      <c r="D21" s="28">
        <f>SUM(D4:D$15)</f>
        <v>1466.5291039895358</v>
      </c>
      <c r="E21" s="29"/>
      <c r="F21" s="29"/>
      <c r="G21" s="29"/>
      <c r="H21" s="29"/>
      <c r="I21" s="29"/>
      <c r="J21" s="29"/>
      <c r="K21" s="30">
        <f>C21+D21</f>
        <v>2091.5084245212938</v>
      </c>
      <c r="L21" s="31">
        <f>K21/B21</f>
        <v>5.2225562194021464E-3</v>
      </c>
      <c r="M21" s="29">
        <f>K21*300</f>
        <v>627452.52735638816</v>
      </c>
      <c r="N21" s="29">
        <f>M21/B21</f>
        <v>1.566766865820644</v>
      </c>
    </row>
    <row r="22" spans="1:14" ht="15.6" x14ac:dyDescent="0.25">
      <c r="A22" s="17" t="s">
        <v>79</v>
      </c>
      <c r="B22" s="27">
        <f>SUM(B5:B$15)</f>
        <v>266169</v>
      </c>
      <c r="C22" s="28">
        <f>SUM(C5:C$15)</f>
        <v>483.78434268833092</v>
      </c>
      <c r="D22" s="28">
        <f>SUM(D5:D$15)</f>
        <v>1203.0392413342054</v>
      </c>
      <c r="E22" s="29"/>
      <c r="F22" s="29"/>
      <c r="G22" s="29"/>
      <c r="H22" s="29"/>
      <c r="I22" s="29"/>
      <c r="J22" s="29"/>
      <c r="K22" s="30">
        <f t="shared" ref="K22:K31" si="8">C22+D22</f>
        <v>1686.8235840225364</v>
      </c>
      <c r="L22" s="31">
        <f t="shared" ref="L22:L31" si="9">K22/B22</f>
        <v>6.3374156420264432E-3</v>
      </c>
      <c r="M22" s="29">
        <f t="shared" ref="M22:M31" si="10">K22*300</f>
        <v>506047.0752067609</v>
      </c>
      <c r="N22" s="29">
        <f t="shared" ref="N22:N31" si="11">M22/B22</f>
        <v>1.901224692607933</v>
      </c>
    </row>
    <row r="23" spans="1:14" ht="15.6" x14ac:dyDescent="0.25">
      <c r="A23" s="17" t="s">
        <v>80</v>
      </c>
      <c r="B23" s="27">
        <f>SUM(B6:B$15)</f>
        <v>188830</v>
      </c>
      <c r="C23" s="28">
        <f>SUM(C6:C$15)</f>
        <v>374.33087149187583</v>
      </c>
      <c r="D23" s="28">
        <f>SUM(D6:D$15)</f>
        <v>985.77567037279266</v>
      </c>
      <c r="E23" s="29"/>
      <c r="F23" s="29"/>
      <c r="G23" s="29"/>
      <c r="H23" s="29"/>
      <c r="I23" s="29"/>
      <c r="J23" s="29"/>
      <c r="K23" s="30">
        <f t="shared" si="8"/>
        <v>1360.1065418646685</v>
      </c>
      <c r="L23" s="31">
        <f t="shared" si="9"/>
        <v>7.202809626990778E-3</v>
      </c>
      <c r="M23" s="29">
        <f t="shared" si="10"/>
        <v>408031.96255940059</v>
      </c>
      <c r="N23" s="29">
        <f t="shared" si="11"/>
        <v>2.1608428880972332</v>
      </c>
    </row>
    <row r="24" spans="1:14" ht="15.6" x14ac:dyDescent="0.25">
      <c r="A24" s="17" t="s">
        <v>81</v>
      </c>
      <c r="B24" s="27">
        <f>SUM(B7:B$15)</f>
        <v>140440</v>
      </c>
      <c r="C24" s="28">
        <f>SUM(C7:C$15)</f>
        <v>290.05169867060562</v>
      </c>
      <c r="D24" s="28">
        <f>SUM(D7:D$15)</f>
        <v>825.13930673642892</v>
      </c>
      <c r="E24" s="29"/>
      <c r="F24" s="29"/>
      <c r="G24" s="29"/>
      <c r="H24" s="29"/>
      <c r="I24" s="29"/>
      <c r="J24" s="29"/>
      <c r="K24" s="30">
        <f t="shared" si="8"/>
        <v>1115.1910054070345</v>
      </c>
      <c r="L24" s="31">
        <f t="shared" si="9"/>
        <v>7.9406935731061983E-3</v>
      </c>
      <c r="M24" s="29">
        <f t="shared" si="10"/>
        <v>334557.30162211036</v>
      </c>
      <c r="N24" s="29">
        <f t="shared" si="11"/>
        <v>2.3822080719318595</v>
      </c>
    </row>
    <row r="25" spans="1:14" ht="15.6" x14ac:dyDescent="0.25">
      <c r="A25" s="17" t="s">
        <v>82</v>
      </c>
      <c r="B25" s="27">
        <f>SUM(B8:B$15)</f>
        <v>108262</v>
      </c>
      <c r="C25" s="28">
        <f>SUM(C8:C$15)</f>
        <v>240.79763663220086</v>
      </c>
      <c r="D25" s="28">
        <f>SUM(D8:D$15)</f>
        <v>703.79529103989523</v>
      </c>
      <c r="E25" s="29"/>
      <c r="F25" s="29"/>
      <c r="G25" s="29"/>
      <c r="H25" s="29"/>
      <c r="I25" s="29"/>
      <c r="J25" s="29"/>
      <c r="K25" s="30">
        <f t="shared" si="8"/>
        <v>944.59292767209604</v>
      </c>
      <c r="L25" s="31">
        <f t="shared" si="9"/>
        <v>8.7250644517198658E-3</v>
      </c>
      <c r="M25" s="29">
        <f t="shared" si="10"/>
        <v>283377.87830162881</v>
      </c>
      <c r="N25" s="29">
        <f t="shared" si="11"/>
        <v>2.6175193355159596</v>
      </c>
    </row>
    <row r="26" spans="1:14" ht="15.6" x14ac:dyDescent="0.25">
      <c r="A26" s="17" t="s">
        <v>83</v>
      </c>
      <c r="B26" s="27">
        <f>SUM(B9:B$15)</f>
        <v>85971</v>
      </c>
      <c r="C26" s="28">
        <f>SUM(C9:C$15)</f>
        <v>203.58345642540621</v>
      </c>
      <c r="D26" s="28">
        <f>SUM(D9:D$15)</f>
        <v>603.25310660562457</v>
      </c>
      <c r="E26" s="29"/>
      <c r="F26" s="29"/>
      <c r="G26" s="29"/>
      <c r="H26" s="29"/>
      <c r="I26" s="29"/>
      <c r="J26" s="29"/>
      <c r="K26" s="30">
        <f t="shared" si="8"/>
        <v>806.83656303103078</v>
      </c>
      <c r="L26" s="31">
        <f t="shared" si="9"/>
        <v>9.3849852046740262E-3</v>
      </c>
      <c r="M26" s="29">
        <f t="shared" si="10"/>
        <v>242050.96890930925</v>
      </c>
      <c r="N26" s="29">
        <f t="shared" si="11"/>
        <v>2.8154955614022081</v>
      </c>
    </row>
    <row r="27" spans="1:14" ht="15.6" x14ac:dyDescent="0.25">
      <c r="A27" s="17" t="s">
        <v>84</v>
      </c>
      <c r="B27" s="27">
        <f>SUM(B10:B$15)</f>
        <v>69741</v>
      </c>
      <c r="C27" s="28">
        <f>SUM(C10:C$15)</f>
        <v>178.40915805022155</v>
      </c>
      <c r="D27" s="28">
        <f>SUM(D10:D$15)</f>
        <v>535.06932635709609</v>
      </c>
      <c r="E27" s="29"/>
      <c r="F27" s="29"/>
      <c r="G27" s="29"/>
      <c r="H27" s="29"/>
      <c r="I27" s="29"/>
      <c r="J27" s="29"/>
      <c r="K27" s="30">
        <f t="shared" si="8"/>
        <v>713.47848440731764</v>
      </c>
      <c r="L27" s="31">
        <f t="shared" si="9"/>
        <v>1.0230402265630227E-2</v>
      </c>
      <c r="M27" s="29">
        <f t="shared" si="10"/>
        <v>214043.54532219528</v>
      </c>
      <c r="N27" s="29">
        <f t="shared" si="11"/>
        <v>3.069120679689068</v>
      </c>
    </row>
    <row r="28" spans="1:14" ht="15.6" x14ac:dyDescent="0.25">
      <c r="A28" s="17" t="s">
        <v>85</v>
      </c>
      <c r="B28" s="27">
        <f>SUM(B11:B$15)</f>
        <v>57058</v>
      </c>
      <c r="C28" s="28">
        <f>SUM(C11:C$15)</f>
        <v>156.51846381093057</v>
      </c>
      <c r="D28" s="28">
        <f>SUM(D11:D$15)</f>
        <v>444.92805755395688</v>
      </c>
      <c r="E28" s="29"/>
      <c r="F28" s="29"/>
      <c r="G28" s="29"/>
      <c r="H28" s="29"/>
      <c r="I28" s="29"/>
      <c r="J28" s="29"/>
      <c r="K28" s="30">
        <f t="shared" si="8"/>
        <v>601.44652136488742</v>
      </c>
      <c r="L28" s="31">
        <f t="shared" si="9"/>
        <v>1.0540967460564469E-2</v>
      </c>
      <c r="M28" s="29">
        <f t="shared" si="10"/>
        <v>180433.95640946622</v>
      </c>
      <c r="N28" s="29">
        <f t="shared" si="11"/>
        <v>3.1622902381693403</v>
      </c>
    </row>
    <row r="29" spans="1:14" ht="15.6" x14ac:dyDescent="0.25">
      <c r="A29" s="17" t="s">
        <v>86</v>
      </c>
      <c r="B29" s="27">
        <f>SUM(B12:B$15)</f>
        <v>47468</v>
      </c>
      <c r="C29" s="28">
        <f>SUM(C12:C$15)</f>
        <v>134.62776957163959</v>
      </c>
      <c r="D29" s="28">
        <f>SUM(D12:D$15)</f>
        <v>391.76782210595161</v>
      </c>
      <c r="E29" s="29"/>
      <c r="F29" s="29"/>
      <c r="G29" s="29"/>
      <c r="H29" s="29"/>
      <c r="I29" s="29"/>
      <c r="J29" s="29"/>
      <c r="K29" s="30">
        <f t="shared" si="8"/>
        <v>526.39559167759126</v>
      </c>
      <c r="L29" s="31">
        <f t="shared" si="9"/>
        <v>1.1089483266149643E-2</v>
      </c>
      <c r="M29" s="29">
        <f t="shared" si="10"/>
        <v>157918.67750327737</v>
      </c>
      <c r="N29" s="29">
        <f t="shared" si="11"/>
        <v>3.3268449798448927</v>
      </c>
    </row>
    <row r="30" spans="1:14" ht="15.6" x14ac:dyDescent="0.25">
      <c r="A30" s="17" t="s">
        <v>87</v>
      </c>
      <c r="B30" s="27">
        <f>SUM(B13:B$15)</f>
        <v>40034</v>
      </c>
      <c r="C30" s="28">
        <f>SUM(C13:C$15)</f>
        <v>120.39881831610043</v>
      </c>
      <c r="D30" s="28">
        <f>SUM(D13:D$15)</f>
        <v>331.67364290385876</v>
      </c>
      <c r="E30" s="29"/>
      <c r="F30" s="29"/>
      <c r="G30" s="29"/>
      <c r="H30" s="29"/>
      <c r="I30" s="29"/>
      <c r="J30" s="29"/>
      <c r="K30" s="30">
        <f t="shared" si="8"/>
        <v>452.07246121995922</v>
      </c>
      <c r="L30" s="31">
        <f t="shared" si="9"/>
        <v>1.1292213149322057E-2</v>
      </c>
      <c r="M30" s="29">
        <f t="shared" si="10"/>
        <v>135621.73836598778</v>
      </c>
      <c r="N30" s="29">
        <f t="shared" si="11"/>
        <v>3.3876639447966173</v>
      </c>
    </row>
    <row r="31" spans="1:14" ht="15.6" x14ac:dyDescent="0.25">
      <c r="A31" s="17" t="s">
        <v>88</v>
      </c>
      <c r="B31" s="27">
        <f>SUM(B14:B$15)</f>
        <v>9188</v>
      </c>
      <c r="C31" s="28">
        <f>SUM(C14:C$15)</f>
        <v>32.836041358936484</v>
      </c>
      <c r="D31" s="28">
        <f>SUM(D14:D$15)</f>
        <v>94.763897972531069</v>
      </c>
      <c r="E31" s="29"/>
      <c r="F31" s="29"/>
      <c r="G31" s="29"/>
      <c r="H31" s="29"/>
      <c r="I31" s="29"/>
      <c r="J31" s="29"/>
      <c r="K31" s="30">
        <f t="shared" si="8"/>
        <v>127.59993933146755</v>
      </c>
      <c r="L31" s="31">
        <f t="shared" si="9"/>
        <v>1.3887672979045227E-2</v>
      </c>
      <c r="M31" s="29">
        <f t="shared" si="10"/>
        <v>38279.981799440269</v>
      </c>
      <c r="N31" s="29">
        <f t="shared" si="11"/>
        <v>4.1663018937135687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2021全网基数</vt:lpstr>
      <vt:lpstr>2021全网基数修正</vt:lpstr>
      <vt:lpstr>2021救援基数</vt:lpstr>
      <vt:lpstr>1南京</vt:lpstr>
      <vt:lpstr>2南通</vt:lpstr>
      <vt:lpstr>3宿迁</vt:lpstr>
      <vt:lpstr>4常州</vt:lpstr>
      <vt:lpstr>5徐州</vt:lpstr>
      <vt:lpstr>6扬州</vt:lpstr>
      <vt:lpstr>7无锡</vt:lpstr>
      <vt:lpstr>8泰州</vt:lpstr>
      <vt:lpstr>9淮安</vt:lpstr>
      <vt:lpstr>10盐城</vt:lpstr>
      <vt:lpstr>11苏州</vt:lpstr>
      <vt:lpstr>12连云港</vt:lpstr>
      <vt:lpstr>13镇江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baixu</dc:creator>
  <cp:lastModifiedBy>baixu</cp:lastModifiedBy>
  <dcterms:created xsi:type="dcterms:W3CDTF">2015-06-05T18:19:34Z</dcterms:created>
  <dcterms:modified xsi:type="dcterms:W3CDTF">2021-11-26T06:56:20Z</dcterms:modified>
</cp:coreProperties>
</file>