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0B76540-4B9A-44DB-995A-6FBD3FBE99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6" i="1" l="1"/>
  <c r="B95" i="1"/>
  <c r="B94" i="1"/>
  <c r="B93" i="1"/>
  <c r="H92" i="1"/>
  <c r="B92" i="1"/>
  <c r="H91" i="1"/>
  <c r="B91" i="1"/>
  <c r="H90" i="1"/>
  <c r="B90" i="1"/>
  <c r="H89" i="1"/>
  <c r="B89" i="1"/>
  <c r="H88" i="1"/>
  <c r="B88" i="1"/>
  <c r="H87" i="1"/>
  <c r="B87" i="1"/>
  <c r="H86" i="1"/>
  <c r="B86" i="1"/>
  <c r="B78" i="1"/>
  <c r="B77" i="1"/>
  <c r="B76" i="1"/>
  <c r="B75" i="1"/>
  <c r="H74" i="1"/>
  <c r="B74" i="1"/>
  <c r="H73" i="1"/>
  <c r="B73" i="1"/>
  <c r="H72" i="1"/>
  <c r="B72" i="1"/>
  <c r="H71" i="1"/>
  <c r="B71" i="1"/>
  <c r="H70" i="1"/>
  <c r="B70" i="1"/>
  <c r="H69" i="1"/>
  <c r="B69" i="1"/>
  <c r="H68" i="1"/>
  <c r="B68" i="1"/>
  <c r="B59" i="1"/>
  <c r="B58" i="1"/>
  <c r="B57" i="1"/>
  <c r="B56" i="1"/>
  <c r="H55" i="1"/>
  <c r="B55" i="1"/>
  <c r="H54" i="1"/>
  <c r="B54" i="1"/>
  <c r="H53" i="1"/>
  <c r="B53" i="1"/>
  <c r="H52" i="1"/>
  <c r="B52" i="1"/>
  <c r="H51" i="1"/>
  <c r="B51" i="1"/>
  <c r="H50" i="1"/>
  <c r="B50" i="1"/>
  <c r="H49" i="1"/>
  <c r="B49" i="1"/>
  <c r="H32" i="1"/>
  <c r="H33" i="1"/>
  <c r="H34" i="1"/>
  <c r="H35" i="1"/>
  <c r="H36" i="1"/>
  <c r="H37" i="1"/>
  <c r="H31" i="1"/>
  <c r="B32" i="1"/>
  <c r="B33" i="1"/>
  <c r="B34" i="1"/>
  <c r="B35" i="1"/>
  <c r="B36" i="1"/>
  <c r="B37" i="1"/>
  <c r="B38" i="1"/>
  <c r="B39" i="1"/>
  <c r="B40" i="1"/>
  <c r="B41" i="1"/>
  <c r="B3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S1" i="1"/>
  <c r="G1" i="1"/>
  <c r="D4" i="1" l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3" i="1"/>
  <c r="F3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R19" i="1" s="1"/>
  <c r="P3" i="1"/>
  <c r="R3" i="1" l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</calcChain>
</file>

<file path=xl/sharedStrings.xml><?xml version="1.0" encoding="utf-8"?>
<sst xmlns="http://schemas.openxmlformats.org/spreadsheetml/2006/main" count="67" uniqueCount="23">
  <si>
    <r>
      <t xml:space="preserve">Medidas para </t>
    </r>
    <r>
      <rPr>
        <vertAlign val="superscript"/>
        <sz val="11"/>
        <color rgb="FF000000"/>
        <rFont val="Calibri"/>
        <family val="2"/>
      </rPr>
      <t>87</t>
    </r>
    <r>
      <rPr>
        <sz val="11"/>
        <color rgb="FF000000"/>
        <rFont val="Calibri"/>
        <family val="2"/>
      </rPr>
      <t>Rb</t>
    </r>
  </si>
  <si>
    <t>gf</t>
  </si>
  <si>
    <t>mb</t>
  </si>
  <si>
    <t>h</t>
  </si>
  <si>
    <r>
      <t xml:space="preserve">Medidas para </t>
    </r>
    <r>
      <rPr>
        <vertAlign val="superscript"/>
        <sz val="11"/>
        <color rgb="FF000000"/>
        <rFont val="Calibri"/>
        <family val="2"/>
      </rPr>
      <t>85</t>
    </r>
    <r>
      <rPr>
        <sz val="11"/>
        <color rgb="FF000000"/>
        <rFont val="Calibri"/>
        <family val="2"/>
      </rPr>
      <t>Rb</t>
    </r>
  </si>
  <si>
    <t>Frecuencia (Hz)</t>
  </si>
  <si>
    <r>
      <t>I</t>
    </r>
    <r>
      <rPr>
        <vertAlign val="subscript"/>
        <sz val="11"/>
        <color rgb="FF000000"/>
        <rFont val="Calibri"/>
        <family val="2"/>
      </rPr>
      <t>Barrido</t>
    </r>
    <r>
      <rPr>
        <sz val="11"/>
        <color rgb="FF000000"/>
        <rFont val="Calibri"/>
        <family val="2"/>
      </rPr>
      <t xml:space="preserve"> (A)</t>
    </r>
  </si>
  <si>
    <r>
      <t>I</t>
    </r>
    <r>
      <rPr>
        <vertAlign val="subscript"/>
        <sz val="11"/>
        <color rgb="FF000000"/>
        <rFont val="Calibri"/>
        <family val="2"/>
      </rPr>
      <t>Principal</t>
    </r>
    <r>
      <rPr>
        <sz val="11"/>
        <color rgb="FF000000"/>
        <rFont val="Calibri"/>
        <family val="2"/>
      </rPr>
      <t xml:space="preserve"> (A)</t>
    </r>
  </si>
  <si>
    <t>Btotal E-4</t>
  </si>
  <si>
    <t>BbarridoE-4</t>
  </si>
  <si>
    <t>BprincE-4</t>
  </si>
  <si>
    <t>Parte 3</t>
  </si>
  <si>
    <t>Frec</t>
  </si>
  <si>
    <t>2.01 MHz</t>
  </si>
  <si>
    <t>Rb85</t>
  </si>
  <si>
    <t>Rb87</t>
  </si>
  <si>
    <t>Corriente</t>
  </si>
  <si>
    <t>Campo BE-4</t>
  </si>
  <si>
    <t>F</t>
  </si>
  <si>
    <t>Transicion</t>
  </si>
  <si>
    <t>3.01 MHz</t>
  </si>
  <si>
    <t>4.01 MHz</t>
  </si>
  <si>
    <t>5.01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</si>
</sst>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>
    <font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1" fontId="0" fillId="0" borderId="0" xfId="0" applyNumberFormat="1"/>
    <xf numFmtId="2" fontId="0" fillId="0" borderId="0" xfId="0" applyNumberForma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A6" workbookViewId="0">
      <selection activeCell="G6" sqref="G6"/>
    </sheetView>
  </sheetViews>
  <sheetFormatPr defaultRowHeight="15"/>
  <cols>
    <col min="1" max="1" width="14.7109375" bestFit="1" customWidth="1"/>
    <col min="2" max="2" width="11.7109375" bestFit="1" customWidth="1"/>
    <col min="3" max="3" width="9.7109375" bestFit="1" customWidth="1"/>
    <col min="4" max="4" width="9.28515625" bestFit="1" customWidth="1"/>
    <col min="5" max="5" width="11.42578125" bestFit="1" customWidth="1"/>
    <col min="6" max="7" width="9.28515625" bestFit="1" customWidth="1"/>
    <col min="16" max="16" width="9.28515625" bestFit="1" customWidth="1"/>
    <col min="19" max="19" width="9.28515625" bestFit="1" customWidth="1"/>
  </cols>
  <sheetData>
    <row r="1" spans="1:19">
      <c r="A1" s="21" t="s">
        <v>0</v>
      </c>
      <c r="B1" s="22"/>
      <c r="C1" s="22"/>
      <c r="F1" t="s">
        <v>1</v>
      </c>
      <c r="G1">
        <f>1/2</f>
        <v>0.5</v>
      </c>
      <c r="H1" t="s">
        <v>2</v>
      </c>
      <c r="I1" s="13">
        <v>9.2740000000000006E-24</v>
      </c>
      <c r="J1" t="s">
        <v>3</v>
      </c>
      <c r="K1" s="13">
        <v>6.6259999999999998E-34</v>
      </c>
      <c r="M1" s="23" t="s">
        <v>4</v>
      </c>
      <c r="N1" s="24"/>
      <c r="O1" s="24"/>
      <c r="R1" t="s">
        <v>1</v>
      </c>
      <c r="S1">
        <f>1/3</f>
        <v>0.33333333333333331</v>
      </c>
    </row>
    <row r="2" spans="1:19">
      <c r="A2" s="1" t="s">
        <v>5</v>
      </c>
      <c r="B2" s="2" t="s">
        <v>6</v>
      </c>
      <c r="C2" s="3" t="s">
        <v>7</v>
      </c>
      <c r="D2" t="s">
        <v>8</v>
      </c>
      <c r="E2" t="s">
        <v>9</v>
      </c>
      <c r="F2" t="s">
        <v>10</v>
      </c>
      <c r="M2" s="15" t="s">
        <v>5</v>
      </c>
      <c r="N2" s="16" t="s">
        <v>6</v>
      </c>
      <c r="O2" s="17" t="s">
        <v>7</v>
      </c>
      <c r="P2" t="s">
        <v>8</v>
      </c>
      <c r="Q2" t="s">
        <v>9</v>
      </c>
      <c r="R2" t="s">
        <v>10</v>
      </c>
    </row>
    <row r="3" spans="1:19">
      <c r="A3" s="4">
        <v>170000</v>
      </c>
      <c r="B3" s="5">
        <v>0.49280000000000002</v>
      </c>
      <c r="C3" s="6">
        <v>3.1899999999999998E-2</v>
      </c>
      <c r="D3" s="13">
        <f>10000*(K$1*A3)/(G$1*I$1)</f>
        <v>0.24291999137373299</v>
      </c>
      <c r="E3">
        <f>(0.603*B3) -0.2</f>
        <v>9.7158399999999978E-2</v>
      </c>
      <c r="F3" s="18">
        <f>D3-E3</f>
        <v>0.14576159137373301</v>
      </c>
      <c r="G3" s="14"/>
      <c r="M3" s="4">
        <v>170000</v>
      </c>
      <c r="N3" s="5">
        <v>0.25629999999999997</v>
      </c>
      <c r="O3" s="6">
        <v>3.4099999999999998E-2</v>
      </c>
      <c r="P3" s="13">
        <f>10000*(K$1*M3)/(S$1*I$1)</f>
        <v>0.36437998706059954</v>
      </c>
      <c r="Q3">
        <f>(0.592*N3) -0.2</f>
        <v>-4.8270400000000047E-2</v>
      </c>
      <c r="R3" s="18">
        <f>P3-Q3</f>
        <v>0.41265038706059959</v>
      </c>
      <c r="S3" s="13"/>
    </row>
    <row r="4" spans="1:19">
      <c r="A4" s="7">
        <v>220000</v>
      </c>
      <c r="B4" s="8">
        <v>0.14799999999999999</v>
      </c>
      <c r="C4" s="9">
        <v>6.7100000000000007E-2</v>
      </c>
      <c r="D4" s="13">
        <f t="shared" ref="D4:D19" si="0">10000*(K$1*A4)/(G$1*I$1)</f>
        <v>0.31436704766012508</v>
      </c>
      <c r="E4">
        <f t="shared" ref="E4:E19" si="1">(0.603*B4) -0.2</f>
        <v>-0.11075600000000002</v>
      </c>
      <c r="F4" s="18">
        <f t="shared" ref="F4:F19" si="2">D4-E4</f>
        <v>0.4251230476601251</v>
      </c>
      <c r="G4" s="14"/>
      <c r="M4" s="7">
        <v>220000</v>
      </c>
      <c r="N4" s="8">
        <v>0.39450000000000002</v>
      </c>
      <c r="O4" s="9">
        <v>3.2099999999999997E-2</v>
      </c>
      <c r="P4" s="13">
        <f t="shared" ref="P4:P19" si="3">10000*(K$1*M4)/(S$1*I$1)</f>
        <v>0.47155057149018764</v>
      </c>
      <c r="Q4">
        <f t="shared" ref="Q4:Q19" si="4">(0.592*N4) -0.2</f>
        <v>3.354399999999999E-2</v>
      </c>
      <c r="R4" s="18">
        <f t="shared" ref="R4:R19" si="5">P4-Q4</f>
        <v>0.43800657149018762</v>
      </c>
      <c r="S4" s="13"/>
    </row>
    <row r="5" spans="1:19">
      <c r="A5" s="7">
        <v>270000</v>
      </c>
      <c r="B5" s="8">
        <v>0.32650000000000001</v>
      </c>
      <c r="C5" s="9">
        <v>6.6900000000000001E-2</v>
      </c>
      <c r="D5" s="13">
        <f t="shared" si="0"/>
        <v>0.38581410394651716</v>
      </c>
      <c r="E5">
        <f t="shared" si="1"/>
        <v>-3.1204999999999983E-3</v>
      </c>
      <c r="F5" s="18">
        <f t="shared" si="2"/>
        <v>0.38893460394651713</v>
      </c>
      <c r="G5" s="14"/>
      <c r="M5" s="7">
        <v>270000</v>
      </c>
      <c r="N5" s="8">
        <v>0.44309999999999999</v>
      </c>
      <c r="O5" s="9">
        <v>3.6900000000000002E-2</v>
      </c>
      <c r="P5" s="13">
        <f t="shared" si="3"/>
        <v>0.5787211559197758</v>
      </c>
      <c r="Q5">
        <f t="shared" si="4"/>
        <v>6.231519999999996E-2</v>
      </c>
      <c r="R5" s="18">
        <f t="shared" si="5"/>
        <v>0.51640595591977578</v>
      </c>
      <c r="S5" s="13"/>
    </row>
    <row r="6" spans="1:19">
      <c r="A6" s="7">
        <v>320000</v>
      </c>
      <c r="B6" s="8">
        <v>0.59970000000000001</v>
      </c>
      <c r="C6" s="9">
        <v>5.9799999999999999E-2</v>
      </c>
      <c r="D6" s="13">
        <f t="shared" si="0"/>
        <v>0.45726116023290919</v>
      </c>
      <c r="E6">
        <f t="shared" si="1"/>
        <v>0.16161909999999996</v>
      </c>
      <c r="F6" s="18">
        <f t="shared" si="2"/>
        <v>0.29564206023290923</v>
      </c>
      <c r="G6" s="14"/>
      <c r="M6" s="7">
        <v>320000</v>
      </c>
      <c r="N6" s="8">
        <v>0.24199999999999999</v>
      </c>
      <c r="O6" s="9">
        <v>5.8500000000000003E-2</v>
      </c>
      <c r="P6" s="13">
        <f t="shared" si="3"/>
        <v>0.68589174034936384</v>
      </c>
      <c r="Q6">
        <f t="shared" si="4"/>
        <v>-5.6736000000000009E-2</v>
      </c>
      <c r="R6" s="18">
        <f t="shared" si="5"/>
        <v>0.74262774034936385</v>
      </c>
      <c r="S6" s="13"/>
    </row>
    <row r="7" spans="1:19">
      <c r="A7" s="7">
        <v>370000</v>
      </c>
      <c r="B7" s="8">
        <v>1.5E-3</v>
      </c>
      <c r="C7" s="9">
        <v>0.1134</v>
      </c>
      <c r="D7" s="13">
        <f t="shared" si="0"/>
        <v>0.52870821651930111</v>
      </c>
      <c r="E7">
        <f t="shared" si="1"/>
        <v>-0.19909550000000001</v>
      </c>
      <c r="F7" s="18">
        <f t="shared" si="2"/>
        <v>0.72780371651930109</v>
      </c>
      <c r="G7" s="14"/>
      <c r="M7" s="7">
        <v>370000</v>
      </c>
      <c r="N7" s="8">
        <v>0.1371</v>
      </c>
      <c r="O7" s="9">
        <v>7.3400000000000007E-2</v>
      </c>
      <c r="P7" s="13">
        <f t="shared" si="3"/>
        <v>0.79306232477895178</v>
      </c>
      <c r="Q7">
        <f t="shared" si="4"/>
        <v>-0.11883680000000002</v>
      </c>
      <c r="R7" s="18">
        <f t="shared" si="5"/>
        <v>0.91189912477895185</v>
      </c>
      <c r="S7" s="13"/>
    </row>
    <row r="8" spans="1:19">
      <c r="A8" s="7">
        <v>420000</v>
      </c>
      <c r="B8" s="8">
        <v>0.44919999999999999</v>
      </c>
      <c r="C8" s="9">
        <v>9.4500000000000001E-2</v>
      </c>
      <c r="D8" s="13">
        <f t="shared" si="0"/>
        <v>0.60015527280569325</v>
      </c>
      <c r="E8">
        <f t="shared" si="1"/>
        <v>7.0867599999999975E-2</v>
      </c>
      <c r="F8" s="18">
        <f t="shared" si="2"/>
        <v>0.52928767280569322</v>
      </c>
      <c r="G8" s="14"/>
      <c r="M8" s="7">
        <v>420000</v>
      </c>
      <c r="N8" s="8">
        <v>0.39329999999999998</v>
      </c>
      <c r="O8" s="9">
        <v>6.3799999999999996E-2</v>
      </c>
      <c r="P8" s="13">
        <f t="shared" si="3"/>
        <v>0.90023290920853993</v>
      </c>
      <c r="Q8">
        <f t="shared" si="4"/>
        <v>3.2833599999999963E-2</v>
      </c>
      <c r="R8" s="18">
        <f t="shared" si="5"/>
        <v>0.86739930920853991</v>
      </c>
      <c r="S8" s="13"/>
    </row>
    <row r="9" spans="1:19">
      <c r="A9" s="7">
        <v>470000</v>
      </c>
      <c r="B9" s="8">
        <v>7.6499999999999999E-2</v>
      </c>
      <c r="C9" s="9">
        <v>0.1328</v>
      </c>
      <c r="D9" s="13">
        <f t="shared" si="0"/>
        <v>0.67160232909208539</v>
      </c>
      <c r="E9">
        <f t="shared" si="1"/>
        <v>-0.15387050000000002</v>
      </c>
      <c r="F9" s="18">
        <f t="shared" si="2"/>
        <v>0.82547282909208541</v>
      </c>
      <c r="G9" s="14"/>
      <c r="M9" s="7">
        <v>470000</v>
      </c>
      <c r="N9" s="8">
        <v>0.4536</v>
      </c>
      <c r="O9" s="9">
        <v>6.8000000000000005E-2</v>
      </c>
      <c r="P9" s="13">
        <f t="shared" si="3"/>
        <v>1.0074034936381282</v>
      </c>
      <c r="Q9">
        <f t="shared" si="4"/>
        <v>6.8531199999999959E-2</v>
      </c>
      <c r="R9" s="18">
        <f t="shared" si="5"/>
        <v>0.93887229363812819</v>
      </c>
      <c r="S9" s="13"/>
    </row>
    <row r="10" spans="1:19">
      <c r="A10" s="7">
        <v>520000</v>
      </c>
      <c r="B10" s="8">
        <v>0.66249999999999998</v>
      </c>
      <c r="C10" s="9">
        <v>0.1047</v>
      </c>
      <c r="D10" s="13">
        <f t="shared" si="0"/>
        <v>0.74304938537847731</v>
      </c>
      <c r="E10">
        <f t="shared" si="1"/>
        <v>0.19948749999999998</v>
      </c>
      <c r="F10" s="18">
        <f t="shared" si="2"/>
        <v>0.54356188537847738</v>
      </c>
      <c r="G10" s="14"/>
      <c r="M10" s="7">
        <v>520000</v>
      </c>
      <c r="N10" s="8">
        <v>0.19539999999999999</v>
      </c>
      <c r="O10" s="9">
        <v>9.3399999999999997E-2</v>
      </c>
      <c r="P10" s="13">
        <f t="shared" si="3"/>
        <v>1.114574078067716</v>
      </c>
      <c r="Q10">
        <f t="shared" si="4"/>
        <v>-8.4323200000000029E-2</v>
      </c>
      <c r="R10" s="18">
        <f t="shared" si="5"/>
        <v>1.1988972780677161</v>
      </c>
      <c r="S10" s="13"/>
    </row>
    <row r="11" spans="1:19">
      <c r="A11" s="7">
        <v>570000</v>
      </c>
      <c r="B11" s="8">
        <v>0.69850000000000001</v>
      </c>
      <c r="C11" s="9">
        <v>0.1144</v>
      </c>
      <c r="D11" s="13">
        <f t="shared" si="0"/>
        <v>0.81449644166486945</v>
      </c>
      <c r="E11">
        <f t="shared" si="1"/>
        <v>0.22119549999999999</v>
      </c>
      <c r="F11" s="18">
        <f t="shared" si="2"/>
        <v>0.59330094166486946</v>
      </c>
      <c r="G11" s="14"/>
      <c r="M11" s="7">
        <v>570000</v>
      </c>
      <c r="N11" s="8">
        <v>1.35E-2</v>
      </c>
      <c r="O11" s="9">
        <v>0.1147</v>
      </c>
      <c r="P11" s="13">
        <f t="shared" si="3"/>
        <v>1.2217446624973043</v>
      </c>
      <c r="Q11">
        <f t="shared" si="4"/>
        <v>-0.19200800000000001</v>
      </c>
      <c r="R11" s="18">
        <f t="shared" si="5"/>
        <v>1.4137526624973042</v>
      </c>
      <c r="S11" s="13"/>
    </row>
    <row r="12" spans="1:19">
      <c r="A12" s="7">
        <v>620000</v>
      </c>
      <c r="B12" s="8">
        <v>0.68589999999999995</v>
      </c>
      <c r="C12" s="9">
        <v>0.12720000000000001</v>
      </c>
      <c r="D12" s="13">
        <f t="shared" si="0"/>
        <v>0.88594349795126159</v>
      </c>
      <c r="E12">
        <f t="shared" si="1"/>
        <v>0.21359769999999995</v>
      </c>
      <c r="F12" s="18">
        <f t="shared" si="2"/>
        <v>0.6723457979512617</v>
      </c>
      <c r="G12" s="14"/>
      <c r="M12" s="7">
        <v>620000</v>
      </c>
      <c r="N12" s="8">
        <v>0.13569999999999999</v>
      </c>
      <c r="O12" s="9">
        <v>0.1144</v>
      </c>
      <c r="P12" s="13">
        <f t="shared" si="3"/>
        <v>1.3289152469268923</v>
      </c>
      <c r="Q12">
        <f t="shared" si="4"/>
        <v>-0.11966560000000002</v>
      </c>
      <c r="R12" s="18">
        <f t="shared" si="5"/>
        <v>1.4485808469268924</v>
      </c>
      <c r="S12" s="13"/>
    </row>
    <row r="13" spans="1:19">
      <c r="A13" s="7">
        <v>670000</v>
      </c>
      <c r="B13" s="8">
        <v>0.67010000000000003</v>
      </c>
      <c r="C13" s="9">
        <v>0.14069999999999999</v>
      </c>
      <c r="D13" s="13">
        <f t="shared" si="0"/>
        <v>0.95739055423765362</v>
      </c>
      <c r="E13">
        <f t="shared" si="1"/>
        <v>0.20407029999999998</v>
      </c>
      <c r="F13" s="18">
        <f t="shared" si="2"/>
        <v>0.75332025423765359</v>
      </c>
      <c r="G13" s="14"/>
      <c r="M13" s="7">
        <v>670000</v>
      </c>
      <c r="N13" s="8">
        <v>0.36009999999999998</v>
      </c>
      <c r="O13" s="9">
        <v>0.1074</v>
      </c>
      <c r="P13" s="13">
        <f t="shared" si="3"/>
        <v>1.4360858313564806</v>
      </c>
      <c r="Q13">
        <f t="shared" si="4"/>
        <v>1.3179199999999974E-2</v>
      </c>
      <c r="R13" s="18">
        <f t="shared" si="5"/>
        <v>1.4229066313564807</v>
      </c>
      <c r="S13" s="13"/>
    </row>
    <row r="14" spans="1:19">
      <c r="A14" s="7">
        <v>720000</v>
      </c>
      <c r="B14" s="8">
        <v>0.46329999999999999</v>
      </c>
      <c r="C14" s="9">
        <v>0.16719999999999999</v>
      </c>
      <c r="D14" s="13">
        <f t="shared" si="0"/>
        <v>1.0288376105240458</v>
      </c>
      <c r="E14">
        <f t="shared" si="1"/>
        <v>7.9369899999999993E-2</v>
      </c>
      <c r="F14" s="18">
        <f t="shared" si="2"/>
        <v>0.94946771052404577</v>
      </c>
      <c r="G14" s="14"/>
      <c r="M14" s="7">
        <v>720000</v>
      </c>
      <c r="N14" s="8">
        <v>0.23380000000000001</v>
      </c>
      <c r="O14" s="9">
        <v>0.124</v>
      </c>
      <c r="P14" s="13">
        <f t="shared" si="3"/>
        <v>1.5432564157860686</v>
      </c>
      <c r="Q14">
        <f t="shared" si="4"/>
        <v>-6.1590400000000017E-2</v>
      </c>
      <c r="R14" s="18">
        <f t="shared" si="5"/>
        <v>1.6048468157860687</v>
      </c>
      <c r="S14" s="13"/>
    </row>
    <row r="15" spans="1:19">
      <c r="A15" s="7">
        <v>770000</v>
      </c>
      <c r="B15" s="8">
        <v>0.60219999999999996</v>
      </c>
      <c r="C15" s="9">
        <v>0.1696</v>
      </c>
      <c r="D15" s="13">
        <f t="shared" si="0"/>
        <v>1.1002846668104376</v>
      </c>
      <c r="E15">
        <f t="shared" si="1"/>
        <v>0.16312659999999995</v>
      </c>
      <c r="F15" s="18">
        <f t="shared" si="2"/>
        <v>0.93715806681043756</v>
      </c>
      <c r="G15" s="14"/>
      <c r="M15" s="7">
        <v>770000</v>
      </c>
      <c r="N15" s="8">
        <v>0.57879999999999998</v>
      </c>
      <c r="O15" s="9">
        <v>0.1086</v>
      </c>
      <c r="P15" s="13">
        <f t="shared" si="3"/>
        <v>1.6504270002156565</v>
      </c>
      <c r="Q15">
        <f t="shared" si="4"/>
        <v>0.14264959999999999</v>
      </c>
      <c r="R15" s="18">
        <f t="shared" si="5"/>
        <v>1.5077774002156565</v>
      </c>
      <c r="S15" s="13"/>
    </row>
    <row r="16" spans="1:19">
      <c r="A16" s="7">
        <v>820000</v>
      </c>
      <c r="B16" s="8">
        <v>0.31430000000000002</v>
      </c>
      <c r="C16" s="9">
        <v>0.20180000000000001</v>
      </c>
      <c r="D16" s="13">
        <f t="shared" si="0"/>
        <v>1.1717317230968296</v>
      </c>
      <c r="E16">
        <f t="shared" si="1"/>
        <v>-1.0477099999999989E-2</v>
      </c>
      <c r="F16" s="18">
        <f t="shared" si="2"/>
        <v>1.1822088230968295</v>
      </c>
      <c r="G16" s="14"/>
      <c r="M16" s="7">
        <v>820000</v>
      </c>
      <c r="N16" s="8">
        <v>0.4657</v>
      </c>
      <c r="O16" s="9">
        <v>0.125</v>
      </c>
      <c r="P16" s="13">
        <f t="shared" si="3"/>
        <v>1.7575975846452445</v>
      </c>
      <c r="Q16">
        <f t="shared" si="4"/>
        <v>7.5694399999999995E-2</v>
      </c>
      <c r="R16" s="18">
        <f t="shared" si="5"/>
        <v>1.6819031846452446</v>
      </c>
      <c r="S16" s="13"/>
    </row>
    <row r="17" spans="1:19">
      <c r="A17" s="7">
        <v>870000</v>
      </c>
      <c r="B17" s="8">
        <v>0.33989999999999998</v>
      </c>
      <c r="C17" s="9">
        <v>0.21240000000000001</v>
      </c>
      <c r="D17" s="13">
        <f t="shared" si="0"/>
        <v>1.2431787793832219</v>
      </c>
      <c r="E17">
        <f t="shared" si="1"/>
        <v>4.9596999999999836E-3</v>
      </c>
      <c r="F17" s="18">
        <f t="shared" si="2"/>
        <v>1.238219079383222</v>
      </c>
      <c r="G17" s="14"/>
      <c r="M17" s="7">
        <v>870000</v>
      </c>
      <c r="N17" s="8">
        <v>0.36320000000000002</v>
      </c>
      <c r="O17" s="9">
        <v>0.1396</v>
      </c>
      <c r="P17" s="13">
        <f t="shared" si="3"/>
        <v>1.8647681690748328</v>
      </c>
      <c r="Q17">
        <f t="shared" si="4"/>
        <v>1.5014399999999983E-2</v>
      </c>
      <c r="R17" s="18">
        <f t="shared" si="5"/>
        <v>1.8497537690748329</v>
      </c>
      <c r="S17" s="13"/>
    </row>
    <row r="18" spans="1:19">
      <c r="A18" s="7">
        <v>920000</v>
      </c>
      <c r="B18" s="8">
        <v>0.34610000000000002</v>
      </c>
      <c r="C18" s="9">
        <v>0.2238</v>
      </c>
      <c r="D18" s="13">
        <f t="shared" si="0"/>
        <v>1.3146258356696139</v>
      </c>
      <c r="E18">
        <f t="shared" si="1"/>
        <v>8.6982999999999921E-3</v>
      </c>
      <c r="F18" s="18">
        <f t="shared" si="2"/>
        <v>1.3059275356696138</v>
      </c>
      <c r="G18" s="14"/>
      <c r="M18" s="7">
        <v>920000</v>
      </c>
      <c r="N18" s="8">
        <v>0.40410000000000001</v>
      </c>
      <c r="O18" s="9">
        <v>0.14510000000000001</v>
      </c>
      <c r="P18" s="13">
        <f t="shared" si="3"/>
        <v>1.971938753504421</v>
      </c>
      <c r="Q18">
        <f t="shared" si="4"/>
        <v>3.922719999999999E-2</v>
      </c>
      <c r="R18" s="18">
        <f t="shared" si="5"/>
        <v>1.932711553504421</v>
      </c>
      <c r="S18" s="13"/>
    </row>
    <row r="19" spans="1:19">
      <c r="A19" s="10">
        <v>970000</v>
      </c>
      <c r="B19" s="11">
        <v>0.53449999999999998</v>
      </c>
      <c r="C19" s="12">
        <v>0.2228</v>
      </c>
      <c r="D19" s="13">
        <f t="shared" si="0"/>
        <v>1.3860728919560059</v>
      </c>
      <c r="E19">
        <f t="shared" si="1"/>
        <v>0.12230349999999995</v>
      </c>
      <c r="F19" s="18">
        <f t="shared" si="2"/>
        <v>1.263769391956006</v>
      </c>
      <c r="G19" s="14"/>
      <c r="M19" s="10">
        <v>970000</v>
      </c>
      <c r="N19" s="11">
        <v>0.55679999999999996</v>
      </c>
      <c r="O19" s="12">
        <v>0.1429</v>
      </c>
      <c r="P19" s="13">
        <f t="shared" si="3"/>
        <v>2.0791093379340091</v>
      </c>
      <c r="Q19">
        <f t="shared" si="4"/>
        <v>0.12962559999999995</v>
      </c>
      <c r="R19" s="18">
        <f t="shared" si="5"/>
        <v>1.9494837379340091</v>
      </c>
    </row>
    <row r="24" spans="1:19">
      <c r="A24" s="25" t="s">
        <v>11</v>
      </c>
    </row>
    <row r="26" spans="1:19">
      <c r="A26" t="s">
        <v>12</v>
      </c>
      <c r="B26" t="s">
        <v>13</v>
      </c>
    </row>
    <row r="28" spans="1:19">
      <c r="A28" t="s">
        <v>14</v>
      </c>
      <c r="G28" t="s">
        <v>15</v>
      </c>
    </row>
    <row r="30" spans="1:19">
      <c r="A30" t="s">
        <v>16</v>
      </c>
      <c r="B30" t="s">
        <v>17</v>
      </c>
      <c r="C30" t="s">
        <v>18</v>
      </c>
      <c r="D30" t="s">
        <v>19</v>
      </c>
      <c r="G30" t="s">
        <v>16</v>
      </c>
      <c r="H30" t="s">
        <v>17</v>
      </c>
      <c r="I30" t="s">
        <v>18</v>
      </c>
      <c r="J30" t="s">
        <v>19</v>
      </c>
    </row>
    <row r="31" spans="1:19">
      <c r="A31" s="19">
        <v>1.47034877642624</v>
      </c>
      <c r="B31">
        <f>(13.291*A31) -0.0226</f>
        <v>19.519805587481155</v>
      </c>
      <c r="C31">
        <v>3</v>
      </c>
      <c r="D31">
        <v>-2</v>
      </c>
      <c r="G31">
        <v>0.983131963175084</v>
      </c>
      <c r="H31">
        <f>(5.879*G31)-0.01</f>
        <v>5.7698328115063182</v>
      </c>
      <c r="I31">
        <v>2</v>
      </c>
      <c r="J31">
        <v>-1</v>
      </c>
    </row>
    <row r="32" spans="1:19">
      <c r="A32" s="20">
        <v>1.4709996699633701</v>
      </c>
      <c r="B32">
        <f t="shared" ref="B32:B41" si="6">(13.291*A32) -0.0226</f>
        <v>19.528456613483151</v>
      </c>
      <c r="C32">
        <v>3</v>
      </c>
      <c r="D32">
        <v>-1</v>
      </c>
      <c r="G32">
        <v>0.98342436523230403</v>
      </c>
      <c r="H32">
        <f t="shared" ref="H32:H37" si="7">(5.879*G32)-0.01</f>
        <v>5.7715518432007151</v>
      </c>
      <c r="I32">
        <v>2</v>
      </c>
      <c r="J32">
        <v>0</v>
      </c>
    </row>
    <row r="33" spans="1:10">
      <c r="A33" s="20">
        <v>1.47165171719878</v>
      </c>
      <c r="B33">
        <f t="shared" si="6"/>
        <v>19.537122973288984</v>
      </c>
      <c r="C33">
        <v>3</v>
      </c>
      <c r="D33">
        <v>0</v>
      </c>
      <c r="G33">
        <v>0.98371711543791795</v>
      </c>
      <c r="H33">
        <f t="shared" si="7"/>
        <v>5.7732729216595198</v>
      </c>
      <c r="I33">
        <v>2</v>
      </c>
      <c r="J33">
        <v>1</v>
      </c>
    </row>
    <row r="34" spans="1:10">
      <c r="A34">
        <v>1.4723049219722699</v>
      </c>
      <c r="B34">
        <f t="shared" si="6"/>
        <v>19.545804717933439</v>
      </c>
      <c r="C34">
        <v>3</v>
      </c>
      <c r="D34">
        <v>1</v>
      </c>
      <c r="G34">
        <v>0.98401021456996496</v>
      </c>
      <c r="H34">
        <f t="shared" si="7"/>
        <v>5.7749960514568235</v>
      </c>
      <c r="I34">
        <v>2</v>
      </c>
      <c r="J34">
        <v>2</v>
      </c>
    </row>
    <row r="35" spans="1:10">
      <c r="A35">
        <v>1.4729592881428</v>
      </c>
      <c r="B35">
        <f t="shared" si="6"/>
        <v>19.554501898705954</v>
      </c>
      <c r="C35">
        <v>3</v>
      </c>
      <c r="D35">
        <v>2</v>
      </c>
      <c r="G35">
        <v>0.98609773935968603</v>
      </c>
      <c r="H35">
        <f t="shared" si="7"/>
        <v>5.7872686096955936</v>
      </c>
      <c r="I35">
        <v>1</v>
      </c>
      <c r="J35">
        <v>-1</v>
      </c>
    </row>
    <row r="36" spans="1:10">
      <c r="A36">
        <v>1.4736148195885499</v>
      </c>
      <c r="B36">
        <f t="shared" si="6"/>
        <v>19.563214567151416</v>
      </c>
      <c r="C36">
        <v>3</v>
      </c>
      <c r="D36">
        <v>3</v>
      </c>
      <c r="G36">
        <v>0.98639279590663798</v>
      </c>
      <c r="H36">
        <f t="shared" si="7"/>
        <v>5.789003247135124</v>
      </c>
      <c r="I36">
        <v>1</v>
      </c>
      <c r="J36">
        <v>0</v>
      </c>
    </row>
    <row r="37" spans="1:10">
      <c r="A37">
        <v>1.47165009559285</v>
      </c>
      <c r="B37">
        <f t="shared" si="6"/>
        <v>19.537101420524568</v>
      </c>
      <c r="C37">
        <v>2</v>
      </c>
      <c r="D37">
        <v>-2</v>
      </c>
      <c r="G37">
        <v>0.98668820588737505</v>
      </c>
      <c r="H37">
        <f t="shared" si="7"/>
        <v>5.7907399624118776</v>
      </c>
      <c r="I37">
        <v>1</v>
      </c>
      <c r="J37">
        <v>1</v>
      </c>
    </row>
    <row r="38" spans="1:10">
      <c r="A38">
        <v>1.4723027186061699</v>
      </c>
      <c r="B38">
        <f t="shared" si="6"/>
        <v>19.545775432994603</v>
      </c>
      <c r="C38">
        <v>2</v>
      </c>
      <c r="D38">
        <v>-1</v>
      </c>
    </row>
    <row r="39" spans="1:10">
      <c r="A39" s="19">
        <v>1.4729565004332901</v>
      </c>
      <c r="B39">
        <f t="shared" si="6"/>
        <v>19.55446484725886</v>
      </c>
      <c r="C39">
        <v>2</v>
      </c>
      <c r="D39">
        <v>0</v>
      </c>
    </row>
    <row r="40" spans="1:10">
      <c r="A40" s="19">
        <v>1.4736114449379101</v>
      </c>
      <c r="B40">
        <f t="shared" si="6"/>
        <v>19.563169714669762</v>
      </c>
      <c r="C40">
        <v>2</v>
      </c>
      <c r="D40">
        <v>1</v>
      </c>
    </row>
    <row r="41" spans="1:10">
      <c r="A41">
        <v>1.4742675560029801</v>
      </c>
      <c r="B41">
        <f t="shared" si="6"/>
        <v>19.571890086835609</v>
      </c>
      <c r="C41">
        <v>2</v>
      </c>
      <c r="D41">
        <v>2</v>
      </c>
    </row>
    <row r="44" spans="1:10">
      <c r="A44" t="s">
        <v>12</v>
      </c>
      <c r="B44" t="s">
        <v>20</v>
      </c>
    </row>
    <row r="46" spans="1:10">
      <c r="A46" t="s">
        <v>14</v>
      </c>
      <c r="G46" t="s">
        <v>15</v>
      </c>
    </row>
    <row r="48" spans="1:10">
      <c r="A48" t="s">
        <v>16</v>
      </c>
      <c r="B48" t="s">
        <v>17</v>
      </c>
      <c r="C48" t="s">
        <v>18</v>
      </c>
      <c r="D48" t="s">
        <v>19</v>
      </c>
      <c r="G48" t="s">
        <v>16</v>
      </c>
      <c r="H48" t="s">
        <v>17</v>
      </c>
      <c r="I48" t="s">
        <v>18</v>
      </c>
      <c r="J48" t="s">
        <v>19</v>
      </c>
    </row>
    <row r="49" spans="1:10">
      <c r="A49" s="19">
        <v>2.20065564300497</v>
      </c>
      <c r="B49">
        <f>(13.291*A49) -0.0226</f>
        <v>29.226314151179057</v>
      </c>
      <c r="C49">
        <v>3</v>
      </c>
      <c r="D49">
        <v>-2</v>
      </c>
      <c r="G49">
        <v>1.4719259089600001</v>
      </c>
      <c r="H49">
        <f>(5.879*G49)-0.01</f>
        <v>8.6434524187758406</v>
      </c>
      <c r="I49">
        <v>2</v>
      </c>
      <c r="J49">
        <v>-1</v>
      </c>
    </row>
    <row r="50" spans="1:10">
      <c r="A50" s="20">
        <v>2.2021127346760001</v>
      </c>
      <c r="B50">
        <f t="shared" ref="B50:B59" si="8">(13.291*A50) -0.0226</f>
        <v>29.245680356578717</v>
      </c>
      <c r="C50">
        <v>3</v>
      </c>
      <c r="D50">
        <v>-1</v>
      </c>
      <c r="G50">
        <v>1.47258124560443</v>
      </c>
      <c r="H50">
        <f t="shared" ref="H50:H55" si="9">(5.879*G50)-0.01</f>
        <v>8.6473051429084435</v>
      </c>
      <c r="I50">
        <v>2</v>
      </c>
      <c r="J50">
        <v>0</v>
      </c>
    </row>
    <row r="51" spans="1:10">
      <c r="A51" s="20">
        <v>2.20357369116399</v>
      </c>
      <c r="B51">
        <f t="shared" si="8"/>
        <v>29.265097929260591</v>
      </c>
      <c r="C51">
        <v>3</v>
      </c>
      <c r="D51">
        <v>0</v>
      </c>
      <c r="G51">
        <v>1.4732377507659</v>
      </c>
      <c r="H51">
        <f t="shared" si="9"/>
        <v>8.651164736752726</v>
      </c>
      <c r="I51">
        <v>2</v>
      </c>
      <c r="J51">
        <v>1</v>
      </c>
    </row>
    <row r="52" spans="1:10">
      <c r="A52">
        <v>2.2050385317318999</v>
      </c>
      <c r="B52">
        <f t="shared" si="8"/>
        <v>29.284567125248682</v>
      </c>
      <c r="C52">
        <v>3</v>
      </c>
      <c r="D52">
        <v>1</v>
      </c>
      <c r="G52">
        <v>1.4738954283571699</v>
      </c>
      <c r="H52">
        <f t="shared" si="9"/>
        <v>8.6550312233118021</v>
      </c>
      <c r="I52">
        <v>2</v>
      </c>
      <c r="J52">
        <v>2</v>
      </c>
    </row>
    <row r="53" spans="1:10">
      <c r="A53">
        <v>2.2065072757864699</v>
      </c>
      <c r="B53">
        <f t="shared" si="8"/>
        <v>29.304088202477971</v>
      </c>
      <c r="C53">
        <v>3</v>
      </c>
      <c r="D53">
        <v>2</v>
      </c>
      <c r="G53">
        <v>1.4763642343108001</v>
      </c>
      <c r="H53">
        <f t="shared" si="9"/>
        <v>8.6695453335131933</v>
      </c>
      <c r="I53">
        <v>1</v>
      </c>
      <c r="J53">
        <v>-1</v>
      </c>
    </row>
    <row r="54" spans="1:10">
      <c r="A54">
        <v>2.2079799428795601</v>
      </c>
      <c r="B54">
        <f t="shared" si="8"/>
        <v>29.323661420812233</v>
      </c>
      <c r="C54">
        <v>3</v>
      </c>
      <c r="D54">
        <v>3</v>
      </c>
      <c r="G54">
        <v>1.47702551788278</v>
      </c>
      <c r="H54">
        <f t="shared" si="9"/>
        <v>8.6734330196328635</v>
      </c>
      <c r="I54">
        <v>1</v>
      </c>
      <c r="J54">
        <v>0</v>
      </c>
    </row>
    <row r="55" spans="1:10">
      <c r="A55">
        <v>2.20260117399472</v>
      </c>
      <c r="B55">
        <f t="shared" si="8"/>
        <v>29.252172203563823</v>
      </c>
      <c r="C55">
        <v>2</v>
      </c>
      <c r="D55">
        <v>-2</v>
      </c>
      <c r="G55">
        <v>1.4776879877075899</v>
      </c>
      <c r="H55">
        <f t="shared" si="9"/>
        <v>8.6773276797329206</v>
      </c>
      <c r="I55">
        <v>1</v>
      </c>
      <c r="J55">
        <v>1</v>
      </c>
    </row>
    <row r="56" spans="1:10">
      <c r="A56">
        <v>2.2040621327321399</v>
      </c>
      <c r="B56">
        <f t="shared" si="8"/>
        <v>29.27158980614287</v>
      </c>
      <c r="C56">
        <v>2</v>
      </c>
      <c r="D56">
        <v>-1</v>
      </c>
    </row>
    <row r="57" spans="1:10">
      <c r="A57" s="19">
        <v>2.2055269734062302</v>
      </c>
      <c r="B57">
        <f t="shared" si="8"/>
        <v>29.291059003542205</v>
      </c>
      <c r="C57">
        <v>2</v>
      </c>
      <c r="D57">
        <v>0</v>
      </c>
    </row>
    <row r="58" spans="1:10">
      <c r="A58" s="19">
        <v>2.2069957153996498</v>
      </c>
      <c r="B58">
        <f t="shared" si="8"/>
        <v>29.310580053376746</v>
      </c>
      <c r="C58">
        <v>2</v>
      </c>
      <c r="D58">
        <v>1</v>
      </c>
    </row>
    <row r="59" spans="1:10">
      <c r="A59">
        <v>2.2084683782399201</v>
      </c>
      <c r="B59">
        <f t="shared" si="8"/>
        <v>29.33015321518678</v>
      </c>
      <c r="C59">
        <v>2</v>
      </c>
      <c r="D59">
        <v>2</v>
      </c>
    </row>
    <row r="63" spans="1:10">
      <c r="A63" t="s">
        <v>12</v>
      </c>
      <c r="B63" t="s">
        <v>21</v>
      </c>
    </row>
    <row r="65" spans="1:10">
      <c r="A65" t="s">
        <v>14</v>
      </c>
      <c r="G65" t="s">
        <v>15</v>
      </c>
    </row>
    <row r="67" spans="1:10">
      <c r="A67" t="s">
        <v>16</v>
      </c>
      <c r="B67" t="s">
        <v>17</v>
      </c>
      <c r="C67" t="s">
        <v>18</v>
      </c>
      <c r="D67" t="s">
        <v>19</v>
      </c>
      <c r="G67" t="s">
        <v>16</v>
      </c>
      <c r="H67" t="s">
        <v>17</v>
      </c>
      <c r="I67" t="s">
        <v>18</v>
      </c>
      <c r="J67" t="s">
        <v>19</v>
      </c>
    </row>
    <row r="68" spans="1:10">
      <c r="A68" s="19">
        <v>2.9301620985935402</v>
      </c>
      <c r="B68">
        <f>(13.291*A68) -0.0226</f>
        <v>38.922184452406746</v>
      </c>
      <c r="C68">
        <v>3</v>
      </c>
      <c r="D68">
        <v>-2</v>
      </c>
      <c r="G68">
        <v>1.96050334045286</v>
      </c>
      <c r="H68">
        <f>(5.879*G68)-0.01</f>
        <v>11.515799138522363</v>
      </c>
      <c r="I68">
        <v>2</v>
      </c>
      <c r="J68">
        <v>-1</v>
      </c>
    </row>
    <row r="69" spans="1:10">
      <c r="A69" s="20">
        <v>2.9327436447537298</v>
      </c>
      <c r="B69">
        <f t="shared" ref="B69:B78" si="10">(13.291*A69) -0.0226</f>
        <v>38.956495782421825</v>
      </c>
      <c r="C69">
        <v>3</v>
      </c>
      <c r="D69">
        <v>-1</v>
      </c>
      <c r="G69">
        <v>1.96166576163826</v>
      </c>
      <c r="H69">
        <f t="shared" ref="H69:H74" si="11">(5.879*G69)-0.01</f>
        <v>11.52263301267133</v>
      </c>
      <c r="I69">
        <v>2</v>
      </c>
      <c r="J69">
        <v>0</v>
      </c>
    </row>
    <row r="70" spans="1:10">
      <c r="A70" s="20">
        <v>2.9353343066036399</v>
      </c>
      <c r="B70">
        <f t="shared" si="10"/>
        <v>38.990928269068981</v>
      </c>
      <c r="C70">
        <v>3</v>
      </c>
      <c r="D70">
        <v>0</v>
      </c>
      <c r="G70">
        <v>1.9628309442166101</v>
      </c>
      <c r="H70">
        <f t="shared" si="11"/>
        <v>11.52948312104945</v>
      </c>
      <c r="I70">
        <v>2</v>
      </c>
      <c r="J70">
        <v>1</v>
      </c>
    </row>
    <row r="71" spans="1:10">
      <c r="A71">
        <v>2.93793414467285</v>
      </c>
      <c r="B71">
        <f t="shared" si="10"/>
        <v>39.025482716846852</v>
      </c>
      <c r="C71">
        <v>3</v>
      </c>
      <c r="D71">
        <v>1</v>
      </c>
      <c r="G71">
        <v>1.9639989005132299</v>
      </c>
      <c r="H71">
        <f t="shared" si="11"/>
        <v>11.536349536117278</v>
      </c>
      <c r="I71">
        <v>2</v>
      </c>
      <c r="J71">
        <v>2</v>
      </c>
    </row>
    <row r="72" spans="1:10">
      <c r="A72">
        <v>2.9405432200930801</v>
      </c>
      <c r="B72">
        <f t="shared" si="10"/>
        <v>39.060159938257129</v>
      </c>
      <c r="C72">
        <v>3</v>
      </c>
      <c r="D72">
        <v>2</v>
      </c>
      <c r="G72">
        <v>1.9664122531202699</v>
      </c>
      <c r="H72">
        <f t="shared" si="11"/>
        <v>11.550537636094067</v>
      </c>
      <c r="I72">
        <v>1</v>
      </c>
      <c r="J72">
        <v>-1</v>
      </c>
    </row>
    <row r="73" spans="1:10">
      <c r="A73">
        <v>2.9431615946062601</v>
      </c>
      <c r="B73">
        <f t="shared" si="10"/>
        <v>39.094960753911806</v>
      </c>
      <c r="C73">
        <v>3</v>
      </c>
      <c r="D73">
        <v>3</v>
      </c>
      <c r="G73">
        <v>1.96758521864619</v>
      </c>
      <c r="H73">
        <f t="shared" si="11"/>
        <v>11.557433500420951</v>
      </c>
      <c r="I73">
        <v>1</v>
      </c>
      <c r="J73">
        <v>0</v>
      </c>
    </row>
    <row r="74" spans="1:10">
      <c r="A74">
        <v>2.93274972371003</v>
      </c>
      <c r="B74">
        <f t="shared" si="10"/>
        <v>38.956576577830013</v>
      </c>
      <c r="C74">
        <v>2</v>
      </c>
      <c r="D74">
        <v>-2</v>
      </c>
      <c r="G74">
        <v>1.9687609874682199</v>
      </c>
      <c r="H74">
        <f t="shared" si="11"/>
        <v>11.564345845325665</v>
      </c>
      <c r="I74">
        <v>1</v>
      </c>
      <c r="J74">
        <v>1</v>
      </c>
    </row>
    <row r="75" spans="1:10">
      <c r="A75">
        <v>2.9353381131738701</v>
      </c>
      <c r="B75">
        <f t="shared" si="10"/>
        <v>38.990978862193913</v>
      </c>
      <c r="C75">
        <v>2</v>
      </c>
      <c r="D75">
        <v>-1</v>
      </c>
    </row>
    <row r="76" spans="1:10">
      <c r="A76" s="19">
        <v>2.9379356586666798</v>
      </c>
      <c r="B76">
        <f t="shared" si="10"/>
        <v>39.025502839338849</v>
      </c>
      <c r="C76">
        <v>2</v>
      </c>
      <c r="D76">
        <v>0</v>
      </c>
    </row>
    <row r="77" spans="1:10">
      <c r="A77" s="19">
        <v>2.9405424210937801</v>
      </c>
      <c r="B77">
        <f t="shared" si="10"/>
        <v>39.060149318757432</v>
      </c>
      <c r="C77">
        <v>2</v>
      </c>
      <c r="D77">
        <v>1</v>
      </c>
    </row>
    <row r="78" spans="1:10">
      <c r="A78">
        <v>2.9431584619674802</v>
      </c>
      <c r="B78">
        <f t="shared" si="10"/>
        <v>39.094919118009784</v>
      </c>
      <c r="C78">
        <v>2</v>
      </c>
      <c r="D78">
        <v>2</v>
      </c>
    </row>
    <row r="81" spans="1:10">
      <c r="A81" t="s">
        <v>12</v>
      </c>
      <c r="B81" t="s">
        <v>22</v>
      </c>
    </row>
    <row r="83" spans="1:10">
      <c r="A83" t="s">
        <v>14</v>
      </c>
      <c r="G83" t="s">
        <v>15</v>
      </c>
    </row>
    <row r="85" spans="1:10">
      <c r="A85" t="s">
        <v>16</v>
      </c>
      <c r="B85" t="s">
        <v>17</v>
      </c>
      <c r="C85" t="s">
        <v>18</v>
      </c>
      <c r="D85" t="s">
        <v>19</v>
      </c>
      <c r="G85" t="s">
        <v>16</v>
      </c>
      <c r="H85" t="s">
        <v>17</v>
      </c>
      <c r="I85" t="s">
        <v>18</v>
      </c>
      <c r="J85" t="s">
        <v>19</v>
      </c>
    </row>
    <row r="86" spans="1:10">
      <c r="A86" s="19">
        <v>3.6588707691712301</v>
      </c>
      <c r="B86">
        <f>(13.291*A86) -0.0226</f>
        <v>48.607451393054824</v>
      </c>
      <c r="C86">
        <v>3</v>
      </c>
      <c r="D86">
        <v>-2</v>
      </c>
      <c r="G86">
        <v>2.44886454511804</v>
      </c>
      <c r="H86">
        <f>(5.879*G86)-0.01</f>
        <v>14.386874660748957</v>
      </c>
      <c r="I86">
        <v>2</v>
      </c>
      <c r="J86">
        <v>-1</v>
      </c>
    </row>
    <row r="87" spans="1:10">
      <c r="A87" s="20">
        <v>3.6628933528546299</v>
      </c>
      <c r="B87">
        <f t="shared" ref="B87:B96" si="12">(13.291*A87) -0.0226</f>
        <v>48.66091555279089</v>
      </c>
      <c r="C87">
        <v>3</v>
      </c>
      <c r="D87">
        <v>-1</v>
      </c>
      <c r="G87">
        <v>2.4506779454403298</v>
      </c>
      <c r="H87">
        <f t="shared" ref="H87:H92" si="13">(5.879*G87)-0.01</f>
        <v>14.397535641243698</v>
      </c>
      <c r="I87">
        <v>2</v>
      </c>
      <c r="J87">
        <v>0</v>
      </c>
    </row>
    <row r="88" spans="1:10">
      <c r="A88" s="20">
        <v>3.66693367018935</v>
      </c>
      <c r="B88">
        <f t="shared" si="12"/>
        <v>48.714615410486658</v>
      </c>
      <c r="C88">
        <v>3</v>
      </c>
      <c r="D88">
        <v>0</v>
      </c>
      <c r="G88">
        <v>2.4524967280639198</v>
      </c>
      <c r="H88">
        <f t="shared" si="13"/>
        <v>14.408228264287784</v>
      </c>
      <c r="I88">
        <v>2</v>
      </c>
      <c r="J88">
        <v>1</v>
      </c>
    </row>
    <row r="89" spans="1:10">
      <c r="A89">
        <v>3.6709918682965599</v>
      </c>
      <c r="B89">
        <f t="shared" si="12"/>
        <v>48.768552921529583</v>
      </c>
      <c r="C89">
        <v>3</v>
      </c>
      <c r="D89">
        <v>1</v>
      </c>
      <c r="G89">
        <v>2.45432092302004</v>
      </c>
      <c r="H89">
        <f t="shared" si="13"/>
        <v>14.418952706434814</v>
      </c>
      <c r="I89">
        <v>2</v>
      </c>
      <c r="J89">
        <v>2</v>
      </c>
    </row>
    <row r="90" spans="1:10">
      <c r="A90">
        <v>3.6750680961274602</v>
      </c>
      <c r="B90">
        <f t="shared" si="12"/>
        <v>48.822730065630076</v>
      </c>
      <c r="C90">
        <v>3</v>
      </c>
      <c r="D90">
        <v>2</v>
      </c>
      <c r="G90">
        <v>2.4562420876048501</v>
      </c>
      <c r="H90">
        <f t="shared" si="13"/>
        <v>14.430247233028913</v>
      </c>
      <c r="I90">
        <v>1</v>
      </c>
      <c r="J90">
        <v>-1</v>
      </c>
    </row>
    <row r="91" spans="1:10">
      <c r="A91">
        <v>3.6791625044939802</v>
      </c>
      <c r="B91">
        <f t="shared" si="12"/>
        <v>48.877148847229492</v>
      </c>
      <c r="C91">
        <v>3</v>
      </c>
      <c r="D91">
        <v>3</v>
      </c>
      <c r="G91">
        <v>2.4580719307905401</v>
      </c>
      <c r="H91">
        <f t="shared" si="13"/>
        <v>14.441004881117584</v>
      </c>
      <c r="I91">
        <v>1</v>
      </c>
      <c r="J91">
        <v>0</v>
      </c>
    </row>
    <row r="92" spans="1:10">
      <c r="A92" s="19">
        <v>3.6620983822950599</v>
      </c>
      <c r="B92">
        <f t="shared" si="12"/>
        <v>48.650349599083647</v>
      </c>
      <c r="C92">
        <v>2</v>
      </c>
      <c r="D92">
        <v>-2</v>
      </c>
      <c r="G92">
        <v>2.4599072379338298</v>
      </c>
      <c r="H92">
        <f t="shared" si="13"/>
        <v>14.451794651812985</v>
      </c>
      <c r="I92">
        <v>1</v>
      </c>
      <c r="J92">
        <v>1</v>
      </c>
    </row>
    <row r="93" spans="1:10">
      <c r="A93">
        <v>3.6661316168023901</v>
      </c>
      <c r="B93">
        <f t="shared" si="12"/>
        <v>48.703955318920571</v>
      </c>
      <c r="C93">
        <v>2</v>
      </c>
      <c r="D93">
        <v>-1</v>
      </c>
    </row>
    <row r="94" spans="1:10">
      <c r="A94" s="19">
        <v>3.6701826633594599</v>
      </c>
      <c r="B94">
        <f t="shared" si="12"/>
        <v>48.757797778710582</v>
      </c>
      <c r="C94">
        <v>2</v>
      </c>
      <c r="D94">
        <v>0</v>
      </c>
    </row>
    <row r="95" spans="1:10">
      <c r="A95" s="19">
        <v>3.67425167000011</v>
      </c>
      <c r="B95">
        <f t="shared" si="12"/>
        <v>48.811878945971465</v>
      </c>
      <c r="C95">
        <v>2</v>
      </c>
      <c r="D95">
        <v>1</v>
      </c>
    </row>
    <row r="96" spans="1:10">
      <c r="A96">
        <v>3.6783387866028998</v>
      </c>
      <c r="B96">
        <f t="shared" si="12"/>
        <v>48.866200812739145</v>
      </c>
      <c r="C96">
        <v>2</v>
      </c>
      <c r="D96">
        <v>2</v>
      </c>
    </row>
  </sheetData>
  <mergeCells count="2">
    <mergeCell ref="A1:C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2021-09-14T17:03:07Z</dcterms:created>
  <dcterms:modified xsi:type="dcterms:W3CDTF">2021-09-14T20:23:02Z</dcterms:modified>
  <cp:category/>
  <cp:contentStatus/>
</cp:coreProperties>
</file>