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rojects\EV-Test-Data-Analysis\data\"/>
    </mc:Choice>
  </mc:AlternateContent>
  <bookViews>
    <workbookView xWindow="0" yWindow="0" windowWidth="28800" windowHeight="12210"/>
  </bookViews>
  <sheets>
    <sheet name="-7°C数据" sheetId="1" r:id="rId1"/>
    <sheet name="结果计算" sheetId="2" r:id="rId2"/>
  </sheets>
  <externalReferences>
    <externalReference r:id="rId3"/>
  </externalReferences>
  <definedNames>
    <definedName name="_6AT">#REF!</definedName>
    <definedName name="_6MT">#REF!</definedName>
    <definedName name="_7DDCT">#REF!</definedName>
    <definedName name="_7WF25">#REF!</definedName>
    <definedName name="_7WF35">#REF!</definedName>
    <definedName name="asd">#REF!</definedName>
    <definedName name="EV">#REF!</definedName>
  </definedNames>
  <calcPr calcId="162913"/>
</workbook>
</file>

<file path=xl/calcChain.xml><?xml version="1.0" encoding="utf-8"?>
<calcChain xmlns="http://schemas.openxmlformats.org/spreadsheetml/2006/main">
  <c r="AO51" i="1" l="1"/>
  <c r="AP51" i="1"/>
  <c r="AQ51" i="1"/>
  <c r="AR51" i="1"/>
  <c r="AS51" i="1"/>
  <c r="AT51" i="1"/>
  <c r="AO52" i="1"/>
  <c r="AP52" i="1"/>
  <c r="AQ52" i="1"/>
  <c r="AR52" i="1"/>
  <c r="AS52" i="1"/>
  <c r="AT52" i="1"/>
  <c r="AO27" i="1"/>
  <c r="AP27" i="1"/>
  <c r="AQ27" i="1"/>
  <c r="AR27" i="1"/>
  <c r="AS27" i="1"/>
  <c r="AT27" i="1"/>
  <c r="AO28" i="1"/>
  <c r="AP28" i="1"/>
  <c r="AQ28" i="1"/>
  <c r="AR28" i="1"/>
  <c r="AS28" i="1"/>
  <c r="AT28" i="1"/>
  <c r="AO29" i="1"/>
  <c r="AP29" i="1"/>
  <c r="AQ29" i="1"/>
  <c r="AR29" i="1"/>
  <c r="AS29" i="1"/>
  <c r="AT29" i="1"/>
  <c r="AO30" i="1"/>
  <c r="AP30" i="1"/>
  <c r="AQ30" i="1"/>
  <c r="AR30" i="1"/>
  <c r="AS30" i="1"/>
  <c r="AT30" i="1"/>
  <c r="AO31" i="1"/>
  <c r="AP31" i="1"/>
  <c r="AQ31" i="1"/>
  <c r="AR31" i="1"/>
  <c r="AS31" i="1"/>
  <c r="AT31" i="1"/>
  <c r="AO32" i="1"/>
  <c r="AP32" i="1"/>
  <c r="AQ32" i="1"/>
  <c r="AR32" i="1"/>
  <c r="AS32" i="1"/>
  <c r="AT32" i="1"/>
  <c r="AO33" i="1"/>
  <c r="AP33" i="1"/>
  <c r="AQ33" i="1"/>
  <c r="AR33" i="1"/>
  <c r="AS33" i="1"/>
  <c r="AT33" i="1"/>
  <c r="AO34" i="1"/>
  <c r="AP34" i="1"/>
  <c r="AQ34" i="1"/>
  <c r="AR34" i="1"/>
  <c r="AS34" i="1"/>
  <c r="AT34" i="1"/>
  <c r="AO35" i="1"/>
  <c r="AP35" i="1"/>
  <c r="AQ35" i="1"/>
  <c r="AR35" i="1"/>
  <c r="AS35" i="1"/>
  <c r="AT35" i="1"/>
  <c r="AO36" i="1"/>
  <c r="AP36" i="1"/>
  <c r="AQ36" i="1"/>
  <c r="AR36" i="1"/>
  <c r="AS36" i="1"/>
  <c r="AT36" i="1"/>
  <c r="AO37" i="1"/>
  <c r="AP37" i="1"/>
  <c r="AQ37" i="1"/>
  <c r="AR37" i="1"/>
  <c r="AS37" i="1"/>
  <c r="AT37" i="1"/>
  <c r="AO38" i="1"/>
  <c r="AP38" i="1"/>
  <c r="AQ38" i="1"/>
  <c r="AR38" i="1"/>
  <c r="AS38" i="1"/>
  <c r="AT38" i="1"/>
  <c r="AO39" i="1"/>
  <c r="AP39" i="1"/>
  <c r="AQ39" i="1"/>
  <c r="AR39" i="1"/>
  <c r="AS39" i="1"/>
  <c r="AT39" i="1"/>
  <c r="AO40" i="1"/>
  <c r="AP40" i="1"/>
  <c r="AQ40" i="1"/>
  <c r="AR40" i="1"/>
  <c r="AS40" i="1"/>
  <c r="AT40" i="1"/>
  <c r="AO41" i="1"/>
  <c r="AP41" i="1"/>
  <c r="AQ41" i="1"/>
  <c r="AR41" i="1"/>
  <c r="AS41" i="1"/>
  <c r="AT41" i="1"/>
  <c r="AO42" i="1"/>
  <c r="AP42" i="1"/>
  <c r="AQ42" i="1"/>
  <c r="AR42" i="1"/>
  <c r="AS42" i="1"/>
  <c r="AT42" i="1"/>
  <c r="AO43" i="1"/>
  <c r="AP43" i="1"/>
  <c r="AQ43" i="1"/>
  <c r="AR43" i="1"/>
  <c r="AS43" i="1"/>
  <c r="AT43" i="1"/>
  <c r="AO44" i="1"/>
  <c r="AP44" i="1"/>
  <c r="AQ44" i="1"/>
  <c r="AR44" i="1"/>
  <c r="AS44" i="1"/>
  <c r="AT44" i="1"/>
  <c r="AO45" i="1"/>
  <c r="AP45" i="1"/>
  <c r="AQ45" i="1"/>
  <c r="AR45" i="1"/>
  <c r="AS45" i="1"/>
  <c r="AT45" i="1"/>
  <c r="AO46" i="1"/>
  <c r="AP46" i="1"/>
  <c r="AQ46" i="1"/>
  <c r="AR46" i="1"/>
  <c r="AS46" i="1"/>
  <c r="AT46" i="1"/>
  <c r="AO47" i="1"/>
  <c r="AP47" i="1"/>
  <c r="AQ47" i="1"/>
  <c r="AR47" i="1"/>
  <c r="AS47" i="1"/>
  <c r="AT47" i="1"/>
  <c r="AO48" i="1"/>
  <c r="AP48" i="1"/>
  <c r="AQ48" i="1"/>
  <c r="AR48" i="1"/>
  <c r="AS48" i="1"/>
  <c r="AT48" i="1"/>
  <c r="AO49" i="1"/>
  <c r="AP49" i="1"/>
  <c r="AQ49" i="1"/>
  <c r="AR49" i="1"/>
  <c r="AS49" i="1"/>
  <c r="AT49" i="1"/>
  <c r="AO50" i="1"/>
  <c r="AP50" i="1"/>
  <c r="AQ50" i="1"/>
  <c r="AR50" i="1"/>
  <c r="AS50" i="1"/>
  <c r="AT50" i="1"/>
  <c r="E14" i="2"/>
  <c r="E6" i="2"/>
  <c r="D14" i="2"/>
  <c r="D6" i="2"/>
  <c r="AT18" i="1" l="1"/>
  <c r="AQ26" i="1"/>
  <c r="AQ2" i="1"/>
  <c r="E5" i="2"/>
  <c r="D5" i="2"/>
  <c r="E4" i="2"/>
  <c r="D4" i="2"/>
  <c r="AV52" i="1"/>
  <c r="AU52" i="1"/>
  <c r="AV51" i="1"/>
  <c r="AU51" i="1"/>
  <c r="AV50" i="1"/>
  <c r="AU50" i="1"/>
  <c r="AV49" i="1"/>
  <c r="AU49" i="1"/>
  <c r="AV48" i="1"/>
  <c r="AU48" i="1"/>
  <c r="AV47" i="1"/>
  <c r="AU47" i="1"/>
  <c r="AV46" i="1"/>
  <c r="AU46" i="1"/>
  <c r="AV45" i="1"/>
  <c r="AU45" i="1"/>
  <c r="AV44" i="1"/>
  <c r="AU44" i="1"/>
  <c r="AV43" i="1"/>
  <c r="AU43" i="1"/>
  <c r="AV42" i="1"/>
  <c r="AU42" i="1"/>
  <c r="AV41" i="1"/>
  <c r="AU41" i="1"/>
  <c r="AV40" i="1"/>
  <c r="AU40" i="1"/>
  <c r="AV39" i="1"/>
  <c r="AU39" i="1"/>
  <c r="AV38" i="1"/>
  <c r="AU38" i="1"/>
  <c r="AV37" i="1"/>
  <c r="AU37" i="1"/>
  <c r="AV36" i="1"/>
  <c r="AU36" i="1"/>
  <c r="AV35" i="1"/>
  <c r="AU35" i="1"/>
  <c r="AV34" i="1"/>
  <c r="AU34" i="1"/>
  <c r="AV33" i="1"/>
  <c r="AU33" i="1"/>
  <c r="AV32" i="1"/>
  <c r="AU32" i="1"/>
  <c r="AV31" i="1"/>
  <c r="AU31" i="1"/>
  <c r="AV30" i="1"/>
  <c r="AU30" i="1"/>
  <c r="AV29" i="1"/>
  <c r="AU29" i="1"/>
  <c r="AV28" i="1"/>
  <c r="AU28" i="1"/>
  <c r="AV27" i="1"/>
  <c r="AU27" i="1"/>
  <c r="AV26" i="1"/>
  <c r="AU26" i="1"/>
  <c r="AS26" i="1"/>
  <c r="AR26" i="1"/>
  <c r="AP26" i="1"/>
  <c r="AO26" i="1"/>
  <c r="AV25" i="1"/>
  <c r="AU25" i="1"/>
  <c r="AT25" i="1"/>
  <c r="AS25" i="1"/>
  <c r="AR25" i="1"/>
  <c r="AQ25" i="1"/>
  <c r="AP25" i="1"/>
  <c r="AO25" i="1"/>
  <c r="AV24" i="1"/>
  <c r="AU24" i="1"/>
  <c r="AT24" i="1"/>
  <c r="AS24" i="1"/>
  <c r="AR24" i="1"/>
  <c r="AQ24" i="1"/>
  <c r="AP24" i="1"/>
  <c r="AO24" i="1"/>
  <c r="AV23" i="1"/>
  <c r="AU23" i="1"/>
  <c r="AT23" i="1"/>
  <c r="AS23" i="1"/>
  <c r="AR23" i="1"/>
  <c r="AQ23" i="1"/>
  <c r="AP23" i="1"/>
  <c r="AO23" i="1"/>
  <c r="AV22" i="1"/>
  <c r="AU22" i="1"/>
  <c r="AT22" i="1"/>
  <c r="AS22" i="1"/>
  <c r="AR22" i="1"/>
  <c r="AQ22" i="1"/>
  <c r="AP22" i="1"/>
  <c r="AO22" i="1"/>
  <c r="AV21" i="1"/>
  <c r="AU21" i="1"/>
  <c r="AT21" i="1"/>
  <c r="AS21" i="1"/>
  <c r="AR21" i="1"/>
  <c r="AQ21" i="1"/>
  <c r="AP21" i="1"/>
  <c r="AO21" i="1"/>
  <c r="AV20" i="1"/>
  <c r="AU20" i="1"/>
  <c r="AT20" i="1"/>
  <c r="AS20" i="1"/>
  <c r="AR20" i="1"/>
  <c r="AQ20" i="1"/>
  <c r="AP20" i="1"/>
  <c r="AO20" i="1"/>
  <c r="AV19" i="1"/>
  <c r="AU19" i="1"/>
  <c r="AT19" i="1"/>
  <c r="AS19" i="1"/>
  <c r="AR19" i="1"/>
  <c r="AQ19" i="1"/>
  <c r="AP19" i="1"/>
  <c r="AO19" i="1"/>
  <c r="AV18" i="1"/>
  <c r="AU18" i="1"/>
  <c r="AS18" i="1"/>
  <c r="AR18" i="1"/>
  <c r="AQ18" i="1"/>
  <c r="AP18" i="1"/>
  <c r="AO18" i="1"/>
  <c r="AV17" i="1"/>
  <c r="AU17" i="1"/>
  <c r="AT17" i="1"/>
  <c r="AS17" i="1"/>
  <c r="AR17" i="1"/>
  <c r="AQ17" i="1"/>
  <c r="AP17" i="1"/>
  <c r="AO17" i="1"/>
  <c r="AV16" i="1"/>
  <c r="AU16" i="1"/>
  <c r="AT16" i="1"/>
  <c r="AS16" i="1"/>
  <c r="AR16" i="1"/>
  <c r="AQ16" i="1"/>
  <c r="AP16" i="1"/>
  <c r="AO16" i="1"/>
  <c r="AV15" i="1"/>
  <c r="AU15" i="1"/>
  <c r="AT15" i="1"/>
  <c r="AS15" i="1"/>
  <c r="AR15" i="1"/>
  <c r="AQ15" i="1"/>
  <c r="AP15" i="1"/>
  <c r="AO15" i="1"/>
  <c r="AV14" i="1"/>
  <c r="AU14" i="1"/>
  <c r="AT14" i="1"/>
  <c r="AS14" i="1"/>
  <c r="AR14" i="1"/>
  <c r="AQ14" i="1"/>
  <c r="AP14" i="1"/>
  <c r="AO14" i="1"/>
  <c r="AV13" i="1"/>
  <c r="AU13" i="1"/>
  <c r="AT13" i="1"/>
  <c r="AS13" i="1"/>
  <c r="AR13" i="1"/>
  <c r="AQ13" i="1"/>
  <c r="AP13" i="1"/>
  <c r="AO13" i="1"/>
  <c r="AV12" i="1"/>
  <c r="AU12" i="1"/>
  <c r="AT12" i="1"/>
  <c r="AS12" i="1"/>
  <c r="AR12" i="1"/>
  <c r="AQ12" i="1"/>
  <c r="AP12" i="1"/>
  <c r="AO12" i="1"/>
  <c r="AV11" i="1"/>
  <c r="AU11" i="1"/>
  <c r="AT11" i="1"/>
  <c r="AS11" i="1"/>
  <c r="AR11" i="1"/>
  <c r="AQ11" i="1"/>
  <c r="AP11" i="1"/>
  <c r="AO11" i="1"/>
  <c r="AV10" i="1"/>
  <c r="AU10" i="1"/>
  <c r="AT10" i="1"/>
  <c r="AS10" i="1"/>
  <c r="AR10" i="1"/>
  <c r="AQ10" i="1"/>
  <c r="AP10" i="1"/>
  <c r="AO10" i="1"/>
  <c r="AV9" i="1"/>
  <c r="AU9" i="1"/>
  <c r="AT9" i="1"/>
  <c r="AS9" i="1"/>
  <c r="AR9" i="1"/>
  <c r="AQ9" i="1"/>
  <c r="AP9" i="1"/>
  <c r="AO9" i="1"/>
  <c r="AV8" i="1"/>
  <c r="AU8" i="1"/>
  <c r="AT8" i="1"/>
  <c r="AS8" i="1"/>
  <c r="AR8" i="1"/>
  <c r="AQ8" i="1"/>
  <c r="AP8" i="1"/>
  <c r="AO8" i="1"/>
  <c r="AV7" i="1"/>
  <c r="AU7" i="1"/>
  <c r="AT7" i="1"/>
  <c r="AS7" i="1"/>
  <c r="AR7" i="1"/>
  <c r="AQ7" i="1"/>
  <c r="AP7" i="1"/>
  <c r="AO7" i="1"/>
  <c r="AV6" i="1"/>
  <c r="AU6" i="1"/>
  <c r="AT6" i="1"/>
  <c r="AS6" i="1"/>
  <c r="AR6" i="1"/>
  <c r="AQ6" i="1"/>
  <c r="AP6" i="1"/>
  <c r="AO6" i="1"/>
  <c r="AV5" i="1"/>
  <c r="AU5" i="1"/>
  <c r="AT5" i="1"/>
  <c r="AS5" i="1"/>
  <c r="AR5" i="1"/>
  <c r="AQ5" i="1"/>
  <c r="AP5" i="1"/>
  <c r="AO5" i="1"/>
  <c r="AV4" i="1"/>
  <c r="AU4" i="1"/>
  <c r="AT4" i="1"/>
  <c r="AS4" i="1"/>
  <c r="AR4" i="1"/>
  <c r="AQ4" i="1"/>
  <c r="AP4" i="1"/>
  <c r="AO4" i="1"/>
  <c r="AV3" i="1"/>
  <c r="AU3" i="1"/>
  <c r="AT3" i="1"/>
  <c r="AS3" i="1"/>
  <c r="AS2" i="1" s="1"/>
  <c r="AR3" i="1"/>
  <c r="AR2" i="1" s="1"/>
  <c r="AQ3" i="1"/>
  <c r="AP3" i="1"/>
  <c r="AO3" i="1"/>
  <c r="AV2" i="1"/>
  <c r="AU2" i="1"/>
  <c r="AP2" i="1"/>
  <c r="AO2" i="1"/>
  <c r="G5" i="2" l="1"/>
  <c r="G4" i="2"/>
  <c r="G6" i="2"/>
  <c r="AT26" i="1"/>
  <c r="AT2" i="1" s="1"/>
  <c r="F4" i="2"/>
  <c r="H5" i="2" l="1"/>
  <c r="I5" i="2" s="1"/>
  <c r="H4" i="2"/>
  <c r="H6" i="2" l="1"/>
  <c r="I6" i="2" s="1"/>
  <c r="I4" i="2"/>
  <c r="J4" i="2" l="1"/>
  <c r="K4" i="2" s="1"/>
</calcChain>
</file>

<file path=xl/sharedStrings.xml><?xml version="1.0" encoding="utf-8"?>
<sst xmlns="http://schemas.openxmlformats.org/spreadsheetml/2006/main" count="76" uniqueCount="72">
  <si>
    <t>循环数</t>
  </si>
  <si>
    <t>行驶里程</t>
  </si>
  <si>
    <t>电池净输出电能</t>
  </si>
  <si>
    <t>电池总驱动电能</t>
  </si>
  <si>
    <t>电池回收电能</t>
  </si>
  <si>
    <t>DCDC总消耗电能(CAN)</t>
  </si>
  <si>
    <t>ECP总消耗电能(CAN)</t>
  </si>
  <si>
    <t>PTC总消耗电能(CAN)</t>
  </si>
  <si>
    <t>IPU输出电能</t>
  </si>
  <si>
    <t>IPU总输出电能</t>
  </si>
  <si>
    <t>IPU回收电能</t>
  </si>
  <si>
    <t>IPS总消耗</t>
  </si>
  <si>
    <t>IPS驱动消耗</t>
  </si>
  <si>
    <t>IPS回收消耗</t>
  </si>
  <si>
    <t>DCDC高压端消耗电能</t>
  </si>
  <si>
    <t>DCDC高压驱动消耗电能</t>
  </si>
  <si>
    <t>DCDC高压回收消耗电能</t>
  </si>
  <si>
    <t>DCDC低压总消耗电能</t>
  </si>
  <si>
    <t>DCDC低压驱动消耗电能</t>
  </si>
  <si>
    <t>DCDC低压回收消耗电能</t>
  </si>
  <si>
    <t>ECP总消耗电能</t>
  </si>
  <si>
    <t>ECP驱动消耗电能</t>
  </si>
  <si>
    <t>ECP回收消耗电能</t>
  </si>
  <si>
    <t>PTC总消耗电能</t>
  </si>
  <si>
    <t>PTC驱动消耗电能</t>
  </si>
  <si>
    <t>PTC回收消耗电能</t>
  </si>
  <si>
    <t>驱动轴净输出机械能</t>
  </si>
  <si>
    <t>驱动轴总驱动机械能</t>
  </si>
  <si>
    <t>驱动轴回收机械能</t>
  </si>
  <si>
    <t>总阻力损失</t>
  </si>
  <si>
    <t>驱动阻力损失</t>
  </si>
  <si>
    <t>回收阻力损失</t>
  </si>
  <si>
    <t>总动能</t>
  </si>
  <si>
    <t>驱动增加动能</t>
  </si>
  <si>
    <t>回收减小动能</t>
  </si>
  <si>
    <t>标准工况动能</t>
  </si>
  <si>
    <t>电池端电耗</t>
  </si>
  <si>
    <t>电驱端电耗</t>
  </si>
  <si>
    <t>DCDC效率</t>
  </si>
  <si>
    <t>ECP功耗</t>
  </si>
  <si>
    <t>PTC功耗</t>
  </si>
  <si>
    <t>DCDC高压侧功耗</t>
  </si>
  <si>
    <t>电驱驱动效率</t>
  </si>
  <si>
    <t>电驱回收效率</t>
  </si>
  <si>
    <t>起始时间</t>
  </si>
  <si>
    <t>结束时间</t>
  </si>
  <si>
    <t>总</t>
  </si>
  <si>
    <t>CLTC常规法试验数据处理模板（低温）</t>
  </si>
  <si>
    <t>试验阶段</t>
  </si>
  <si>
    <t xml:space="preserve">
（对应里程km）</t>
  </si>
  <si>
    <t xml:space="preserve">
(对应能耗wh)</t>
  </si>
  <si>
    <t xml:space="preserve">
（试验前后电量变化wh）</t>
  </si>
  <si>
    <t xml:space="preserve">
(区间能量消耗量wh/km）</t>
  </si>
  <si>
    <t xml:space="preserve">
（权重系数）</t>
  </si>
  <si>
    <t xml:space="preserve">
（循环段能量消耗量wh/km）</t>
  </si>
  <si>
    <t xml:space="preserve">
（基于电量变化的能量消耗量wh/km）</t>
  </si>
  <si>
    <t xml:space="preserve">
（循环续驶里程km）</t>
  </si>
  <si>
    <t>达到目标温度时间s</t>
  </si>
  <si>
    <t>第1个循环</t>
  </si>
  <si>
    <t>第2个循环</t>
  </si>
  <si>
    <t>第3个循环</t>
  </si>
  <si>
    <t>第4个循环</t>
  </si>
  <si>
    <t>第5个循环</t>
  </si>
  <si>
    <t>第6个循环</t>
  </si>
  <si>
    <t>第7个循环</t>
  </si>
  <si>
    <t>第8个循环</t>
  </si>
  <si>
    <t>第9个循环</t>
  </si>
  <si>
    <t>第N个循环</t>
  </si>
  <si>
    <t>第N+1个循环（不完整）</t>
  </si>
  <si>
    <t>备注（必须超过8次以上）</t>
  </si>
  <si>
    <t>试验值（输入）</t>
  </si>
  <si>
    <t>计算值（输出）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</si>
</sst>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%"/>
    <numFmt numFmtId="177" formatCode="0.0_ "/>
    <numFmt numFmtId="178" formatCode="0_ "/>
    <numFmt numFmtId="179" formatCode="0.000_ "/>
    <numFmt numFmtId="180" formatCode="0.00_ "/>
    <numFmt numFmtId="181" formatCode="0.000"/>
  </numFmts>
  <fonts count="12">
    <font>
      <sz val="10"/>
      <name val="Arial"/>
      <family val="2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11"/>
      <name val="等线"/>
      <family val="3"/>
      <charset val="134"/>
      <scheme val="minor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6"/>
      <color theme="1"/>
      <name val="Times New Roman"/>
      <family val="1"/>
    </font>
    <font>
      <sz val="11"/>
      <color theme="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9" fontId="5" fillId="0" borderId="0">
      <alignment vertical="center"/>
    </xf>
    <xf numFmtId="0" fontId="2" fillId="0" borderId="0"/>
    <xf numFmtId="9" fontId="1" fillId="0" borderId="0">
      <alignment vertical="center"/>
    </xf>
  </cellStyleXfs>
  <cellXfs count="46">
    <xf numFmtId="0" fontId="0" fillId="0" borderId="0" xfId="0" applyAlignment="1">
      <alignment vertical="center"/>
    </xf>
    <xf numFmtId="0" fontId="3" fillId="2" borderId="1" xfId="2" applyFont="1" applyFill="1" applyBorder="1" applyAlignment="1">
      <alignment horizontal="center" vertical="center" wrapText="1"/>
    </xf>
    <xf numFmtId="2" fontId="3" fillId="2" borderId="2" xfId="2" applyNumberFormat="1" applyFont="1" applyFill="1" applyBorder="1" applyAlignment="1">
      <alignment horizontal="center" vertical="center" wrapText="1"/>
    </xf>
    <xf numFmtId="0" fontId="3" fillId="2" borderId="2" xfId="2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 vertical="center" wrapText="1"/>
    </xf>
    <xf numFmtId="0" fontId="3" fillId="2" borderId="4" xfId="2" applyFont="1" applyFill="1" applyBorder="1" applyAlignment="1">
      <alignment horizontal="center" vertical="center"/>
    </xf>
    <xf numFmtId="2" fontId="3" fillId="3" borderId="1" xfId="2" applyNumberFormat="1" applyFont="1" applyFill="1" applyBorder="1" applyAlignment="1">
      <alignment horizontal="center" vertical="center"/>
    </xf>
    <xf numFmtId="2" fontId="3" fillId="4" borderId="1" xfId="2" applyNumberFormat="1" applyFont="1" applyFill="1" applyBorder="1" applyAlignment="1">
      <alignment horizontal="center" vertical="center"/>
    </xf>
    <xf numFmtId="2" fontId="3" fillId="5" borderId="1" xfId="2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center" wrapText="1"/>
    </xf>
    <xf numFmtId="1" fontId="6" fillId="6" borderId="1" xfId="1" applyNumberFormat="1" applyFont="1" applyFill="1" applyBorder="1" applyAlignment="1">
      <alignment horizontal="center" vertical="center"/>
    </xf>
    <xf numFmtId="0" fontId="3" fillId="2" borderId="9" xfId="2" applyFont="1" applyFill="1" applyBorder="1" applyAlignment="1">
      <alignment horizontal="center" vertical="center" wrapText="1"/>
    </xf>
    <xf numFmtId="2" fontId="3" fillId="6" borderId="1" xfId="2" applyNumberFormat="1" applyFont="1" applyFill="1" applyBorder="1" applyAlignment="1">
      <alignment horizontal="center" vertical="center"/>
    </xf>
    <xf numFmtId="0" fontId="0" fillId="0" borderId="0" xfId="0" applyAlignment="1"/>
    <xf numFmtId="181" fontId="3" fillId="4" borderId="1" xfId="2" applyNumberFormat="1" applyFont="1" applyFill="1" applyBorder="1" applyAlignment="1">
      <alignment horizontal="center" vertical="center"/>
    </xf>
    <xf numFmtId="181" fontId="3" fillId="8" borderId="1" xfId="2" applyNumberFormat="1" applyFont="1" applyFill="1" applyBorder="1" applyAlignment="1">
      <alignment horizontal="center" vertical="center"/>
    </xf>
    <xf numFmtId="181" fontId="3" fillId="6" borderId="1" xfId="2" applyNumberFormat="1" applyFont="1" applyFill="1" applyBorder="1" applyAlignment="1">
      <alignment horizontal="center" vertical="center"/>
    </xf>
    <xf numFmtId="176" fontId="6" fillId="6" borderId="1" xfId="3" applyNumberFormat="1" applyFont="1" applyFill="1" applyBorder="1" applyAlignment="1">
      <alignment horizontal="center" vertical="center"/>
    </xf>
    <xf numFmtId="181" fontId="3" fillId="4" borderId="9" xfId="2" applyNumberFormat="1" applyFont="1" applyFill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180" fontId="8" fillId="0" borderId="1" xfId="0" applyNumberFormat="1" applyFont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/>
    </xf>
    <xf numFmtId="179" fontId="8" fillId="0" borderId="1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0" borderId="11" xfId="0" applyBorder="1" applyAlignment="1"/>
    <xf numFmtId="177" fontId="8" fillId="0" borderId="1" xfId="0" applyNumberFormat="1" applyFont="1" applyBorder="1" applyAlignment="1">
      <alignment horizontal="center" vertical="center"/>
    </xf>
    <xf numFmtId="0" fontId="0" fillId="0" borderId="10" xfId="0" applyBorder="1" applyAlignment="1"/>
    <xf numFmtId="0" fontId="0" fillId="0" borderId="9" xfId="0" applyBorder="1" applyAlignment="1"/>
    <xf numFmtId="178" fontId="10" fillId="0" borderId="1" xfId="0" applyNumberFormat="1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0" fillId="0" borderId="16" xfId="0" applyBorder="1" applyAlignment="1"/>
    <xf numFmtId="0" fontId="0" fillId="0" borderId="17" xfId="0" applyBorder="1" applyAlignment="1"/>
    <xf numFmtId="179" fontId="8" fillId="0" borderId="1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/>
    </xf>
    <xf numFmtId="180" fontId="8" fillId="0" borderId="1" xfId="0" applyNumberFormat="1" applyFont="1" applyBorder="1" applyAlignment="1">
      <alignment horizontal="center" vertical="center"/>
    </xf>
    <xf numFmtId="0" fontId="0" fillId="0" borderId="18" xfId="0" applyBorder="1" applyAlignment="1"/>
    <xf numFmtId="0" fontId="8" fillId="0" borderId="7" xfId="0" applyFont="1" applyBorder="1" applyAlignment="1">
      <alignment horizontal="center" vertical="center" wrapText="1"/>
    </xf>
    <xf numFmtId="0" fontId="0" fillId="0" borderId="19" xfId="0" applyBorder="1" applyAlignment="1"/>
    <xf numFmtId="0" fontId="11" fillId="7" borderId="8" xfId="0" applyFont="1" applyFill="1" applyBorder="1" applyAlignment="1">
      <alignment horizontal="center" vertical="center"/>
    </xf>
    <xf numFmtId="178" fontId="8" fillId="0" borderId="12" xfId="0" applyNumberFormat="1" applyFont="1" applyBorder="1" applyAlignment="1">
      <alignment horizontal="center" vertical="center" wrapText="1"/>
    </xf>
    <xf numFmtId="0" fontId="0" fillId="0" borderId="13" xfId="0" applyBorder="1" applyAlignment="1"/>
    <xf numFmtId="0" fontId="0" fillId="0" borderId="14" xfId="0" applyBorder="1" applyAlignment="1"/>
    <xf numFmtId="0" fontId="11" fillId="6" borderId="8" xfId="0" applyFont="1" applyFill="1" applyBorder="1" applyAlignment="1">
      <alignment horizontal="center" vertical="center"/>
    </xf>
    <xf numFmtId="0" fontId="0" fillId="0" borderId="20" xfId="0" applyBorder="1" applyAlignment="1"/>
  </cellXfs>
  <cellStyles count="4">
    <cellStyle name="百分比" xfId="1" builtinId="5"/>
    <cellStyle name="百分比 3" xfId="3"/>
    <cellStyle name="常规" xfId="0" builtinId="0"/>
    <cellStyle name="常规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 b="1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各循环电池电能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1837777777777782E-2"/>
          <c:y val="0.12027777777777778"/>
          <c:w val="0.80631722222222224"/>
          <c:h val="0.7628217592592591"/>
        </c:manualLayout>
      </c:layout>
      <c:scatterChart>
        <c:scatterStyle val="smoothMarker"/>
        <c:varyColors val="0"/>
        <c:ser>
          <c:idx val="0"/>
          <c:order val="0"/>
          <c:tx>
            <c:v>电池净输出电能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'-7°C数据'!$A$3:$A$52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'-7°C数据'!$J$3:$J$52</c:f>
              <c:numCache>
                <c:formatCode>0.00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D4-4E12-8B8B-0308B3F0DA02}"/>
            </c:ext>
          </c:extLst>
        </c:ser>
        <c:ser>
          <c:idx val="1"/>
          <c:order val="1"/>
          <c:tx>
            <c:v>电池驱动电能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'-7°C数据'!$A$3:$A$52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'-7°C数据'!$K$3:$K$52</c:f>
              <c:numCache>
                <c:formatCode>0.00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D4-4E12-8B8B-0308B3F0D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814976"/>
        <c:axId val="1192814560"/>
      </c:scatterChart>
      <c:scatterChart>
        <c:scatterStyle val="smoothMarker"/>
        <c:varyColors val="0"/>
        <c:ser>
          <c:idx val="2"/>
          <c:order val="2"/>
          <c:tx>
            <c:v>电池回收电能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'-7°C数据'!$A$3:$A$52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'-7°C数据'!$L$3:$L$52</c:f>
              <c:numCache>
                <c:formatCode>0.00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D4-4E12-8B8B-0308B3F0D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486208"/>
        <c:axId val="1145482880"/>
      </c:scatterChart>
      <c:valAx>
        <c:axId val="1192814976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 sz="1100" b="1">
                    <a:solidFill>
                      <a:schemeClr val="tx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循环数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2814560"/>
        <c:crosses val="autoZero"/>
        <c:crossBetween val="midCat"/>
        <c:majorUnit val="1"/>
      </c:valAx>
      <c:valAx>
        <c:axId val="119281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 b="1">
                    <a:solidFill>
                      <a:schemeClr val="tx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输出能量 </a:t>
                </a:r>
                <a:r>
                  <a:rPr lang="en-US" altLang="zh-CN" sz="1100" b="1">
                    <a:solidFill>
                      <a:schemeClr val="tx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[kWh]</a:t>
                </a:r>
                <a:endParaRPr lang="zh-CN" altLang="en-US" sz="1100" b="1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2814976"/>
        <c:crosses val="autoZero"/>
        <c:crossBetween val="midCat"/>
      </c:valAx>
      <c:valAx>
        <c:axId val="1145482880"/>
        <c:scaling>
          <c:orientation val="minMax"/>
          <c:min val="-1.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 b="1">
                    <a:solidFill>
                      <a:schemeClr val="tx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回收能量 </a:t>
                </a:r>
                <a:r>
                  <a:rPr lang="en-US" altLang="zh-CN" sz="1100" b="1">
                    <a:solidFill>
                      <a:schemeClr val="tx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[kWh]</a:t>
                </a:r>
                <a:endParaRPr lang="zh-CN" altLang="en-US" sz="1100" b="1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5486208"/>
        <c:crosses val="max"/>
        <c:crossBetween val="midCat"/>
      </c:valAx>
      <c:valAx>
        <c:axId val="1145486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548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257407407407394E-2"/>
          <c:y val="0.76922407407407412"/>
          <c:w val="0.57150000000000001"/>
          <c:h val="5.95316666666666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 b="1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各循环电驱电能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1837777777777782E-2"/>
          <c:y val="0.12027777777777778"/>
          <c:w val="0.80631722222222224"/>
          <c:h val="0.7628217592592591"/>
        </c:manualLayout>
      </c:layout>
      <c:scatterChart>
        <c:scatterStyle val="smoothMarker"/>
        <c:varyColors val="0"/>
        <c:ser>
          <c:idx val="0"/>
          <c:order val="0"/>
          <c:tx>
            <c:v>电驱净输入电能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'-7°C数据'!$A$3:$A$52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'-7°C数据'!$M$3:$M$52</c:f>
              <c:numCache>
                <c:formatCode>0.00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9E-4449-974A-87A2E3B98998}"/>
            </c:ext>
          </c:extLst>
        </c:ser>
        <c:ser>
          <c:idx val="1"/>
          <c:order val="1"/>
          <c:tx>
            <c:v>电驱驱动电能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'-7°C数据'!$A$3:$A$52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'-7°C数据'!$N$3:$N$52</c:f>
              <c:numCache>
                <c:formatCode>0.00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9E-4449-974A-87A2E3B98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814976"/>
        <c:axId val="1192814560"/>
      </c:scatterChart>
      <c:scatterChart>
        <c:scatterStyle val="smoothMarker"/>
        <c:varyColors val="0"/>
        <c:ser>
          <c:idx val="2"/>
          <c:order val="2"/>
          <c:tx>
            <c:v>电驱回收电能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'-7°C数据'!$A$3:$A$52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'-7°C数据'!$O$3:$O$52</c:f>
              <c:numCache>
                <c:formatCode>0.00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9E-4449-974A-87A2E3B98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486208"/>
        <c:axId val="1145482880"/>
      </c:scatterChart>
      <c:valAx>
        <c:axId val="1192814976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 sz="1100" b="1">
                    <a:solidFill>
                      <a:schemeClr val="tx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循环数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2814560"/>
        <c:crosses val="autoZero"/>
        <c:crossBetween val="midCat"/>
        <c:majorUnit val="1"/>
      </c:valAx>
      <c:valAx>
        <c:axId val="119281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 b="1">
                    <a:solidFill>
                      <a:schemeClr val="tx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输出能量 </a:t>
                </a:r>
                <a:r>
                  <a:rPr lang="en-US" altLang="zh-CN" sz="1100" b="1">
                    <a:solidFill>
                      <a:schemeClr val="tx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[kWh]</a:t>
                </a:r>
                <a:endParaRPr lang="zh-CN" altLang="en-US" sz="1100" b="1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2814976"/>
        <c:crosses val="autoZero"/>
        <c:crossBetween val="midCat"/>
      </c:valAx>
      <c:valAx>
        <c:axId val="1145482880"/>
        <c:scaling>
          <c:orientation val="minMax"/>
          <c:min val="-1.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 b="1">
                    <a:solidFill>
                      <a:schemeClr val="tx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回收能量 </a:t>
                </a:r>
                <a:r>
                  <a:rPr lang="en-US" altLang="zh-CN" sz="1100" b="1">
                    <a:solidFill>
                      <a:schemeClr val="tx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[kWh]</a:t>
                </a:r>
                <a:endParaRPr lang="zh-CN" altLang="en-US" sz="1100" b="1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5486208"/>
        <c:crosses val="max"/>
        <c:crossBetween val="midCat"/>
      </c:valAx>
      <c:valAx>
        <c:axId val="1145486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548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257407407407394E-2"/>
          <c:y val="0.76922407407407412"/>
          <c:w val="0.57150000000000001"/>
          <c:h val="5.95316666666666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633641975308628E-2"/>
          <c:y val="4.3117283950617286E-2"/>
          <c:w val="0.80749320987654316"/>
          <c:h val="0.82117416666666665"/>
        </c:manualLayout>
      </c:layout>
      <c:scatterChart>
        <c:scatterStyle val="smoothMarker"/>
        <c:varyColors val="0"/>
        <c:ser>
          <c:idx val="0"/>
          <c:order val="0"/>
          <c:tx>
            <c:v>ECP消耗电能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'-7°C数据'!$A$3:$A$52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'-7°C数据'!$Y$3:$Y$52</c:f>
              <c:numCache>
                <c:formatCode>0.00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58-45C2-B304-F19FA3088EA4}"/>
            </c:ext>
          </c:extLst>
        </c:ser>
        <c:ser>
          <c:idx val="3"/>
          <c:order val="1"/>
          <c:tx>
            <c:v>PTC消耗电能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'-7°C数据'!$A$3:$A$52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'-7°C数据'!$AB$3:$AB$52</c:f>
              <c:numCache>
                <c:formatCode>0.00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58-45C2-B304-F19FA3088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491456"/>
        <c:axId val="1247491040"/>
      </c:scatterChart>
      <c:scatterChart>
        <c:scatterStyle val="smoothMarker"/>
        <c:varyColors val="0"/>
        <c:ser>
          <c:idx val="4"/>
          <c:order val="2"/>
          <c:tx>
            <c:v>DCDC消耗电能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'-7°C数据'!$A$3:$A$52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'-7°C数据'!$S$3:$S$52</c:f>
              <c:numCache>
                <c:formatCode>0.00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58-45C2-B304-F19FA3088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928512"/>
        <c:axId val="1086930176"/>
      </c:scatterChart>
      <c:valAx>
        <c:axId val="1247491456"/>
        <c:scaling>
          <c:orientation val="minMax"/>
          <c:max val="2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 b="1">
                    <a:solidFill>
                      <a:schemeClr val="tx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循环数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7491040"/>
        <c:crosses val="autoZero"/>
        <c:crossBetween val="midCat"/>
        <c:majorUnit val="1"/>
      </c:valAx>
      <c:valAx>
        <c:axId val="124749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ECP&amp;PTC</a:t>
                </a:r>
                <a:r>
                  <a:rPr lang="zh-CN" altLang="en-US" b="1">
                    <a:solidFill>
                      <a:schemeClr val="tx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能耗 </a:t>
                </a:r>
                <a:r>
                  <a:rPr lang="en-US" altLang="zh-CN" b="1">
                    <a:solidFill>
                      <a:schemeClr val="tx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[kWh]</a:t>
                </a:r>
                <a:endParaRPr lang="zh-CN" altLang="en-US" b="1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7491456"/>
        <c:crosses val="autoZero"/>
        <c:crossBetween val="midCat"/>
      </c:valAx>
      <c:valAx>
        <c:axId val="10869301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DCDC</a:t>
                </a:r>
                <a:r>
                  <a:rPr lang="zh-CN" altLang="en-US" b="1">
                    <a:solidFill>
                      <a:schemeClr val="tx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能耗 </a:t>
                </a:r>
                <a:r>
                  <a:rPr lang="en-US" altLang="zh-CN" b="1">
                    <a:solidFill>
                      <a:schemeClr val="tx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[kWh]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6928512"/>
        <c:crosses val="max"/>
        <c:crossBetween val="midCat"/>
      </c:valAx>
      <c:valAx>
        <c:axId val="108692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693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38985185185185"/>
          <c:y val="7.1508024691358002E-2"/>
          <c:w val="0.41004552469135802"/>
          <c:h val="5.95316666666666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52</xdr:row>
      <xdr:rowOff>152400</xdr:rowOff>
    </xdr:from>
    <xdr:to>
      <xdr:col>9</xdr:col>
      <xdr:colOff>418200</xdr:colOff>
      <xdr:row>67</xdr:row>
      <xdr:rowOff>37650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52</xdr:row>
      <xdr:rowOff>152400</xdr:rowOff>
    </xdr:from>
    <xdr:to>
      <xdr:col>18</xdr:col>
      <xdr:colOff>141975</xdr:colOff>
      <xdr:row>67</xdr:row>
      <xdr:rowOff>37650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542925</xdr:colOff>
      <xdr:row>52</xdr:row>
      <xdr:rowOff>161925</xdr:rowOff>
    </xdr:from>
    <xdr:to>
      <xdr:col>27</xdr:col>
      <xdr:colOff>113400</xdr:colOff>
      <xdr:row>67</xdr:row>
      <xdr:rowOff>47175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200025</xdr:colOff>
      <xdr:row>2</xdr:row>
      <xdr:rowOff>95250</xdr:rowOff>
    </xdr:from>
    <xdr:ext cx="752475" cy="419100"/>
    <xdr:pic>
      <xdr:nvPicPr>
        <xdr:cNvPr id="2" name="图片 1" descr="企业微信截图_1588050437630"/>
        <xdr:cNvPicPr>
          <a:picLocks noChangeAspect="1"/>
        </xdr:cNvPicPr>
      </xdr:nvPicPr>
      <xdr:blipFill>
        <a:blip xmlns:r="http://schemas.openxmlformats.org/officeDocument/2006/relationships" r:embed="rId1"/>
        <a:srcRect r="5952" b="6383"/>
        <a:stretch>
          <a:fillRect/>
        </a:stretch>
      </xdr:blipFill>
      <xdr:spPr>
        <a:xfrm>
          <a:off x="4152900" y="723900"/>
          <a:ext cx="752475" cy="4191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3</xdr:col>
      <xdr:colOff>381000</xdr:colOff>
      <xdr:row>2</xdr:row>
      <xdr:rowOff>190500</xdr:rowOff>
    </xdr:from>
    <xdr:ext cx="314325" cy="333375"/>
    <xdr:pic>
      <xdr:nvPicPr>
        <xdr:cNvPr id="3" name="图片 2" descr="企业微信截图_1588050662739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19450" y="819150"/>
          <a:ext cx="314325" cy="333375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6</xdr:col>
      <xdr:colOff>200025</xdr:colOff>
      <xdr:row>2</xdr:row>
      <xdr:rowOff>123825</xdr:rowOff>
    </xdr:from>
    <xdr:ext cx="733425" cy="419100"/>
    <xdr:pic>
      <xdr:nvPicPr>
        <xdr:cNvPr id="4" name="图片 3" descr="企业微信截图_1588050451559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81750" y="752475"/>
          <a:ext cx="733425" cy="4191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7</xdr:col>
      <xdr:colOff>400050</xdr:colOff>
      <xdr:row>2</xdr:row>
      <xdr:rowOff>123825</xdr:rowOff>
    </xdr:from>
    <xdr:ext cx="266700" cy="323850"/>
    <xdr:pic>
      <xdr:nvPicPr>
        <xdr:cNvPr id="5" name="图片 4" descr="企业微信截图_158805145550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96200" y="752475"/>
          <a:ext cx="266700" cy="3238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8</xdr:col>
      <xdr:colOff>228600</xdr:colOff>
      <xdr:row>2</xdr:row>
      <xdr:rowOff>133350</xdr:rowOff>
    </xdr:from>
    <xdr:ext cx="676275" cy="371475"/>
    <xdr:pic>
      <xdr:nvPicPr>
        <xdr:cNvPr id="6" name="图片 5" descr="企业微信截图_158805144287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39175" y="762000"/>
          <a:ext cx="676275" cy="371475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9</xdr:col>
      <xdr:colOff>295275</xdr:colOff>
      <xdr:row>2</xdr:row>
      <xdr:rowOff>85725</xdr:rowOff>
    </xdr:from>
    <xdr:ext cx="485775" cy="285750"/>
    <xdr:pic>
      <xdr:nvPicPr>
        <xdr:cNvPr id="7" name="图片 6" descr="企业微信截图_158805135225"/>
        <xdr:cNvPicPr>
          <a:picLocks noChangeAspect="1"/>
        </xdr:cNvPicPr>
      </xdr:nvPicPr>
      <xdr:blipFill>
        <a:blip xmlns:r="http://schemas.openxmlformats.org/officeDocument/2006/relationships" r:embed="rId6"/>
        <a:srcRect l="20313" t="13953" b="16279"/>
        <a:stretch>
          <a:fillRect/>
        </a:stretch>
      </xdr:blipFill>
      <xdr:spPr>
        <a:xfrm>
          <a:off x="9820275" y="714375"/>
          <a:ext cx="485775" cy="2857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10</xdr:col>
      <xdr:colOff>371475</xdr:colOff>
      <xdr:row>2</xdr:row>
      <xdr:rowOff>200025</xdr:rowOff>
    </xdr:from>
    <xdr:ext cx="457200" cy="342900"/>
    <xdr:pic>
      <xdr:nvPicPr>
        <xdr:cNvPr id="8" name="图片 7" descr="企业微信截图_1588051369563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010900" y="828675"/>
          <a:ext cx="457200" cy="342900"/>
        </a:xfrm>
        <a:prstGeom prst="rect">
          <a:avLst/>
        </a:prstGeom>
        <a:ln>
          <a:prstDash val="solid"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-&#24037;&#20316;\01-&#39033;&#30446;\10_A19\&#35797;&#39564;&#25968;&#25454;\PT\BAT03+&#26085;&#30005;&#20135;&#20302;&#21387;\BAT03+&#26085;&#30005;&#20135;&#20302;&#21387;-VIN285\&#20302;&#28201;&#22797;&#27979;\&#25968;&#25454;&#20998;&#26512;-&#20302;&#28201;&#22797;&#2797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-7°C数据"/>
      <sheetName val="结果计算"/>
      <sheetName val="对比"/>
    </sheetNames>
    <sheetDataSet>
      <sheetData sheetId="0">
        <row r="3">
          <cell r="A3">
            <v>1</v>
          </cell>
          <cell r="G3">
            <v>4.1493629629024698</v>
          </cell>
          <cell r="H3">
            <v>4.1499013450621698</v>
          </cell>
          <cell r="I3">
            <v>-5.3838215969803649E-4</v>
          </cell>
          <cell r="P3">
            <v>0.632314252518832</v>
          </cell>
          <cell r="S3">
            <v>0.60603786666666604</v>
          </cell>
          <cell r="Y3">
            <v>0.2403276313815319</v>
          </cell>
        </row>
        <row r="4">
          <cell r="A4">
            <v>2</v>
          </cell>
          <cell r="G4">
            <v>3.2737706745705601</v>
          </cell>
          <cell r="H4">
            <v>3.5393898278426761</v>
          </cell>
          <cell r="I4">
            <v>-0.26561915327211499</v>
          </cell>
          <cell r="P4">
            <v>0.54613465306741504</v>
          </cell>
          <cell r="S4">
            <v>1.4999638888888701E-3</v>
          </cell>
          <cell r="Y4">
            <v>0.23712745158497606</v>
          </cell>
        </row>
        <row r="5">
          <cell r="A5">
            <v>3</v>
          </cell>
          <cell r="G5">
            <v>3.0160428958047882</v>
          </cell>
          <cell r="H5">
            <v>3.4981578566698177</v>
          </cell>
          <cell r="I5">
            <v>-0.48211496086502503</v>
          </cell>
          <cell r="P5">
            <v>0.458405339714826</v>
          </cell>
          <cell r="S5">
            <v>1.4993666666666601E-3</v>
          </cell>
          <cell r="Y5">
            <v>0.23124193897782541</v>
          </cell>
        </row>
        <row r="6">
          <cell r="A6">
            <v>4</v>
          </cell>
          <cell r="G6">
            <v>2.7198790083474149</v>
          </cell>
          <cell r="H6">
            <v>3.363791466192291</v>
          </cell>
          <cell r="I6">
            <v>-0.64391245784487505</v>
          </cell>
          <cell r="P6">
            <v>0.436737445879882</v>
          </cell>
          <cell r="S6">
            <v>1.49988055555555E-3</v>
          </cell>
          <cell r="Y6">
            <v>0.21907807636026749</v>
          </cell>
        </row>
        <row r="7">
          <cell r="A7">
            <v>5</v>
          </cell>
          <cell r="G7">
            <v>2.694285782207027</v>
          </cell>
          <cell r="H7">
            <v>3.3711744095931939</v>
          </cell>
          <cell r="I7">
            <v>-0.67688862738616495</v>
          </cell>
          <cell r="P7">
            <v>0.42299307451077101</v>
          </cell>
          <cell r="S7">
            <v>1.49957499999999E-3</v>
          </cell>
          <cell r="Y7">
            <v>0.22659623545879598</v>
          </cell>
        </row>
        <row r="8">
          <cell r="A8">
            <v>6</v>
          </cell>
          <cell r="G8">
            <v>2.6925648173162928</v>
          </cell>
          <cell r="H8">
            <v>3.4878274011050658</v>
          </cell>
          <cell r="I8">
            <v>-0.79526258378877501</v>
          </cell>
          <cell r="P8">
            <v>0.417811479708662</v>
          </cell>
          <cell r="S8">
            <v>1.4999416666666601E-3</v>
          </cell>
          <cell r="Y8">
            <v>0.22171636831189429</v>
          </cell>
        </row>
        <row r="9">
          <cell r="A9">
            <v>7</v>
          </cell>
          <cell r="G9">
            <v>2.6720033913641337</v>
          </cell>
          <cell r="H9">
            <v>3.4811056452312541</v>
          </cell>
          <cell r="I9">
            <v>-0.80910225386712309</v>
          </cell>
          <cell r="P9">
            <v>0.40402273793579802</v>
          </cell>
          <cell r="S9">
            <v>1.5004638888888699E-3</v>
          </cell>
          <cell r="Y9">
            <v>0.22517412287274707</v>
          </cell>
        </row>
        <row r="10">
          <cell r="A10">
            <v>8</v>
          </cell>
          <cell r="G10">
            <v>2.6311881112342643</v>
          </cell>
          <cell r="H10">
            <v>3.4220357242054731</v>
          </cell>
          <cell r="I10">
            <v>-0.79084761297121298</v>
          </cell>
          <cell r="P10">
            <v>0.40632341841367098</v>
          </cell>
          <cell r="S10">
            <v>1.5000611111110999E-3</v>
          </cell>
          <cell r="Y10">
            <v>0.21620119143171196</v>
          </cell>
        </row>
        <row r="11">
          <cell r="A11">
            <v>9</v>
          </cell>
          <cell r="G11">
            <v>2.6298773244083131</v>
          </cell>
          <cell r="H11">
            <v>3.3611330044793162</v>
          </cell>
          <cell r="I11">
            <v>-0.73125568007100594</v>
          </cell>
          <cell r="P11">
            <v>0.40403683974899102</v>
          </cell>
          <cell r="S11">
            <v>1.5002972222222101E-3</v>
          </cell>
          <cell r="Y11">
            <v>0.21676428149089971</v>
          </cell>
        </row>
        <row r="12">
          <cell r="A12">
            <v>10</v>
          </cell>
          <cell r="G12">
            <v>2.643957589882675</v>
          </cell>
          <cell r="H12">
            <v>3.4076864901448887</v>
          </cell>
          <cell r="I12">
            <v>-0.76372890026222495</v>
          </cell>
          <cell r="P12">
            <v>0.40199835454233102</v>
          </cell>
          <cell r="S12">
            <v>1.4999222222222099E-3</v>
          </cell>
          <cell r="Y12">
            <v>0.21907031168016178</v>
          </cell>
        </row>
        <row r="13">
          <cell r="A13">
            <v>11</v>
          </cell>
          <cell r="G13">
            <v>2.636862238517792</v>
          </cell>
          <cell r="H13">
            <v>3.4119017091673838</v>
          </cell>
          <cell r="I13">
            <v>-0.775039470649595</v>
          </cell>
          <cell r="P13">
            <v>0.39935106492693601</v>
          </cell>
          <cell r="S13">
            <v>1.50007499999999E-3</v>
          </cell>
          <cell r="Y13">
            <v>0.22321296745410596</v>
          </cell>
        </row>
        <row r="14">
          <cell r="A14">
            <v>12</v>
          </cell>
          <cell r="G14">
            <v>2.6551349606892858</v>
          </cell>
          <cell r="H14">
            <v>3.4445979710111843</v>
          </cell>
          <cell r="I14">
            <v>-0.78946301032190502</v>
          </cell>
          <cell r="P14">
            <v>0.39763585573384802</v>
          </cell>
          <cell r="S14">
            <v>1.4994694444423601E-3</v>
          </cell>
          <cell r="Y14">
            <v>0.21932764316759562</v>
          </cell>
        </row>
        <row r="15">
          <cell r="A15">
            <v>13</v>
          </cell>
          <cell r="G15">
            <v>2.6225095049717901</v>
          </cell>
          <cell r="H15">
            <v>3.4033060097530887</v>
          </cell>
          <cell r="I15">
            <v>-0.78079650478130003</v>
          </cell>
          <cell r="P15">
            <v>0.389328201033798</v>
          </cell>
          <cell r="S15">
            <v>1.4988249999999901E-3</v>
          </cell>
          <cell r="Y15">
            <v>0.217835382705652</v>
          </cell>
        </row>
        <row r="16">
          <cell r="A16">
            <v>14</v>
          </cell>
          <cell r="G16">
            <v>2.6481204066514339</v>
          </cell>
          <cell r="H16">
            <v>3.439617158638812</v>
          </cell>
          <cell r="I16">
            <v>-0.79149675198737601</v>
          </cell>
          <cell r="P16">
            <v>0.398747332117107</v>
          </cell>
          <cell r="S16">
            <v>1.5002138888888801E-3</v>
          </cell>
          <cell r="Y16">
            <v>0.21859207174220807</v>
          </cell>
        </row>
        <row r="17">
          <cell r="A17">
            <v>15</v>
          </cell>
          <cell r="G17">
            <v>2.629240060772815</v>
          </cell>
          <cell r="H17">
            <v>3.3933651276417889</v>
          </cell>
          <cell r="I17">
            <v>-0.76412506686897497</v>
          </cell>
          <cell r="P17">
            <v>0.401352083029345</v>
          </cell>
          <cell r="S17">
            <v>1.5001861111111001E-3</v>
          </cell>
          <cell r="Y17">
            <v>0.21909008608538882</v>
          </cell>
        </row>
        <row r="18">
          <cell r="A18">
            <v>16</v>
          </cell>
          <cell r="G18">
            <v>2.6312215386374391</v>
          </cell>
          <cell r="H18">
            <v>3.3540658526805331</v>
          </cell>
          <cell r="I18">
            <v>-0.72284431404309901</v>
          </cell>
          <cell r="P18">
            <v>0.39490646608313201</v>
          </cell>
          <cell r="S18">
            <v>1.50004722222221E-3</v>
          </cell>
          <cell r="Y18">
            <v>0.22319929874416483</v>
          </cell>
        </row>
        <row r="19">
          <cell r="A19">
            <v>17</v>
          </cell>
          <cell r="G19">
            <v>2.6258187153293067</v>
          </cell>
          <cell r="H19">
            <v>3.4312629413169082</v>
          </cell>
          <cell r="I19">
            <v>-0.80544422598760002</v>
          </cell>
          <cell r="P19">
            <v>0.39251990253942298</v>
          </cell>
          <cell r="S19">
            <v>1.49861666666666E-3</v>
          </cell>
          <cell r="Y19">
            <v>0.21907068053827744</v>
          </cell>
        </row>
        <row r="20">
          <cell r="A20">
            <v>18</v>
          </cell>
          <cell r="G20">
            <v>2.6448144730067158</v>
          </cell>
          <cell r="H20">
            <v>3.4408669657448931</v>
          </cell>
          <cell r="I20">
            <v>-0.79605249273818601</v>
          </cell>
          <cell r="P20">
            <v>0.39866380268358498</v>
          </cell>
          <cell r="S20">
            <v>1.50012222222221E-3</v>
          </cell>
          <cell r="Y20">
            <v>0.2188393453766288</v>
          </cell>
        </row>
        <row r="21">
          <cell r="A21">
            <v>19</v>
          </cell>
          <cell r="G21">
            <v>2.6264844347689142</v>
          </cell>
          <cell r="H21">
            <v>3.4188593941320531</v>
          </cell>
          <cell r="I21">
            <v>-0.79237495936314406</v>
          </cell>
          <cell r="P21">
            <v>0.39853340253915198</v>
          </cell>
          <cell r="S21">
            <v>1.4991583333333299E-3</v>
          </cell>
          <cell r="Y21">
            <v>0.21812951836676869</v>
          </cell>
        </row>
        <row r="22">
          <cell r="A22">
            <v>20</v>
          </cell>
          <cell r="G22">
            <v>2.6594604000370041</v>
          </cell>
          <cell r="H22">
            <v>3.4508059813222682</v>
          </cell>
          <cell r="I22">
            <v>-0.791345581285258</v>
          </cell>
          <cell r="P22">
            <v>0.40004555355759402</v>
          </cell>
          <cell r="S22">
            <v>1.49990833333333E-3</v>
          </cell>
          <cell r="Y22">
            <v>0.21538658798140659</v>
          </cell>
        </row>
        <row r="23">
          <cell r="A23">
            <v>21</v>
          </cell>
          <cell r="G23">
            <v>2.6514136856398531</v>
          </cell>
          <cell r="H23">
            <v>3.4393180461959076</v>
          </cell>
          <cell r="I23">
            <v>-0.78790436055605195</v>
          </cell>
          <cell r="P23">
            <v>0.39668699697075399</v>
          </cell>
          <cell r="S23">
            <v>1.50064444444444E-3</v>
          </cell>
          <cell r="Y23">
            <v>0.21529282047789461</v>
          </cell>
        </row>
        <row r="24">
          <cell r="A24">
            <v>22</v>
          </cell>
          <cell r="G24">
            <v>2.6140774363659118</v>
          </cell>
          <cell r="H24">
            <v>3.316847718943448</v>
          </cell>
          <cell r="I24">
            <v>-0.70277028257753593</v>
          </cell>
          <cell r="P24">
            <v>0.40006911369272502</v>
          </cell>
          <cell r="S24">
            <v>1.5000055555555399E-3</v>
          </cell>
          <cell r="Y24">
            <v>0.2103793571461815</v>
          </cell>
        </row>
        <row r="25">
          <cell r="A25">
            <v>23</v>
          </cell>
          <cell r="G25">
            <v>3.43566094176134</v>
          </cell>
          <cell r="H25">
            <v>3.9310141304710999</v>
          </cell>
          <cell r="I25">
            <v>-0.49535318870974798</v>
          </cell>
          <cell r="P25">
            <v>0.54987453177671097</v>
          </cell>
          <cell r="S25">
            <v>0.678491164573363</v>
          </cell>
          <cell r="Y25">
            <v>0.21092303340726604</v>
          </cell>
        </row>
        <row r="26">
          <cell r="A26">
            <v>24</v>
          </cell>
          <cell r="P26">
            <v>0.29345683829927199</v>
          </cell>
          <cell r="S26">
            <v>0.234801493639716</v>
          </cell>
          <cell r="Y26">
            <v>0.19900790320501099</v>
          </cell>
        </row>
        <row r="27">
          <cell r="A27">
            <v>25</v>
          </cell>
          <cell r="P27">
            <v>-1.6219583333333799E-3</v>
          </cell>
          <cell r="S27">
            <v>1.3668263888888901E-3</v>
          </cell>
          <cell r="Y27">
            <v>0.18915785484150349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C66" sqref="AC66"/>
    </sheetView>
  </sheetViews>
  <sheetFormatPr defaultColWidth="12.7109375" defaultRowHeight="20.100000000000001" customHeight="1"/>
  <cols>
    <col min="20" max="20" width="12.7109375" style="14" customWidth="1"/>
    <col min="22" max="23" width="12.7109375" style="14" customWidth="1"/>
    <col min="25" max="27" width="12.7109375" style="14" customWidth="1"/>
    <col min="29" max="42" width="12.7109375" style="14" customWidth="1"/>
    <col min="45" max="45" width="12.7109375" style="14" customWidth="1"/>
    <col min="47" max="48" width="0" hidden="1" customWidth="1"/>
  </cols>
  <sheetData>
    <row r="1" spans="1:50" ht="39.950000000000003" customHeight="1">
      <c r="A1" s="1" t="s">
        <v>0</v>
      </c>
      <c r="B1" s="2" t="s">
        <v>1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2</v>
      </c>
      <c r="K1" s="3" t="s">
        <v>3</v>
      </c>
      <c r="L1" s="3" t="s">
        <v>4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4" t="s">
        <v>16</v>
      </c>
      <c r="V1" s="3" t="s">
        <v>17</v>
      </c>
      <c r="W1" s="3" t="s">
        <v>18</v>
      </c>
      <c r="X1" s="4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2" t="s">
        <v>36</v>
      </c>
      <c r="AP1" s="12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2" t="s">
        <v>42</v>
      </c>
      <c r="AV1" s="12" t="s">
        <v>43</v>
      </c>
      <c r="AW1" s="12" t="s">
        <v>44</v>
      </c>
      <c r="AX1" s="12" t="s">
        <v>45</v>
      </c>
    </row>
    <row r="2" spans="1:50" ht="20.100000000000001" customHeight="1">
      <c r="A2" s="5" t="s">
        <v>46</v>
      </c>
      <c r="B2" s="6"/>
      <c r="C2" s="7"/>
      <c r="D2" s="6"/>
      <c r="E2" s="6"/>
      <c r="F2" s="6"/>
      <c r="G2" s="6"/>
      <c r="H2" s="6"/>
      <c r="I2" s="6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15"/>
      <c r="AF2" s="15"/>
      <c r="AG2" s="15"/>
      <c r="AH2" s="15"/>
      <c r="AI2" s="15"/>
      <c r="AJ2" s="15"/>
      <c r="AK2" s="15"/>
      <c r="AL2" s="15"/>
      <c r="AM2" s="15"/>
      <c r="AN2" s="16"/>
      <c r="AO2" s="13" t="e">
        <f t="shared" ref="AO2:AO33" si="0">J2/C2*100</f>
        <v>#DIV/0!</v>
      </c>
      <c r="AP2" s="17" t="e">
        <f t="shared" ref="AP2:AP33" si="1">M2/C2*100</f>
        <v>#DIV/0!</v>
      </c>
      <c r="AQ2" s="18" t="e">
        <f t="shared" ref="AQ2:AQ33" si="2">V2/S2</f>
        <v>#DIV/0!</v>
      </c>
      <c r="AR2" s="11">
        <f>AVERAGE(AR3:AR26)</f>
        <v>0</v>
      </c>
      <c r="AS2" s="11">
        <f>AVERAGE(AS3:AS26)</f>
        <v>0</v>
      </c>
      <c r="AT2" s="11">
        <f>AVERAGE(AT3:AT26)</f>
        <v>0</v>
      </c>
      <c r="AU2" s="18" t="e">
        <f t="shared" ref="AU2:AU33" si="3">AF2/N2</f>
        <v>#DIV/0!</v>
      </c>
      <c r="AV2" s="18" t="e">
        <f t="shared" ref="AV2:AV33" si="4">O2/AG2</f>
        <v>#DIV/0!</v>
      </c>
      <c r="AW2" s="6"/>
      <c r="AX2" s="6"/>
    </row>
    <row r="3" spans="1:50" ht="20.100000000000001" customHeight="1">
      <c r="A3" s="5">
        <v>1</v>
      </c>
      <c r="B3" s="6"/>
      <c r="C3" s="7"/>
      <c r="D3" s="6"/>
      <c r="E3" s="6"/>
      <c r="F3" s="6"/>
      <c r="G3" s="6"/>
      <c r="H3" s="6"/>
      <c r="I3" s="6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15"/>
      <c r="AF3" s="15"/>
      <c r="AG3" s="15"/>
      <c r="AH3" s="15"/>
      <c r="AI3" s="15"/>
      <c r="AJ3" s="15"/>
      <c r="AK3" s="15"/>
      <c r="AL3" s="15"/>
      <c r="AM3" s="15"/>
      <c r="AN3" s="16"/>
      <c r="AO3" s="13" t="e">
        <f t="shared" si="0"/>
        <v>#DIV/0!</v>
      </c>
      <c r="AP3" s="17" t="e">
        <f t="shared" si="1"/>
        <v>#DIV/0!</v>
      </c>
      <c r="AQ3" s="18" t="e">
        <f t="shared" si="2"/>
        <v>#DIV/0!</v>
      </c>
      <c r="AR3" s="11">
        <f t="shared" ref="AR3:AR34" si="5">Y3*1000*2</f>
        <v>0</v>
      </c>
      <c r="AS3" s="11">
        <f t="shared" ref="AS3:AS34" si="6">AB3*1000*2</f>
        <v>0</v>
      </c>
      <c r="AT3" s="11">
        <f t="shared" ref="AT3:AT34" si="7">S3*1000*2</f>
        <v>0</v>
      </c>
      <c r="AU3" s="18" t="e">
        <f t="shared" si="3"/>
        <v>#DIV/0!</v>
      </c>
      <c r="AV3" s="18" t="e">
        <f t="shared" si="4"/>
        <v>#DIV/0!</v>
      </c>
      <c r="AW3" s="6"/>
      <c r="AX3" s="6"/>
    </row>
    <row r="4" spans="1:50" ht="20.100000000000001" customHeight="1">
      <c r="A4" s="5">
        <v>2</v>
      </c>
      <c r="B4" s="6"/>
      <c r="C4" s="7"/>
      <c r="D4" s="6"/>
      <c r="E4" s="6"/>
      <c r="F4" s="6"/>
      <c r="G4" s="6"/>
      <c r="H4" s="6"/>
      <c r="I4" s="6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19"/>
      <c r="AF4" s="19"/>
      <c r="AG4" s="19"/>
      <c r="AH4" s="19"/>
      <c r="AI4" s="19"/>
      <c r="AJ4" s="19"/>
      <c r="AK4" s="19"/>
      <c r="AL4" s="19"/>
      <c r="AM4" s="19"/>
      <c r="AN4" s="16"/>
      <c r="AO4" s="13" t="e">
        <f t="shared" si="0"/>
        <v>#DIV/0!</v>
      </c>
      <c r="AP4" s="17" t="e">
        <f t="shared" si="1"/>
        <v>#DIV/0!</v>
      </c>
      <c r="AQ4" s="18" t="e">
        <f t="shared" si="2"/>
        <v>#DIV/0!</v>
      </c>
      <c r="AR4" s="11">
        <f t="shared" si="5"/>
        <v>0</v>
      </c>
      <c r="AS4" s="11">
        <f t="shared" si="6"/>
        <v>0</v>
      </c>
      <c r="AT4" s="11">
        <f t="shared" si="7"/>
        <v>0</v>
      </c>
      <c r="AU4" s="18" t="e">
        <f t="shared" si="3"/>
        <v>#DIV/0!</v>
      </c>
      <c r="AV4" s="18" t="e">
        <f t="shared" si="4"/>
        <v>#DIV/0!</v>
      </c>
      <c r="AW4" s="6"/>
      <c r="AX4" s="6"/>
    </row>
    <row r="5" spans="1:50" ht="20.100000000000001" customHeight="1">
      <c r="A5" s="5">
        <v>3</v>
      </c>
      <c r="B5" s="6"/>
      <c r="C5" s="7"/>
      <c r="D5" s="6"/>
      <c r="E5" s="6"/>
      <c r="F5" s="6"/>
      <c r="G5" s="6"/>
      <c r="H5" s="6"/>
      <c r="I5" s="6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15"/>
      <c r="AF5" s="15"/>
      <c r="AG5" s="15"/>
      <c r="AH5" s="15"/>
      <c r="AI5" s="15"/>
      <c r="AJ5" s="15"/>
      <c r="AK5" s="15"/>
      <c r="AL5" s="15"/>
      <c r="AM5" s="15"/>
      <c r="AN5" s="16"/>
      <c r="AO5" s="13" t="e">
        <f t="shared" si="0"/>
        <v>#DIV/0!</v>
      </c>
      <c r="AP5" s="17" t="e">
        <f t="shared" si="1"/>
        <v>#DIV/0!</v>
      </c>
      <c r="AQ5" s="18" t="e">
        <f t="shared" si="2"/>
        <v>#DIV/0!</v>
      </c>
      <c r="AR5" s="11">
        <f t="shared" si="5"/>
        <v>0</v>
      </c>
      <c r="AS5" s="11">
        <f t="shared" si="6"/>
        <v>0</v>
      </c>
      <c r="AT5" s="11">
        <f t="shared" si="7"/>
        <v>0</v>
      </c>
      <c r="AU5" s="18" t="e">
        <f t="shared" si="3"/>
        <v>#DIV/0!</v>
      </c>
      <c r="AV5" s="18" t="e">
        <f t="shared" si="4"/>
        <v>#DIV/0!</v>
      </c>
      <c r="AW5" s="6"/>
      <c r="AX5" s="6"/>
    </row>
    <row r="6" spans="1:50" ht="20.100000000000001" customHeight="1">
      <c r="A6" s="5">
        <v>4</v>
      </c>
      <c r="B6" s="6"/>
      <c r="C6" s="7"/>
      <c r="D6" s="6"/>
      <c r="E6" s="6"/>
      <c r="F6" s="6"/>
      <c r="G6" s="6"/>
      <c r="H6" s="6"/>
      <c r="I6" s="6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15"/>
      <c r="AF6" s="15"/>
      <c r="AG6" s="15"/>
      <c r="AH6" s="15"/>
      <c r="AI6" s="15"/>
      <c r="AJ6" s="15"/>
      <c r="AK6" s="15"/>
      <c r="AL6" s="15"/>
      <c r="AM6" s="15"/>
      <c r="AN6" s="16"/>
      <c r="AO6" s="13" t="e">
        <f t="shared" si="0"/>
        <v>#DIV/0!</v>
      </c>
      <c r="AP6" s="17" t="e">
        <f t="shared" si="1"/>
        <v>#DIV/0!</v>
      </c>
      <c r="AQ6" s="18" t="e">
        <f t="shared" si="2"/>
        <v>#DIV/0!</v>
      </c>
      <c r="AR6" s="11">
        <f t="shared" si="5"/>
        <v>0</v>
      </c>
      <c r="AS6" s="11">
        <f t="shared" si="6"/>
        <v>0</v>
      </c>
      <c r="AT6" s="11">
        <f t="shared" si="7"/>
        <v>0</v>
      </c>
      <c r="AU6" s="18" t="e">
        <f t="shared" si="3"/>
        <v>#DIV/0!</v>
      </c>
      <c r="AV6" s="18" t="e">
        <f t="shared" si="4"/>
        <v>#DIV/0!</v>
      </c>
      <c r="AW6" s="6"/>
      <c r="AX6" s="6"/>
    </row>
    <row r="7" spans="1:50" ht="20.100000000000001" customHeight="1">
      <c r="A7" s="5">
        <v>5</v>
      </c>
      <c r="B7" s="6"/>
      <c r="C7" s="7"/>
      <c r="D7" s="6"/>
      <c r="E7" s="6"/>
      <c r="F7" s="6"/>
      <c r="G7" s="6"/>
      <c r="H7" s="6"/>
      <c r="I7" s="6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15"/>
      <c r="AF7" s="15"/>
      <c r="AG7" s="15"/>
      <c r="AH7" s="15"/>
      <c r="AI7" s="15"/>
      <c r="AJ7" s="15"/>
      <c r="AK7" s="15"/>
      <c r="AL7" s="15"/>
      <c r="AM7" s="15"/>
      <c r="AN7" s="16"/>
      <c r="AO7" s="13" t="e">
        <f t="shared" si="0"/>
        <v>#DIV/0!</v>
      </c>
      <c r="AP7" s="17" t="e">
        <f t="shared" si="1"/>
        <v>#DIV/0!</v>
      </c>
      <c r="AQ7" s="18" t="e">
        <f t="shared" si="2"/>
        <v>#DIV/0!</v>
      </c>
      <c r="AR7" s="11">
        <f t="shared" si="5"/>
        <v>0</v>
      </c>
      <c r="AS7" s="11">
        <f t="shared" si="6"/>
        <v>0</v>
      </c>
      <c r="AT7" s="11">
        <f t="shared" si="7"/>
        <v>0</v>
      </c>
      <c r="AU7" s="18" t="e">
        <f t="shared" si="3"/>
        <v>#DIV/0!</v>
      </c>
      <c r="AV7" s="18" t="e">
        <f t="shared" si="4"/>
        <v>#DIV/0!</v>
      </c>
      <c r="AW7" s="6"/>
      <c r="AX7" s="6"/>
    </row>
    <row r="8" spans="1:50" ht="20.100000000000001" customHeight="1">
      <c r="A8" s="5">
        <v>6</v>
      </c>
      <c r="B8" s="6"/>
      <c r="C8" s="7"/>
      <c r="D8" s="6"/>
      <c r="E8" s="6"/>
      <c r="F8" s="6"/>
      <c r="G8" s="6"/>
      <c r="H8" s="6"/>
      <c r="I8" s="6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15"/>
      <c r="AF8" s="15"/>
      <c r="AG8" s="15"/>
      <c r="AH8" s="15"/>
      <c r="AI8" s="15"/>
      <c r="AJ8" s="15"/>
      <c r="AK8" s="15"/>
      <c r="AL8" s="15"/>
      <c r="AM8" s="15"/>
      <c r="AN8" s="16"/>
      <c r="AO8" s="13" t="e">
        <f t="shared" si="0"/>
        <v>#DIV/0!</v>
      </c>
      <c r="AP8" s="17" t="e">
        <f t="shared" si="1"/>
        <v>#DIV/0!</v>
      </c>
      <c r="AQ8" s="18" t="e">
        <f t="shared" si="2"/>
        <v>#DIV/0!</v>
      </c>
      <c r="AR8" s="11">
        <f t="shared" si="5"/>
        <v>0</v>
      </c>
      <c r="AS8" s="11">
        <f t="shared" si="6"/>
        <v>0</v>
      </c>
      <c r="AT8" s="11">
        <f t="shared" si="7"/>
        <v>0</v>
      </c>
      <c r="AU8" s="18" t="e">
        <f t="shared" si="3"/>
        <v>#DIV/0!</v>
      </c>
      <c r="AV8" s="18" t="e">
        <f t="shared" si="4"/>
        <v>#DIV/0!</v>
      </c>
      <c r="AW8" s="6"/>
      <c r="AX8" s="6"/>
    </row>
    <row r="9" spans="1:50" ht="20.100000000000001" customHeight="1">
      <c r="A9" s="5">
        <v>7</v>
      </c>
      <c r="B9" s="6"/>
      <c r="C9" s="7"/>
      <c r="D9" s="6"/>
      <c r="E9" s="6"/>
      <c r="F9" s="6"/>
      <c r="G9" s="6"/>
      <c r="H9" s="6"/>
      <c r="I9" s="6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15"/>
      <c r="AF9" s="15"/>
      <c r="AG9" s="15"/>
      <c r="AH9" s="15"/>
      <c r="AI9" s="15"/>
      <c r="AJ9" s="15"/>
      <c r="AK9" s="15"/>
      <c r="AL9" s="15"/>
      <c r="AM9" s="15"/>
      <c r="AN9" s="16"/>
      <c r="AO9" s="13" t="e">
        <f t="shared" si="0"/>
        <v>#DIV/0!</v>
      </c>
      <c r="AP9" s="17" t="e">
        <f t="shared" si="1"/>
        <v>#DIV/0!</v>
      </c>
      <c r="AQ9" s="18" t="e">
        <f t="shared" si="2"/>
        <v>#DIV/0!</v>
      </c>
      <c r="AR9" s="11">
        <f t="shared" si="5"/>
        <v>0</v>
      </c>
      <c r="AS9" s="11">
        <f t="shared" si="6"/>
        <v>0</v>
      </c>
      <c r="AT9" s="11">
        <f t="shared" si="7"/>
        <v>0</v>
      </c>
      <c r="AU9" s="18" t="e">
        <f t="shared" si="3"/>
        <v>#DIV/0!</v>
      </c>
      <c r="AV9" s="18" t="e">
        <f t="shared" si="4"/>
        <v>#DIV/0!</v>
      </c>
      <c r="AW9" s="6"/>
      <c r="AX9" s="6"/>
    </row>
    <row r="10" spans="1:50" ht="20.100000000000001" customHeight="1">
      <c r="A10" s="5">
        <v>8</v>
      </c>
      <c r="B10" s="6"/>
      <c r="C10" s="7"/>
      <c r="D10" s="6"/>
      <c r="E10" s="6"/>
      <c r="F10" s="6"/>
      <c r="G10" s="6"/>
      <c r="H10" s="6"/>
      <c r="I10" s="6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15"/>
      <c r="AF10" s="15"/>
      <c r="AG10" s="15"/>
      <c r="AH10" s="15"/>
      <c r="AI10" s="15"/>
      <c r="AJ10" s="15"/>
      <c r="AK10" s="15"/>
      <c r="AL10" s="15"/>
      <c r="AM10" s="15"/>
      <c r="AN10" s="16"/>
      <c r="AO10" s="13" t="e">
        <f t="shared" si="0"/>
        <v>#DIV/0!</v>
      </c>
      <c r="AP10" s="17" t="e">
        <f t="shared" si="1"/>
        <v>#DIV/0!</v>
      </c>
      <c r="AQ10" s="18" t="e">
        <f t="shared" si="2"/>
        <v>#DIV/0!</v>
      </c>
      <c r="AR10" s="11">
        <f t="shared" si="5"/>
        <v>0</v>
      </c>
      <c r="AS10" s="11">
        <f t="shared" si="6"/>
        <v>0</v>
      </c>
      <c r="AT10" s="11">
        <f t="shared" si="7"/>
        <v>0</v>
      </c>
      <c r="AU10" s="18" t="e">
        <f t="shared" si="3"/>
        <v>#DIV/0!</v>
      </c>
      <c r="AV10" s="18" t="e">
        <f t="shared" si="4"/>
        <v>#DIV/0!</v>
      </c>
      <c r="AW10" s="6"/>
      <c r="AX10" s="6"/>
    </row>
    <row r="11" spans="1:50" ht="20.100000000000001" customHeight="1">
      <c r="A11" s="5">
        <v>9</v>
      </c>
      <c r="B11" s="6"/>
      <c r="C11" s="7"/>
      <c r="D11" s="6"/>
      <c r="E11" s="6"/>
      <c r="F11" s="6"/>
      <c r="G11" s="6"/>
      <c r="H11" s="6"/>
      <c r="I11" s="6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15"/>
      <c r="AF11" s="15"/>
      <c r="AG11" s="15"/>
      <c r="AH11" s="15"/>
      <c r="AI11" s="15"/>
      <c r="AJ11" s="15"/>
      <c r="AK11" s="15"/>
      <c r="AL11" s="15"/>
      <c r="AM11" s="15"/>
      <c r="AN11" s="16"/>
      <c r="AO11" s="13" t="e">
        <f t="shared" si="0"/>
        <v>#DIV/0!</v>
      </c>
      <c r="AP11" s="17" t="e">
        <f t="shared" si="1"/>
        <v>#DIV/0!</v>
      </c>
      <c r="AQ11" s="18" t="e">
        <f t="shared" si="2"/>
        <v>#DIV/0!</v>
      </c>
      <c r="AR11" s="11">
        <f t="shared" si="5"/>
        <v>0</v>
      </c>
      <c r="AS11" s="11">
        <f t="shared" si="6"/>
        <v>0</v>
      </c>
      <c r="AT11" s="11">
        <f t="shared" si="7"/>
        <v>0</v>
      </c>
      <c r="AU11" s="18" t="e">
        <f t="shared" si="3"/>
        <v>#DIV/0!</v>
      </c>
      <c r="AV11" s="18" t="e">
        <f t="shared" si="4"/>
        <v>#DIV/0!</v>
      </c>
      <c r="AW11" s="6"/>
      <c r="AX11" s="6"/>
    </row>
    <row r="12" spans="1:50" ht="20.100000000000001" customHeight="1">
      <c r="A12" s="5">
        <v>10</v>
      </c>
      <c r="B12" s="6"/>
      <c r="C12" s="7"/>
      <c r="D12" s="6"/>
      <c r="E12" s="6"/>
      <c r="F12" s="6"/>
      <c r="G12" s="6"/>
      <c r="H12" s="6"/>
      <c r="I12" s="6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15"/>
      <c r="AF12" s="15"/>
      <c r="AG12" s="15"/>
      <c r="AH12" s="15"/>
      <c r="AI12" s="15"/>
      <c r="AJ12" s="15"/>
      <c r="AK12" s="15"/>
      <c r="AL12" s="15"/>
      <c r="AM12" s="15"/>
      <c r="AN12" s="16"/>
      <c r="AO12" s="13" t="e">
        <f t="shared" si="0"/>
        <v>#DIV/0!</v>
      </c>
      <c r="AP12" s="17" t="e">
        <f t="shared" si="1"/>
        <v>#DIV/0!</v>
      </c>
      <c r="AQ12" s="18" t="e">
        <f t="shared" si="2"/>
        <v>#DIV/0!</v>
      </c>
      <c r="AR12" s="11">
        <f t="shared" si="5"/>
        <v>0</v>
      </c>
      <c r="AS12" s="11">
        <f t="shared" si="6"/>
        <v>0</v>
      </c>
      <c r="AT12" s="11">
        <f t="shared" si="7"/>
        <v>0</v>
      </c>
      <c r="AU12" s="18" t="e">
        <f t="shared" si="3"/>
        <v>#DIV/0!</v>
      </c>
      <c r="AV12" s="18" t="e">
        <f t="shared" si="4"/>
        <v>#DIV/0!</v>
      </c>
      <c r="AW12" s="6"/>
      <c r="AX12" s="6"/>
    </row>
    <row r="13" spans="1:50" ht="20.100000000000001" customHeight="1">
      <c r="A13" s="5">
        <v>11</v>
      </c>
      <c r="B13" s="6"/>
      <c r="C13" s="7"/>
      <c r="D13" s="6"/>
      <c r="E13" s="6"/>
      <c r="F13" s="6"/>
      <c r="G13" s="6"/>
      <c r="H13" s="6"/>
      <c r="I13" s="6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15"/>
      <c r="AF13" s="15"/>
      <c r="AG13" s="15"/>
      <c r="AH13" s="15"/>
      <c r="AI13" s="15"/>
      <c r="AJ13" s="15"/>
      <c r="AK13" s="15"/>
      <c r="AL13" s="15"/>
      <c r="AM13" s="15"/>
      <c r="AN13" s="16"/>
      <c r="AO13" s="13" t="e">
        <f t="shared" si="0"/>
        <v>#DIV/0!</v>
      </c>
      <c r="AP13" s="17" t="e">
        <f t="shared" si="1"/>
        <v>#DIV/0!</v>
      </c>
      <c r="AQ13" s="18" t="e">
        <f t="shared" si="2"/>
        <v>#DIV/0!</v>
      </c>
      <c r="AR13" s="11">
        <f t="shared" si="5"/>
        <v>0</v>
      </c>
      <c r="AS13" s="11">
        <f t="shared" si="6"/>
        <v>0</v>
      </c>
      <c r="AT13" s="11">
        <f t="shared" si="7"/>
        <v>0</v>
      </c>
      <c r="AU13" s="18" t="e">
        <f t="shared" si="3"/>
        <v>#DIV/0!</v>
      </c>
      <c r="AV13" s="18" t="e">
        <f t="shared" si="4"/>
        <v>#DIV/0!</v>
      </c>
      <c r="AW13" s="6"/>
      <c r="AX13" s="6"/>
    </row>
    <row r="14" spans="1:50" ht="20.100000000000001" customHeight="1">
      <c r="A14" s="5">
        <v>12</v>
      </c>
      <c r="B14" s="6"/>
      <c r="C14" s="7"/>
      <c r="D14" s="6"/>
      <c r="E14" s="6"/>
      <c r="F14" s="6"/>
      <c r="G14" s="6"/>
      <c r="H14" s="6"/>
      <c r="I14" s="6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15"/>
      <c r="AF14" s="15"/>
      <c r="AG14" s="15"/>
      <c r="AH14" s="15"/>
      <c r="AI14" s="15"/>
      <c r="AJ14" s="15"/>
      <c r="AK14" s="15"/>
      <c r="AL14" s="15"/>
      <c r="AM14" s="15"/>
      <c r="AN14" s="16"/>
      <c r="AO14" s="13" t="e">
        <f t="shared" si="0"/>
        <v>#DIV/0!</v>
      </c>
      <c r="AP14" s="17" t="e">
        <f t="shared" si="1"/>
        <v>#DIV/0!</v>
      </c>
      <c r="AQ14" s="18" t="e">
        <f t="shared" si="2"/>
        <v>#DIV/0!</v>
      </c>
      <c r="AR14" s="11">
        <f t="shared" si="5"/>
        <v>0</v>
      </c>
      <c r="AS14" s="11">
        <f t="shared" si="6"/>
        <v>0</v>
      </c>
      <c r="AT14" s="11">
        <f t="shared" si="7"/>
        <v>0</v>
      </c>
      <c r="AU14" s="18" t="e">
        <f t="shared" si="3"/>
        <v>#DIV/0!</v>
      </c>
      <c r="AV14" s="18" t="e">
        <f t="shared" si="4"/>
        <v>#DIV/0!</v>
      </c>
      <c r="AW14" s="6"/>
      <c r="AX14" s="6"/>
    </row>
    <row r="15" spans="1:50" ht="20.100000000000001" customHeight="1">
      <c r="A15" s="5">
        <v>13</v>
      </c>
      <c r="B15" s="6"/>
      <c r="C15" s="7"/>
      <c r="D15" s="6"/>
      <c r="E15" s="6"/>
      <c r="F15" s="6"/>
      <c r="G15" s="6"/>
      <c r="H15" s="6"/>
      <c r="I15" s="6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15"/>
      <c r="AF15" s="15"/>
      <c r="AG15" s="15"/>
      <c r="AH15" s="15"/>
      <c r="AI15" s="15"/>
      <c r="AJ15" s="15"/>
      <c r="AK15" s="15"/>
      <c r="AL15" s="15"/>
      <c r="AM15" s="15"/>
      <c r="AN15" s="16"/>
      <c r="AO15" s="13" t="e">
        <f t="shared" si="0"/>
        <v>#DIV/0!</v>
      </c>
      <c r="AP15" s="17" t="e">
        <f t="shared" si="1"/>
        <v>#DIV/0!</v>
      </c>
      <c r="AQ15" s="18" t="e">
        <f t="shared" si="2"/>
        <v>#DIV/0!</v>
      </c>
      <c r="AR15" s="11">
        <f t="shared" si="5"/>
        <v>0</v>
      </c>
      <c r="AS15" s="11">
        <f t="shared" si="6"/>
        <v>0</v>
      </c>
      <c r="AT15" s="11">
        <f t="shared" si="7"/>
        <v>0</v>
      </c>
      <c r="AU15" s="18" t="e">
        <f t="shared" si="3"/>
        <v>#DIV/0!</v>
      </c>
      <c r="AV15" s="18" t="e">
        <f t="shared" si="4"/>
        <v>#DIV/0!</v>
      </c>
      <c r="AW15" s="6"/>
      <c r="AX15" s="6"/>
    </row>
    <row r="16" spans="1:50" ht="20.100000000000001" customHeight="1">
      <c r="A16" s="5">
        <v>14</v>
      </c>
      <c r="B16" s="6"/>
      <c r="C16" s="7"/>
      <c r="D16" s="6"/>
      <c r="E16" s="6"/>
      <c r="F16" s="6"/>
      <c r="G16" s="6"/>
      <c r="H16" s="6"/>
      <c r="I16" s="6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15"/>
      <c r="AF16" s="15"/>
      <c r="AG16" s="15"/>
      <c r="AH16" s="15"/>
      <c r="AI16" s="15"/>
      <c r="AJ16" s="15"/>
      <c r="AK16" s="15"/>
      <c r="AL16" s="15"/>
      <c r="AM16" s="15"/>
      <c r="AN16" s="16"/>
      <c r="AO16" s="13" t="e">
        <f t="shared" si="0"/>
        <v>#DIV/0!</v>
      </c>
      <c r="AP16" s="17" t="e">
        <f t="shared" si="1"/>
        <v>#DIV/0!</v>
      </c>
      <c r="AQ16" s="18" t="e">
        <f t="shared" si="2"/>
        <v>#DIV/0!</v>
      </c>
      <c r="AR16" s="11">
        <f t="shared" si="5"/>
        <v>0</v>
      </c>
      <c r="AS16" s="11">
        <f t="shared" si="6"/>
        <v>0</v>
      </c>
      <c r="AT16" s="11">
        <f t="shared" si="7"/>
        <v>0</v>
      </c>
      <c r="AU16" s="18" t="e">
        <f t="shared" si="3"/>
        <v>#DIV/0!</v>
      </c>
      <c r="AV16" s="18" t="e">
        <f t="shared" si="4"/>
        <v>#DIV/0!</v>
      </c>
      <c r="AW16" s="6"/>
      <c r="AX16" s="6"/>
    </row>
    <row r="17" spans="1:50" ht="20.100000000000001" customHeight="1">
      <c r="A17" s="5">
        <v>15</v>
      </c>
      <c r="B17" s="6"/>
      <c r="C17" s="7"/>
      <c r="D17" s="6"/>
      <c r="E17" s="6"/>
      <c r="F17" s="6"/>
      <c r="G17" s="6"/>
      <c r="H17" s="6"/>
      <c r="I17" s="6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15"/>
      <c r="AF17" s="15"/>
      <c r="AG17" s="15"/>
      <c r="AH17" s="15"/>
      <c r="AI17" s="15"/>
      <c r="AJ17" s="15"/>
      <c r="AK17" s="15"/>
      <c r="AL17" s="15"/>
      <c r="AM17" s="15"/>
      <c r="AN17" s="16"/>
      <c r="AO17" s="13" t="e">
        <f t="shared" si="0"/>
        <v>#DIV/0!</v>
      </c>
      <c r="AP17" s="17" t="e">
        <f t="shared" si="1"/>
        <v>#DIV/0!</v>
      </c>
      <c r="AQ17" s="18" t="e">
        <f t="shared" si="2"/>
        <v>#DIV/0!</v>
      </c>
      <c r="AR17" s="11">
        <f t="shared" si="5"/>
        <v>0</v>
      </c>
      <c r="AS17" s="11">
        <f t="shared" si="6"/>
        <v>0</v>
      </c>
      <c r="AT17" s="11">
        <f t="shared" si="7"/>
        <v>0</v>
      </c>
      <c r="AU17" s="18" t="e">
        <f t="shared" si="3"/>
        <v>#DIV/0!</v>
      </c>
      <c r="AV17" s="18" t="e">
        <f t="shared" si="4"/>
        <v>#DIV/0!</v>
      </c>
      <c r="AW17" s="6"/>
      <c r="AX17" s="6"/>
    </row>
    <row r="18" spans="1:50" ht="20.100000000000001" customHeight="1">
      <c r="A18" s="5">
        <v>16</v>
      </c>
      <c r="B18" s="6"/>
      <c r="C18" s="7"/>
      <c r="D18" s="6"/>
      <c r="E18" s="6"/>
      <c r="F18" s="6"/>
      <c r="G18" s="6"/>
      <c r="H18" s="6"/>
      <c r="I18" s="6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15"/>
      <c r="AF18" s="15"/>
      <c r="AG18" s="15"/>
      <c r="AH18" s="15"/>
      <c r="AI18" s="15"/>
      <c r="AJ18" s="15"/>
      <c r="AK18" s="15"/>
      <c r="AL18" s="15"/>
      <c r="AM18" s="15"/>
      <c r="AN18" s="16"/>
      <c r="AO18" s="13" t="e">
        <f t="shared" si="0"/>
        <v>#DIV/0!</v>
      </c>
      <c r="AP18" s="17" t="e">
        <f t="shared" si="1"/>
        <v>#DIV/0!</v>
      </c>
      <c r="AQ18" s="18" t="e">
        <f t="shared" si="2"/>
        <v>#DIV/0!</v>
      </c>
      <c r="AR18" s="11">
        <f t="shared" si="5"/>
        <v>0</v>
      </c>
      <c r="AS18" s="11">
        <f t="shared" si="6"/>
        <v>0</v>
      </c>
      <c r="AT18" s="11">
        <f t="shared" si="7"/>
        <v>0</v>
      </c>
      <c r="AU18" s="18" t="e">
        <f t="shared" si="3"/>
        <v>#DIV/0!</v>
      </c>
      <c r="AV18" s="18" t="e">
        <f t="shared" si="4"/>
        <v>#DIV/0!</v>
      </c>
      <c r="AW18" s="6"/>
      <c r="AX18" s="6"/>
    </row>
    <row r="19" spans="1:50" ht="20.100000000000001" customHeight="1">
      <c r="A19" s="5">
        <v>17</v>
      </c>
      <c r="B19" s="6"/>
      <c r="C19" s="7"/>
      <c r="D19" s="6"/>
      <c r="E19" s="6"/>
      <c r="F19" s="6"/>
      <c r="G19" s="6"/>
      <c r="H19" s="6"/>
      <c r="I19" s="6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15"/>
      <c r="AF19" s="15"/>
      <c r="AG19" s="15"/>
      <c r="AH19" s="15"/>
      <c r="AI19" s="15"/>
      <c r="AJ19" s="15"/>
      <c r="AK19" s="15"/>
      <c r="AL19" s="15"/>
      <c r="AM19" s="15"/>
      <c r="AN19" s="16"/>
      <c r="AO19" s="13" t="e">
        <f t="shared" si="0"/>
        <v>#DIV/0!</v>
      </c>
      <c r="AP19" s="17" t="e">
        <f t="shared" si="1"/>
        <v>#DIV/0!</v>
      </c>
      <c r="AQ19" s="18" t="e">
        <f t="shared" si="2"/>
        <v>#DIV/0!</v>
      </c>
      <c r="AR19" s="11">
        <f t="shared" si="5"/>
        <v>0</v>
      </c>
      <c r="AS19" s="11">
        <f t="shared" si="6"/>
        <v>0</v>
      </c>
      <c r="AT19" s="11">
        <f t="shared" si="7"/>
        <v>0</v>
      </c>
      <c r="AU19" s="18" t="e">
        <f t="shared" si="3"/>
        <v>#DIV/0!</v>
      </c>
      <c r="AV19" s="18" t="e">
        <f t="shared" si="4"/>
        <v>#DIV/0!</v>
      </c>
      <c r="AW19" s="6"/>
      <c r="AX19" s="6"/>
    </row>
    <row r="20" spans="1:50" ht="20.100000000000001" customHeight="1">
      <c r="A20" s="5">
        <v>18</v>
      </c>
      <c r="B20" s="6"/>
      <c r="C20" s="7"/>
      <c r="D20" s="6"/>
      <c r="E20" s="6"/>
      <c r="F20" s="6"/>
      <c r="G20" s="6"/>
      <c r="H20" s="6"/>
      <c r="I20" s="6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15"/>
      <c r="AF20" s="15"/>
      <c r="AG20" s="15"/>
      <c r="AH20" s="15"/>
      <c r="AI20" s="15"/>
      <c r="AJ20" s="15"/>
      <c r="AK20" s="15"/>
      <c r="AL20" s="15"/>
      <c r="AM20" s="15"/>
      <c r="AN20" s="16"/>
      <c r="AO20" s="13" t="e">
        <f t="shared" si="0"/>
        <v>#DIV/0!</v>
      </c>
      <c r="AP20" s="17" t="e">
        <f t="shared" si="1"/>
        <v>#DIV/0!</v>
      </c>
      <c r="AQ20" s="18" t="e">
        <f t="shared" si="2"/>
        <v>#DIV/0!</v>
      </c>
      <c r="AR20" s="11">
        <f t="shared" si="5"/>
        <v>0</v>
      </c>
      <c r="AS20" s="11">
        <f t="shared" si="6"/>
        <v>0</v>
      </c>
      <c r="AT20" s="11">
        <f t="shared" si="7"/>
        <v>0</v>
      </c>
      <c r="AU20" s="18" t="e">
        <f t="shared" si="3"/>
        <v>#DIV/0!</v>
      </c>
      <c r="AV20" s="18" t="e">
        <f t="shared" si="4"/>
        <v>#DIV/0!</v>
      </c>
      <c r="AW20" s="6"/>
      <c r="AX20" s="6"/>
    </row>
    <row r="21" spans="1:50" ht="20.100000000000001" customHeight="1">
      <c r="A21" s="5">
        <v>19</v>
      </c>
      <c r="B21" s="6"/>
      <c r="C21" s="7"/>
      <c r="D21" s="6"/>
      <c r="E21" s="6"/>
      <c r="F21" s="6"/>
      <c r="G21" s="6"/>
      <c r="H21" s="6"/>
      <c r="I21" s="6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15"/>
      <c r="AF21" s="15"/>
      <c r="AG21" s="15"/>
      <c r="AH21" s="15"/>
      <c r="AI21" s="15"/>
      <c r="AJ21" s="15"/>
      <c r="AK21" s="15"/>
      <c r="AL21" s="15"/>
      <c r="AM21" s="15"/>
      <c r="AN21" s="16"/>
      <c r="AO21" s="13" t="e">
        <f t="shared" si="0"/>
        <v>#DIV/0!</v>
      </c>
      <c r="AP21" s="17" t="e">
        <f t="shared" si="1"/>
        <v>#DIV/0!</v>
      </c>
      <c r="AQ21" s="18" t="e">
        <f t="shared" si="2"/>
        <v>#DIV/0!</v>
      </c>
      <c r="AR21" s="11">
        <f t="shared" si="5"/>
        <v>0</v>
      </c>
      <c r="AS21" s="11">
        <f t="shared" si="6"/>
        <v>0</v>
      </c>
      <c r="AT21" s="11">
        <f t="shared" si="7"/>
        <v>0</v>
      </c>
      <c r="AU21" s="18" t="e">
        <f t="shared" si="3"/>
        <v>#DIV/0!</v>
      </c>
      <c r="AV21" s="18" t="e">
        <f t="shared" si="4"/>
        <v>#DIV/0!</v>
      </c>
      <c r="AW21" s="6"/>
      <c r="AX21" s="6"/>
    </row>
    <row r="22" spans="1:50" ht="20.100000000000001" customHeight="1">
      <c r="A22" s="5">
        <v>20</v>
      </c>
      <c r="B22" s="6"/>
      <c r="C22" s="7"/>
      <c r="D22" s="6"/>
      <c r="E22" s="6"/>
      <c r="F22" s="6"/>
      <c r="G22" s="6"/>
      <c r="H22" s="6"/>
      <c r="I22" s="6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15"/>
      <c r="AF22" s="15"/>
      <c r="AG22" s="15"/>
      <c r="AH22" s="15"/>
      <c r="AI22" s="15"/>
      <c r="AJ22" s="15"/>
      <c r="AK22" s="15"/>
      <c r="AL22" s="15"/>
      <c r="AM22" s="15"/>
      <c r="AN22" s="16"/>
      <c r="AO22" s="13" t="e">
        <f t="shared" si="0"/>
        <v>#DIV/0!</v>
      </c>
      <c r="AP22" s="17" t="e">
        <f t="shared" si="1"/>
        <v>#DIV/0!</v>
      </c>
      <c r="AQ22" s="18" t="e">
        <f t="shared" si="2"/>
        <v>#DIV/0!</v>
      </c>
      <c r="AR22" s="11">
        <f t="shared" si="5"/>
        <v>0</v>
      </c>
      <c r="AS22" s="11">
        <f t="shared" si="6"/>
        <v>0</v>
      </c>
      <c r="AT22" s="11">
        <f t="shared" si="7"/>
        <v>0</v>
      </c>
      <c r="AU22" s="18" t="e">
        <f t="shared" si="3"/>
        <v>#DIV/0!</v>
      </c>
      <c r="AV22" s="18" t="e">
        <f t="shared" si="4"/>
        <v>#DIV/0!</v>
      </c>
      <c r="AW22" s="6"/>
      <c r="AX22" s="6"/>
    </row>
    <row r="23" spans="1:50" ht="20.100000000000001" customHeight="1">
      <c r="A23" s="5">
        <v>21</v>
      </c>
      <c r="B23" s="6"/>
      <c r="C23" s="7"/>
      <c r="D23" s="6"/>
      <c r="E23" s="6"/>
      <c r="F23" s="6"/>
      <c r="G23" s="6"/>
      <c r="H23" s="6"/>
      <c r="I23" s="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15"/>
      <c r="AF23" s="15"/>
      <c r="AG23" s="15"/>
      <c r="AH23" s="15"/>
      <c r="AI23" s="15"/>
      <c r="AJ23" s="15"/>
      <c r="AK23" s="15"/>
      <c r="AL23" s="15"/>
      <c r="AM23" s="15"/>
      <c r="AN23" s="16"/>
      <c r="AO23" s="13" t="e">
        <f t="shared" si="0"/>
        <v>#DIV/0!</v>
      </c>
      <c r="AP23" s="17" t="e">
        <f t="shared" si="1"/>
        <v>#DIV/0!</v>
      </c>
      <c r="AQ23" s="18" t="e">
        <f t="shared" si="2"/>
        <v>#DIV/0!</v>
      </c>
      <c r="AR23" s="11">
        <f t="shared" si="5"/>
        <v>0</v>
      </c>
      <c r="AS23" s="11">
        <f t="shared" si="6"/>
        <v>0</v>
      </c>
      <c r="AT23" s="11">
        <f t="shared" si="7"/>
        <v>0</v>
      </c>
      <c r="AU23" s="18" t="e">
        <f t="shared" si="3"/>
        <v>#DIV/0!</v>
      </c>
      <c r="AV23" s="18" t="e">
        <f t="shared" si="4"/>
        <v>#DIV/0!</v>
      </c>
      <c r="AW23" s="6"/>
      <c r="AX23" s="6"/>
    </row>
    <row r="24" spans="1:50" ht="20.100000000000001" customHeight="1">
      <c r="A24" s="5">
        <v>22</v>
      </c>
      <c r="B24" s="6"/>
      <c r="C24" s="7"/>
      <c r="D24" s="6"/>
      <c r="E24" s="6"/>
      <c r="F24" s="6"/>
      <c r="G24" s="6"/>
      <c r="H24" s="6"/>
      <c r="I24" s="6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15"/>
      <c r="AF24" s="15"/>
      <c r="AG24" s="15"/>
      <c r="AH24" s="15"/>
      <c r="AI24" s="15"/>
      <c r="AJ24" s="15"/>
      <c r="AK24" s="15"/>
      <c r="AL24" s="15"/>
      <c r="AM24" s="15"/>
      <c r="AN24" s="16"/>
      <c r="AO24" s="13" t="e">
        <f t="shared" si="0"/>
        <v>#DIV/0!</v>
      </c>
      <c r="AP24" s="17" t="e">
        <f t="shared" si="1"/>
        <v>#DIV/0!</v>
      </c>
      <c r="AQ24" s="18" t="e">
        <f t="shared" si="2"/>
        <v>#DIV/0!</v>
      </c>
      <c r="AR24" s="11">
        <f t="shared" si="5"/>
        <v>0</v>
      </c>
      <c r="AS24" s="11">
        <f t="shared" si="6"/>
        <v>0</v>
      </c>
      <c r="AT24" s="11">
        <f t="shared" si="7"/>
        <v>0</v>
      </c>
      <c r="AU24" s="18" t="e">
        <f t="shared" si="3"/>
        <v>#DIV/0!</v>
      </c>
      <c r="AV24" s="18" t="e">
        <f t="shared" si="4"/>
        <v>#DIV/0!</v>
      </c>
      <c r="AW24" s="6"/>
      <c r="AX24" s="6"/>
    </row>
    <row r="25" spans="1:50" ht="20.100000000000001" customHeight="1">
      <c r="A25" s="5">
        <v>23</v>
      </c>
      <c r="B25" s="6"/>
      <c r="C25" s="7"/>
      <c r="D25" s="6"/>
      <c r="E25" s="6"/>
      <c r="F25" s="6"/>
      <c r="G25" s="6"/>
      <c r="H25" s="6"/>
      <c r="I25" s="6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15"/>
      <c r="AF25" s="15"/>
      <c r="AG25" s="15"/>
      <c r="AH25" s="15"/>
      <c r="AI25" s="15"/>
      <c r="AJ25" s="15"/>
      <c r="AK25" s="15"/>
      <c r="AL25" s="15"/>
      <c r="AM25" s="15"/>
      <c r="AN25" s="16"/>
      <c r="AO25" s="13" t="e">
        <f t="shared" si="0"/>
        <v>#DIV/0!</v>
      </c>
      <c r="AP25" s="17" t="e">
        <f t="shared" si="1"/>
        <v>#DIV/0!</v>
      </c>
      <c r="AQ25" s="18" t="e">
        <f t="shared" si="2"/>
        <v>#DIV/0!</v>
      </c>
      <c r="AR25" s="11">
        <f t="shared" si="5"/>
        <v>0</v>
      </c>
      <c r="AS25" s="11">
        <f t="shared" si="6"/>
        <v>0</v>
      </c>
      <c r="AT25" s="11">
        <f t="shared" si="7"/>
        <v>0</v>
      </c>
      <c r="AU25" s="18" t="e">
        <f t="shared" si="3"/>
        <v>#DIV/0!</v>
      </c>
      <c r="AV25" s="18" t="e">
        <f t="shared" si="4"/>
        <v>#DIV/0!</v>
      </c>
      <c r="AW25" s="6"/>
      <c r="AX25" s="6"/>
    </row>
    <row r="26" spans="1:50" ht="20.100000000000001" customHeight="1">
      <c r="A26" s="5">
        <v>24</v>
      </c>
      <c r="B26" s="6"/>
      <c r="C26" s="7"/>
      <c r="D26" s="6"/>
      <c r="E26" s="6"/>
      <c r="F26" s="6"/>
      <c r="G26" s="6"/>
      <c r="H26" s="6"/>
      <c r="I26" s="6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15"/>
      <c r="AF26" s="15"/>
      <c r="AG26" s="15"/>
      <c r="AH26" s="15"/>
      <c r="AI26" s="15"/>
      <c r="AJ26" s="15"/>
      <c r="AK26" s="15"/>
      <c r="AL26" s="15"/>
      <c r="AM26" s="15"/>
      <c r="AN26" s="16"/>
      <c r="AO26" s="13" t="e">
        <f t="shared" si="0"/>
        <v>#DIV/0!</v>
      </c>
      <c r="AP26" s="17" t="e">
        <f t="shared" si="1"/>
        <v>#DIV/0!</v>
      </c>
      <c r="AQ26" s="18" t="e">
        <f t="shared" si="2"/>
        <v>#DIV/0!</v>
      </c>
      <c r="AR26" s="11">
        <f t="shared" si="5"/>
        <v>0</v>
      </c>
      <c r="AS26" s="11">
        <f t="shared" si="6"/>
        <v>0</v>
      </c>
      <c r="AT26" s="11">
        <f t="shared" si="7"/>
        <v>0</v>
      </c>
      <c r="AU26" s="18" t="e">
        <f t="shared" si="3"/>
        <v>#DIV/0!</v>
      </c>
      <c r="AV26" s="18" t="e">
        <f t="shared" si="4"/>
        <v>#DIV/0!</v>
      </c>
      <c r="AW26" s="6"/>
      <c r="AX26" s="6"/>
    </row>
    <row r="27" spans="1:50" ht="20.100000000000001" customHeight="1">
      <c r="A27" s="5">
        <v>25</v>
      </c>
      <c r="B27" s="6"/>
      <c r="C27" s="7"/>
      <c r="D27" s="6"/>
      <c r="E27" s="6"/>
      <c r="F27" s="6"/>
      <c r="G27" s="6"/>
      <c r="H27" s="6"/>
      <c r="I27" s="6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15"/>
      <c r="AF27" s="15"/>
      <c r="AG27" s="15"/>
      <c r="AH27" s="15"/>
      <c r="AI27" s="15"/>
      <c r="AJ27" s="15"/>
      <c r="AK27" s="15"/>
      <c r="AL27" s="15"/>
      <c r="AM27" s="15"/>
      <c r="AN27" s="16"/>
      <c r="AO27" s="13" t="e">
        <f t="shared" ref="AO27:AO51" si="8">J27/C27*100</f>
        <v>#DIV/0!</v>
      </c>
      <c r="AP27" s="17" t="e">
        <f t="shared" ref="AP27:AP51" si="9">M27/C27*100</f>
        <v>#DIV/0!</v>
      </c>
      <c r="AQ27" s="18" t="e">
        <f t="shared" ref="AQ27:AQ51" si="10">V27/S27</f>
        <v>#DIV/0!</v>
      </c>
      <c r="AR27" s="11">
        <f t="shared" ref="AR27:AR51" si="11">Y27*1000*2</f>
        <v>0</v>
      </c>
      <c r="AS27" s="11">
        <f t="shared" ref="AS27:AS51" si="12">AB27*1000*2</f>
        <v>0</v>
      </c>
      <c r="AT27" s="11">
        <f t="shared" ref="AT27:AT51" si="13">S27*1000*2</f>
        <v>0</v>
      </c>
      <c r="AU27" s="18" t="e">
        <f t="shared" si="3"/>
        <v>#DIV/0!</v>
      </c>
      <c r="AV27" s="18" t="e">
        <f t="shared" si="4"/>
        <v>#DIV/0!</v>
      </c>
      <c r="AW27" s="6"/>
      <c r="AX27" s="6"/>
    </row>
    <row r="28" spans="1:50" ht="20.100000000000001" customHeight="1">
      <c r="A28" s="5">
        <v>26</v>
      </c>
      <c r="B28" s="6"/>
      <c r="C28" s="7"/>
      <c r="D28" s="6"/>
      <c r="E28" s="6"/>
      <c r="F28" s="6"/>
      <c r="G28" s="6"/>
      <c r="H28" s="6"/>
      <c r="I28" s="6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15"/>
      <c r="AF28" s="15"/>
      <c r="AG28" s="15"/>
      <c r="AH28" s="15"/>
      <c r="AI28" s="15"/>
      <c r="AJ28" s="15"/>
      <c r="AK28" s="15"/>
      <c r="AL28" s="15"/>
      <c r="AM28" s="15"/>
      <c r="AN28" s="16"/>
      <c r="AO28" s="13" t="e">
        <f t="shared" si="8"/>
        <v>#DIV/0!</v>
      </c>
      <c r="AP28" s="17" t="e">
        <f t="shared" si="9"/>
        <v>#DIV/0!</v>
      </c>
      <c r="AQ28" s="18" t="e">
        <f t="shared" si="10"/>
        <v>#DIV/0!</v>
      </c>
      <c r="AR28" s="11">
        <f t="shared" si="11"/>
        <v>0</v>
      </c>
      <c r="AS28" s="11">
        <f t="shared" si="12"/>
        <v>0</v>
      </c>
      <c r="AT28" s="11">
        <f t="shared" si="13"/>
        <v>0</v>
      </c>
      <c r="AU28" s="18" t="e">
        <f t="shared" si="3"/>
        <v>#DIV/0!</v>
      </c>
      <c r="AV28" s="18" t="e">
        <f t="shared" si="4"/>
        <v>#DIV/0!</v>
      </c>
      <c r="AW28" s="6"/>
      <c r="AX28" s="6"/>
    </row>
    <row r="29" spans="1:50" ht="20.100000000000001" customHeight="1">
      <c r="A29" s="5">
        <v>27</v>
      </c>
      <c r="B29" s="6"/>
      <c r="C29" s="7"/>
      <c r="D29" s="6"/>
      <c r="E29" s="6"/>
      <c r="F29" s="6"/>
      <c r="G29" s="6"/>
      <c r="H29" s="6"/>
      <c r="I29" s="6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15"/>
      <c r="AF29" s="15"/>
      <c r="AG29" s="15"/>
      <c r="AH29" s="15"/>
      <c r="AI29" s="15"/>
      <c r="AJ29" s="15"/>
      <c r="AK29" s="15"/>
      <c r="AL29" s="15"/>
      <c r="AM29" s="15"/>
      <c r="AN29" s="16"/>
      <c r="AO29" s="13" t="e">
        <f t="shared" si="8"/>
        <v>#DIV/0!</v>
      </c>
      <c r="AP29" s="17" t="e">
        <f t="shared" si="9"/>
        <v>#DIV/0!</v>
      </c>
      <c r="AQ29" s="18" t="e">
        <f t="shared" si="10"/>
        <v>#DIV/0!</v>
      </c>
      <c r="AR29" s="11">
        <f t="shared" si="11"/>
        <v>0</v>
      </c>
      <c r="AS29" s="11">
        <f t="shared" si="12"/>
        <v>0</v>
      </c>
      <c r="AT29" s="11">
        <f t="shared" si="13"/>
        <v>0</v>
      </c>
      <c r="AU29" s="18" t="e">
        <f t="shared" si="3"/>
        <v>#DIV/0!</v>
      </c>
      <c r="AV29" s="18" t="e">
        <f t="shared" si="4"/>
        <v>#DIV/0!</v>
      </c>
      <c r="AW29" s="6"/>
      <c r="AX29" s="6"/>
    </row>
    <row r="30" spans="1:50" ht="20.100000000000001" customHeight="1">
      <c r="A30" s="5">
        <v>28</v>
      </c>
      <c r="B30" s="6"/>
      <c r="C30" s="7"/>
      <c r="D30" s="6"/>
      <c r="E30" s="6"/>
      <c r="F30" s="6"/>
      <c r="G30" s="6"/>
      <c r="H30" s="6"/>
      <c r="I30" s="6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15"/>
      <c r="AF30" s="15"/>
      <c r="AG30" s="15"/>
      <c r="AH30" s="15"/>
      <c r="AI30" s="15"/>
      <c r="AJ30" s="15"/>
      <c r="AK30" s="15"/>
      <c r="AL30" s="15"/>
      <c r="AM30" s="15"/>
      <c r="AN30" s="16"/>
      <c r="AO30" s="13" t="e">
        <f t="shared" si="8"/>
        <v>#DIV/0!</v>
      </c>
      <c r="AP30" s="17" t="e">
        <f t="shared" si="9"/>
        <v>#DIV/0!</v>
      </c>
      <c r="AQ30" s="18" t="e">
        <f t="shared" si="10"/>
        <v>#DIV/0!</v>
      </c>
      <c r="AR30" s="11">
        <f t="shared" si="11"/>
        <v>0</v>
      </c>
      <c r="AS30" s="11">
        <f t="shared" si="12"/>
        <v>0</v>
      </c>
      <c r="AT30" s="11">
        <f t="shared" si="13"/>
        <v>0</v>
      </c>
      <c r="AU30" s="18" t="e">
        <f t="shared" si="3"/>
        <v>#DIV/0!</v>
      </c>
      <c r="AV30" s="18" t="e">
        <f t="shared" si="4"/>
        <v>#DIV/0!</v>
      </c>
      <c r="AW30" s="6"/>
      <c r="AX30" s="6"/>
    </row>
    <row r="31" spans="1:50" ht="20.100000000000001" customHeight="1">
      <c r="A31" s="5">
        <v>29</v>
      </c>
      <c r="B31" s="6"/>
      <c r="C31" s="7"/>
      <c r="D31" s="6"/>
      <c r="E31" s="6"/>
      <c r="F31" s="6"/>
      <c r="G31" s="6"/>
      <c r="H31" s="6"/>
      <c r="I31" s="6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15"/>
      <c r="AF31" s="15"/>
      <c r="AG31" s="15"/>
      <c r="AH31" s="15"/>
      <c r="AI31" s="15"/>
      <c r="AJ31" s="15"/>
      <c r="AK31" s="15"/>
      <c r="AL31" s="15"/>
      <c r="AM31" s="15"/>
      <c r="AN31" s="16"/>
      <c r="AO31" s="13" t="e">
        <f t="shared" si="8"/>
        <v>#DIV/0!</v>
      </c>
      <c r="AP31" s="17" t="e">
        <f t="shared" si="9"/>
        <v>#DIV/0!</v>
      </c>
      <c r="AQ31" s="18" t="e">
        <f t="shared" si="10"/>
        <v>#DIV/0!</v>
      </c>
      <c r="AR31" s="11">
        <f t="shared" si="11"/>
        <v>0</v>
      </c>
      <c r="AS31" s="11">
        <f t="shared" si="12"/>
        <v>0</v>
      </c>
      <c r="AT31" s="11">
        <f t="shared" si="13"/>
        <v>0</v>
      </c>
      <c r="AU31" s="18" t="e">
        <f t="shared" si="3"/>
        <v>#DIV/0!</v>
      </c>
      <c r="AV31" s="18" t="e">
        <f t="shared" si="4"/>
        <v>#DIV/0!</v>
      </c>
      <c r="AW31" s="6"/>
      <c r="AX31" s="6"/>
    </row>
    <row r="32" spans="1:50" ht="20.100000000000001" customHeight="1">
      <c r="A32" s="5">
        <v>30</v>
      </c>
      <c r="B32" s="6"/>
      <c r="C32" s="7"/>
      <c r="D32" s="6"/>
      <c r="E32" s="6"/>
      <c r="F32" s="6"/>
      <c r="G32" s="6"/>
      <c r="H32" s="6"/>
      <c r="I32" s="6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15"/>
      <c r="AF32" s="15"/>
      <c r="AG32" s="15"/>
      <c r="AH32" s="15"/>
      <c r="AI32" s="15"/>
      <c r="AJ32" s="15"/>
      <c r="AK32" s="15"/>
      <c r="AL32" s="15"/>
      <c r="AM32" s="15"/>
      <c r="AN32" s="16"/>
      <c r="AO32" s="13" t="e">
        <f t="shared" si="8"/>
        <v>#DIV/0!</v>
      </c>
      <c r="AP32" s="17" t="e">
        <f t="shared" si="9"/>
        <v>#DIV/0!</v>
      </c>
      <c r="AQ32" s="18" t="e">
        <f t="shared" si="10"/>
        <v>#DIV/0!</v>
      </c>
      <c r="AR32" s="11">
        <f t="shared" si="11"/>
        <v>0</v>
      </c>
      <c r="AS32" s="11">
        <f t="shared" si="12"/>
        <v>0</v>
      </c>
      <c r="AT32" s="11">
        <f t="shared" si="13"/>
        <v>0</v>
      </c>
      <c r="AU32" s="18" t="e">
        <f t="shared" si="3"/>
        <v>#DIV/0!</v>
      </c>
      <c r="AV32" s="18" t="e">
        <f t="shared" si="4"/>
        <v>#DIV/0!</v>
      </c>
      <c r="AW32" s="6"/>
      <c r="AX32" s="6"/>
    </row>
    <row r="33" spans="1:50" ht="20.100000000000001" customHeight="1">
      <c r="A33" s="5">
        <v>31</v>
      </c>
      <c r="B33" s="6"/>
      <c r="C33" s="7"/>
      <c r="D33" s="6"/>
      <c r="E33" s="6"/>
      <c r="F33" s="6"/>
      <c r="G33" s="6"/>
      <c r="H33" s="6"/>
      <c r="I33" s="6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15"/>
      <c r="AF33" s="15"/>
      <c r="AG33" s="15"/>
      <c r="AH33" s="15"/>
      <c r="AI33" s="15"/>
      <c r="AJ33" s="15"/>
      <c r="AK33" s="15"/>
      <c r="AL33" s="15"/>
      <c r="AM33" s="15"/>
      <c r="AN33" s="16"/>
      <c r="AO33" s="13" t="e">
        <f t="shared" si="8"/>
        <v>#DIV/0!</v>
      </c>
      <c r="AP33" s="17" t="e">
        <f t="shared" si="9"/>
        <v>#DIV/0!</v>
      </c>
      <c r="AQ33" s="18" t="e">
        <f t="shared" si="10"/>
        <v>#DIV/0!</v>
      </c>
      <c r="AR33" s="11">
        <f t="shared" si="11"/>
        <v>0</v>
      </c>
      <c r="AS33" s="11">
        <f t="shared" si="12"/>
        <v>0</v>
      </c>
      <c r="AT33" s="11">
        <f t="shared" si="13"/>
        <v>0</v>
      </c>
      <c r="AU33" s="18" t="e">
        <f t="shared" si="3"/>
        <v>#DIV/0!</v>
      </c>
      <c r="AV33" s="18" t="e">
        <f t="shared" si="4"/>
        <v>#DIV/0!</v>
      </c>
      <c r="AW33" s="6"/>
      <c r="AX33" s="6"/>
    </row>
    <row r="34" spans="1:50" ht="20.100000000000001" customHeight="1">
      <c r="A34" s="5">
        <v>32</v>
      </c>
      <c r="B34" s="6"/>
      <c r="C34" s="7"/>
      <c r="D34" s="6"/>
      <c r="E34" s="6"/>
      <c r="F34" s="6"/>
      <c r="G34" s="6"/>
      <c r="H34" s="6"/>
      <c r="I34" s="6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15"/>
      <c r="AF34" s="15"/>
      <c r="AG34" s="15"/>
      <c r="AH34" s="15"/>
      <c r="AI34" s="15"/>
      <c r="AJ34" s="15"/>
      <c r="AK34" s="15"/>
      <c r="AL34" s="15"/>
      <c r="AM34" s="15"/>
      <c r="AN34" s="16"/>
      <c r="AO34" s="13" t="e">
        <f t="shared" si="8"/>
        <v>#DIV/0!</v>
      </c>
      <c r="AP34" s="17" t="e">
        <f t="shared" si="9"/>
        <v>#DIV/0!</v>
      </c>
      <c r="AQ34" s="18" t="e">
        <f t="shared" si="10"/>
        <v>#DIV/0!</v>
      </c>
      <c r="AR34" s="11">
        <f t="shared" si="11"/>
        <v>0</v>
      </c>
      <c r="AS34" s="11">
        <f t="shared" si="12"/>
        <v>0</v>
      </c>
      <c r="AT34" s="11">
        <f t="shared" si="13"/>
        <v>0</v>
      </c>
      <c r="AU34" s="18" t="e">
        <f t="shared" ref="AU34:AU52" si="14">AF34/N34</f>
        <v>#DIV/0!</v>
      </c>
      <c r="AV34" s="18" t="e">
        <f t="shared" ref="AV34:AV52" si="15">O34/AG34</f>
        <v>#DIV/0!</v>
      </c>
      <c r="AW34" s="6"/>
      <c r="AX34" s="6"/>
    </row>
    <row r="35" spans="1:50" ht="20.100000000000001" customHeight="1">
      <c r="A35" s="5">
        <v>33</v>
      </c>
      <c r="B35" s="6"/>
      <c r="C35" s="7"/>
      <c r="D35" s="6"/>
      <c r="E35" s="6"/>
      <c r="F35" s="6"/>
      <c r="G35" s="6"/>
      <c r="H35" s="6"/>
      <c r="I35" s="6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15"/>
      <c r="AF35" s="15"/>
      <c r="AG35" s="15"/>
      <c r="AH35" s="15"/>
      <c r="AI35" s="15"/>
      <c r="AJ35" s="15"/>
      <c r="AK35" s="15"/>
      <c r="AL35" s="15"/>
      <c r="AM35" s="15"/>
      <c r="AN35" s="16"/>
      <c r="AO35" s="13" t="e">
        <f t="shared" si="8"/>
        <v>#DIV/0!</v>
      </c>
      <c r="AP35" s="17" t="e">
        <f t="shared" si="9"/>
        <v>#DIV/0!</v>
      </c>
      <c r="AQ35" s="18" t="e">
        <f t="shared" si="10"/>
        <v>#DIV/0!</v>
      </c>
      <c r="AR35" s="11">
        <f t="shared" si="11"/>
        <v>0</v>
      </c>
      <c r="AS35" s="11">
        <f t="shared" si="12"/>
        <v>0</v>
      </c>
      <c r="AT35" s="11">
        <f t="shared" si="13"/>
        <v>0</v>
      </c>
      <c r="AU35" s="18" t="e">
        <f t="shared" si="14"/>
        <v>#DIV/0!</v>
      </c>
      <c r="AV35" s="18" t="e">
        <f t="shared" si="15"/>
        <v>#DIV/0!</v>
      </c>
      <c r="AW35" s="6"/>
      <c r="AX35" s="6"/>
    </row>
    <row r="36" spans="1:50" ht="20.100000000000001" customHeight="1">
      <c r="A36" s="5">
        <v>34</v>
      </c>
      <c r="B36" s="6"/>
      <c r="C36" s="7"/>
      <c r="D36" s="6"/>
      <c r="E36" s="6"/>
      <c r="F36" s="6"/>
      <c r="G36" s="6"/>
      <c r="H36" s="6"/>
      <c r="I36" s="6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15"/>
      <c r="AF36" s="15"/>
      <c r="AG36" s="15"/>
      <c r="AH36" s="15"/>
      <c r="AI36" s="15"/>
      <c r="AJ36" s="15"/>
      <c r="AK36" s="15"/>
      <c r="AL36" s="15"/>
      <c r="AM36" s="15"/>
      <c r="AN36" s="16"/>
      <c r="AO36" s="13" t="e">
        <f t="shared" si="8"/>
        <v>#DIV/0!</v>
      </c>
      <c r="AP36" s="17" t="e">
        <f t="shared" si="9"/>
        <v>#DIV/0!</v>
      </c>
      <c r="AQ36" s="18" t="e">
        <f t="shared" si="10"/>
        <v>#DIV/0!</v>
      </c>
      <c r="AR36" s="11">
        <f t="shared" si="11"/>
        <v>0</v>
      </c>
      <c r="AS36" s="11">
        <f t="shared" si="12"/>
        <v>0</v>
      </c>
      <c r="AT36" s="11">
        <f t="shared" si="13"/>
        <v>0</v>
      </c>
      <c r="AU36" s="18" t="e">
        <f t="shared" si="14"/>
        <v>#DIV/0!</v>
      </c>
      <c r="AV36" s="18" t="e">
        <f t="shared" si="15"/>
        <v>#DIV/0!</v>
      </c>
      <c r="AW36" s="6"/>
      <c r="AX36" s="6"/>
    </row>
    <row r="37" spans="1:50" ht="20.100000000000001" customHeight="1">
      <c r="A37" s="5">
        <v>35</v>
      </c>
      <c r="B37" s="6"/>
      <c r="C37" s="7"/>
      <c r="D37" s="6"/>
      <c r="E37" s="6"/>
      <c r="F37" s="6"/>
      <c r="G37" s="6"/>
      <c r="H37" s="6"/>
      <c r="I37" s="6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15"/>
      <c r="AF37" s="15"/>
      <c r="AG37" s="15"/>
      <c r="AH37" s="15"/>
      <c r="AI37" s="15"/>
      <c r="AJ37" s="15"/>
      <c r="AK37" s="15"/>
      <c r="AL37" s="15"/>
      <c r="AM37" s="15"/>
      <c r="AN37" s="16"/>
      <c r="AO37" s="13" t="e">
        <f t="shared" si="8"/>
        <v>#DIV/0!</v>
      </c>
      <c r="AP37" s="17" t="e">
        <f t="shared" si="9"/>
        <v>#DIV/0!</v>
      </c>
      <c r="AQ37" s="18" t="e">
        <f t="shared" si="10"/>
        <v>#DIV/0!</v>
      </c>
      <c r="AR37" s="11">
        <f t="shared" si="11"/>
        <v>0</v>
      </c>
      <c r="AS37" s="11">
        <f t="shared" si="12"/>
        <v>0</v>
      </c>
      <c r="AT37" s="11">
        <f t="shared" si="13"/>
        <v>0</v>
      </c>
      <c r="AU37" s="18" t="e">
        <f t="shared" si="14"/>
        <v>#DIV/0!</v>
      </c>
      <c r="AV37" s="18" t="e">
        <f t="shared" si="15"/>
        <v>#DIV/0!</v>
      </c>
      <c r="AW37" s="6"/>
      <c r="AX37" s="6"/>
    </row>
    <row r="38" spans="1:50" ht="20.100000000000001" customHeight="1">
      <c r="A38" s="5">
        <v>36</v>
      </c>
      <c r="B38" s="6"/>
      <c r="C38" s="7"/>
      <c r="D38" s="6"/>
      <c r="E38" s="6"/>
      <c r="F38" s="6"/>
      <c r="G38" s="6"/>
      <c r="H38" s="6"/>
      <c r="I38" s="6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15"/>
      <c r="AF38" s="15"/>
      <c r="AG38" s="15"/>
      <c r="AH38" s="15"/>
      <c r="AI38" s="15"/>
      <c r="AJ38" s="15"/>
      <c r="AK38" s="15"/>
      <c r="AL38" s="15"/>
      <c r="AM38" s="15"/>
      <c r="AN38" s="16"/>
      <c r="AO38" s="13" t="e">
        <f t="shared" si="8"/>
        <v>#DIV/0!</v>
      </c>
      <c r="AP38" s="17" t="e">
        <f t="shared" si="9"/>
        <v>#DIV/0!</v>
      </c>
      <c r="AQ38" s="18" t="e">
        <f t="shared" si="10"/>
        <v>#DIV/0!</v>
      </c>
      <c r="AR38" s="11">
        <f t="shared" si="11"/>
        <v>0</v>
      </c>
      <c r="AS38" s="11">
        <f t="shared" si="12"/>
        <v>0</v>
      </c>
      <c r="AT38" s="11">
        <f t="shared" si="13"/>
        <v>0</v>
      </c>
      <c r="AU38" s="18" t="e">
        <f t="shared" si="14"/>
        <v>#DIV/0!</v>
      </c>
      <c r="AV38" s="18" t="e">
        <f t="shared" si="15"/>
        <v>#DIV/0!</v>
      </c>
      <c r="AW38" s="6"/>
      <c r="AX38" s="6"/>
    </row>
    <row r="39" spans="1:50" ht="20.100000000000001" customHeight="1">
      <c r="A39" s="5">
        <v>37</v>
      </c>
      <c r="B39" s="6"/>
      <c r="C39" s="7"/>
      <c r="D39" s="6"/>
      <c r="E39" s="6"/>
      <c r="F39" s="6"/>
      <c r="G39" s="6"/>
      <c r="H39" s="6"/>
      <c r="I39" s="6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15"/>
      <c r="AF39" s="15"/>
      <c r="AG39" s="15"/>
      <c r="AH39" s="15"/>
      <c r="AI39" s="15"/>
      <c r="AJ39" s="15"/>
      <c r="AK39" s="15"/>
      <c r="AL39" s="15"/>
      <c r="AM39" s="15"/>
      <c r="AN39" s="16"/>
      <c r="AO39" s="13" t="e">
        <f t="shared" si="8"/>
        <v>#DIV/0!</v>
      </c>
      <c r="AP39" s="17" t="e">
        <f t="shared" si="9"/>
        <v>#DIV/0!</v>
      </c>
      <c r="AQ39" s="18" t="e">
        <f t="shared" si="10"/>
        <v>#DIV/0!</v>
      </c>
      <c r="AR39" s="11">
        <f t="shared" si="11"/>
        <v>0</v>
      </c>
      <c r="AS39" s="11">
        <f t="shared" si="12"/>
        <v>0</v>
      </c>
      <c r="AT39" s="11">
        <f t="shared" si="13"/>
        <v>0</v>
      </c>
      <c r="AU39" s="18" t="e">
        <f t="shared" si="14"/>
        <v>#DIV/0!</v>
      </c>
      <c r="AV39" s="18" t="e">
        <f t="shared" si="15"/>
        <v>#DIV/0!</v>
      </c>
      <c r="AW39" s="6"/>
      <c r="AX39" s="6"/>
    </row>
    <row r="40" spans="1:50" ht="20.100000000000001" customHeight="1">
      <c r="A40" s="5">
        <v>38</v>
      </c>
      <c r="B40" s="6"/>
      <c r="C40" s="7"/>
      <c r="D40" s="6"/>
      <c r="E40" s="6"/>
      <c r="F40" s="6"/>
      <c r="G40" s="6"/>
      <c r="H40" s="6"/>
      <c r="I40" s="6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15"/>
      <c r="AF40" s="15"/>
      <c r="AG40" s="15"/>
      <c r="AH40" s="15"/>
      <c r="AI40" s="15"/>
      <c r="AJ40" s="15"/>
      <c r="AK40" s="15"/>
      <c r="AL40" s="15"/>
      <c r="AM40" s="15"/>
      <c r="AN40" s="16"/>
      <c r="AO40" s="13" t="e">
        <f t="shared" si="8"/>
        <v>#DIV/0!</v>
      </c>
      <c r="AP40" s="17" t="e">
        <f t="shared" si="9"/>
        <v>#DIV/0!</v>
      </c>
      <c r="AQ40" s="18" t="e">
        <f t="shared" si="10"/>
        <v>#DIV/0!</v>
      </c>
      <c r="AR40" s="11">
        <f t="shared" si="11"/>
        <v>0</v>
      </c>
      <c r="AS40" s="11">
        <f t="shared" si="12"/>
        <v>0</v>
      </c>
      <c r="AT40" s="11">
        <f t="shared" si="13"/>
        <v>0</v>
      </c>
      <c r="AU40" s="18" t="e">
        <f t="shared" si="14"/>
        <v>#DIV/0!</v>
      </c>
      <c r="AV40" s="18" t="e">
        <f t="shared" si="15"/>
        <v>#DIV/0!</v>
      </c>
      <c r="AW40" s="6"/>
      <c r="AX40" s="6"/>
    </row>
    <row r="41" spans="1:50" ht="20.100000000000001" customHeight="1">
      <c r="A41" s="5">
        <v>39</v>
      </c>
      <c r="B41" s="6"/>
      <c r="C41" s="7"/>
      <c r="D41" s="6"/>
      <c r="E41" s="6"/>
      <c r="F41" s="6"/>
      <c r="G41" s="6"/>
      <c r="H41" s="6"/>
      <c r="I41" s="6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15"/>
      <c r="AF41" s="15"/>
      <c r="AG41" s="15"/>
      <c r="AH41" s="15"/>
      <c r="AI41" s="15"/>
      <c r="AJ41" s="15"/>
      <c r="AK41" s="15"/>
      <c r="AL41" s="15"/>
      <c r="AM41" s="15"/>
      <c r="AN41" s="16"/>
      <c r="AO41" s="13" t="e">
        <f t="shared" si="8"/>
        <v>#DIV/0!</v>
      </c>
      <c r="AP41" s="17" t="e">
        <f t="shared" si="9"/>
        <v>#DIV/0!</v>
      </c>
      <c r="AQ41" s="18" t="e">
        <f t="shared" si="10"/>
        <v>#DIV/0!</v>
      </c>
      <c r="AR41" s="11">
        <f t="shared" si="11"/>
        <v>0</v>
      </c>
      <c r="AS41" s="11">
        <f t="shared" si="12"/>
        <v>0</v>
      </c>
      <c r="AT41" s="11">
        <f t="shared" si="13"/>
        <v>0</v>
      </c>
      <c r="AU41" s="18" t="e">
        <f t="shared" si="14"/>
        <v>#DIV/0!</v>
      </c>
      <c r="AV41" s="18" t="e">
        <f t="shared" si="15"/>
        <v>#DIV/0!</v>
      </c>
      <c r="AW41" s="6"/>
      <c r="AX41" s="6"/>
    </row>
    <row r="42" spans="1:50" ht="20.100000000000001" customHeight="1">
      <c r="A42" s="5">
        <v>40</v>
      </c>
      <c r="B42" s="6"/>
      <c r="C42" s="7"/>
      <c r="D42" s="6"/>
      <c r="E42" s="6"/>
      <c r="F42" s="6"/>
      <c r="G42" s="6"/>
      <c r="H42" s="6"/>
      <c r="I42" s="6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15"/>
      <c r="AF42" s="15"/>
      <c r="AG42" s="15"/>
      <c r="AH42" s="15"/>
      <c r="AI42" s="15"/>
      <c r="AJ42" s="15"/>
      <c r="AK42" s="15"/>
      <c r="AL42" s="15"/>
      <c r="AM42" s="15"/>
      <c r="AN42" s="16"/>
      <c r="AO42" s="13" t="e">
        <f t="shared" si="8"/>
        <v>#DIV/0!</v>
      </c>
      <c r="AP42" s="17" t="e">
        <f t="shared" si="9"/>
        <v>#DIV/0!</v>
      </c>
      <c r="AQ42" s="18" t="e">
        <f t="shared" si="10"/>
        <v>#DIV/0!</v>
      </c>
      <c r="AR42" s="11">
        <f t="shared" si="11"/>
        <v>0</v>
      </c>
      <c r="AS42" s="11">
        <f t="shared" si="12"/>
        <v>0</v>
      </c>
      <c r="AT42" s="11">
        <f t="shared" si="13"/>
        <v>0</v>
      </c>
      <c r="AU42" s="18" t="e">
        <f t="shared" si="14"/>
        <v>#DIV/0!</v>
      </c>
      <c r="AV42" s="18" t="e">
        <f t="shared" si="15"/>
        <v>#DIV/0!</v>
      </c>
      <c r="AW42" s="6"/>
      <c r="AX42" s="6"/>
    </row>
    <row r="43" spans="1:50" ht="20.100000000000001" customHeight="1">
      <c r="A43" s="5">
        <v>41</v>
      </c>
      <c r="B43" s="6"/>
      <c r="C43" s="7"/>
      <c r="D43" s="6"/>
      <c r="E43" s="6"/>
      <c r="F43" s="6"/>
      <c r="G43" s="6"/>
      <c r="H43" s="6"/>
      <c r="I43" s="6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15"/>
      <c r="AF43" s="15"/>
      <c r="AG43" s="15"/>
      <c r="AH43" s="15"/>
      <c r="AI43" s="15"/>
      <c r="AJ43" s="15"/>
      <c r="AK43" s="15"/>
      <c r="AL43" s="15"/>
      <c r="AM43" s="15"/>
      <c r="AN43" s="16"/>
      <c r="AO43" s="13" t="e">
        <f t="shared" si="8"/>
        <v>#DIV/0!</v>
      </c>
      <c r="AP43" s="17" t="e">
        <f t="shared" si="9"/>
        <v>#DIV/0!</v>
      </c>
      <c r="AQ43" s="18" t="e">
        <f t="shared" si="10"/>
        <v>#DIV/0!</v>
      </c>
      <c r="AR43" s="11">
        <f t="shared" si="11"/>
        <v>0</v>
      </c>
      <c r="AS43" s="11">
        <f t="shared" si="12"/>
        <v>0</v>
      </c>
      <c r="AT43" s="11">
        <f t="shared" si="13"/>
        <v>0</v>
      </c>
      <c r="AU43" s="18" t="e">
        <f t="shared" si="14"/>
        <v>#DIV/0!</v>
      </c>
      <c r="AV43" s="18" t="e">
        <f t="shared" si="15"/>
        <v>#DIV/0!</v>
      </c>
      <c r="AW43" s="6"/>
      <c r="AX43" s="6"/>
    </row>
    <row r="44" spans="1:50" ht="20.100000000000001" customHeight="1">
      <c r="A44" s="5">
        <v>42</v>
      </c>
      <c r="B44" s="6"/>
      <c r="C44" s="7"/>
      <c r="D44" s="6"/>
      <c r="E44" s="6"/>
      <c r="F44" s="6"/>
      <c r="G44" s="6"/>
      <c r="H44" s="6"/>
      <c r="I44" s="6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15"/>
      <c r="AF44" s="15"/>
      <c r="AG44" s="15"/>
      <c r="AH44" s="15"/>
      <c r="AI44" s="15"/>
      <c r="AJ44" s="15"/>
      <c r="AK44" s="15"/>
      <c r="AL44" s="15"/>
      <c r="AM44" s="15"/>
      <c r="AN44" s="16"/>
      <c r="AO44" s="13" t="e">
        <f t="shared" si="8"/>
        <v>#DIV/0!</v>
      </c>
      <c r="AP44" s="17" t="e">
        <f t="shared" si="9"/>
        <v>#DIV/0!</v>
      </c>
      <c r="AQ44" s="18" t="e">
        <f t="shared" si="10"/>
        <v>#DIV/0!</v>
      </c>
      <c r="AR44" s="11">
        <f t="shared" si="11"/>
        <v>0</v>
      </c>
      <c r="AS44" s="11">
        <f t="shared" si="12"/>
        <v>0</v>
      </c>
      <c r="AT44" s="11">
        <f t="shared" si="13"/>
        <v>0</v>
      </c>
      <c r="AU44" s="18" t="e">
        <f t="shared" si="14"/>
        <v>#DIV/0!</v>
      </c>
      <c r="AV44" s="18" t="e">
        <f t="shared" si="15"/>
        <v>#DIV/0!</v>
      </c>
      <c r="AW44" s="6"/>
      <c r="AX44" s="6"/>
    </row>
    <row r="45" spans="1:50" ht="20.100000000000001" customHeight="1">
      <c r="A45" s="5">
        <v>43</v>
      </c>
      <c r="B45" s="6"/>
      <c r="C45" s="7"/>
      <c r="D45" s="6"/>
      <c r="E45" s="6"/>
      <c r="F45" s="6"/>
      <c r="G45" s="6"/>
      <c r="H45" s="6"/>
      <c r="I45" s="6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15"/>
      <c r="AF45" s="15"/>
      <c r="AG45" s="15"/>
      <c r="AH45" s="15"/>
      <c r="AI45" s="15"/>
      <c r="AJ45" s="15"/>
      <c r="AK45" s="15"/>
      <c r="AL45" s="15"/>
      <c r="AM45" s="15"/>
      <c r="AN45" s="16"/>
      <c r="AO45" s="13" t="e">
        <f t="shared" si="8"/>
        <v>#DIV/0!</v>
      </c>
      <c r="AP45" s="17" t="e">
        <f t="shared" si="9"/>
        <v>#DIV/0!</v>
      </c>
      <c r="AQ45" s="18" t="e">
        <f t="shared" si="10"/>
        <v>#DIV/0!</v>
      </c>
      <c r="AR45" s="11">
        <f t="shared" si="11"/>
        <v>0</v>
      </c>
      <c r="AS45" s="11">
        <f t="shared" si="12"/>
        <v>0</v>
      </c>
      <c r="AT45" s="11">
        <f t="shared" si="13"/>
        <v>0</v>
      </c>
      <c r="AU45" s="18" t="e">
        <f t="shared" si="14"/>
        <v>#DIV/0!</v>
      </c>
      <c r="AV45" s="18" t="e">
        <f t="shared" si="15"/>
        <v>#DIV/0!</v>
      </c>
      <c r="AW45" s="6"/>
      <c r="AX45" s="6"/>
    </row>
    <row r="46" spans="1:50" ht="20.100000000000001" customHeight="1">
      <c r="A46" s="5">
        <v>44</v>
      </c>
      <c r="B46" s="6"/>
      <c r="C46" s="7"/>
      <c r="D46" s="6"/>
      <c r="E46" s="6"/>
      <c r="F46" s="6"/>
      <c r="G46" s="6"/>
      <c r="H46" s="6"/>
      <c r="I46" s="6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15"/>
      <c r="AF46" s="15"/>
      <c r="AG46" s="15"/>
      <c r="AH46" s="15"/>
      <c r="AI46" s="15"/>
      <c r="AJ46" s="15"/>
      <c r="AK46" s="15"/>
      <c r="AL46" s="15"/>
      <c r="AM46" s="15"/>
      <c r="AN46" s="16"/>
      <c r="AO46" s="13" t="e">
        <f t="shared" si="8"/>
        <v>#DIV/0!</v>
      </c>
      <c r="AP46" s="17" t="e">
        <f t="shared" si="9"/>
        <v>#DIV/0!</v>
      </c>
      <c r="AQ46" s="18" t="e">
        <f t="shared" si="10"/>
        <v>#DIV/0!</v>
      </c>
      <c r="AR46" s="11">
        <f t="shared" si="11"/>
        <v>0</v>
      </c>
      <c r="AS46" s="11">
        <f t="shared" si="12"/>
        <v>0</v>
      </c>
      <c r="AT46" s="11">
        <f t="shared" si="13"/>
        <v>0</v>
      </c>
      <c r="AU46" s="18" t="e">
        <f t="shared" si="14"/>
        <v>#DIV/0!</v>
      </c>
      <c r="AV46" s="18" t="e">
        <f t="shared" si="15"/>
        <v>#DIV/0!</v>
      </c>
      <c r="AW46" s="6"/>
      <c r="AX46" s="6"/>
    </row>
    <row r="47" spans="1:50" ht="20.100000000000001" customHeight="1">
      <c r="A47" s="5">
        <v>45</v>
      </c>
      <c r="B47" s="6"/>
      <c r="C47" s="7"/>
      <c r="D47" s="6"/>
      <c r="E47" s="6"/>
      <c r="F47" s="6"/>
      <c r="G47" s="6"/>
      <c r="H47" s="6"/>
      <c r="I47" s="6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15"/>
      <c r="AF47" s="15"/>
      <c r="AG47" s="15"/>
      <c r="AH47" s="15"/>
      <c r="AI47" s="15"/>
      <c r="AJ47" s="15"/>
      <c r="AK47" s="15"/>
      <c r="AL47" s="15"/>
      <c r="AM47" s="15"/>
      <c r="AN47" s="16"/>
      <c r="AO47" s="13" t="e">
        <f t="shared" si="8"/>
        <v>#DIV/0!</v>
      </c>
      <c r="AP47" s="17" t="e">
        <f t="shared" si="9"/>
        <v>#DIV/0!</v>
      </c>
      <c r="AQ47" s="18" t="e">
        <f t="shared" si="10"/>
        <v>#DIV/0!</v>
      </c>
      <c r="AR47" s="11">
        <f t="shared" si="11"/>
        <v>0</v>
      </c>
      <c r="AS47" s="11">
        <f t="shared" si="12"/>
        <v>0</v>
      </c>
      <c r="AT47" s="11">
        <f t="shared" si="13"/>
        <v>0</v>
      </c>
      <c r="AU47" s="18" t="e">
        <f t="shared" si="14"/>
        <v>#DIV/0!</v>
      </c>
      <c r="AV47" s="18" t="e">
        <f t="shared" si="15"/>
        <v>#DIV/0!</v>
      </c>
      <c r="AW47" s="6"/>
      <c r="AX47" s="6"/>
    </row>
    <row r="48" spans="1:50" ht="20.100000000000001" customHeight="1">
      <c r="A48" s="5">
        <v>46</v>
      </c>
      <c r="B48" s="6"/>
      <c r="C48" s="7"/>
      <c r="D48" s="6"/>
      <c r="E48" s="6"/>
      <c r="F48" s="6"/>
      <c r="G48" s="6"/>
      <c r="H48" s="6"/>
      <c r="I48" s="6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15"/>
      <c r="AF48" s="15"/>
      <c r="AG48" s="15"/>
      <c r="AH48" s="15"/>
      <c r="AI48" s="15"/>
      <c r="AJ48" s="15"/>
      <c r="AK48" s="15"/>
      <c r="AL48" s="15"/>
      <c r="AM48" s="15"/>
      <c r="AN48" s="16"/>
      <c r="AO48" s="13" t="e">
        <f t="shared" si="8"/>
        <v>#DIV/0!</v>
      </c>
      <c r="AP48" s="17" t="e">
        <f t="shared" si="9"/>
        <v>#DIV/0!</v>
      </c>
      <c r="AQ48" s="18" t="e">
        <f t="shared" si="10"/>
        <v>#DIV/0!</v>
      </c>
      <c r="AR48" s="11">
        <f t="shared" si="11"/>
        <v>0</v>
      </c>
      <c r="AS48" s="11">
        <f t="shared" si="12"/>
        <v>0</v>
      </c>
      <c r="AT48" s="11">
        <f t="shared" si="13"/>
        <v>0</v>
      </c>
      <c r="AU48" s="18" t="e">
        <f t="shared" si="14"/>
        <v>#DIV/0!</v>
      </c>
      <c r="AV48" s="18" t="e">
        <f t="shared" si="15"/>
        <v>#DIV/0!</v>
      </c>
      <c r="AW48" s="6"/>
      <c r="AX48" s="6"/>
    </row>
    <row r="49" spans="1:50" ht="20.100000000000001" customHeight="1">
      <c r="A49" s="5">
        <v>47</v>
      </c>
      <c r="B49" s="6"/>
      <c r="C49" s="7"/>
      <c r="D49" s="6"/>
      <c r="E49" s="6"/>
      <c r="F49" s="6"/>
      <c r="G49" s="6"/>
      <c r="H49" s="6"/>
      <c r="I49" s="6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15"/>
      <c r="AF49" s="15"/>
      <c r="AG49" s="15"/>
      <c r="AH49" s="15"/>
      <c r="AI49" s="15"/>
      <c r="AJ49" s="15"/>
      <c r="AK49" s="15"/>
      <c r="AL49" s="15"/>
      <c r="AM49" s="15"/>
      <c r="AN49" s="16"/>
      <c r="AO49" s="13" t="e">
        <f t="shared" si="8"/>
        <v>#DIV/0!</v>
      </c>
      <c r="AP49" s="17" t="e">
        <f t="shared" si="9"/>
        <v>#DIV/0!</v>
      </c>
      <c r="AQ49" s="18" t="e">
        <f t="shared" si="10"/>
        <v>#DIV/0!</v>
      </c>
      <c r="AR49" s="11">
        <f t="shared" si="11"/>
        <v>0</v>
      </c>
      <c r="AS49" s="11">
        <f t="shared" si="12"/>
        <v>0</v>
      </c>
      <c r="AT49" s="11">
        <f t="shared" si="13"/>
        <v>0</v>
      </c>
      <c r="AU49" s="18" t="e">
        <f t="shared" si="14"/>
        <v>#DIV/0!</v>
      </c>
      <c r="AV49" s="18" t="e">
        <f t="shared" si="15"/>
        <v>#DIV/0!</v>
      </c>
      <c r="AW49" s="6"/>
      <c r="AX49" s="6"/>
    </row>
    <row r="50" spans="1:50" ht="20.100000000000001" customHeight="1">
      <c r="A50" s="5">
        <v>48</v>
      </c>
      <c r="B50" s="6"/>
      <c r="C50" s="7"/>
      <c r="D50" s="6"/>
      <c r="E50" s="6"/>
      <c r="F50" s="6"/>
      <c r="G50" s="6"/>
      <c r="H50" s="6"/>
      <c r="I50" s="6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15"/>
      <c r="AF50" s="15"/>
      <c r="AG50" s="15"/>
      <c r="AH50" s="15"/>
      <c r="AI50" s="15"/>
      <c r="AJ50" s="15"/>
      <c r="AK50" s="15"/>
      <c r="AL50" s="15"/>
      <c r="AM50" s="15"/>
      <c r="AN50" s="16"/>
      <c r="AO50" s="13" t="e">
        <f t="shared" si="8"/>
        <v>#DIV/0!</v>
      </c>
      <c r="AP50" s="17" t="e">
        <f t="shared" si="9"/>
        <v>#DIV/0!</v>
      </c>
      <c r="AQ50" s="18" t="e">
        <f t="shared" si="10"/>
        <v>#DIV/0!</v>
      </c>
      <c r="AR50" s="11">
        <f t="shared" si="11"/>
        <v>0</v>
      </c>
      <c r="AS50" s="11">
        <f t="shared" si="12"/>
        <v>0</v>
      </c>
      <c r="AT50" s="11">
        <f t="shared" si="13"/>
        <v>0</v>
      </c>
      <c r="AU50" s="18" t="e">
        <f t="shared" si="14"/>
        <v>#DIV/0!</v>
      </c>
      <c r="AV50" s="18" t="e">
        <f t="shared" si="15"/>
        <v>#DIV/0!</v>
      </c>
      <c r="AW50" s="6"/>
      <c r="AX50" s="6"/>
    </row>
    <row r="51" spans="1:50" ht="20.100000000000001" customHeight="1">
      <c r="A51" s="5">
        <v>49</v>
      </c>
      <c r="B51" s="6"/>
      <c r="C51" s="7"/>
      <c r="D51" s="6"/>
      <c r="E51" s="6"/>
      <c r="F51" s="6"/>
      <c r="G51" s="6"/>
      <c r="H51" s="6"/>
      <c r="I51" s="6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15"/>
      <c r="AF51" s="15"/>
      <c r="AG51" s="15"/>
      <c r="AH51" s="15"/>
      <c r="AI51" s="15"/>
      <c r="AJ51" s="15"/>
      <c r="AK51" s="15"/>
      <c r="AL51" s="15"/>
      <c r="AM51" s="15"/>
      <c r="AN51" s="16"/>
      <c r="AO51" s="13" t="e">
        <f t="shared" si="8"/>
        <v>#DIV/0!</v>
      </c>
      <c r="AP51" s="17" t="e">
        <f t="shared" si="9"/>
        <v>#DIV/0!</v>
      </c>
      <c r="AQ51" s="18" t="e">
        <f t="shared" si="10"/>
        <v>#DIV/0!</v>
      </c>
      <c r="AR51" s="11">
        <f t="shared" si="11"/>
        <v>0</v>
      </c>
      <c r="AS51" s="11">
        <f t="shared" si="12"/>
        <v>0</v>
      </c>
      <c r="AT51" s="11">
        <f t="shared" si="13"/>
        <v>0</v>
      </c>
      <c r="AU51" s="18" t="e">
        <f t="shared" si="14"/>
        <v>#DIV/0!</v>
      </c>
      <c r="AV51" s="18" t="e">
        <f t="shared" si="15"/>
        <v>#DIV/0!</v>
      </c>
      <c r="AW51" s="6"/>
      <c r="AX51" s="6"/>
    </row>
    <row r="52" spans="1:50" ht="20.100000000000001" customHeight="1">
      <c r="A52" s="5">
        <v>50</v>
      </c>
      <c r="B52" s="6"/>
      <c r="C52" s="7"/>
      <c r="D52" s="6"/>
      <c r="E52" s="6"/>
      <c r="F52" s="6"/>
      <c r="G52" s="6"/>
      <c r="H52" s="6"/>
      <c r="I52" s="6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15"/>
      <c r="AF52" s="15"/>
      <c r="AG52" s="15"/>
      <c r="AH52" s="15"/>
      <c r="AI52" s="15"/>
      <c r="AJ52" s="15"/>
      <c r="AK52" s="15"/>
      <c r="AL52" s="15"/>
      <c r="AM52" s="15"/>
      <c r="AN52" s="16"/>
      <c r="AO52" s="13" t="e">
        <f t="shared" ref="AO52" si="16">J52/C52*100</f>
        <v>#DIV/0!</v>
      </c>
      <c r="AP52" s="17" t="e">
        <f t="shared" ref="AP52" si="17">M52/C52*100</f>
        <v>#DIV/0!</v>
      </c>
      <c r="AQ52" s="18" t="e">
        <f t="shared" ref="AQ52" si="18">V52/S52</f>
        <v>#DIV/0!</v>
      </c>
      <c r="AR52" s="11">
        <f t="shared" ref="AR52" si="19">Y52*1000*2</f>
        <v>0</v>
      </c>
      <c r="AS52" s="11">
        <f t="shared" ref="AS52" si="20">AB52*1000*2</f>
        <v>0</v>
      </c>
      <c r="AT52" s="11">
        <f t="shared" ref="AT52" si="21">S52*1000*2</f>
        <v>0</v>
      </c>
      <c r="AU52" s="18" t="e">
        <f t="shared" si="14"/>
        <v>#DIV/0!</v>
      </c>
      <c r="AV52" s="18" t="e">
        <f t="shared" si="15"/>
        <v>#DIV/0!</v>
      </c>
      <c r="AW52" s="6"/>
      <c r="AX52" s="6"/>
    </row>
  </sheetData>
  <phoneticPr fontId="4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workbookViewId="0">
      <selection activeCell="D6" sqref="D6:D13"/>
    </sheetView>
  </sheetViews>
  <sheetFormatPr defaultRowHeight="24.95" customHeight="1"/>
  <cols>
    <col min="2" max="12" width="16.7109375" style="14" customWidth="1"/>
  </cols>
  <sheetData>
    <row r="1" spans="2:12" ht="24.95" customHeight="1" thickBot="1"/>
    <row r="2" spans="2:12" ht="24.95" customHeight="1">
      <c r="B2" s="30" t="s">
        <v>47</v>
      </c>
      <c r="C2" s="31"/>
      <c r="D2" s="31"/>
      <c r="E2" s="31"/>
      <c r="F2" s="31"/>
      <c r="G2" s="31"/>
      <c r="H2" s="31"/>
      <c r="I2" s="31"/>
      <c r="J2" s="31"/>
      <c r="K2" s="31"/>
      <c r="L2" s="32"/>
    </row>
    <row r="3" spans="2:12" ht="99.95" customHeight="1">
      <c r="B3" s="24" t="s">
        <v>48</v>
      </c>
      <c r="C3" s="25"/>
      <c r="D3" s="9" t="s">
        <v>49</v>
      </c>
      <c r="E3" s="9" t="s">
        <v>50</v>
      </c>
      <c r="F3" s="9" t="s">
        <v>51</v>
      </c>
      <c r="G3" s="9" t="s">
        <v>52</v>
      </c>
      <c r="H3" s="9" t="s">
        <v>53</v>
      </c>
      <c r="I3" s="9" t="s">
        <v>54</v>
      </c>
      <c r="J3" s="9" t="s">
        <v>55</v>
      </c>
      <c r="K3" s="9" t="s">
        <v>56</v>
      </c>
      <c r="L3" s="10" t="s">
        <v>57</v>
      </c>
    </row>
    <row r="4" spans="2:12" ht="24.95" customHeight="1">
      <c r="B4" s="24" t="s">
        <v>58</v>
      </c>
      <c r="C4" s="25"/>
      <c r="D4" s="20">
        <f>'-7°C数据'!C3</f>
        <v>0</v>
      </c>
      <c r="E4" s="21">
        <f>'-7°C数据'!J3*1000</f>
        <v>0</v>
      </c>
      <c r="F4" s="36">
        <f>E4+E5+E6+E14</f>
        <v>0</v>
      </c>
      <c r="G4" s="22" t="e">
        <f>E4/D4</f>
        <v>#DIV/0!</v>
      </c>
      <c r="H4" s="23" t="e">
        <f>E4/F4</f>
        <v>#DIV/0!</v>
      </c>
      <c r="I4" s="20" t="e">
        <f>G4*H4</f>
        <v>#DIV/0!</v>
      </c>
      <c r="J4" s="35" t="e">
        <f>SUM(I4:I13)</f>
        <v>#DIV/0!</v>
      </c>
      <c r="K4" s="29" t="e">
        <f>F4/J4</f>
        <v>#DIV/0!</v>
      </c>
      <c r="L4" s="41"/>
    </row>
    <row r="5" spans="2:12" ht="24.95" customHeight="1">
      <c r="B5" s="24" t="s">
        <v>59</v>
      </c>
      <c r="C5" s="25"/>
      <c r="D5" s="20">
        <f>'-7°C数据'!C4</f>
        <v>0</v>
      </c>
      <c r="E5" s="21">
        <f>'-7°C数据'!J4*1000</f>
        <v>0</v>
      </c>
      <c r="F5" s="27"/>
      <c r="G5" s="22" t="e">
        <f>E5/D5</f>
        <v>#DIV/0!</v>
      </c>
      <c r="H5" s="23" t="e">
        <f>E5/F4</f>
        <v>#DIV/0!</v>
      </c>
      <c r="I5" s="20" t="e">
        <f>G5*H5</f>
        <v>#DIV/0!</v>
      </c>
      <c r="J5" s="27"/>
      <c r="K5" s="27"/>
      <c r="L5" s="42"/>
    </row>
    <row r="6" spans="2:12" ht="24.95" customHeight="1">
      <c r="B6" s="24" t="s">
        <v>60</v>
      </c>
      <c r="C6" s="25"/>
      <c r="D6" s="26">
        <f>SUM('-7°C数据'!C5:C51)</f>
        <v>0</v>
      </c>
      <c r="E6" s="36">
        <f>SUM('-7°C数据'!J5:J51)*1000</f>
        <v>0</v>
      </c>
      <c r="F6" s="27"/>
      <c r="G6" s="35" t="e">
        <f>E6/D6</f>
        <v>#DIV/0!</v>
      </c>
      <c r="H6" s="33" t="e">
        <f>1-H4-H5</f>
        <v>#DIV/0!</v>
      </c>
      <c r="I6" s="26" t="e">
        <f>G6*H6</f>
        <v>#DIV/0!</v>
      </c>
      <c r="J6" s="27"/>
      <c r="K6" s="27"/>
      <c r="L6" s="42"/>
    </row>
    <row r="7" spans="2:12" ht="24.95" customHeight="1">
      <c r="B7" s="24" t="s">
        <v>61</v>
      </c>
      <c r="C7" s="25"/>
      <c r="D7" s="27"/>
      <c r="E7" s="27"/>
      <c r="F7" s="27"/>
      <c r="G7" s="27"/>
      <c r="H7" s="27"/>
      <c r="I7" s="27"/>
      <c r="J7" s="27"/>
      <c r="K7" s="27"/>
      <c r="L7" s="42"/>
    </row>
    <row r="8" spans="2:12" ht="24.95" customHeight="1">
      <c r="B8" s="24" t="s">
        <v>62</v>
      </c>
      <c r="C8" s="25"/>
      <c r="D8" s="27"/>
      <c r="E8" s="27"/>
      <c r="F8" s="27"/>
      <c r="G8" s="27"/>
      <c r="H8" s="27"/>
      <c r="I8" s="27"/>
      <c r="J8" s="27"/>
      <c r="K8" s="27"/>
      <c r="L8" s="42"/>
    </row>
    <row r="9" spans="2:12" ht="24.95" customHeight="1">
      <c r="B9" s="24" t="s">
        <v>63</v>
      </c>
      <c r="C9" s="25"/>
      <c r="D9" s="27"/>
      <c r="E9" s="27"/>
      <c r="F9" s="27"/>
      <c r="G9" s="27"/>
      <c r="H9" s="27"/>
      <c r="I9" s="27"/>
      <c r="J9" s="27"/>
      <c r="K9" s="27"/>
      <c r="L9" s="42"/>
    </row>
    <row r="10" spans="2:12" ht="24.95" customHeight="1">
      <c r="B10" s="24" t="s">
        <v>64</v>
      </c>
      <c r="C10" s="25"/>
      <c r="D10" s="27"/>
      <c r="E10" s="27"/>
      <c r="F10" s="27"/>
      <c r="G10" s="27"/>
      <c r="H10" s="27"/>
      <c r="I10" s="27"/>
      <c r="J10" s="27"/>
      <c r="K10" s="27"/>
      <c r="L10" s="42"/>
    </row>
    <row r="11" spans="2:12" ht="24.95" customHeight="1">
      <c r="B11" s="24" t="s">
        <v>65</v>
      </c>
      <c r="C11" s="25"/>
      <c r="D11" s="27"/>
      <c r="E11" s="27"/>
      <c r="F11" s="27"/>
      <c r="G11" s="27"/>
      <c r="H11" s="27"/>
      <c r="I11" s="27"/>
      <c r="J11" s="27"/>
      <c r="K11" s="27"/>
      <c r="L11" s="42"/>
    </row>
    <row r="12" spans="2:12" ht="24.95" customHeight="1">
      <c r="B12" s="24" t="s">
        <v>66</v>
      </c>
      <c r="C12" s="25"/>
      <c r="D12" s="27"/>
      <c r="E12" s="27"/>
      <c r="F12" s="27"/>
      <c r="G12" s="27"/>
      <c r="H12" s="27"/>
      <c r="I12" s="27"/>
      <c r="J12" s="27"/>
      <c r="K12" s="27"/>
      <c r="L12" s="42"/>
    </row>
    <row r="13" spans="2:12" ht="24.95" customHeight="1">
      <c r="B13" s="34" t="s">
        <v>67</v>
      </c>
      <c r="C13" s="25"/>
      <c r="D13" s="28"/>
      <c r="E13" s="28"/>
      <c r="F13" s="27"/>
      <c r="G13" s="28"/>
      <c r="H13" s="28"/>
      <c r="I13" s="28"/>
      <c r="J13" s="28"/>
      <c r="K13" s="28"/>
      <c r="L13" s="42"/>
    </row>
    <row r="14" spans="2:12" ht="24.95" customHeight="1">
      <c r="B14" s="34" t="s">
        <v>68</v>
      </c>
      <c r="C14" s="25"/>
      <c r="D14" s="20">
        <f>'-7°C数据'!C52</f>
        <v>0</v>
      </c>
      <c r="E14" s="21">
        <f>'-7°C数据'!J52*1000</f>
        <v>0</v>
      </c>
      <c r="F14" s="28"/>
      <c r="G14" s="35"/>
      <c r="H14" s="37"/>
      <c r="I14" s="37"/>
      <c r="J14" s="37"/>
      <c r="K14" s="25"/>
      <c r="L14" s="42"/>
    </row>
    <row r="15" spans="2:12" ht="24.95" customHeight="1" thickBot="1">
      <c r="B15" s="38" t="s">
        <v>69</v>
      </c>
      <c r="C15" s="39"/>
      <c r="D15" s="40" t="s">
        <v>70</v>
      </c>
      <c r="E15" s="39"/>
      <c r="F15" s="44" t="s">
        <v>71</v>
      </c>
      <c r="G15" s="45"/>
      <c r="H15" s="45"/>
      <c r="I15" s="45"/>
      <c r="J15" s="45"/>
      <c r="K15" s="39"/>
      <c r="L15" s="43"/>
    </row>
  </sheetData>
  <mergeCells count="26">
    <mergeCell ref="B15:C15"/>
    <mergeCell ref="F4:F14"/>
    <mergeCell ref="D15:E15"/>
    <mergeCell ref="B5:C5"/>
    <mergeCell ref="L4:L15"/>
    <mergeCell ref="B4:C4"/>
    <mergeCell ref="F15:K15"/>
    <mergeCell ref="B2:L2"/>
    <mergeCell ref="H6:H13"/>
    <mergeCell ref="B14:C14"/>
    <mergeCell ref="B8:C8"/>
    <mergeCell ref="B13:C13"/>
    <mergeCell ref="G6:G13"/>
    <mergeCell ref="B10:C10"/>
    <mergeCell ref="E6:E13"/>
    <mergeCell ref="G14:K14"/>
    <mergeCell ref="B9:C9"/>
    <mergeCell ref="B6:C6"/>
    <mergeCell ref="J4:J13"/>
    <mergeCell ref="B7:C7"/>
    <mergeCell ref="B3:C3"/>
    <mergeCell ref="I6:I13"/>
    <mergeCell ref="K4:K13"/>
    <mergeCell ref="B12:C12"/>
    <mergeCell ref="B11:C11"/>
    <mergeCell ref="D6:D13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-7°C数据</vt:lpstr>
      <vt:lpstr>结果计算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李凯2853</dc:creator>
  <cp:lastModifiedBy>李凯2853</cp:lastModifiedBy>
  <dcterms:created xsi:type="dcterms:W3CDTF">2023-11-01T06:57:15Z</dcterms:created>
  <dcterms:modified xsi:type="dcterms:W3CDTF">2024-04-08T01:03:31Z</dcterms:modified>
</cp:coreProperties>
</file>