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ystem-seleksiasistendosen\"/>
    </mc:Choice>
  </mc:AlternateContent>
  <xr:revisionPtr revIDLastSave="0" documentId="13_ncr:1_{6B0CC642-C1FD-4DB5-B83A-4CE7B9998406}" xr6:coauthVersionLast="47" xr6:coauthVersionMax="47" xr10:uidLastSave="{00000000-0000-0000-0000-000000000000}"/>
  <bookViews>
    <workbookView xWindow="-120" yWindow="-120" windowWidth="20730" windowHeight="11760" activeTab="7" xr2:uid="{31597AEA-CFE1-4825-8F48-BCCCA56CA147}"/>
  </bookViews>
  <sheets>
    <sheet name="Topsis" sheetId="1" r:id="rId1"/>
    <sheet name="Sheet3" sheetId="7" state="hidden" r:id="rId2"/>
    <sheet name="Profile Matching" sheetId="2" r:id="rId3"/>
    <sheet name="data_dosen" sheetId="9" r:id="rId4"/>
    <sheet name="matakuliah" sheetId="10" r:id="rId5"/>
    <sheet name="mahasiswa" sheetId="6" r:id="rId6"/>
    <sheet name="Data" sheetId="12" r:id="rId7"/>
    <sheet name="Sheet1" sheetId="13" r:id="rId8"/>
  </sheets>
  <definedNames>
    <definedName name="ExternalData_1" localSheetId="3" hidden="1">data_dosen!$A$1:$F$14</definedName>
    <definedName name="ExternalData_1" localSheetId="5" hidden="1">mahasiswa!$A$1:$K$16</definedName>
    <definedName name="ExternalData_1" localSheetId="4" hidden="1">matakuliah!$A$1:$E$16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C41" i="1"/>
  <c r="C44" i="1" s="1"/>
  <c r="D39" i="1"/>
  <c r="D31" i="2"/>
  <c r="D32" i="2"/>
  <c r="C31" i="2"/>
  <c r="C32" i="2"/>
  <c r="B31" i="2"/>
  <c r="B32" i="2"/>
  <c r="B30" i="2"/>
  <c r="E23" i="2"/>
  <c r="E24" i="2"/>
  <c r="D24" i="2"/>
  <c r="D23" i="2"/>
  <c r="D22" i="2"/>
  <c r="C23" i="2"/>
  <c r="C24" i="2"/>
  <c r="C22" i="2"/>
  <c r="B23" i="2"/>
  <c r="B24" i="2"/>
  <c r="B22" i="2"/>
  <c r="E16" i="2"/>
  <c r="E15" i="2"/>
  <c r="E14" i="2"/>
  <c r="E22" i="2" s="1"/>
  <c r="C30" i="2" s="1"/>
  <c r="D30" i="2" s="1"/>
  <c r="D15" i="2"/>
  <c r="D16" i="2"/>
  <c r="D14" i="2"/>
  <c r="D41" i="1"/>
  <c r="D43" i="1" s="1"/>
  <c r="C43" i="1" l="1"/>
  <c r="C45" i="1"/>
  <c r="C52" i="1" s="1"/>
  <c r="C51" i="1"/>
  <c r="C42" i="1"/>
  <c r="C49" i="1" s="1"/>
  <c r="C50" i="1"/>
  <c r="D50" i="1"/>
  <c r="D45" i="1"/>
  <c r="D52" i="1" s="1"/>
  <c r="D42" i="1"/>
  <c r="D49" i="1" s="1"/>
  <c r="D44" i="1"/>
  <c r="D51" i="1" s="1"/>
  <c r="C57" i="1" l="1"/>
  <c r="C56" i="1"/>
  <c r="D57" i="1"/>
  <c r="D56" i="1"/>
  <c r="C61" i="1" l="1"/>
  <c r="C63" i="1"/>
  <c r="C62" i="1"/>
  <c r="C64" i="1"/>
  <c r="D63" i="1"/>
  <c r="D62" i="1"/>
  <c r="D61" i="1"/>
  <c r="D64" i="1"/>
  <c r="C69" i="1" l="1"/>
  <c r="C70" i="1"/>
  <c r="C67" i="1"/>
  <c r="C68" i="1"/>
  <c r="D68" i="1" l="1"/>
  <c r="D67" i="1"/>
  <c r="D70" i="1"/>
  <c r="D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DC496C-AB88-4067-83C4-752E807318E9}" keepAlive="1" name="Query - dosen" description="Connection to the 'dosen' query in the workbook." type="5" refreshedVersion="0" background="1">
    <dbPr connection="Provider=Microsoft.Mashup.OleDb.1;Data Source=$Workbook$;Location=dosen;Extended Properties=&quot;&quot;" command="SELECT * FROM [dosen]"/>
  </connection>
  <connection id="2" xr16:uid="{55CA8134-7AC4-4823-BC10-675B82EA9480}" keepAlive="1" name="Query - dosen (2)" description="Connection to the 'dosen (2)' query in the workbook." type="5" refreshedVersion="8" background="1" saveData="1">
    <dbPr connection="Provider=Microsoft.Mashup.OleDb.1;Data Source=$Workbook$;Location=&quot;dosen (2)&quot;;Extended Properties=&quot;&quot;" command="SELECT * FROM [dosen (2)]"/>
  </connection>
  <connection id="3" xr16:uid="{83F38ED3-0554-4DD1-9073-10463E525470}" keepAlive="1" name="Query - mahasiswa" description="Connection to the 'mahasiswa' query in the workbook." type="5" refreshedVersion="8" background="1" saveData="1">
    <dbPr connection="Provider=Microsoft.Mashup.OleDb.1;Data Source=$Workbook$;Location=mahasiswa;Extended Properties=&quot;&quot;" command="SELECT * FROM [mahasiswa]"/>
  </connection>
  <connection id="4" xr16:uid="{C30E07A4-1884-4C2F-8B5F-077A1668FDFC}" keepAlive="1" name="Query - matakuliah" description="Connection to the 'matakuliah' query in the workbook." type="5" refreshedVersion="0" background="1">
    <dbPr connection="Provider=Microsoft.Mashup.OleDb.1;Data Source=$Workbook$;Location=matakuliah;Extended Properties=&quot;&quot;" command="SELECT * FROM [matakuliah]"/>
  </connection>
  <connection id="5" xr16:uid="{55EEDD0A-C145-4877-9C33-AF3793BB0B23}" keepAlive="1" name="Query - matakuliah (2)" description="Connection to the 'matakuliah (2)' query in the workbook." type="5" refreshedVersion="8" background="1" saveData="1">
    <dbPr connection="Provider=Microsoft.Mashup.OleDb.1;Data Source=$Workbook$;Location=&quot;matakuliah (2)&quot;;Extended Properties=&quot;&quot;" command="SELECT * FROM [matakuliah (2)]"/>
  </connection>
</connections>
</file>

<file path=xl/sharedStrings.xml><?xml version="1.0" encoding="utf-8"?>
<sst xmlns="http://schemas.openxmlformats.org/spreadsheetml/2006/main" count="441" uniqueCount="293">
  <si>
    <t>Data Input</t>
  </si>
  <si>
    <t>Alternatif</t>
  </si>
  <si>
    <t>C1 (IPK)</t>
  </si>
  <si>
    <t>A1</t>
  </si>
  <si>
    <t>A2</t>
  </si>
  <si>
    <t>A3</t>
  </si>
  <si>
    <t>C1 (Weighted)</t>
  </si>
  <si>
    <t>C2 (Weighted)</t>
  </si>
  <si>
    <t>Solusi Ideal</t>
  </si>
  <si>
    <t>Ideal Positif</t>
  </si>
  <si>
    <t>Ideal Negatif</t>
  </si>
  <si>
    <t>Jarak Ke Solusi Ideal</t>
  </si>
  <si>
    <t>D+</t>
  </si>
  <si>
    <t>D-</t>
  </si>
  <si>
    <t>Preferensi</t>
  </si>
  <si>
    <t>Bobot</t>
  </si>
  <si>
    <t>A4</t>
  </si>
  <si>
    <t>Pembagi</t>
  </si>
  <si>
    <t>Normalisasi Matriks Keputusan( R )</t>
  </si>
  <si>
    <t xml:space="preserve">Normalisasi Terbobot ( Y ) </t>
  </si>
  <si>
    <t>BENEFIT</t>
  </si>
  <si>
    <t>ALTERNATIF</t>
  </si>
  <si>
    <t>V1 - V4</t>
  </si>
  <si>
    <t>V1</t>
  </si>
  <si>
    <t>V2</t>
  </si>
  <si>
    <t>V3</t>
  </si>
  <si>
    <t>V4</t>
  </si>
  <si>
    <t>Nama Mahasiswa</t>
  </si>
  <si>
    <t>Pengalaman</t>
  </si>
  <si>
    <t>Nilai Komunikasi</t>
  </si>
  <si>
    <t>GAP Pengalaman</t>
  </si>
  <si>
    <t>GAP Nilai Komunikasi</t>
  </si>
  <si>
    <t>Bobot GAP Pengalaman</t>
  </si>
  <si>
    <t>Bobot GAP Nilai Komunikasi</t>
  </si>
  <si>
    <t>Total Nilai</t>
  </si>
  <si>
    <t>Mahasiswa 1</t>
  </si>
  <si>
    <t>Mahasiswa 2</t>
  </si>
  <si>
    <t>Mahasiswa 3</t>
  </si>
  <si>
    <t>Tabel GAP:</t>
  </si>
  <si>
    <t>Tabel Bobot GAP:</t>
  </si>
  <si>
    <t>Tabel Total Nilai:</t>
  </si>
  <si>
    <t xml:space="preserve">Metode Profile Matching </t>
  </si>
  <si>
    <t xml:space="preserve">Pengalaman </t>
  </si>
  <si>
    <t>RANK</t>
  </si>
  <si>
    <t>LOGIKA INFORMATIKA</t>
  </si>
  <si>
    <t>NANA HERMANSYAH S.T., M.M.S.I</t>
  </si>
  <si>
    <t>dosen02337@unpam.ac.id</t>
  </si>
  <si>
    <t>ALGORITHMA DAN PEMROGRAMAN I</t>
  </si>
  <si>
    <t>NARDIONO S.Kom., M.Kom.</t>
  </si>
  <si>
    <t>dosen00834@unpam.ac.id</t>
  </si>
  <si>
    <t>PENGANTAR TEKNOLOGI INFORMASI</t>
  </si>
  <si>
    <t>REDI DARMAWAN S.T. , M.Kom.</t>
  </si>
  <si>
    <t>ALGORITHMA DAN PEMROGRAMAN II</t>
  </si>
  <si>
    <t>SISTEM BERKAS</t>
  </si>
  <si>
    <t>STRUKTUR DATA</t>
  </si>
  <si>
    <t>ERDI SUTRIYATNA S.Kom., M.Kom.</t>
  </si>
  <si>
    <t>NURFIQIH S.Kom., M.Kom.</t>
  </si>
  <si>
    <t>PENGANTAR APLIKASI KOMPUTER</t>
  </si>
  <si>
    <t>BASIS DATA I</t>
  </si>
  <si>
    <t>KHAERUL MA'MUR M.Kom.</t>
  </si>
  <si>
    <t>PEMROGRAMAN WEB 1</t>
  </si>
  <si>
    <t>PEMROGRAMAN 2</t>
  </si>
  <si>
    <t>ENTIS SUTRISNA S.Kom., M.Kom.</t>
  </si>
  <si>
    <t>Dola Irwanto, S.Kom., M.M.S.I.</t>
  </si>
  <si>
    <t>dosen01115@unpam.ac.id</t>
  </si>
  <si>
    <t>dosen01832@unpam.ac.id</t>
  </si>
  <si>
    <t>dosen02352@unpam.ac.id</t>
  </si>
  <si>
    <t>dosen02371@unpam.ac.id</t>
  </si>
  <si>
    <t>dosen00233@unpam.ac.id</t>
  </si>
  <si>
    <t>dosen00844@unpam.ac.id</t>
  </si>
  <si>
    <t>Muhamad Meky Frindo, S.Kom., M.Kom.</t>
  </si>
  <si>
    <t>dosen00678@unpam.ac.id</t>
  </si>
  <si>
    <t>dosen00639@unpam.ac.id</t>
  </si>
  <si>
    <t>dosen00832@unpam.ac.id</t>
  </si>
  <si>
    <t>fakultas</t>
  </si>
  <si>
    <t>program_studi</t>
  </si>
  <si>
    <t>Ilmu Komputer</t>
  </si>
  <si>
    <t>Teknik Informatika</t>
  </si>
  <si>
    <t>Muhammad Feizal, S.Kom., M.T.</t>
  </si>
  <si>
    <t>dosen00318@unpam.ac.id</t>
  </si>
  <si>
    <t>dosen00675@unpam.ac.id</t>
  </si>
  <si>
    <t>nama</t>
  </si>
  <si>
    <t>jenis_kelamin</t>
  </si>
  <si>
    <t>tanggal_kelahiran</t>
  </si>
  <si>
    <t>alamat</t>
  </si>
  <si>
    <t>semester</t>
  </si>
  <si>
    <t>ipk</t>
  </si>
  <si>
    <t>gmail</t>
  </si>
  <si>
    <t>no_handphone</t>
  </si>
  <si>
    <t>201011402301</t>
  </si>
  <si>
    <t>nim</t>
  </si>
  <si>
    <t>kota_kelahiran</t>
  </si>
  <si>
    <t>Ahmad Fauzan</t>
  </si>
  <si>
    <t>L</t>
  </si>
  <si>
    <t>Bandung</t>
  </si>
  <si>
    <t>Jl. Merdeka No. 10</t>
  </si>
  <si>
    <t>ahmadfauzan@gmail.com</t>
  </si>
  <si>
    <t>Rina Setiawati</t>
  </si>
  <si>
    <t>P</t>
  </si>
  <si>
    <t>Jakarta</t>
  </si>
  <si>
    <t>Jl. Sudirman No. 15</t>
  </si>
  <si>
    <t>rinasetia@gmail.com</t>
  </si>
  <si>
    <t>Dian Prasetyo</t>
  </si>
  <si>
    <t>Surabaya</t>
  </si>
  <si>
    <t>Jl. Pahlawan No. 22</t>
  </si>
  <si>
    <t>dianpras@gmail.com</t>
  </si>
  <si>
    <t>Fitri Ayu</t>
  </si>
  <si>
    <t>Semarang</t>
  </si>
  <si>
    <t>Jl. Diponegoro No. 5</t>
  </si>
  <si>
    <t>fitriayu@gmail.com</t>
  </si>
  <si>
    <t>Yoga Saputra</t>
  </si>
  <si>
    <t>Yogyakarta</t>
  </si>
  <si>
    <t>Jl. Malioboro No. 8</t>
  </si>
  <si>
    <t>yogasaputra@gmail.com</t>
  </si>
  <si>
    <t>Siti Rahma</t>
  </si>
  <si>
    <t>Medan</t>
  </si>
  <si>
    <t>Jl. Gatot Subroto No. 12</t>
  </si>
  <si>
    <t>sitirahma@gmail.com</t>
  </si>
  <si>
    <t>Budi Santoso</t>
  </si>
  <si>
    <t>Palembang</t>
  </si>
  <si>
    <t>Jl. Ampera No. 9</t>
  </si>
  <si>
    <t>budisantoso@gmail.com</t>
  </si>
  <si>
    <t>Nina Kartika</t>
  </si>
  <si>
    <t>Makassar</t>
  </si>
  <si>
    <t>Jl. Pettarani No. 3</t>
  </si>
  <si>
    <t>ninakartika@gmail.com</t>
  </si>
  <si>
    <t>Aldo Firmansyah</t>
  </si>
  <si>
    <t>Jl. Asia Afrika No. 7</t>
  </si>
  <si>
    <t>aldofirmansyah@gmail.com</t>
  </si>
  <si>
    <t>Maya Indri</t>
  </si>
  <si>
    <t>Denpasar</t>
  </si>
  <si>
    <t>Jl. Sunset Road No. 11</t>
  </si>
  <si>
    <t>mayaindri@gmail.com</t>
  </si>
  <si>
    <t>Gilang Pradana</t>
  </si>
  <si>
    <t>Malang</t>
  </si>
  <si>
    <t>Jl. Soekarno Hatta No. 6</t>
  </si>
  <si>
    <t>gilangpradana@gmail.com</t>
  </si>
  <si>
    <t>Rizka Amelia</t>
  </si>
  <si>
    <t>Pontianak</t>
  </si>
  <si>
    <t>Jl. Gajah Mada No. 13</t>
  </si>
  <si>
    <t>rizkaamelia@gmail.com</t>
  </si>
  <si>
    <t>Haris Wijaya</t>
  </si>
  <si>
    <t>Padang</t>
  </si>
  <si>
    <t>Jl. Imam Bonjol No. 17</t>
  </si>
  <si>
    <t>hariswijaya@gmail.com</t>
  </si>
  <si>
    <t>Vina Permata</t>
  </si>
  <si>
    <t>Banjarmasin</t>
  </si>
  <si>
    <t>Jl. Ahmad Yani No. 2</t>
  </si>
  <si>
    <t>vinapermata@gmail.com</t>
  </si>
  <si>
    <t>Denny Prasetya</t>
  </si>
  <si>
    <t>Balikpapan</t>
  </si>
  <si>
    <t>Jl. Jendral Sudirman No. 4</t>
  </si>
  <si>
    <t>dennypras@gmail.com</t>
  </si>
  <si>
    <t>201011402302</t>
  </si>
  <si>
    <t>201011402303</t>
  </si>
  <si>
    <t>201011402304</t>
  </si>
  <si>
    <t>201011402305</t>
  </si>
  <si>
    <t>201011402306</t>
  </si>
  <si>
    <t>201011402307</t>
  </si>
  <si>
    <t>201011402308</t>
  </si>
  <si>
    <t>201011402309</t>
  </si>
  <si>
    <t>201011402310</t>
  </si>
  <si>
    <t>201011402311</t>
  </si>
  <si>
    <t>201011402312</t>
  </si>
  <si>
    <t>201011402313</t>
  </si>
  <si>
    <t>201011402314</t>
  </si>
  <si>
    <t>201011402315</t>
  </si>
  <si>
    <t>nidn</t>
  </si>
  <si>
    <t>nama_dosen</t>
  </si>
  <si>
    <t>jenkel</t>
  </si>
  <si>
    <t>Hendri Ardiansyah S.Kom., M.Kom.</t>
  </si>
  <si>
    <t>Pria</t>
  </si>
  <si>
    <t>Ir. BODI SANTOSO M.T.</t>
  </si>
  <si>
    <t>Laki-laki</t>
  </si>
  <si>
    <t>DIMAS ABISONO PUNKASTYO S.kom, M.Kom</t>
  </si>
  <si>
    <t>kode_matkul</t>
  </si>
  <si>
    <t>nama_matkul</t>
  </si>
  <si>
    <t>sks</t>
  </si>
  <si>
    <t>nilai_standarisasi</t>
  </si>
  <si>
    <t>TPL0013</t>
  </si>
  <si>
    <t>TPL0022</t>
  </si>
  <si>
    <t>TPL0052</t>
  </si>
  <si>
    <t>TPL0062</t>
  </si>
  <si>
    <t>TPL0082</t>
  </si>
  <si>
    <t>KOMUNIKASI DATA</t>
  </si>
  <si>
    <t>TPL0113</t>
  </si>
  <si>
    <t>TPL0192</t>
  </si>
  <si>
    <t xml:space="preserve">TPL0203	</t>
  </si>
  <si>
    <t>PEMROGRAMAN 1</t>
  </si>
  <si>
    <t>TPL0212</t>
  </si>
  <si>
    <t>TPL0243</t>
  </si>
  <si>
    <t>TPL0273</t>
  </si>
  <si>
    <t>SISTEM OPERASI</t>
  </si>
  <si>
    <t>TPL0282</t>
  </si>
  <si>
    <t>ANALISA DAN PERANCANGAN SISTEM</t>
  </si>
  <si>
    <t>TPL0293</t>
  </si>
  <si>
    <t>TPL0302</t>
  </si>
  <si>
    <t>BASIS DATA II</t>
  </si>
  <si>
    <t>TPL0323</t>
  </si>
  <si>
    <t>pw dosen : unpam123</t>
  </si>
  <si>
    <t>pw mahasiswa : mhs123</t>
  </si>
  <si>
    <t>Sangat Berpengalaman</t>
  </si>
  <si>
    <t>Berpengalaman</t>
  </si>
  <si>
    <t>Kurang Berpengalaman</t>
  </si>
  <si>
    <t>Tidak Berpengalaman</t>
  </si>
  <si>
    <t xml:space="preserve">Pemahaman Materi </t>
  </si>
  <si>
    <t xml:space="preserve">Kreativitas </t>
  </si>
  <si>
    <t xml:space="preserve">Nilai </t>
  </si>
  <si>
    <t>Kompetensi</t>
  </si>
  <si>
    <t xml:space="preserve">Sangat Baik = 4 </t>
  </si>
  <si>
    <t xml:space="preserve">Baik = 3 </t>
  </si>
  <si>
    <t>Kurang Baik = 2</t>
  </si>
  <si>
    <t>Kurang = 1</t>
  </si>
  <si>
    <t>Kemampuan Belajar</t>
  </si>
  <si>
    <t xml:space="preserve">Kemampuan Analisis </t>
  </si>
  <si>
    <t xml:space="preserve">Wawancara </t>
  </si>
  <si>
    <t>Penguasaan Materi</t>
  </si>
  <si>
    <t>Penilaian Komunikasi</t>
  </si>
  <si>
    <t>Penilaian Kepercayaan Diri</t>
  </si>
  <si>
    <t>Penilaian Kemampuan Analysis</t>
  </si>
  <si>
    <t>IPK Min 3.00</t>
  </si>
  <si>
    <t>C2 (Nilai Standarisasi)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</si>
  <si>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</si>
  <si>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</si>
  <si>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</si>
  <si>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</si>
  <si>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</si>
  <si>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</si>
  <si>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</si>
  <si>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</si>
  <si>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</si>
  <si>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</si>
  <si>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</si>
  <si>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</si>
  <si>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</si>
  <si>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</si>
  <si>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</si>
  <si>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</si>
  <si>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</si>
  <si>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</si>
  <si>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</si>
  <si>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</si>
  <si>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</si>
  <si>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</si>
  <si>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</si>
  <si>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</si>
  <si>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</si>
  <si>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</si>
  <si>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</si>
  <si>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ma</t>
  </si>
  <si>
    <t>Pengalaman (Core Factor)</t>
  </si>
  <si>
    <t>Wawancara &amp; Kompetensi (Secondary Factor)</t>
  </si>
  <si>
    <t>Nilai Pengalaman</t>
  </si>
  <si>
    <t>Profil Ideal</t>
  </si>
  <si>
    <t>GAP</t>
  </si>
  <si>
    <t>Komunikasi</t>
  </si>
  <si>
    <t>Kepercayaan Diri</t>
  </si>
  <si>
    <t>Attitude</t>
  </si>
  <si>
    <t>Pemahaman Materi</t>
  </si>
  <si>
    <t>Kemampuan Mengajar</t>
  </si>
  <si>
    <t>Kemampuan Analisis</t>
  </si>
  <si>
    <t>Kreativitas</t>
  </si>
  <si>
    <t>Dian Pratama</t>
  </si>
  <si>
    <t>Eka Saputra</t>
  </si>
  <si>
    <t>Rizki Kurniawan</t>
  </si>
  <si>
    <t>Taufik Hidayat</t>
  </si>
  <si>
    <t>Umar Zain</t>
  </si>
  <si>
    <t>Xenia Kartika</t>
  </si>
  <si>
    <t>Chandra Wijaya</t>
  </si>
  <si>
    <t>Farah Hanum</t>
  </si>
  <si>
    <t>Gilang Ramadhan</t>
  </si>
  <si>
    <t>Hesti Ananda</t>
  </si>
  <si>
    <t>Ikhsan Maulana</t>
  </si>
  <si>
    <t>Marlina Sari</t>
  </si>
  <si>
    <t>Omar Faruq</t>
  </si>
  <si>
    <t>Prasetyo Adi</t>
  </si>
  <si>
    <t>Qisthi Hanifah</t>
  </si>
  <si>
    <t>Rifqi Pratama</t>
  </si>
  <si>
    <t>Vito Rahman</t>
  </si>
  <si>
    <t>Zainal Abidin</t>
  </si>
  <si>
    <t>Adi Nugroho</t>
  </si>
  <si>
    <t>Cindy Melinda</t>
  </si>
  <si>
    <t>Dian Kusuma</t>
  </si>
  <si>
    <t>Edo Saputro</t>
  </si>
  <si>
    <t>Pandu Maulana</t>
  </si>
  <si>
    <t>Cahyo Nugroho</t>
  </si>
  <si>
    <t>Elang Pradipta</t>
  </si>
  <si>
    <t>Handoko Wijaya</t>
  </si>
  <si>
    <t>Lukito Dwi</t>
  </si>
  <si>
    <t>Mila Kusuma</t>
  </si>
  <si>
    <t>Naufal Rizky</t>
  </si>
  <si>
    <t>Qayyum Fahreza</t>
  </si>
  <si>
    <t>Tirta 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</si>
</sst>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b/>
      <sz val="11"/>
      <color rgb="FF666666"/>
      <name val="Source Sans Pro"/>
      <family val="2"/>
    </font>
    <font>
      <sz val="11"/>
      <color rgb="FF414141"/>
      <name val="Source Sans Pro"/>
      <family val="2"/>
    </font>
    <font>
      <sz val="11"/>
      <color rgb="FFFC544B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F6F6F6"/>
      </left>
      <right style="medium">
        <color rgb="FFF6F6F6"/>
      </right>
      <top style="medium">
        <color rgb="FFF6F6F6"/>
      </top>
      <bottom/>
      <diagonal/>
    </border>
    <border>
      <left style="medium">
        <color rgb="FFF6F6F6"/>
      </left>
      <right style="medium">
        <color rgb="FFF6F6F6"/>
      </right>
      <top/>
      <bottom/>
      <diagonal/>
    </border>
    <border>
      <left style="medium">
        <color rgb="FFF6F6F6"/>
      </left>
      <right/>
      <top style="medium">
        <color rgb="FFF6F6F6"/>
      </top>
      <bottom/>
      <diagonal/>
    </border>
    <border>
      <left/>
      <right/>
      <top style="medium">
        <color rgb="FFF6F6F6"/>
      </top>
      <bottom/>
      <diagonal/>
    </border>
    <border>
      <left/>
      <right style="medium">
        <color rgb="FFF6F6F6"/>
      </right>
      <top style="medium">
        <color rgb="FFF6F6F6"/>
      </top>
      <bottom/>
      <diagonal/>
    </border>
    <border>
      <left style="medium">
        <color rgb="FFF6F6F6"/>
      </left>
      <right style="medium">
        <color rgb="FFF6F6F6"/>
      </right>
      <top/>
      <bottom style="medium">
        <color rgb="FFF6F6F6"/>
      </bottom>
      <diagonal/>
    </border>
    <border>
      <left style="medium">
        <color rgb="FFF6F6F6"/>
      </left>
      <right/>
      <top style="medium">
        <color rgb="FFF6F6F6"/>
      </top>
      <bottom style="medium">
        <color rgb="FFF6F6F6"/>
      </bottom>
      <diagonal/>
    </border>
    <border>
      <left/>
      <right/>
      <top style="medium">
        <color rgb="FFF6F6F6"/>
      </top>
      <bottom style="medium">
        <color rgb="FFF6F6F6"/>
      </bottom>
      <diagonal/>
    </border>
    <border>
      <left/>
      <right style="medium">
        <color rgb="FFF6F6F6"/>
      </right>
      <top style="medium">
        <color rgb="FFF6F6F6"/>
      </top>
      <bottom style="medium">
        <color rgb="FFF6F6F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4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 indent="2"/>
    </xf>
    <xf numFmtId="0" fontId="6" fillId="2" borderId="6" xfId="0" applyFont="1" applyFill="1" applyBorder="1" applyAlignment="1">
      <alignment horizontal="left" vertical="center" wrapText="1" indent="2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377638</xdr:colOff>
      <xdr:row>12</xdr:row>
      <xdr:rowOff>155202</xdr:rowOff>
    </xdr:from>
    <xdr:to>
      <xdr:col>5</xdr:col>
      <xdr:colOff>712888</xdr:colOff>
      <xdr:row>16</xdr:row>
      <xdr:rowOff>40992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D18D0-0327-2D54-DE76-5E2100A5C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7726" y="2822202"/>
          <a:ext cx="1377397" cy="647790"/>
        </a:xfrm>
        <a:prstGeom prst="rect">
          <a:avLst/>
        </a:prstGeom>
      </xdr:spPr>
    </xdr:pic>
    <xdr:clientData/>
  </xdr:twoCellAnchor>
  <xdr:twoCellAnchor editAs="oneCell">
    <xdr:from>
      <xdr:col>4</xdr:col>
      <xdr:colOff>287991</xdr:colOff>
      <xdr:row>20</xdr:row>
      <xdr:rowOff>104215</xdr:rowOff>
    </xdr:from>
    <xdr:to>
      <xdr:col>5</xdr:col>
      <xdr:colOff>380039</xdr:colOff>
      <xdr:row>22</xdr:row>
      <xdr:rowOff>94742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C1187-F641-3A73-734B-5A7D4157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8079" y="4485715"/>
          <a:ext cx="1134195" cy="371527"/>
        </a:xfrm>
        <a:prstGeom prst="rect">
          <a:avLst/>
        </a:prstGeom>
      </xdr:spPr>
    </xdr:pic>
    <xdr:clientData/>
  </xdr:twoCellAnchor>
  <xdr:twoCellAnchor editAs="oneCell">
    <xdr:from>
      <xdr:col>4</xdr:col>
      <xdr:colOff>454959</xdr:colOff>
      <xdr:row>26</xdr:row>
      <xdr:rowOff>63314</xdr:rowOff>
    </xdr:from>
    <xdr:to>
      <xdr:col>6</xdr:col>
      <xdr:colOff>546287</xdr:colOff>
      <xdr:row>29</xdr:row>
      <xdr:rowOff>91450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B46551-F6F3-3AB7-1244-BF6DF5F9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5047" y="5587814"/>
          <a:ext cx="2186828" cy="599636"/>
        </a:xfrm>
        <a:prstGeom prst="rect">
          <a:avLst/>
        </a:prstGeom>
      </xdr:spPr>
    </xdr:pic>
    <xdr:clientData/>
  </xdr:twoCellAnchor>
  <xdr:twoCellAnchor editAs="oneCell">
    <xdr:from>
      <xdr:col>4</xdr:col>
      <xdr:colOff>620807</xdr:colOff>
      <xdr:row>31</xdr:row>
      <xdr:rowOff>100293</xdr:rowOff>
    </xdr:from>
    <xdr:to>
      <xdr:col>5</xdr:col>
      <xdr:colOff>1022131</xdr:colOff>
      <xdr:row>34</xdr:row>
      <xdr:rowOff>186018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68B08A-8191-F206-1AC0-3ED5595DB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60895" y="6767793"/>
          <a:ext cx="1443471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771525</xdr:colOff>
      <xdr:row>39</xdr:row>
      <xdr:rowOff>0</xdr:rowOff>
    </xdr:from>
    <xdr:to>
      <xdr:col>5</xdr:col>
      <xdr:colOff>828828</xdr:colOff>
      <xdr:row>39</xdr:row>
      <xdr:rowOff>428685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164423-9817-07CA-4FD3-A0B3A7C9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800" y="8572500"/>
          <a:ext cx="1095528" cy="42868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7BEAE0-5FE9-4051-B0E1-ACDCA62DF475}" autoFormatId="16" applyNumberFormats="0" applyBorderFormats="0" applyFontFormats="0" applyPatternFormats="0" applyAlignmentFormats="0" applyWidthHeightFormats="0">
  <queryTableRefresh nextId="7">
    <queryTableFields count="6">
      <queryTableField id="1" name="nidn" tableColumnId="1"/>
      <queryTableField id="2" name="nama_dosen" tableColumnId="2"/>
      <queryTableField id="3" name="jenkel" tableColumnId="3"/>
      <queryTableField id="4" name="fakultas" tableColumnId="4"/>
      <queryTableField id="5" name="program_studi" tableColumnId="5"/>
      <queryTableField id="6" name="gmai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7549D88-ADE7-4CDB-AF2F-76F925C234CE}" autoFormatId="16" applyNumberFormats="0" applyBorderFormats="0" applyFontFormats="0" applyPatternFormats="0" applyAlignmentFormats="0" applyWidthHeightFormats="0">
  <queryTableRefresh nextId="6">
    <queryTableFields count="5">
      <queryTableField id="1" name="kode_matkul" tableColumnId="1"/>
      <queryTableField id="2" name="nama_matkul" tableColumnId="2"/>
      <queryTableField id="3" name="sks" tableColumnId="3"/>
      <queryTableField id="4" name="semester" tableColumnId="4"/>
      <queryTableField id="5" name="nilai_standarisasi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3AD0F03-9FA3-4938-883E-ED6B1AFA7252}" autoFormatId="16" applyNumberFormats="0" applyBorderFormats="0" applyFontFormats="0" applyPatternFormats="0" applyAlignmentFormats="0" applyWidthHeightFormats="0">
  <queryTableRefresh nextId="12">
    <queryTableFields count="11">
      <queryTableField id="1" name="nim" tableColumnId="1"/>
      <queryTableField id="2" name="nama" tableColumnId="2"/>
      <queryTableField id="3" name="jenis_kelamin" tableColumnId="3"/>
      <queryTableField id="4" name="kota_kelahiran" tableColumnId="4"/>
      <queryTableField id="5" name="tanggal_kelahiran" tableColumnId="5"/>
      <queryTableField id="6" name="alamat" tableColumnId="6"/>
      <queryTableField id="7" name="program_studi" tableColumnId="7"/>
      <queryTableField id="8" name="semester" tableColumnId="8"/>
      <queryTableField id="9" name="ipk" tableColumnId="9"/>
      <queryTableField id="10" name="gmail" tableColumnId="10"/>
      <queryTableField id="11" name="no_handphon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1B36D-5A89-473B-8E9A-7E11C79A0D12}" name="dosen4" displayName="dosen4" ref="A1:F14" tableType="queryTable" totalsRowShown="0">
  <autoFilter ref="A1:F14" xr:uid="{FD21B36D-5A89-473B-8E9A-7E11C79A0D12}"/>
  <tableColumns count="6">
    <tableColumn id="1" xr3:uid="{E079C563-DC67-48B9-97F9-AD77D18AFCE4}" uniqueName="1" name="nidn" queryTableFieldId="1"/>
    <tableColumn id="2" xr3:uid="{1E8CA3C2-3309-4352-9024-35B4821D3575}" uniqueName="2" name="nama_dosen" queryTableFieldId="2" dataDxfId="13"/>
    <tableColumn id="3" xr3:uid="{E205903E-8D29-454E-89F3-4FEF9AF699D8}" uniqueName="3" name="jenkel" queryTableFieldId="3" dataDxfId="12"/>
    <tableColumn id="4" xr3:uid="{802A93C3-E632-4527-96FD-818E060A53D7}" uniqueName="4" name="fakultas" queryTableFieldId="4" dataDxfId="11"/>
    <tableColumn id="5" xr3:uid="{3FCCB114-4130-4126-AA5D-56A463C852EF}" uniqueName="5" name="program_studi" queryTableFieldId="5" dataDxfId="10"/>
    <tableColumn id="6" xr3:uid="{46622003-D07A-43C9-87A0-3709DD6EC70F}" uniqueName="6" name="gmail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400595-DA6F-4CE2-8CB1-E091281941D7}" name="matakuliah6" displayName="matakuliah6" ref="A1:E16" tableType="queryTable" totalsRowShown="0">
  <autoFilter ref="A1:E16" xr:uid="{15400595-DA6F-4CE2-8CB1-E091281941D7}"/>
  <tableColumns count="5">
    <tableColumn id="1" xr3:uid="{DB22D915-27BD-43F5-B19F-D461B3024F61}" uniqueName="1" name="kode_matkul" queryTableFieldId="1" dataDxfId="8"/>
    <tableColumn id="2" xr3:uid="{6EB2BE18-0805-4A69-A4FE-83A49DF14984}" uniqueName="2" name="nama_matkul" queryTableFieldId="2" dataDxfId="7"/>
    <tableColumn id="3" xr3:uid="{BCCF4527-5EFF-4923-BE91-3AD092AE8C93}" uniqueName="3" name="sks" queryTableFieldId="3"/>
    <tableColumn id="4" xr3:uid="{ED2A57E0-34FF-4226-8D6D-C10F710359D9}" uniqueName="4" name="semester" queryTableFieldId="4"/>
    <tableColumn id="5" xr3:uid="{EBA3208B-7EB5-4A20-8874-6A8CCE215258}" uniqueName="5" name="nilai_standarisasi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B8FA6-21BE-4361-A513-7B28A8FE3759}" name="mahasiswa" displayName="mahasiswa" ref="A1:K16" tableType="queryTable" totalsRowShown="0">
  <autoFilter ref="A1:K16" xr:uid="{751B8FA6-21BE-4361-A513-7B28A8FE3759}"/>
  <tableColumns count="11">
    <tableColumn id="1" xr3:uid="{4668877F-44C1-45AB-B7B0-7D01399A4A55}" uniqueName="1" name="nim" queryTableFieldId="1"/>
    <tableColumn id="2" xr3:uid="{5E279717-0E23-4A36-91EF-B9B8D21EBE31}" uniqueName="2" name="nama" queryTableFieldId="2" dataDxfId="6"/>
    <tableColumn id="3" xr3:uid="{A156D6C7-8549-4380-84C3-E88DA5969E1F}" uniqueName="3" name="jenis_kelamin" queryTableFieldId="3" dataDxfId="5"/>
    <tableColumn id="4" xr3:uid="{87A90C6E-D498-4A41-9D12-36EC8138232D}" uniqueName="4" name="kota_kelahiran" queryTableFieldId="4" dataDxfId="4"/>
    <tableColumn id="5" xr3:uid="{5FB2506E-1DF7-455D-B75F-D26F0D3FA125}" uniqueName="5" name="tanggal_kelahiran" queryTableFieldId="5" dataDxfId="3"/>
    <tableColumn id="6" xr3:uid="{04B7F56C-96BD-4702-A01D-8318827998B6}" uniqueName="6" name="alamat" queryTableFieldId="6" dataDxfId="2"/>
    <tableColumn id="7" xr3:uid="{6B36F4D6-C0FC-4298-9504-626A066B2839}" uniqueName="7" name="program_studi" queryTableFieldId="7" dataDxfId="1"/>
    <tableColumn id="8" xr3:uid="{C820701D-A952-46A4-94B0-2C6CF37B75DA}" uniqueName="8" name="semester" queryTableFieldId="8"/>
    <tableColumn id="9" xr3:uid="{6DA49788-8750-43C3-8166-1834D936FA72}" uniqueName="9" name="ipk" queryTableFieldId="9"/>
    <tableColumn id="10" xr3:uid="{2D3200E1-4065-4D91-A275-4B2C9E16B0FF}" uniqueName="10" name="gmail" queryTableFieldId="10" dataDxfId="0"/>
    <tableColumn id="11" xr3:uid="{5CB48426-0E48-48B2-92B0-B644304E0C2C}" uniqueName="11" name="no_handphon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60E1-C80D-479F-9754-115C8709570D}">
  <dimension ref="B3:G74"/>
  <sheetViews>
    <sheetView topLeftCell="A46" zoomScale="85" zoomScaleNormal="85" workbookViewId="0">
      <selection activeCell="H55" sqref="H55"/>
    </sheetView>
  </sheetViews>
  <sheetFormatPr defaultRowHeight="15"/>
  <cols>
    <col min="2" max="2" width="17.42578125" customWidth="1"/>
    <col min="3" max="3" width="22" customWidth="1"/>
    <col min="4" max="4" width="22.5703125" customWidth="1"/>
    <col min="5" max="5" width="15.5703125" customWidth="1"/>
    <col min="6" max="6" width="15.7109375" customWidth="1"/>
    <col min="7" max="7" width="18" customWidth="1"/>
  </cols>
  <sheetData>
    <row r="3" spans="2:7">
      <c r="B3" s="6"/>
    </row>
    <row r="4" spans="2:7">
      <c r="B4" s="6" t="s">
        <v>0</v>
      </c>
    </row>
    <row r="5" spans="2:7">
      <c r="B5" s="1" t="s">
        <v>1</v>
      </c>
      <c r="C5" s="1" t="s">
        <v>2</v>
      </c>
      <c r="D5" s="1" t="s">
        <v>221</v>
      </c>
      <c r="E5" s="1"/>
      <c r="F5" s="1"/>
      <c r="G5" s="1"/>
    </row>
    <row r="6" spans="2:7">
      <c r="B6" s="3" t="s">
        <v>3</v>
      </c>
      <c r="C6" s="2">
        <v>3.3</v>
      </c>
      <c r="D6" s="2">
        <v>3</v>
      </c>
      <c r="E6" s="2"/>
      <c r="F6" s="2"/>
    </row>
    <row r="7" spans="2:7">
      <c r="B7" s="3" t="s">
        <v>4</v>
      </c>
      <c r="C7" s="2">
        <v>3.6</v>
      </c>
      <c r="D7" s="2">
        <v>3</v>
      </c>
      <c r="E7" s="2"/>
      <c r="F7" s="2"/>
    </row>
    <row r="8" spans="2:7">
      <c r="B8" s="3" t="s">
        <v>5</v>
      </c>
      <c r="C8" s="2">
        <v>3.9</v>
      </c>
      <c r="D8" s="2">
        <v>3</v>
      </c>
      <c r="E8" s="2"/>
      <c r="F8" s="2"/>
    </row>
    <row r="9" spans="2:7">
      <c r="B9" s="3" t="s">
        <v>16</v>
      </c>
      <c r="C9" s="2">
        <v>3.5</v>
      </c>
      <c r="D9" s="2">
        <v>3</v>
      </c>
      <c r="E9" s="2"/>
      <c r="F9" s="2"/>
    </row>
    <row r="10" spans="2:7">
      <c r="B10" s="3" t="s">
        <v>222</v>
      </c>
      <c r="C10" s="2"/>
      <c r="D10" s="2"/>
    </row>
    <row r="11" spans="2:7">
      <c r="B11" s="3" t="s">
        <v>223</v>
      </c>
      <c r="C11" s="2"/>
      <c r="D11" s="2"/>
    </row>
    <row r="12" spans="2:7">
      <c r="B12" s="3" t="s">
        <v>224</v>
      </c>
      <c r="C12" s="2"/>
      <c r="D12" s="2"/>
    </row>
    <row r="13" spans="2:7">
      <c r="B13" s="3" t="s">
        <v>225</v>
      </c>
      <c r="C13" s="2"/>
      <c r="D13" s="2"/>
      <c r="E13" s="1"/>
      <c r="F13" s="1"/>
    </row>
    <row r="14" spans="2:7">
      <c r="B14" s="3" t="s">
        <v>226</v>
      </c>
      <c r="C14" s="2"/>
      <c r="D14" s="2"/>
      <c r="E14" s="4"/>
      <c r="F14" s="4"/>
    </row>
    <row r="15" spans="2:7">
      <c r="B15" s="3" t="s">
        <v>227</v>
      </c>
      <c r="C15" s="2"/>
      <c r="D15" s="2"/>
      <c r="E15" s="4"/>
      <c r="F15" s="4"/>
    </row>
    <row r="16" spans="2:7">
      <c r="B16" s="3" t="s">
        <v>228</v>
      </c>
      <c r="C16" s="2"/>
      <c r="D16" s="2"/>
      <c r="E16" s="4"/>
      <c r="F16" s="4"/>
    </row>
    <row r="17" spans="2:6">
      <c r="B17" s="3" t="s">
        <v>229</v>
      </c>
      <c r="C17" s="2"/>
      <c r="D17" s="2"/>
      <c r="E17" s="4"/>
      <c r="F17" s="4"/>
    </row>
    <row r="18" spans="2:6">
      <c r="B18" s="3" t="s">
        <v>230</v>
      </c>
      <c r="C18" s="2"/>
      <c r="D18" s="2"/>
    </row>
    <row r="19" spans="2:6">
      <c r="B19" s="3" t="s">
        <v>231</v>
      </c>
      <c r="C19" s="2"/>
      <c r="D19" s="2"/>
    </row>
    <row r="20" spans="2:6">
      <c r="B20" s="3" t="s">
        <v>232</v>
      </c>
      <c r="C20" s="2"/>
      <c r="D20" s="2"/>
      <c r="E20" s="1"/>
      <c r="F20" s="1"/>
    </row>
    <row r="21" spans="2:6">
      <c r="B21" s="3" t="s">
        <v>233</v>
      </c>
      <c r="C21" s="2"/>
      <c r="D21" s="2"/>
      <c r="E21" s="4"/>
      <c r="F21" s="4"/>
    </row>
    <row r="22" spans="2:6">
      <c r="B22" s="3" t="s">
        <v>234</v>
      </c>
      <c r="C22" s="2"/>
      <c r="D22" s="2"/>
      <c r="E22" s="4"/>
      <c r="F22" s="4"/>
    </row>
    <row r="23" spans="2:6">
      <c r="B23" s="3" t="s">
        <v>235</v>
      </c>
      <c r="C23" s="2"/>
      <c r="D23" s="2"/>
      <c r="E23" s="4"/>
      <c r="F23" s="4"/>
    </row>
    <row r="24" spans="2:6">
      <c r="B24" s="3" t="s">
        <v>236</v>
      </c>
      <c r="C24" s="2"/>
      <c r="D24" s="2"/>
      <c r="E24" s="4"/>
      <c r="F24" s="4"/>
    </row>
    <row r="25" spans="2:6">
      <c r="B25" s="3" t="s">
        <v>237</v>
      </c>
      <c r="C25" s="2"/>
      <c r="D25" s="2"/>
    </row>
    <row r="26" spans="2:6">
      <c r="B26" s="3" t="s">
        <v>238</v>
      </c>
      <c r="C26" s="2"/>
      <c r="D26" s="2"/>
    </row>
    <row r="27" spans="2:6">
      <c r="B27" s="3" t="s">
        <v>239</v>
      </c>
      <c r="C27" s="2"/>
      <c r="D27" s="2"/>
    </row>
    <row r="28" spans="2:6">
      <c r="B28" s="3" t="s">
        <v>240</v>
      </c>
      <c r="C28" s="2"/>
      <c r="D28" s="2"/>
      <c r="E28" s="4"/>
      <c r="F28" s="4"/>
    </row>
    <row r="29" spans="2:6">
      <c r="B29" s="3" t="s">
        <v>241</v>
      </c>
      <c r="C29" s="2"/>
      <c r="D29" s="2"/>
      <c r="E29" s="4"/>
      <c r="F29" s="4"/>
    </row>
    <row r="30" spans="2:6">
      <c r="B30" s="3" t="s">
        <v>242</v>
      </c>
      <c r="C30" s="2"/>
      <c r="D30" s="2"/>
    </row>
    <row r="31" spans="2:6">
      <c r="B31" s="3" t="s">
        <v>243</v>
      </c>
      <c r="C31" s="2"/>
      <c r="D31" s="2"/>
    </row>
    <row r="32" spans="2:6">
      <c r="B32" s="3" t="s">
        <v>244</v>
      </c>
      <c r="C32" s="2"/>
      <c r="D32" s="2"/>
    </row>
    <row r="33" spans="2:4">
      <c r="B33" s="3" t="s">
        <v>245</v>
      </c>
      <c r="C33" s="2"/>
      <c r="D33" s="2"/>
    </row>
    <row r="34" spans="2:4">
      <c r="B34" s="3" t="s">
        <v>246</v>
      </c>
      <c r="C34" s="2"/>
      <c r="D34" s="2"/>
    </row>
    <row r="35" spans="2:4">
      <c r="B35" s="3" t="s">
        <v>247</v>
      </c>
      <c r="C35" s="2"/>
      <c r="D35" s="2"/>
    </row>
    <row r="36" spans="2:4">
      <c r="B36" s="3" t="s">
        <v>248</v>
      </c>
      <c r="C36" s="2"/>
      <c r="D36" s="2"/>
    </row>
    <row r="37" spans="2:4">
      <c r="B37" s="3"/>
      <c r="C37" s="2"/>
      <c r="D37" s="2"/>
    </row>
    <row r="38" spans="2:4">
      <c r="B38" s="3"/>
      <c r="C38" t="s">
        <v>20</v>
      </c>
      <c r="D38" t="s">
        <v>20</v>
      </c>
    </row>
    <row r="39" spans="2:4">
      <c r="B39" s="3" t="s">
        <v>15</v>
      </c>
      <c r="C39">
        <f>60/100</f>
        <v>0.6</v>
      </c>
      <c r="D39">
        <f>40/100</f>
        <v>0.4</v>
      </c>
    </row>
    <row r="40" spans="2:4" ht="45">
      <c r="B40" s="3" t="s">
        <v>18</v>
      </c>
    </row>
    <row r="41" spans="2:4">
      <c r="B41" t="s">
        <v>17</v>
      </c>
      <c r="C41" s="1">
        <f>SQRT((C6^2)+(C7^2)+(C8^2)+(C9^2))</f>
        <v>7.1630998876184888</v>
      </c>
      <c r="D41" s="1">
        <f>SQRT((D6^2)+(D7^2)+(D8^2)+(D9^2))</f>
        <v>6</v>
      </c>
    </row>
    <row r="42" spans="2:4">
      <c r="B42" s="5" t="s">
        <v>3</v>
      </c>
      <c r="C42" s="4">
        <f>C6/$C$41</f>
        <v>0.46069439932061995</v>
      </c>
      <c r="D42" s="4">
        <f>D6/$D$41</f>
        <v>0.5</v>
      </c>
    </row>
    <row r="43" spans="2:4">
      <c r="B43" s="3" t="s">
        <v>4</v>
      </c>
      <c r="C43" s="4">
        <f>C7/$C$41</f>
        <v>0.50257570834976728</v>
      </c>
      <c r="D43" s="4">
        <f>D7/$D$41</f>
        <v>0.5</v>
      </c>
    </row>
    <row r="44" spans="2:4">
      <c r="B44" s="3" t="s">
        <v>5</v>
      </c>
      <c r="C44" s="4">
        <f>C8/$C$41</f>
        <v>0.5444570173789145</v>
      </c>
      <c r="D44" s="4">
        <f>D8/$D$41</f>
        <v>0.5</v>
      </c>
    </row>
    <row r="45" spans="2:4">
      <c r="B45" s="3" t="s">
        <v>16</v>
      </c>
      <c r="C45" s="4">
        <f>C9/$C$41</f>
        <v>0.48861527200671812</v>
      </c>
      <c r="D45" s="4">
        <f>D9/$D$41</f>
        <v>0.5</v>
      </c>
    </row>
    <row r="46" spans="2:4">
      <c r="B46" s="3"/>
    </row>
    <row r="47" spans="2:4" ht="30">
      <c r="B47" s="3" t="s">
        <v>19</v>
      </c>
    </row>
    <row r="48" spans="2:4">
      <c r="B48" t="s">
        <v>1</v>
      </c>
      <c r="C48" s="1" t="s">
        <v>6</v>
      </c>
      <c r="D48" s="1" t="s">
        <v>7</v>
      </c>
    </row>
    <row r="49" spans="2:4">
      <c r="B49" s="3" t="s">
        <v>3</v>
      </c>
      <c r="C49" s="4">
        <f>$C$39*C42</f>
        <v>0.27641663959237195</v>
      </c>
      <c r="D49" s="4">
        <f>$D$39*D42</f>
        <v>0.2</v>
      </c>
    </row>
    <row r="50" spans="2:4">
      <c r="B50" s="3" t="s">
        <v>4</v>
      </c>
      <c r="C50" s="4">
        <f>$C$39*C43</f>
        <v>0.30154542500986037</v>
      </c>
      <c r="D50" s="4">
        <f>$D$39*D43</f>
        <v>0.2</v>
      </c>
    </row>
    <row r="51" spans="2:4">
      <c r="B51" s="3" t="s">
        <v>5</v>
      </c>
      <c r="C51" s="4">
        <f>$C$39*C44</f>
        <v>0.32667421042734868</v>
      </c>
      <c r="D51" s="4">
        <f>$D$39*D44</f>
        <v>0.2</v>
      </c>
    </row>
    <row r="52" spans="2:4">
      <c r="B52" s="3" t="s">
        <v>16</v>
      </c>
      <c r="C52" s="4">
        <f>$C$39*C45</f>
        <v>0.29316916320403086</v>
      </c>
      <c r="D52" s="4">
        <f>$D$39*D45</f>
        <v>0.2</v>
      </c>
    </row>
    <row r="53" spans="2:4">
      <c r="B53" s="3"/>
      <c r="C53" s="4"/>
    </row>
    <row r="54" spans="2:4">
      <c r="B54" s="3"/>
    </row>
    <row r="55" spans="2:4">
      <c r="B55" t="s">
        <v>8</v>
      </c>
      <c r="C55" s="1"/>
      <c r="D55" s="1"/>
    </row>
    <row r="56" spans="2:4">
      <c r="B56" s="1" t="s">
        <v>9</v>
      </c>
      <c r="C56" s="4">
        <f>IF(C38="BENEFIT",MAX(C49:C52))</f>
        <v>0.32667421042734868</v>
      </c>
      <c r="D56" s="4">
        <f>IF(D38="BENEFIT",MAX(D49:D52))</f>
        <v>0.2</v>
      </c>
    </row>
    <row r="57" spans="2:4">
      <c r="B57" s="1" t="s">
        <v>10</v>
      </c>
      <c r="C57" s="4">
        <f>IF(C38="BENEFIT",MIN(C49:C52))</f>
        <v>0.27641663959237195</v>
      </c>
      <c r="D57" s="4">
        <f>IF(D38="BENEFIT",MIN(D49:D52))</f>
        <v>0.2</v>
      </c>
    </row>
    <row r="58" spans="2:4">
      <c r="B58" s="3"/>
      <c r="C58" s="4"/>
      <c r="D58" s="4"/>
    </row>
    <row r="59" spans="2:4" ht="30">
      <c r="B59" s="3" t="s">
        <v>11</v>
      </c>
      <c r="C59" s="4"/>
      <c r="D59" s="4"/>
    </row>
    <row r="60" spans="2:4">
      <c r="B60" s="3" t="s">
        <v>21</v>
      </c>
      <c r="C60" t="s">
        <v>12</v>
      </c>
      <c r="D60" t="s">
        <v>13</v>
      </c>
    </row>
    <row r="61" spans="2:4">
      <c r="B61" s="3" t="s">
        <v>3</v>
      </c>
      <c r="C61">
        <f>SQRT((($C$56-C49)^2)+(($D$56-D49)^2)+(($E$28-E21)^2)+(($F$28-F21)^2))</f>
        <v>5.0257570834976728E-2</v>
      </c>
      <c r="D61">
        <f>SQRT(((C49-$C$57)^2)+((D49-$D$57)^2)+((E21-$E$29)^2)+((F21-$F$29)^2))</f>
        <v>0</v>
      </c>
    </row>
    <row r="62" spans="2:4">
      <c r="B62" s="3" t="s">
        <v>4</v>
      </c>
      <c r="C62">
        <f>SQRT((($C$56-C50)^2)+(($D$56-D50)^2)+(($E$28-E22)^2)+(($F$28-F22)^2))</f>
        <v>2.5128785417488309E-2</v>
      </c>
      <c r="D62">
        <f>SQRT(((C50-$C$57)^2)+((D50-$D$57)^2)+((E22-$E$29)^2)+((F22-$F$29)^2))</f>
        <v>2.512878541748842E-2</v>
      </c>
    </row>
    <row r="63" spans="2:4">
      <c r="B63" s="3" t="s">
        <v>5</v>
      </c>
      <c r="C63">
        <f>SQRT((($C$56-C51)^2)+(($D$56-D51)^2)+(($E$28-E23)^2)+(($F$28-F23)^2))</f>
        <v>0</v>
      </c>
      <c r="D63">
        <f>SQRT(((C51-$C$57)^2)+((D51-$D$57)^2)+((E23-$E$29)^2)+((F23-$F$29)^2))</f>
        <v>5.0257570834976728E-2</v>
      </c>
    </row>
    <row r="64" spans="2:4">
      <c r="B64" s="3" t="s">
        <v>16</v>
      </c>
      <c r="C64">
        <f>SQRT((($C$56-C52)^2)+(($D$56-D52)^2)+(($E$28-E24)^2)+(($F$28-F24)^2))</f>
        <v>3.3505047223317819E-2</v>
      </c>
      <c r="D64">
        <f>SQRT(((C52-$C$57)^2)+((D52-$D$57)^2)+((E24-$E$29)^2)+((F24-$F$29)^2))</f>
        <v>1.6752523611658909E-2</v>
      </c>
    </row>
    <row r="65" spans="2:4">
      <c r="B65" s="3"/>
      <c r="C65" s="2"/>
      <c r="D65" s="2"/>
    </row>
    <row r="66" spans="2:4">
      <c r="B66" s="3" t="s">
        <v>14</v>
      </c>
      <c r="C66" t="s">
        <v>22</v>
      </c>
      <c r="D66" t="s">
        <v>43</v>
      </c>
    </row>
    <row r="67" spans="2:4">
      <c r="B67" s="3" t="s">
        <v>23</v>
      </c>
      <c r="C67">
        <f>D61/(D61+C61)</f>
        <v>0</v>
      </c>
      <c r="D67">
        <f>RANK(C67,$C$67:$C$70,0)</f>
        <v>4</v>
      </c>
    </row>
    <row r="68" spans="2:4">
      <c r="B68" s="3" t="s">
        <v>24</v>
      </c>
      <c r="C68">
        <f>D62/(D62+C62)</f>
        <v>0.50000000000000111</v>
      </c>
      <c r="D68">
        <f t="shared" ref="D68:D70" si="0">RANK(C68,$C$67:$C$70,0)</f>
        <v>2</v>
      </c>
    </row>
    <row r="69" spans="2:4">
      <c r="B69" s="3" t="s">
        <v>25</v>
      </c>
      <c r="C69">
        <f>D63/(D63+C63)</f>
        <v>1</v>
      </c>
      <c r="D69">
        <f t="shared" si="0"/>
        <v>1</v>
      </c>
    </row>
    <row r="70" spans="2:4">
      <c r="B70" s="3" t="s">
        <v>26</v>
      </c>
      <c r="C70">
        <f>D64/(D64+C64)</f>
        <v>0.33333333333333331</v>
      </c>
      <c r="D70">
        <f t="shared" si="0"/>
        <v>3</v>
      </c>
    </row>
    <row r="71" spans="2:4">
      <c r="B71" s="1"/>
      <c r="C71" s="4"/>
    </row>
    <row r="72" spans="2:4">
      <c r="B72" s="3"/>
      <c r="C72" s="2"/>
    </row>
    <row r="73" spans="2:4">
      <c r="B73" s="3"/>
    </row>
    <row r="74" spans="2:4">
      <c r="B74" s="3"/>
    </row>
  </sheetData>
  <phoneticPr fontId="3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70F8-BFF3-4CEA-84B4-CBA3ACB1166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CF71-1348-41FB-9845-F7152D0BA740}">
  <dimension ref="A1:H35"/>
  <sheetViews>
    <sheetView zoomScale="85" zoomScaleNormal="85" workbookViewId="0">
      <selection activeCell="C15" sqref="C15"/>
    </sheetView>
  </sheetViews>
  <sheetFormatPr defaultRowHeight="15"/>
  <cols>
    <col min="1" max="1" width="17.85546875" customWidth="1"/>
    <col min="2" max="2" width="27.140625" customWidth="1"/>
    <col min="3" max="3" width="20" customWidth="1"/>
    <col min="4" max="4" width="17.5703125" customWidth="1"/>
    <col min="5" max="5" width="16.42578125" customWidth="1"/>
    <col min="6" max="6" width="24.85546875" customWidth="1"/>
    <col min="7" max="7" width="14.42578125" customWidth="1"/>
    <col min="8" max="8" width="12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2"/>
      <c r="B2" s="2"/>
      <c r="C2" s="2"/>
      <c r="D2" s="2"/>
      <c r="E2" s="2"/>
      <c r="F2" s="2" t="s">
        <v>41</v>
      </c>
      <c r="G2" s="2"/>
      <c r="H2" s="2"/>
    </row>
    <row r="3" spans="1:8">
      <c r="A3" s="2"/>
      <c r="B3" s="2"/>
      <c r="C3" s="2"/>
      <c r="D3" s="2"/>
      <c r="E3" s="2"/>
      <c r="F3" s="2" t="s">
        <v>42</v>
      </c>
      <c r="G3" s="2"/>
      <c r="H3" s="2"/>
    </row>
    <row r="4" spans="1:8">
      <c r="A4" s="2"/>
      <c r="B4" s="2"/>
      <c r="C4" s="2"/>
      <c r="D4" s="2"/>
      <c r="E4" s="2"/>
      <c r="F4" s="2" t="s">
        <v>29</v>
      </c>
      <c r="G4" s="2"/>
      <c r="H4" s="2"/>
    </row>
    <row r="5" spans="1:8">
      <c r="B5" s="1"/>
      <c r="C5" s="1"/>
      <c r="D5" s="1"/>
    </row>
    <row r="6" spans="1:8">
      <c r="A6" s="1" t="s">
        <v>27</v>
      </c>
      <c r="B6" s="1" t="s">
        <v>28</v>
      </c>
      <c r="C6" s="1" t="s">
        <v>29</v>
      </c>
      <c r="D6" s="2"/>
    </row>
    <row r="7" spans="1:8">
      <c r="A7" s="2" t="s">
        <v>35</v>
      </c>
      <c r="B7" s="2">
        <v>4</v>
      </c>
      <c r="C7" s="2">
        <v>75</v>
      </c>
      <c r="D7" s="2"/>
    </row>
    <row r="8" spans="1:8">
      <c r="A8" s="2" t="s">
        <v>36</v>
      </c>
      <c r="B8" s="2">
        <v>3</v>
      </c>
      <c r="C8" s="2">
        <v>70</v>
      </c>
      <c r="D8" s="2"/>
    </row>
    <row r="9" spans="1:8">
      <c r="A9" s="2" t="s">
        <v>37</v>
      </c>
      <c r="B9" s="2">
        <v>5</v>
      </c>
      <c r="C9" s="2">
        <v>85</v>
      </c>
    </row>
    <row r="10" spans="1:8">
      <c r="B10" s="3"/>
    </row>
    <row r="11" spans="1:8">
      <c r="A11" s="6" t="s">
        <v>38</v>
      </c>
    </row>
    <row r="13" spans="1:8" ht="30">
      <c r="A13" s="1" t="s">
        <v>27</v>
      </c>
      <c r="B13" s="1" t="s">
        <v>28</v>
      </c>
      <c r="C13" s="1" t="s">
        <v>29</v>
      </c>
      <c r="D13" s="1" t="s">
        <v>30</v>
      </c>
      <c r="E13" s="1" t="s">
        <v>31</v>
      </c>
    </row>
    <row r="14" spans="1:8">
      <c r="A14" s="2" t="s">
        <v>35</v>
      </c>
      <c r="B14" s="2">
        <v>4</v>
      </c>
      <c r="C14" s="2">
        <v>75</v>
      </c>
      <c r="D14" s="2">
        <f>5-B14</f>
        <v>1</v>
      </c>
      <c r="E14" s="2">
        <f>100-C14</f>
        <v>25</v>
      </c>
    </row>
    <row r="15" spans="1:8">
      <c r="A15" s="2" t="s">
        <v>36</v>
      </c>
      <c r="B15" s="2">
        <v>3</v>
      </c>
      <c r="C15" s="2">
        <v>70</v>
      </c>
      <c r="D15" s="2">
        <f t="shared" ref="D15:D16" si="0">5-B15</f>
        <v>2</v>
      </c>
      <c r="E15" s="2">
        <f t="shared" ref="E15:E16" si="1">100-C15</f>
        <v>30</v>
      </c>
    </row>
    <row r="16" spans="1:8">
      <c r="A16" s="2" t="s">
        <v>37</v>
      </c>
      <c r="B16" s="2">
        <v>5</v>
      </c>
      <c r="C16" s="2">
        <v>85</v>
      </c>
      <c r="D16" s="2">
        <f t="shared" si="0"/>
        <v>0</v>
      </c>
      <c r="E16" s="2">
        <f t="shared" si="1"/>
        <v>15</v>
      </c>
    </row>
    <row r="18" spans="1:5">
      <c r="B18" s="1"/>
      <c r="C18" s="1"/>
    </row>
    <row r="19" spans="1:5">
      <c r="A19" s="6" t="s">
        <v>39</v>
      </c>
    </row>
    <row r="21" spans="1:5" ht="30">
      <c r="A21" s="1" t="s">
        <v>27</v>
      </c>
      <c r="B21" s="1" t="s">
        <v>30</v>
      </c>
      <c r="C21" s="1" t="s">
        <v>31</v>
      </c>
      <c r="D21" s="1" t="s">
        <v>32</v>
      </c>
      <c r="E21" s="1" t="s">
        <v>33</v>
      </c>
    </row>
    <row r="22" spans="1:5">
      <c r="A22" s="2" t="s">
        <v>35</v>
      </c>
      <c r="B22" s="2">
        <f>5-B14</f>
        <v>1</v>
      </c>
      <c r="C22" s="2">
        <f>100-C14</f>
        <v>25</v>
      </c>
      <c r="D22" s="2">
        <f>D14*0.6</f>
        <v>0.6</v>
      </c>
      <c r="E22" s="2">
        <f>E14*0.4</f>
        <v>10</v>
      </c>
    </row>
    <row r="23" spans="1:5">
      <c r="A23" s="2" t="s">
        <v>36</v>
      </c>
      <c r="B23" s="2">
        <f t="shared" ref="B23:B24" si="2">5-B15</f>
        <v>2</v>
      </c>
      <c r="C23" s="2">
        <f t="shared" ref="C23:C24" si="3">100-C15</f>
        <v>30</v>
      </c>
      <c r="D23" s="2">
        <f>D15*0.6</f>
        <v>1.2</v>
      </c>
      <c r="E23" s="2">
        <f t="shared" ref="E23:E24" si="4">E15*0.4</f>
        <v>12</v>
      </c>
    </row>
    <row r="24" spans="1:5">
      <c r="A24" s="2" t="s">
        <v>37</v>
      </c>
      <c r="B24" s="2">
        <f t="shared" si="2"/>
        <v>0</v>
      </c>
      <c r="C24" s="2">
        <f t="shared" si="3"/>
        <v>15</v>
      </c>
      <c r="D24" s="2">
        <f>D16*0.6</f>
        <v>0</v>
      </c>
      <c r="E24" s="2">
        <f t="shared" si="4"/>
        <v>6</v>
      </c>
    </row>
    <row r="25" spans="1:5">
      <c r="B25" s="1"/>
      <c r="C25" s="1"/>
      <c r="D25" s="1"/>
    </row>
    <row r="26" spans="1:5">
      <c r="B26" s="3"/>
      <c r="C26" s="4"/>
      <c r="D26" s="2"/>
    </row>
    <row r="27" spans="1:5">
      <c r="A27" s="6" t="s">
        <v>40</v>
      </c>
    </row>
    <row r="29" spans="1:5" ht="30">
      <c r="A29" s="1" t="s">
        <v>27</v>
      </c>
      <c r="B29" s="1" t="s">
        <v>32</v>
      </c>
      <c r="C29" s="1" t="s">
        <v>33</v>
      </c>
      <c r="D29" s="1" t="s">
        <v>34</v>
      </c>
    </row>
    <row r="30" spans="1:5">
      <c r="A30" s="2" t="s">
        <v>35</v>
      </c>
      <c r="B30" s="2">
        <f>D22*0.6</f>
        <v>0.36</v>
      </c>
      <c r="C30" s="2">
        <f>E22*0.4</f>
        <v>4</v>
      </c>
      <c r="D30" s="2">
        <f>B30+C30</f>
        <v>4.3600000000000003</v>
      </c>
    </row>
    <row r="31" spans="1:5">
      <c r="A31" s="2" t="s">
        <v>36</v>
      </c>
      <c r="B31" s="2">
        <f t="shared" ref="B31:B32" si="5">D23*0.6</f>
        <v>0.72</v>
      </c>
      <c r="C31" s="2">
        <f t="shared" ref="C31:C32" si="6">E23*0.4</f>
        <v>4.8000000000000007</v>
      </c>
      <c r="D31" s="2">
        <f t="shared" ref="D31:D32" si="7">B31+C31</f>
        <v>5.5200000000000005</v>
      </c>
    </row>
    <row r="32" spans="1:5">
      <c r="A32" s="2" t="s">
        <v>37</v>
      </c>
      <c r="B32" s="2">
        <f t="shared" si="5"/>
        <v>0</v>
      </c>
      <c r="C32" s="2">
        <f t="shared" si="6"/>
        <v>2.4000000000000004</v>
      </c>
      <c r="D32" s="2">
        <f t="shared" si="7"/>
        <v>2.4000000000000004</v>
      </c>
    </row>
    <row r="33" spans="2:4">
      <c r="B33" s="3"/>
      <c r="C33" s="4"/>
      <c r="D33" s="4"/>
    </row>
    <row r="34" spans="2:4">
      <c r="B34" s="3"/>
      <c r="C34" s="2"/>
      <c r="D34" s="2"/>
    </row>
    <row r="35" spans="2:4">
      <c r="B3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7A8F-DF20-4E3D-BB9B-0F416DE05462}">
  <dimension ref="A1:F17"/>
  <sheetViews>
    <sheetView workbookViewId="0">
      <selection activeCell="A17" sqref="A17"/>
    </sheetView>
  </sheetViews>
  <sheetFormatPr defaultRowHeight="15"/>
  <cols>
    <col min="1" max="1" width="13.85546875" customWidth="1"/>
    <col min="2" max="2" width="43.140625" customWidth="1"/>
    <col min="3" max="3" width="8.85546875" bestFit="1" customWidth="1"/>
    <col min="4" max="4" width="14.42578125" bestFit="1" customWidth="1"/>
    <col min="5" max="5" width="17.85546875" bestFit="1" customWidth="1"/>
    <col min="6" max="6" width="24.5703125" bestFit="1" customWidth="1"/>
  </cols>
  <sheetData>
    <row r="1" spans="1:6">
      <c r="A1" t="s">
        <v>167</v>
      </c>
      <c r="B1" t="s">
        <v>168</v>
      </c>
      <c r="C1" t="s">
        <v>169</v>
      </c>
      <c r="D1" t="s">
        <v>74</v>
      </c>
      <c r="E1" t="s">
        <v>75</v>
      </c>
      <c r="F1" t="s">
        <v>87</v>
      </c>
    </row>
    <row r="2" spans="1:6">
      <c r="A2">
        <v>401038601</v>
      </c>
      <c r="B2" t="s">
        <v>170</v>
      </c>
      <c r="C2" t="s">
        <v>171</v>
      </c>
      <c r="D2" t="s">
        <v>76</v>
      </c>
      <c r="E2" t="s">
        <v>77</v>
      </c>
      <c r="F2" t="s">
        <v>73</v>
      </c>
    </row>
    <row r="3" spans="1:6">
      <c r="A3">
        <v>401066805</v>
      </c>
      <c r="B3" t="s">
        <v>172</v>
      </c>
      <c r="C3" t="s">
        <v>173</v>
      </c>
      <c r="D3" t="s">
        <v>76</v>
      </c>
      <c r="E3" t="s">
        <v>77</v>
      </c>
      <c r="F3" t="s">
        <v>68</v>
      </c>
    </row>
    <row r="4" spans="1:6">
      <c r="A4">
        <v>402118602</v>
      </c>
      <c r="B4" t="s">
        <v>174</v>
      </c>
      <c r="C4" t="s">
        <v>173</v>
      </c>
      <c r="D4" t="s">
        <v>76</v>
      </c>
      <c r="E4" t="s">
        <v>77</v>
      </c>
      <c r="F4" t="s">
        <v>80</v>
      </c>
    </row>
    <row r="5" spans="1:6">
      <c r="A5">
        <v>403068304</v>
      </c>
      <c r="B5" t="s">
        <v>55</v>
      </c>
      <c r="C5" t="s">
        <v>173</v>
      </c>
      <c r="D5" t="s">
        <v>76</v>
      </c>
      <c r="E5" t="s">
        <v>77</v>
      </c>
      <c r="F5" t="s">
        <v>66</v>
      </c>
    </row>
    <row r="6" spans="1:6">
      <c r="A6">
        <v>405018002</v>
      </c>
      <c r="B6" t="s">
        <v>78</v>
      </c>
      <c r="C6" t="s">
        <v>173</v>
      </c>
      <c r="D6" t="s">
        <v>76</v>
      </c>
      <c r="E6" t="s">
        <v>77</v>
      </c>
      <c r="F6" t="s">
        <v>79</v>
      </c>
    </row>
    <row r="7" spans="1:6">
      <c r="A7">
        <v>407018303</v>
      </c>
      <c r="B7" t="s">
        <v>63</v>
      </c>
      <c r="C7" t="s">
        <v>173</v>
      </c>
      <c r="D7" t="s">
        <v>76</v>
      </c>
      <c r="E7" t="s">
        <v>77</v>
      </c>
      <c r="F7" t="s">
        <v>64</v>
      </c>
    </row>
    <row r="8" spans="1:6">
      <c r="A8">
        <v>407068902</v>
      </c>
      <c r="B8" t="s">
        <v>56</v>
      </c>
      <c r="C8" t="s">
        <v>173</v>
      </c>
      <c r="D8" t="s">
        <v>76</v>
      </c>
      <c r="E8" t="s">
        <v>77</v>
      </c>
      <c r="F8" t="s">
        <v>67</v>
      </c>
    </row>
    <row r="9" spans="1:6">
      <c r="A9">
        <v>409057804</v>
      </c>
      <c r="B9" t="s">
        <v>62</v>
      </c>
      <c r="C9" t="s">
        <v>173</v>
      </c>
      <c r="D9" t="s">
        <v>76</v>
      </c>
      <c r="E9" t="s">
        <v>77</v>
      </c>
      <c r="F9" t="s">
        <v>72</v>
      </c>
    </row>
    <row r="10" spans="1:6">
      <c r="A10">
        <v>414068301</v>
      </c>
      <c r="B10" t="s">
        <v>48</v>
      </c>
      <c r="C10" t="s">
        <v>173</v>
      </c>
      <c r="D10" t="s">
        <v>76</v>
      </c>
      <c r="E10" t="s">
        <v>77</v>
      </c>
      <c r="F10" t="s">
        <v>49</v>
      </c>
    </row>
    <row r="11" spans="1:6">
      <c r="A11">
        <v>415038603</v>
      </c>
      <c r="B11" t="s">
        <v>51</v>
      </c>
      <c r="C11" t="s">
        <v>173</v>
      </c>
      <c r="D11" t="s">
        <v>76</v>
      </c>
      <c r="E11" t="s">
        <v>77</v>
      </c>
      <c r="F11" t="s">
        <v>65</v>
      </c>
    </row>
    <row r="12" spans="1:6">
      <c r="A12">
        <v>415039001</v>
      </c>
      <c r="B12" t="s">
        <v>59</v>
      </c>
      <c r="C12" t="s">
        <v>173</v>
      </c>
      <c r="D12" t="s">
        <v>76</v>
      </c>
      <c r="E12" t="s">
        <v>77</v>
      </c>
      <c r="F12" t="s">
        <v>69</v>
      </c>
    </row>
    <row r="13" spans="1:6">
      <c r="A13">
        <v>423068901</v>
      </c>
      <c r="B13" t="s">
        <v>70</v>
      </c>
      <c r="C13" t="s">
        <v>173</v>
      </c>
      <c r="D13" t="s">
        <v>76</v>
      </c>
      <c r="E13" t="s">
        <v>77</v>
      </c>
      <c r="F13" t="s">
        <v>71</v>
      </c>
    </row>
    <row r="14" spans="1:6">
      <c r="A14">
        <v>430119001</v>
      </c>
      <c r="B14" t="s">
        <v>45</v>
      </c>
      <c r="C14" t="s">
        <v>173</v>
      </c>
      <c r="D14" t="s">
        <v>76</v>
      </c>
      <c r="E14" t="s">
        <v>77</v>
      </c>
      <c r="F14" t="s">
        <v>46</v>
      </c>
    </row>
    <row r="17" spans="1:1">
      <c r="A17" t="s">
        <v>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94F2-F056-4FC7-A1A5-69B4C50F408F}">
  <dimension ref="A1:E16"/>
  <sheetViews>
    <sheetView workbookViewId="0">
      <selection activeCell="G9" sqref="G9"/>
    </sheetView>
  </sheetViews>
  <sheetFormatPr defaultRowHeight="15"/>
  <cols>
    <col min="1" max="1" width="14.140625" customWidth="1"/>
    <col min="2" max="2" width="37.7109375" customWidth="1"/>
  </cols>
  <sheetData>
    <row r="1" spans="1:5">
      <c r="A1" t="s">
        <v>175</v>
      </c>
      <c r="B1" t="s">
        <v>176</v>
      </c>
      <c r="C1" t="s">
        <v>177</v>
      </c>
      <c r="D1" t="s">
        <v>85</v>
      </c>
      <c r="E1" t="s">
        <v>178</v>
      </c>
    </row>
    <row r="2" spans="1:5">
      <c r="A2" t="s">
        <v>179</v>
      </c>
      <c r="B2" t="s">
        <v>44</v>
      </c>
      <c r="C2">
        <v>3</v>
      </c>
      <c r="D2">
        <v>1</v>
      </c>
      <c r="E2">
        <v>8</v>
      </c>
    </row>
    <row r="3" spans="1:5">
      <c r="A3" t="s">
        <v>180</v>
      </c>
      <c r="B3" t="s">
        <v>47</v>
      </c>
      <c r="C3">
        <v>2</v>
      </c>
      <c r="D3">
        <v>1</v>
      </c>
      <c r="E3">
        <v>7.5</v>
      </c>
    </row>
    <row r="4" spans="1:5">
      <c r="A4" t="s">
        <v>181</v>
      </c>
      <c r="B4" t="s">
        <v>50</v>
      </c>
      <c r="C4">
        <v>2</v>
      </c>
      <c r="D4">
        <v>1</v>
      </c>
      <c r="E4">
        <v>8</v>
      </c>
    </row>
    <row r="5" spans="1:5">
      <c r="A5" t="s">
        <v>182</v>
      </c>
      <c r="B5" t="s">
        <v>52</v>
      </c>
      <c r="C5">
        <v>2</v>
      </c>
      <c r="D5">
        <v>2</v>
      </c>
      <c r="E5">
        <v>8</v>
      </c>
    </row>
    <row r="6" spans="1:5">
      <c r="A6" t="s">
        <v>183</v>
      </c>
      <c r="B6" t="s">
        <v>184</v>
      </c>
      <c r="C6">
        <v>2</v>
      </c>
      <c r="D6">
        <v>2</v>
      </c>
      <c r="E6">
        <v>7</v>
      </c>
    </row>
    <row r="7" spans="1:5">
      <c r="A7" t="s">
        <v>185</v>
      </c>
      <c r="B7" t="s">
        <v>54</v>
      </c>
      <c r="C7">
        <v>3</v>
      </c>
      <c r="D7">
        <v>3</v>
      </c>
      <c r="E7">
        <v>7.5</v>
      </c>
    </row>
    <row r="8" spans="1:5">
      <c r="A8" t="s">
        <v>186</v>
      </c>
      <c r="B8" t="s">
        <v>53</v>
      </c>
      <c r="C8">
        <v>2</v>
      </c>
      <c r="D8">
        <v>3</v>
      </c>
      <c r="E8">
        <v>7.5</v>
      </c>
    </row>
    <row r="9" spans="1:5">
      <c r="A9" t="s">
        <v>187</v>
      </c>
      <c r="B9" t="s">
        <v>188</v>
      </c>
      <c r="C9">
        <v>3</v>
      </c>
      <c r="D9">
        <v>4</v>
      </c>
      <c r="E9">
        <v>8</v>
      </c>
    </row>
    <row r="10" spans="1:5">
      <c r="A10" t="s">
        <v>189</v>
      </c>
      <c r="B10" t="s">
        <v>58</v>
      </c>
      <c r="C10">
        <v>2</v>
      </c>
      <c r="D10">
        <v>4</v>
      </c>
      <c r="E10">
        <v>8</v>
      </c>
    </row>
    <row r="11" spans="1:5">
      <c r="A11" t="s">
        <v>190</v>
      </c>
      <c r="B11" t="s">
        <v>57</v>
      </c>
      <c r="C11">
        <v>3</v>
      </c>
      <c r="D11">
        <v>4</v>
      </c>
      <c r="E11">
        <v>7.5</v>
      </c>
    </row>
    <row r="12" spans="1:5">
      <c r="A12" t="s">
        <v>191</v>
      </c>
      <c r="B12" t="s">
        <v>192</v>
      </c>
      <c r="C12">
        <v>3</v>
      </c>
      <c r="D12">
        <v>4</v>
      </c>
      <c r="E12">
        <v>7.5</v>
      </c>
    </row>
    <row r="13" spans="1:5">
      <c r="A13" t="s">
        <v>193</v>
      </c>
      <c r="B13" t="s">
        <v>194</v>
      </c>
      <c r="C13">
        <v>2</v>
      </c>
      <c r="D13">
        <v>5</v>
      </c>
      <c r="E13">
        <v>7.5</v>
      </c>
    </row>
    <row r="14" spans="1:5">
      <c r="A14" t="s">
        <v>195</v>
      </c>
      <c r="B14" t="s">
        <v>60</v>
      </c>
      <c r="C14">
        <v>3</v>
      </c>
      <c r="D14">
        <v>5</v>
      </c>
      <c r="E14">
        <v>7.5</v>
      </c>
    </row>
    <row r="15" spans="1:5">
      <c r="A15" t="s">
        <v>196</v>
      </c>
      <c r="B15" t="s">
        <v>197</v>
      </c>
      <c r="C15">
        <v>2</v>
      </c>
      <c r="D15">
        <v>5</v>
      </c>
      <c r="E15">
        <v>8</v>
      </c>
    </row>
    <row r="16" spans="1:5">
      <c r="A16" t="s">
        <v>198</v>
      </c>
      <c r="B16" t="s">
        <v>61</v>
      </c>
      <c r="C16">
        <v>3</v>
      </c>
      <c r="D16">
        <v>5</v>
      </c>
      <c r="E16">
        <v>7.5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ADDB-92F3-473B-A0A7-5ACC3B8ECF53}">
  <dimension ref="A1:K20"/>
  <sheetViews>
    <sheetView zoomScale="85" zoomScaleNormal="85" workbookViewId="0">
      <selection activeCell="E3" sqref="E3"/>
    </sheetView>
  </sheetViews>
  <sheetFormatPr defaultRowHeight="15"/>
  <cols>
    <col min="1" max="1" width="22.85546875" customWidth="1"/>
    <col min="2" max="2" width="23.28515625" customWidth="1"/>
    <col min="3" max="3" width="11.42578125" customWidth="1"/>
    <col min="4" max="4" width="13.85546875" customWidth="1"/>
    <col min="5" max="5" width="19.140625" bestFit="1" customWidth="1"/>
    <col min="6" max="6" width="24" bestFit="1" customWidth="1"/>
    <col min="7" max="7" width="17.85546875" bestFit="1" customWidth="1"/>
    <col min="8" max="8" width="11.5703125" bestFit="1" customWidth="1"/>
    <col min="9" max="9" width="6" bestFit="1" customWidth="1"/>
    <col min="10" max="10" width="26.28515625" bestFit="1" customWidth="1"/>
    <col min="11" max="11" width="16.85546875" bestFit="1" customWidth="1"/>
  </cols>
  <sheetData>
    <row r="1" spans="1:11">
      <c r="A1" t="s">
        <v>90</v>
      </c>
      <c r="B1" t="s">
        <v>81</v>
      </c>
      <c r="C1" t="s">
        <v>82</v>
      </c>
      <c r="D1" t="s">
        <v>91</v>
      </c>
      <c r="E1" t="s">
        <v>83</v>
      </c>
      <c r="F1" t="s">
        <v>84</v>
      </c>
      <c r="G1" t="s">
        <v>75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7" t="s">
        <v>89</v>
      </c>
      <c r="B2" t="s">
        <v>92</v>
      </c>
      <c r="C2" t="s">
        <v>93</v>
      </c>
      <c r="D2" t="s">
        <v>94</v>
      </c>
      <c r="E2" s="8">
        <v>37388</v>
      </c>
      <c r="F2" t="s">
        <v>95</v>
      </c>
      <c r="G2" t="s">
        <v>77</v>
      </c>
      <c r="H2">
        <v>6</v>
      </c>
      <c r="I2">
        <v>0</v>
      </c>
      <c r="J2" t="s">
        <v>96</v>
      </c>
      <c r="K2">
        <v>81234567891</v>
      </c>
    </row>
    <row r="3" spans="1:11">
      <c r="A3" s="7" t="s">
        <v>153</v>
      </c>
      <c r="B3" t="s">
        <v>97</v>
      </c>
      <c r="C3" t="s">
        <v>98</v>
      </c>
      <c r="D3" t="s">
        <v>99</v>
      </c>
      <c r="E3" s="8">
        <v>37333</v>
      </c>
      <c r="F3" t="s">
        <v>100</v>
      </c>
      <c r="G3" t="s">
        <v>77</v>
      </c>
      <c r="H3">
        <v>6</v>
      </c>
      <c r="I3">
        <v>0</v>
      </c>
      <c r="J3" t="s">
        <v>101</v>
      </c>
      <c r="K3">
        <v>81234567892</v>
      </c>
    </row>
    <row r="4" spans="1:11">
      <c r="A4" s="7" t="s">
        <v>154</v>
      </c>
      <c r="B4" t="s">
        <v>102</v>
      </c>
      <c r="C4" t="s">
        <v>93</v>
      </c>
      <c r="D4" t="s">
        <v>103</v>
      </c>
      <c r="E4" s="8">
        <v>37493</v>
      </c>
      <c r="F4" t="s">
        <v>104</v>
      </c>
      <c r="G4" t="s">
        <v>77</v>
      </c>
      <c r="H4">
        <v>6</v>
      </c>
      <c r="I4">
        <v>0</v>
      </c>
      <c r="J4" t="s">
        <v>105</v>
      </c>
      <c r="K4">
        <v>81234567893</v>
      </c>
    </row>
    <row r="5" spans="1:11">
      <c r="A5" s="7" t="s">
        <v>155</v>
      </c>
      <c r="B5" t="s">
        <v>106</v>
      </c>
      <c r="C5" t="s">
        <v>98</v>
      </c>
      <c r="D5" t="s">
        <v>107</v>
      </c>
      <c r="E5" s="8">
        <v>37590</v>
      </c>
      <c r="F5" t="s">
        <v>108</v>
      </c>
      <c r="G5" t="s">
        <v>77</v>
      </c>
      <c r="H5">
        <v>6</v>
      </c>
      <c r="I5">
        <v>0</v>
      </c>
      <c r="J5" t="s">
        <v>109</v>
      </c>
      <c r="K5">
        <v>81234567894</v>
      </c>
    </row>
    <row r="6" spans="1:11">
      <c r="A6" s="7" t="s">
        <v>156</v>
      </c>
      <c r="B6" t="s">
        <v>110</v>
      </c>
      <c r="C6" t="s">
        <v>93</v>
      </c>
      <c r="D6" t="s">
        <v>111</v>
      </c>
      <c r="E6" s="8">
        <v>37451</v>
      </c>
      <c r="F6" t="s">
        <v>112</v>
      </c>
      <c r="G6" t="s">
        <v>77</v>
      </c>
      <c r="H6">
        <v>6</v>
      </c>
      <c r="I6">
        <v>0</v>
      </c>
      <c r="J6" t="s">
        <v>113</v>
      </c>
      <c r="K6">
        <v>81234567895</v>
      </c>
    </row>
    <row r="7" spans="1:11">
      <c r="A7" s="7" t="s">
        <v>157</v>
      </c>
      <c r="B7" t="s">
        <v>114</v>
      </c>
      <c r="C7" t="s">
        <v>98</v>
      </c>
      <c r="D7" t="s">
        <v>115</v>
      </c>
      <c r="E7" s="8">
        <v>37631</v>
      </c>
      <c r="F7" t="s">
        <v>116</v>
      </c>
      <c r="G7" t="s">
        <v>77</v>
      </c>
      <c r="H7">
        <v>5</v>
      </c>
      <c r="I7">
        <v>0</v>
      </c>
      <c r="J7" t="s">
        <v>117</v>
      </c>
      <c r="K7">
        <v>81234567896</v>
      </c>
    </row>
    <row r="8" spans="1:11">
      <c r="A8" s="7" t="s">
        <v>158</v>
      </c>
      <c r="B8" t="s">
        <v>118</v>
      </c>
      <c r="C8" t="s">
        <v>93</v>
      </c>
      <c r="D8" t="s">
        <v>119</v>
      </c>
      <c r="E8" s="8">
        <v>37733</v>
      </c>
      <c r="F8" t="s">
        <v>120</v>
      </c>
      <c r="G8" t="s">
        <v>77</v>
      </c>
      <c r="H8">
        <v>5</v>
      </c>
      <c r="I8">
        <v>0</v>
      </c>
      <c r="J8" t="s">
        <v>121</v>
      </c>
      <c r="K8">
        <v>81234567897</v>
      </c>
    </row>
    <row r="9" spans="1:11">
      <c r="A9" s="7" t="s">
        <v>159</v>
      </c>
      <c r="B9" t="s">
        <v>122</v>
      </c>
      <c r="C9" t="s">
        <v>98</v>
      </c>
      <c r="D9" t="s">
        <v>123</v>
      </c>
      <c r="E9" s="8">
        <v>37790</v>
      </c>
      <c r="F9" t="s">
        <v>124</v>
      </c>
      <c r="G9" t="s">
        <v>77</v>
      </c>
      <c r="H9">
        <v>5</v>
      </c>
      <c r="I9">
        <v>0</v>
      </c>
      <c r="J9" t="s">
        <v>125</v>
      </c>
      <c r="K9">
        <v>81234567898</v>
      </c>
    </row>
    <row r="10" spans="1:11">
      <c r="A10" s="7" t="s">
        <v>160</v>
      </c>
      <c r="B10" t="s">
        <v>126</v>
      </c>
      <c r="C10" t="s">
        <v>93</v>
      </c>
      <c r="D10" t="s">
        <v>94</v>
      </c>
      <c r="E10" s="8">
        <v>37869</v>
      </c>
      <c r="F10" t="s">
        <v>127</v>
      </c>
      <c r="G10" t="s">
        <v>77</v>
      </c>
      <c r="H10">
        <v>5</v>
      </c>
      <c r="I10">
        <v>0</v>
      </c>
      <c r="J10" t="s">
        <v>128</v>
      </c>
      <c r="K10">
        <v>81234567899</v>
      </c>
    </row>
    <row r="11" spans="1:11">
      <c r="A11" s="7" t="s">
        <v>161</v>
      </c>
      <c r="B11" t="s">
        <v>129</v>
      </c>
      <c r="C11" t="s">
        <v>98</v>
      </c>
      <c r="D11" t="s">
        <v>130</v>
      </c>
      <c r="E11" s="8">
        <v>37967</v>
      </c>
      <c r="F11" t="s">
        <v>131</v>
      </c>
      <c r="G11" t="s">
        <v>77</v>
      </c>
      <c r="H11">
        <v>5</v>
      </c>
      <c r="I11">
        <v>0</v>
      </c>
      <c r="J11" t="s">
        <v>132</v>
      </c>
      <c r="K11">
        <v>81234567900</v>
      </c>
    </row>
    <row r="12" spans="1:11">
      <c r="A12" s="7" t="s">
        <v>162</v>
      </c>
      <c r="B12" t="s">
        <v>133</v>
      </c>
      <c r="C12" t="s">
        <v>93</v>
      </c>
      <c r="D12" t="s">
        <v>134</v>
      </c>
      <c r="E12" s="8">
        <v>38045</v>
      </c>
      <c r="F12" t="s">
        <v>135</v>
      </c>
      <c r="G12" t="s">
        <v>77</v>
      </c>
      <c r="H12">
        <v>4</v>
      </c>
      <c r="I12">
        <v>0</v>
      </c>
      <c r="J12" t="s">
        <v>136</v>
      </c>
      <c r="K12">
        <v>81234567901</v>
      </c>
    </row>
    <row r="13" spans="1:11">
      <c r="A13" s="7" t="s">
        <v>163</v>
      </c>
      <c r="B13" t="s">
        <v>137</v>
      </c>
      <c r="C13" t="s">
        <v>98</v>
      </c>
      <c r="D13" t="s">
        <v>138</v>
      </c>
      <c r="E13" s="8">
        <v>38126</v>
      </c>
      <c r="F13" t="s">
        <v>139</v>
      </c>
      <c r="G13" t="s">
        <v>77</v>
      </c>
      <c r="H13">
        <v>4</v>
      </c>
      <c r="I13">
        <v>0</v>
      </c>
      <c r="J13" t="s">
        <v>140</v>
      </c>
      <c r="K13">
        <v>81234567902</v>
      </c>
    </row>
    <row r="14" spans="1:11">
      <c r="A14" s="7" t="s">
        <v>164</v>
      </c>
      <c r="B14" t="s">
        <v>141</v>
      </c>
      <c r="C14" t="s">
        <v>93</v>
      </c>
      <c r="D14" t="s">
        <v>142</v>
      </c>
      <c r="E14" s="8">
        <v>38220</v>
      </c>
      <c r="F14" t="s">
        <v>143</v>
      </c>
      <c r="G14" t="s">
        <v>77</v>
      </c>
      <c r="H14">
        <v>4</v>
      </c>
      <c r="I14">
        <v>0</v>
      </c>
      <c r="J14" t="s">
        <v>144</v>
      </c>
      <c r="K14">
        <v>81234567903</v>
      </c>
    </row>
    <row r="15" spans="1:11">
      <c r="A15" s="7" t="s">
        <v>165</v>
      </c>
      <c r="B15" t="s">
        <v>145</v>
      </c>
      <c r="C15" t="s">
        <v>98</v>
      </c>
      <c r="D15" t="s">
        <v>146</v>
      </c>
      <c r="E15" s="8">
        <v>38268</v>
      </c>
      <c r="F15" t="s">
        <v>147</v>
      </c>
      <c r="G15" t="s">
        <v>77</v>
      </c>
      <c r="H15">
        <v>4</v>
      </c>
      <c r="I15">
        <v>0</v>
      </c>
      <c r="J15" t="s">
        <v>148</v>
      </c>
      <c r="K15">
        <v>81234567904</v>
      </c>
    </row>
    <row r="16" spans="1:11">
      <c r="A16" s="7" t="s">
        <v>166</v>
      </c>
      <c r="B16" t="s">
        <v>149</v>
      </c>
      <c r="C16" t="s">
        <v>93</v>
      </c>
      <c r="D16" t="s">
        <v>150</v>
      </c>
      <c r="E16" s="8">
        <v>38346</v>
      </c>
      <c r="F16" t="s">
        <v>151</v>
      </c>
      <c r="G16" t="s">
        <v>77</v>
      </c>
      <c r="H16">
        <v>4</v>
      </c>
      <c r="I16">
        <v>0</v>
      </c>
      <c r="J16" t="s">
        <v>152</v>
      </c>
      <c r="K16">
        <v>81234567905</v>
      </c>
    </row>
    <row r="20" spans="1:1">
      <c r="A20" t="s">
        <v>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EA46-1592-4053-AF41-4213A76090E7}">
  <dimension ref="A1:E29"/>
  <sheetViews>
    <sheetView topLeftCell="A16" workbookViewId="0">
      <selection activeCell="I28" sqref="I28"/>
    </sheetView>
  </sheetViews>
  <sheetFormatPr defaultRowHeight="15"/>
  <cols>
    <col min="1" max="1" width="24" customWidth="1"/>
    <col min="2" max="2" width="18.140625" customWidth="1"/>
    <col min="4" max="4" width="29.7109375" customWidth="1"/>
    <col min="5" max="5" width="18.28515625" customWidth="1"/>
  </cols>
  <sheetData>
    <row r="1" spans="1:5">
      <c r="A1" t="s">
        <v>28</v>
      </c>
      <c r="B1" t="s">
        <v>207</v>
      </c>
    </row>
    <row r="3" spans="1:5">
      <c r="A3" t="s">
        <v>201</v>
      </c>
      <c r="B3">
        <v>4</v>
      </c>
      <c r="D3" t="s">
        <v>220</v>
      </c>
    </row>
    <row r="4" spans="1:5">
      <c r="A4" t="s">
        <v>202</v>
      </c>
      <c r="B4">
        <v>3</v>
      </c>
    </row>
    <row r="5" spans="1:5">
      <c r="A5" t="s">
        <v>203</v>
      </c>
      <c r="B5">
        <v>2</v>
      </c>
    </row>
    <row r="6" spans="1:5">
      <c r="A6" t="s">
        <v>204</v>
      </c>
      <c r="B6">
        <v>1</v>
      </c>
    </row>
    <row r="9" spans="1:5">
      <c r="A9" t="s">
        <v>208</v>
      </c>
      <c r="B9" t="s">
        <v>207</v>
      </c>
      <c r="D9" t="s">
        <v>215</v>
      </c>
      <c r="E9" t="s">
        <v>207</v>
      </c>
    </row>
    <row r="11" spans="1:5">
      <c r="A11" t="s">
        <v>205</v>
      </c>
      <c r="B11" t="s">
        <v>209</v>
      </c>
      <c r="D11" t="s">
        <v>216</v>
      </c>
      <c r="E11" t="s">
        <v>209</v>
      </c>
    </row>
    <row r="12" spans="1:5">
      <c r="B12" t="s">
        <v>210</v>
      </c>
      <c r="E12" t="s">
        <v>210</v>
      </c>
    </row>
    <row r="13" spans="1:5">
      <c r="B13" t="s">
        <v>211</v>
      </c>
      <c r="E13" t="s">
        <v>211</v>
      </c>
    </row>
    <row r="14" spans="1:5">
      <c r="B14" t="s">
        <v>212</v>
      </c>
      <c r="E14" t="s">
        <v>212</v>
      </c>
    </row>
    <row r="16" spans="1:5">
      <c r="A16" t="s">
        <v>213</v>
      </c>
      <c r="B16" t="s">
        <v>209</v>
      </c>
      <c r="D16" t="s">
        <v>217</v>
      </c>
      <c r="E16" t="s">
        <v>209</v>
      </c>
    </row>
    <row r="17" spans="1:5">
      <c r="B17" t="s">
        <v>210</v>
      </c>
      <c r="E17" t="s">
        <v>210</v>
      </c>
    </row>
    <row r="18" spans="1:5">
      <c r="B18" t="s">
        <v>211</v>
      </c>
      <c r="E18" t="s">
        <v>211</v>
      </c>
    </row>
    <row r="19" spans="1:5">
      <c r="B19" t="s">
        <v>212</v>
      </c>
      <c r="E19" t="s">
        <v>212</v>
      </c>
    </row>
    <row r="21" spans="1:5">
      <c r="A21" t="s">
        <v>214</v>
      </c>
      <c r="B21" t="s">
        <v>209</v>
      </c>
      <c r="D21" t="s">
        <v>218</v>
      </c>
      <c r="E21" t="s">
        <v>209</v>
      </c>
    </row>
    <row r="22" spans="1:5">
      <c r="B22" t="s">
        <v>210</v>
      </c>
      <c r="E22" t="s">
        <v>210</v>
      </c>
    </row>
    <row r="23" spans="1:5">
      <c r="B23" t="s">
        <v>211</v>
      </c>
      <c r="E23" t="s">
        <v>211</v>
      </c>
    </row>
    <row r="24" spans="1:5">
      <c r="B24" t="s">
        <v>212</v>
      </c>
      <c r="E24" t="s">
        <v>212</v>
      </c>
    </row>
    <row r="26" spans="1:5">
      <c r="A26" t="s">
        <v>206</v>
      </c>
      <c r="B26" t="s">
        <v>209</v>
      </c>
      <c r="D26" t="s">
        <v>219</v>
      </c>
      <c r="E26" t="s">
        <v>209</v>
      </c>
    </row>
    <row r="27" spans="1:5">
      <c r="B27" t="s">
        <v>210</v>
      </c>
      <c r="E27" t="s">
        <v>210</v>
      </c>
    </row>
    <row r="28" spans="1:5">
      <c r="B28" t="s">
        <v>211</v>
      </c>
      <c r="E28" t="s">
        <v>211</v>
      </c>
    </row>
    <row r="29" spans="1:5">
      <c r="B29" t="s">
        <v>212</v>
      </c>
      <c r="E29" t="s">
        <v>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739C-11A4-4FDA-808D-747FF3117036}">
  <dimension ref="A1:AC33"/>
  <sheetViews>
    <sheetView tabSelected="1" topLeftCell="C4" zoomScale="85" zoomScaleNormal="85" workbookViewId="0">
      <selection activeCell="G5" sqref="A1:AC33"/>
    </sheetView>
  </sheetViews>
  <sheetFormatPr defaultRowHeight="15"/>
  <sheetData>
    <row r="1" spans="1:29" ht="15.75" thickBot="1">
      <c r="A1" s="13" t="s">
        <v>249</v>
      </c>
      <c r="B1" s="16" t="s">
        <v>250</v>
      </c>
      <c r="C1" s="17"/>
      <c r="D1" s="18"/>
      <c r="E1" s="15" t="s">
        <v>251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20"/>
    </row>
    <row r="2" spans="1:29" ht="60">
      <c r="A2" s="14"/>
      <c r="B2" s="10" t="s">
        <v>252</v>
      </c>
      <c r="C2" s="10" t="s">
        <v>253</v>
      </c>
      <c r="D2" s="10" t="s">
        <v>254</v>
      </c>
      <c r="E2" s="10" t="s">
        <v>216</v>
      </c>
      <c r="F2" s="10" t="s">
        <v>253</v>
      </c>
      <c r="G2" s="10" t="s">
        <v>254</v>
      </c>
      <c r="H2" s="10" t="s">
        <v>255</v>
      </c>
      <c r="I2" s="10" t="s">
        <v>253</v>
      </c>
      <c r="J2" s="10" t="s">
        <v>254</v>
      </c>
      <c r="K2" s="10" t="s">
        <v>256</v>
      </c>
      <c r="L2" s="10" t="s">
        <v>253</v>
      </c>
      <c r="M2" s="10" t="s">
        <v>254</v>
      </c>
      <c r="N2" s="10" t="s">
        <v>257</v>
      </c>
      <c r="O2" s="10" t="s">
        <v>253</v>
      </c>
      <c r="P2" s="10" t="s">
        <v>254</v>
      </c>
      <c r="Q2" s="10" t="s">
        <v>258</v>
      </c>
      <c r="R2" s="10" t="s">
        <v>253</v>
      </c>
      <c r="S2" s="10" t="s">
        <v>254</v>
      </c>
      <c r="T2" s="10" t="s">
        <v>259</v>
      </c>
      <c r="U2" s="10" t="s">
        <v>253</v>
      </c>
      <c r="V2" s="10" t="s">
        <v>254</v>
      </c>
      <c r="W2" s="10" t="s">
        <v>260</v>
      </c>
      <c r="X2" s="10" t="s">
        <v>253</v>
      </c>
      <c r="Y2" s="10" t="s">
        <v>254</v>
      </c>
      <c r="Z2" s="10" t="s">
        <v>261</v>
      </c>
      <c r="AA2" s="10" t="s">
        <v>253</v>
      </c>
      <c r="AB2" s="10" t="s">
        <v>254</v>
      </c>
      <c r="AC2" s="9"/>
    </row>
    <row r="3" spans="1:29" ht="45.75" thickBot="1">
      <c r="A3" s="14"/>
      <c r="B3" s="11" t="s">
        <v>262</v>
      </c>
      <c r="C3" s="11">
        <v>2</v>
      </c>
      <c r="D3" s="11">
        <v>4</v>
      </c>
      <c r="E3" s="12">
        <v>-2</v>
      </c>
      <c r="F3" s="11">
        <v>2</v>
      </c>
      <c r="G3" s="11">
        <v>4</v>
      </c>
      <c r="H3" s="12">
        <v>-2</v>
      </c>
      <c r="I3" s="11">
        <v>3</v>
      </c>
      <c r="J3" s="11">
        <v>4</v>
      </c>
      <c r="K3" s="12">
        <v>-1</v>
      </c>
      <c r="L3" s="11">
        <v>2</v>
      </c>
      <c r="M3" s="11">
        <v>4</v>
      </c>
      <c r="N3" s="12">
        <v>-2</v>
      </c>
      <c r="O3" s="11">
        <v>2</v>
      </c>
      <c r="P3" s="11">
        <v>4</v>
      </c>
      <c r="Q3" s="12">
        <v>-2</v>
      </c>
      <c r="R3" s="11">
        <v>3</v>
      </c>
      <c r="S3" s="11">
        <v>4</v>
      </c>
      <c r="T3" s="12">
        <v>-1</v>
      </c>
      <c r="U3" s="11">
        <v>2</v>
      </c>
      <c r="V3" s="11">
        <v>4</v>
      </c>
      <c r="W3" s="12">
        <v>-2</v>
      </c>
      <c r="X3" s="11">
        <v>2</v>
      </c>
      <c r="Y3" s="11">
        <v>4</v>
      </c>
      <c r="Z3" s="12">
        <v>-2</v>
      </c>
      <c r="AA3" s="11">
        <v>3</v>
      </c>
      <c r="AB3" s="11">
        <v>4</v>
      </c>
      <c r="AC3" s="12">
        <v>-1</v>
      </c>
    </row>
    <row r="4" spans="1:29" ht="45.75" thickBot="1">
      <c r="A4" s="14"/>
      <c r="B4" s="11" t="s">
        <v>263</v>
      </c>
      <c r="C4" s="11">
        <v>2</v>
      </c>
      <c r="D4" s="11">
        <v>4</v>
      </c>
      <c r="E4" s="12">
        <v>-2</v>
      </c>
      <c r="F4" s="11">
        <v>3</v>
      </c>
      <c r="G4" s="11">
        <v>4</v>
      </c>
      <c r="H4" s="12">
        <v>-1</v>
      </c>
      <c r="I4" s="11">
        <v>2</v>
      </c>
      <c r="J4" s="11">
        <v>4</v>
      </c>
      <c r="K4" s="12">
        <v>-2</v>
      </c>
      <c r="L4" s="11">
        <v>3</v>
      </c>
      <c r="M4" s="11">
        <v>4</v>
      </c>
      <c r="N4" s="12">
        <v>-1</v>
      </c>
      <c r="O4" s="11">
        <v>3</v>
      </c>
      <c r="P4" s="11">
        <v>4</v>
      </c>
      <c r="Q4" s="12">
        <v>-1</v>
      </c>
      <c r="R4" s="11">
        <v>3</v>
      </c>
      <c r="S4" s="11">
        <v>4</v>
      </c>
      <c r="T4" s="12">
        <v>-1</v>
      </c>
      <c r="U4" s="11">
        <v>2</v>
      </c>
      <c r="V4" s="11">
        <v>4</v>
      </c>
      <c r="W4" s="12">
        <v>-2</v>
      </c>
      <c r="X4" s="11">
        <v>3</v>
      </c>
      <c r="Y4" s="11">
        <v>4</v>
      </c>
      <c r="Z4" s="12">
        <v>-1</v>
      </c>
      <c r="AA4" s="11">
        <v>2</v>
      </c>
      <c r="AB4" s="11">
        <v>4</v>
      </c>
      <c r="AC4" s="12">
        <v>-2</v>
      </c>
    </row>
    <row r="5" spans="1:29" ht="45.75" thickBot="1">
      <c r="A5" s="14"/>
      <c r="B5" s="11" t="s">
        <v>264</v>
      </c>
      <c r="C5" s="11">
        <v>2</v>
      </c>
      <c r="D5" s="11">
        <v>4</v>
      </c>
      <c r="E5" s="12">
        <v>-2</v>
      </c>
      <c r="F5" s="11">
        <v>3</v>
      </c>
      <c r="G5" s="11">
        <v>4</v>
      </c>
      <c r="H5" s="12">
        <v>-1</v>
      </c>
      <c r="I5" s="11">
        <v>3</v>
      </c>
      <c r="J5" s="11">
        <v>4</v>
      </c>
      <c r="K5" s="12">
        <v>-1</v>
      </c>
      <c r="L5" s="11">
        <v>2</v>
      </c>
      <c r="M5" s="11">
        <v>4</v>
      </c>
      <c r="N5" s="12">
        <v>-2</v>
      </c>
      <c r="O5" s="11">
        <v>2</v>
      </c>
      <c r="P5" s="11">
        <v>4</v>
      </c>
      <c r="Q5" s="12">
        <v>-2</v>
      </c>
      <c r="R5" s="11">
        <v>2</v>
      </c>
      <c r="S5" s="11">
        <v>4</v>
      </c>
      <c r="T5" s="12">
        <v>-2</v>
      </c>
      <c r="U5" s="11">
        <v>2</v>
      </c>
      <c r="V5" s="11">
        <v>4</v>
      </c>
      <c r="W5" s="12">
        <v>-2</v>
      </c>
      <c r="X5" s="11">
        <v>3</v>
      </c>
      <c r="Y5" s="11">
        <v>4</v>
      </c>
      <c r="Z5" s="12">
        <v>-1</v>
      </c>
      <c r="AA5" s="11">
        <v>3</v>
      </c>
      <c r="AB5" s="11">
        <v>4</v>
      </c>
      <c r="AC5" s="12">
        <v>-1</v>
      </c>
    </row>
    <row r="6" spans="1:29" ht="45.75" thickBot="1">
      <c r="A6" s="11" t="s">
        <v>265</v>
      </c>
      <c r="B6" s="11">
        <v>2</v>
      </c>
      <c r="C6" s="11">
        <v>4</v>
      </c>
      <c r="D6" s="12">
        <v>-2</v>
      </c>
      <c r="E6" s="11">
        <v>3</v>
      </c>
      <c r="F6" s="11">
        <v>4</v>
      </c>
      <c r="G6" s="12">
        <v>-1</v>
      </c>
      <c r="H6" s="11">
        <v>2</v>
      </c>
      <c r="I6" s="11">
        <v>4</v>
      </c>
      <c r="J6" s="12">
        <v>-2</v>
      </c>
      <c r="K6" s="11">
        <v>2</v>
      </c>
      <c r="L6" s="11">
        <v>4</v>
      </c>
      <c r="M6" s="12">
        <v>-2</v>
      </c>
      <c r="N6" s="11">
        <v>2</v>
      </c>
      <c r="O6" s="11">
        <v>4</v>
      </c>
      <c r="P6" s="12">
        <v>-2</v>
      </c>
      <c r="Q6" s="11">
        <v>3</v>
      </c>
      <c r="R6" s="11">
        <v>4</v>
      </c>
      <c r="S6" s="12">
        <v>-1</v>
      </c>
      <c r="T6" s="11">
        <v>3</v>
      </c>
      <c r="U6" s="11">
        <v>4</v>
      </c>
      <c r="V6" s="12">
        <v>-1</v>
      </c>
      <c r="W6" s="11">
        <v>2</v>
      </c>
      <c r="X6" s="11">
        <v>4</v>
      </c>
      <c r="Y6" s="12">
        <v>-2</v>
      </c>
      <c r="Z6" s="11">
        <v>2</v>
      </c>
      <c r="AA6" s="11">
        <v>4</v>
      </c>
      <c r="AB6" s="12">
        <v>-2</v>
      </c>
      <c r="AC6" s="9"/>
    </row>
    <row r="7" spans="1:29" ht="30.75" thickBot="1">
      <c r="A7" s="11" t="s">
        <v>266</v>
      </c>
      <c r="B7" s="11">
        <v>2</v>
      </c>
      <c r="C7" s="11">
        <v>4</v>
      </c>
      <c r="D7" s="12">
        <v>-2</v>
      </c>
      <c r="E7" s="11">
        <v>4</v>
      </c>
      <c r="F7" s="11">
        <v>4</v>
      </c>
      <c r="G7" s="12">
        <v>0</v>
      </c>
      <c r="H7" s="11">
        <v>3</v>
      </c>
      <c r="I7" s="11">
        <v>4</v>
      </c>
      <c r="J7" s="12">
        <v>-1</v>
      </c>
      <c r="K7" s="11">
        <v>3</v>
      </c>
      <c r="L7" s="11">
        <v>4</v>
      </c>
      <c r="M7" s="12">
        <v>-1</v>
      </c>
      <c r="N7" s="11">
        <v>3</v>
      </c>
      <c r="O7" s="11">
        <v>4</v>
      </c>
      <c r="P7" s="12">
        <v>-1</v>
      </c>
      <c r="Q7" s="11">
        <v>2</v>
      </c>
      <c r="R7" s="11">
        <v>4</v>
      </c>
      <c r="S7" s="12">
        <v>-2</v>
      </c>
      <c r="T7" s="11">
        <v>2</v>
      </c>
      <c r="U7" s="11">
        <v>4</v>
      </c>
      <c r="V7" s="12">
        <v>-2</v>
      </c>
      <c r="W7" s="11">
        <v>3</v>
      </c>
      <c r="X7" s="11">
        <v>4</v>
      </c>
      <c r="Y7" s="12">
        <v>-1</v>
      </c>
      <c r="Z7" s="11">
        <v>3</v>
      </c>
      <c r="AA7" s="11">
        <v>4</v>
      </c>
      <c r="AB7" s="12">
        <v>-1</v>
      </c>
      <c r="AC7" s="9"/>
    </row>
    <row r="8" spans="1:29" ht="45.75" thickBot="1">
      <c r="A8" s="11" t="s">
        <v>267</v>
      </c>
      <c r="B8" s="11">
        <v>2</v>
      </c>
      <c r="C8" s="11">
        <v>4</v>
      </c>
      <c r="D8" s="12">
        <v>-2</v>
      </c>
      <c r="E8" s="11">
        <v>3</v>
      </c>
      <c r="F8" s="11">
        <v>4</v>
      </c>
      <c r="G8" s="12">
        <v>-1</v>
      </c>
      <c r="H8" s="11">
        <v>3</v>
      </c>
      <c r="I8" s="11">
        <v>4</v>
      </c>
      <c r="J8" s="12">
        <v>-1</v>
      </c>
      <c r="K8" s="11">
        <v>3</v>
      </c>
      <c r="L8" s="11">
        <v>4</v>
      </c>
      <c r="M8" s="12">
        <v>-1</v>
      </c>
      <c r="N8" s="11">
        <v>2</v>
      </c>
      <c r="O8" s="11">
        <v>4</v>
      </c>
      <c r="P8" s="12">
        <v>-2</v>
      </c>
      <c r="Q8" s="11">
        <v>2</v>
      </c>
      <c r="R8" s="11">
        <v>4</v>
      </c>
      <c r="S8" s="12">
        <v>-2</v>
      </c>
      <c r="T8" s="11">
        <v>2</v>
      </c>
      <c r="U8" s="11">
        <v>4</v>
      </c>
      <c r="V8" s="12">
        <v>-2</v>
      </c>
      <c r="W8" s="11">
        <v>3</v>
      </c>
      <c r="X8" s="11">
        <v>4</v>
      </c>
      <c r="Y8" s="12">
        <v>-1</v>
      </c>
      <c r="Z8" s="11">
        <v>3</v>
      </c>
      <c r="AA8" s="11">
        <v>4</v>
      </c>
      <c r="AB8" s="12">
        <v>-1</v>
      </c>
      <c r="AC8" s="9"/>
    </row>
    <row r="9" spans="1:29" ht="60.75" thickBot="1">
      <c r="A9" s="11" t="s">
        <v>268</v>
      </c>
      <c r="B9" s="11">
        <v>2</v>
      </c>
      <c r="C9" s="11">
        <v>4</v>
      </c>
      <c r="D9" s="12">
        <v>-2</v>
      </c>
      <c r="E9" s="11">
        <v>3</v>
      </c>
      <c r="F9" s="11">
        <v>4</v>
      </c>
      <c r="G9" s="12">
        <v>-1</v>
      </c>
      <c r="H9" s="11">
        <v>2</v>
      </c>
      <c r="I9" s="11">
        <v>4</v>
      </c>
      <c r="J9" s="12">
        <v>-2</v>
      </c>
      <c r="K9" s="11">
        <v>3</v>
      </c>
      <c r="L9" s="11">
        <v>4</v>
      </c>
      <c r="M9" s="12">
        <v>-1</v>
      </c>
      <c r="N9" s="11">
        <v>3</v>
      </c>
      <c r="O9" s="11">
        <v>4</v>
      </c>
      <c r="P9" s="12">
        <v>-1</v>
      </c>
      <c r="Q9" s="11">
        <v>3</v>
      </c>
      <c r="R9" s="11">
        <v>4</v>
      </c>
      <c r="S9" s="12">
        <v>-1</v>
      </c>
      <c r="T9" s="11">
        <v>2</v>
      </c>
      <c r="U9" s="11">
        <v>4</v>
      </c>
      <c r="V9" s="12">
        <v>-2</v>
      </c>
      <c r="W9" s="11">
        <v>3</v>
      </c>
      <c r="X9" s="11">
        <v>4</v>
      </c>
      <c r="Y9" s="12">
        <v>-1</v>
      </c>
      <c r="Z9" s="11">
        <v>2</v>
      </c>
      <c r="AA9" s="11">
        <v>4</v>
      </c>
      <c r="AB9" s="12">
        <v>-2</v>
      </c>
      <c r="AC9" s="9"/>
    </row>
    <row r="10" spans="1:29" ht="45.75" thickBot="1">
      <c r="A10" s="11" t="s">
        <v>269</v>
      </c>
      <c r="B10" s="11">
        <v>2</v>
      </c>
      <c r="C10" s="11">
        <v>4</v>
      </c>
      <c r="D10" s="12">
        <v>-2</v>
      </c>
      <c r="E10" s="11">
        <v>2</v>
      </c>
      <c r="F10" s="11">
        <v>4</v>
      </c>
      <c r="G10" s="12">
        <v>-2</v>
      </c>
      <c r="H10" s="11">
        <v>2</v>
      </c>
      <c r="I10" s="11">
        <v>4</v>
      </c>
      <c r="J10" s="12">
        <v>-2</v>
      </c>
      <c r="K10" s="11">
        <v>2</v>
      </c>
      <c r="L10" s="11">
        <v>4</v>
      </c>
      <c r="M10" s="12">
        <v>-2</v>
      </c>
      <c r="N10" s="11">
        <v>3</v>
      </c>
      <c r="O10" s="11">
        <v>4</v>
      </c>
      <c r="P10" s="12">
        <v>-1</v>
      </c>
      <c r="Q10" s="11">
        <v>2</v>
      </c>
      <c r="R10" s="11">
        <v>4</v>
      </c>
      <c r="S10" s="12">
        <v>-2</v>
      </c>
      <c r="T10" s="11">
        <v>2</v>
      </c>
      <c r="U10" s="11">
        <v>4</v>
      </c>
      <c r="V10" s="12">
        <v>-2</v>
      </c>
      <c r="W10" s="11">
        <v>3</v>
      </c>
      <c r="X10" s="11">
        <v>4</v>
      </c>
      <c r="Y10" s="12">
        <v>-1</v>
      </c>
      <c r="Z10" s="11">
        <v>2</v>
      </c>
      <c r="AA10" s="11">
        <v>4</v>
      </c>
      <c r="AB10" s="12">
        <v>-2</v>
      </c>
      <c r="AC10" s="9"/>
    </row>
    <row r="11" spans="1:29" ht="60.75" thickBot="1">
      <c r="A11" s="11" t="s">
        <v>270</v>
      </c>
      <c r="B11" s="11">
        <v>2</v>
      </c>
      <c r="C11" s="11">
        <v>4</v>
      </c>
      <c r="D11" s="12">
        <v>-2</v>
      </c>
      <c r="E11" s="11">
        <v>3</v>
      </c>
      <c r="F11" s="11">
        <v>4</v>
      </c>
      <c r="G11" s="12">
        <v>-1</v>
      </c>
      <c r="H11" s="11">
        <v>2</v>
      </c>
      <c r="I11" s="11">
        <v>4</v>
      </c>
      <c r="J11" s="12">
        <v>-2</v>
      </c>
      <c r="K11" s="11">
        <v>3</v>
      </c>
      <c r="L11" s="11">
        <v>4</v>
      </c>
      <c r="M11" s="12">
        <v>-1</v>
      </c>
      <c r="N11" s="11">
        <v>2</v>
      </c>
      <c r="O11" s="11">
        <v>4</v>
      </c>
      <c r="P11" s="12">
        <v>-2</v>
      </c>
      <c r="Q11" s="11">
        <v>3</v>
      </c>
      <c r="R11" s="11">
        <v>4</v>
      </c>
      <c r="S11" s="12">
        <v>-1</v>
      </c>
      <c r="T11" s="11">
        <v>3</v>
      </c>
      <c r="U11" s="11">
        <v>4</v>
      </c>
      <c r="V11" s="12">
        <v>-1</v>
      </c>
      <c r="W11" s="11">
        <v>3</v>
      </c>
      <c r="X11" s="11">
        <v>4</v>
      </c>
      <c r="Y11" s="12">
        <v>-1</v>
      </c>
      <c r="Z11" s="11">
        <v>2</v>
      </c>
      <c r="AA11" s="11">
        <v>4</v>
      </c>
      <c r="AB11" s="12">
        <v>-2</v>
      </c>
      <c r="AC11" s="9"/>
    </row>
    <row r="12" spans="1:29" ht="45.75" thickBot="1">
      <c r="A12" s="11" t="s">
        <v>271</v>
      </c>
      <c r="B12" s="11">
        <v>2</v>
      </c>
      <c r="C12" s="11">
        <v>4</v>
      </c>
      <c r="D12" s="12">
        <v>-2</v>
      </c>
      <c r="E12" s="11">
        <v>3</v>
      </c>
      <c r="F12" s="11">
        <v>4</v>
      </c>
      <c r="G12" s="12">
        <v>-1</v>
      </c>
      <c r="H12" s="11">
        <v>3</v>
      </c>
      <c r="I12" s="11">
        <v>4</v>
      </c>
      <c r="J12" s="12">
        <v>-1</v>
      </c>
      <c r="K12" s="11">
        <v>2</v>
      </c>
      <c r="L12" s="11">
        <v>4</v>
      </c>
      <c r="M12" s="12">
        <v>-2</v>
      </c>
      <c r="N12" s="11">
        <v>3</v>
      </c>
      <c r="O12" s="11">
        <v>4</v>
      </c>
      <c r="P12" s="12">
        <v>-1</v>
      </c>
      <c r="Q12" s="11">
        <v>3</v>
      </c>
      <c r="R12" s="11">
        <v>4</v>
      </c>
      <c r="S12" s="12">
        <v>-1</v>
      </c>
      <c r="T12" s="11">
        <v>2</v>
      </c>
      <c r="U12" s="11">
        <v>4</v>
      </c>
      <c r="V12" s="12">
        <v>-2</v>
      </c>
      <c r="W12" s="11">
        <v>2</v>
      </c>
      <c r="X12" s="11">
        <v>4</v>
      </c>
      <c r="Y12" s="12">
        <v>-2</v>
      </c>
      <c r="Z12" s="11">
        <v>2</v>
      </c>
      <c r="AA12" s="11">
        <v>4</v>
      </c>
      <c r="AB12" s="12">
        <v>-2</v>
      </c>
      <c r="AC12" s="9"/>
    </row>
    <row r="13" spans="1:29" ht="60.75" thickBot="1">
      <c r="A13" s="11" t="s">
        <v>272</v>
      </c>
      <c r="B13" s="11">
        <v>2</v>
      </c>
      <c r="C13" s="11">
        <v>4</v>
      </c>
      <c r="D13" s="12">
        <v>-2</v>
      </c>
      <c r="E13" s="11">
        <v>2</v>
      </c>
      <c r="F13" s="11">
        <v>4</v>
      </c>
      <c r="G13" s="12">
        <v>-2</v>
      </c>
      <c r="H13" s="11">
        <v>3</v>
      </c>
      <c r="I13" s="11">
        <v>4</v>
      </c>
      <c r="J13" s="12">
        <v>-1</v>
      </c>
      <c r="K13" s="11">
        <v>2</v>
      </c>
      <c r="L13" s="11">
        <v>4</v>
      </c>
      <c r="M13" s="12">
        <v>-2</v>
      </c>
      <c r="N13" s="11">
        <v>2</v>
      </c>
      <c r="O13" s="11">
        <v>4</v>
      </c>
      <c r="P13" s="12">
        <v>-2</v>
      </c>
      <c r="Q13" s="11">
        <v>2</v>
      </c>
      <c r="R13" s="11">
        <v>4</v>
      </c>
      <c r="S13" s="12">
        <v>-2</v>
      </c>
      <c r="T13" s="11">
        <v>3</v>
      </c>
      <c r="U13" s="11">
        <v>4</v>
      </c>
      <c r="V13" s="12">
        <v>-1</v>
      </c>
      <c r="W13" s="11">
        <v>3</v>
      </c>
      <c r="X13" s="11">
        <v>4</v>
      </c>
      <c r="Y13" s="12">
        <v>-1</v>
      </c>
      <c r="Z13" s="11">
        <v>2</v>
      </c>
      <c r="AA13" s="11">
        <v>4</v>
      </c>
      <c r="AB13" s="12">
        <v>-2</v>
      </c>
      <c r="AC13" s="9"/>
    </row>
    <row r="14" spans="1:29" ht="45.75" thickBot="1">
      <c r="A14" s="11" t="s">
        <v>273</v>
      </c>
      <c r="B14" s="11">
        <v>2</v>
      </c>
      <c r="C14" s="11">
        <v>4</v>
      </c>
      <c r="D14" s="12">
        <v>-2</v>
      </c>
      <c r="E14" s="11">
        <v>2</v>
      </c>
      <c r="F14" s="11">
        <v>4</v>
      </c>
      <c r="G14" s="12">
        <v>-2</v>
      </c>
      <c r="H14" s="11">
        <v>3</v>
      </c>
      <c r="I14" s="11">
        <v>4</v>
      </c>
      <c r="J14" s="12">
        <v>-1</v>
      </c>
      <c r="K14" s="11">
        <v>3</v>
      </c>
      <c r="L14" s="11">
        <v>4</v>
      </c>
      <c r="M14" s="12">
        <v>-1</v>
      </c>
      <c r="N14" s="11">
        <v>2</v>
      </c>
      <c r="O14" s="11">
        <v>4</v>
      </c>
      <c r="P14" s="12">
        <v>-2</v>
      </c>
      <c r="Q14" s="11">
        <v>3</v>
      </c>
      <c r="R14" s="11">
        <v>4</v>
      </c>
      <c r="S14" s="12">
        <v>-1</v>
      </c>
      <c r="T14" s="11">
        <v>2</v>
      </c>
      <c r="U14" s="11">
        <v>4</v>
      </c>
      <c r="V14" s="12">
        <v>-2</v>
      </c>
      <c r="W14" s="11">
        <v>3</v>
      </c>
      <c r="X14" s="11">
        <v>4</v>
      </c>
      <c r="Y14" s="12">
        <v>-1</v>
      </c>
      <c r="Z14" s="11">
        <v>2</v>
      </c>
      <c r="AA14" s="11">
        <v>4</v>
      </c>
      <c r="AB14" s="12">
        <v>-2</v>
      </c>
      <c r="AC14" s="9"/>
    </row>
    <row r="15" spans="1:29" ht="30.75" thickBot="1">
      <c r="A15" s="11" t="s">
        <v>274</v>
      </c>
      <c r="B15" s="11">
        <v>2</v>
      </c>
      <c r="C15" s="11">
        <v>4</v>
      </c>
      <c r="D15" s="12">
        <v>-2</v>
      </c>
      <c r="E15" s="11">
        <v>3</v>
      </c>
      <c r="F15" s="11">
        <v>4</v>
      </c>
      <c r="G15" s="12">
        <v>-1</v>
      </c>
      <c r="H15" s="11">
        <v>2</v>
      </c>
      <c r="I15" s="11">
        <v>4</v>
      </c>
      <c r="J15" s="12">
        <v>-2</v>
      </c>
      <c r="K15" s="11">
        <v>3</v>
      </c>
      <c r="L15" s="11">
        <v>4</v>
      </c>
      <c r="M15" s="12">
        <v>-1</v>
      </c>
      <c r="N15" s="11">
        <v>2</v>
      </c>
      <c r="O15" s="11">
        <v>4</v>
      </c>
      <c r="P15" s="12">
        <v>-2</v>
      </c>
      <c r="Q15" s="11">
        <v>2</v>
      </c>
      <c r="R15" s="11">
        <v>4</v>
      </c>
      <c r="S15" s="12">
        <v>-2</v>
      </c>
      <c r="T15" s="11">
        <v>3</v>
      </c>
      <c r="U15" s="11">
        <v>4</v>
      </c>
      <c r="V15" s="12">
        <v>-1</v>
      </c>
      <c r="W15" s="11">
        <v>2</v>
      </c>
      <c r="X15" s="11">
        <v>4</v>
      </c>
      <c r="Y15" s="12">
        <v>-2</v>
      </c>
      <c r="Z15" s="11">
        <v>2</v>
      </c>
      <c r="AA15" s="11">
        <v>4</v>
      </c>
      <c r="AB15" s="12">
        <v>-2</v>
      </c>
      <c r="AC15" s="9"/>
    </row>
    <row r="16" spans="1:29" ht="30.75" thickBot="1">
      <c r="A16" s="11" t="s">
        <v>275</v>
      </c>
      <c r="B16" s="11">
        <v>2</v>
      </c>
      <c r="C16" s="11">
        <v>4</v>
      </c>
      <c r="D16" s="12">
        <v>-2</v>
      </c>
      <c r="E16" s="11">
        <v>2</v>
      </c>
      <c r="F16" s="11">
        <v>4</v>
      </c>
      <c r="G16" s="12">
        <v>-2</v>
      </c>
      <c r="H16" s="11">
        <v>2</v>
      </c>
      <c r="I16" s="11">
        <v>4</v>
      </c>
      <c r="J16" s="12">
        <v>-2</v>
      </c>
      <c r="K16" s="11">
        <v>2</v>
      </c>
      <c r="L16" s="11">
        <v>4</v>
      </c>
      <c r="M16" s="12">
        <v>-2</v>
      </c>
      <c r="N16" s="11">
        <v>2</v>
      </c>
      <c r="O16" s="11">
        <v>4</v>
      </c>
      <c r="P16" s="12">
        <v>-2</v>
      </c>
      <c r="Q16" s="11">
        <v>2</v>
      </c>
      <c r="R16" s="11">
        <v>4</v>
      </c>
      <c r="S16" s="12">
        <v>-2</v>
      </c>
      <c r="T16" s="11">
        <v>2</v>
      </c>
      <c r="U16" s="11">
        <v>4</v>
      </c>
      <c r="V16" s="12">
        <v>-2</v>
      </c>
      <c r="W16" s="11">
        <v>2</v>
      </c>
      <c r="X16" s="11">
        <v>4</v>
      </c>
      <c r="Y16" s="12">
        <v>-2</v>
      </c>
      <c r="Z16" s="11">
        <v>3</v>
      </c>
      <c r="AA16" s="11">
        <v>4</v>
      </c>
      <c r="AB16" s="12">
        <v>-1</v>
      </c>
      <c r="AC16" s="9"/>
    </row>
    <row r="17" spans="1:29" ht="45.75" thickBot="1">
      <c r="A17" s="11" t="s">
        <v>276</v>
      </c>
      <c r="B17" s="11">
        <v>2</v>
      </c>
      <c r="C17" s="11">
        <v>4</v>
      </c>
      <c r="D17" s="12">
        <v>-2</v>
      </c>
      <c r="E17" s="11">
        <v>3</v>
      </c>
      <c r="F17" s="11">
        <v>4</v>
      </c>
      <c r="G17" s="12">
        <v>-1</v>
      </c>
      <c r="H17" s="11">
        <v>3</v>
      </c>
      <c r="I17" s="11">
        <v>4</v>
      </c>
      <c r="J17" s="12">
        <v>-1</v>
      </c>
      <c r="K17" s="11">
        <v>3</v>
      </c>
      <c r="L17" s="11">
        <v>4</v>
      </c>
      <c r="M17" s="12">
        <v>-1</v>
      </c>
      <c r="N17" s="11">
        <v>2</v>
      </c>
      <c r="O17" s="11">
        <v>4</v>
      </c>
      <c r="P17" s="12">
        <v>-2</v>
      </c>
      <c r="Q17" s="11">
        <v>2</v>
      </c>
      <c r="R17" s="11">
        <v>4</v>
      </c>
      <c r="S17" s="12">
        <v>-2</v>
      </c>
      <c r="T17" s="11">
        <v>3</v>
      </c>
      <c r="U17" s="11">
        <v>4</v>
      </c>
      <c r="V17" s="12">
        <v>-1</v>
      </c>
      <c r="W17" s="11">
        <v>2</v>
      </c>
      <c r="X17" s="11">
        <v>4</v>
      </c>
      <c r="Y17" s="12">
        <v>-2</v>
      </c>
      <c r="Z17" s="11">
        <v>2</v>
      </c>
      <c r="AA17" s="11">
        <v>4</v>
      </c>
      <c r="AB17" s="12">
        <v>-2</v>
      </c>
      <c r="AC17" s="9"/>
    </row>
    <row r="18" spans="1:29" ht="45.75" thickBot="1">
      <c r="A18" s="11" t="s">
        <v>277</v>
      </c>
      <c r="B18" s="11">
        <v>2</v>
      </c>
      <c r="C18" s="11">
        <v>4</v>
      </c>
      <c r="D18" s="12">
        <v>-2</v>
      </c>
      <c r="E18" s="11">
        <v>2</v>
      </c>
      <c r="F18" s="11">
        <v>4</v>
      </c>
      <c r="G18" s="12">
        <v>-2</v>
      </c>
      <c r="H18" s="11">
        <v>3</v>
      </c>
      <c r="I18" s="11">
        <v>4</v>
      </c>
      <c r="J18" s="12">
        <v>-1</v>
      </c>
      <c r="K18" s="11">
        <v>2</v>
      </c>
      <c r="L18" s="11">
        <v>4</v>
      </c>
      <c r="M18" s="12">
        <v>-2</v>
      </c>
      <c r="N18" s="11">
        <v>2</v>
      </c>
      <c r="O18" s="11">
        <v>4</v>
      </c>
      <c r="P18" s="12">
        <v>-2</v>
      </c>
      <c r="Q18" s="11">
        <v>3</v>
      </c>
      <c r="R18" s="11">
        <v>4</v>
      </c>
      <c r="S18" s="12">
        <v>-1</v>
      </c>
      <c r="T18" s="11">
        <v>2</v>
      </c>
      <c r="U18" s="11">
        <v>4</v>
      </c>
      <c r="V18" s="12">
        <v>-2</v>
      </c>
      <c r="W18" s="11">
        <v>2</v>
      </c>
      <c r="X18" s="11">
        <v>4</v>
      </c>
      <c r="Y18" s="12">
        <v>-2</v>
      </c>
      <c r="Z18" s="11">
        <v>3</v>
      </c>
      <c r="AA18" s="11">
        <v>4</v>
      </c>
      <c r="AB18" s="12">
        <v>-1</v>
      </c>
      <c r="AC18" s="9"/>
    </row>
    <row r="19" spans="1:29" ht="45.75" thickBot="1">
      <c r="A19" s="11" t="s">
        <v>278</v>
      </c>
      <c r="B19" s="11">
        <v>2</v>
      </c>
      <c r="C19" s="11">
        <v>4</v>
      </c>
      <c r="D19" s="12">
        <v>-2</v>
      </c>
      <c r="E19" s="11">
        <v>2</v>
      </c>
      <c r="F19" s="11">
        <v>4</v>
      </c>
      <c r="G19" s="12">
        <v>-2</v>
      </c>
      <c r="H19" s="11">
        <v>2</v>
      </c>
      <c r="I19" s="11">
        <v>4</v>
      </c>
      <c r="J19" s="12">
        <v>-2</v>
      </c>
      <c r="K19" s="11">
        <v>3</v>
      </c>
      <c r="L19" s="11">
        <v>4</v>
      </c>
      <c r="M19" s="12">
        <v>-1</v>
      </c>
      <c r="N19" s="11">
        <v>2</v>
      </c>
      <c r="O19" s="11">
        <v>4</v>
      </c>
      <c r="P19" s="12">
        <v>-2</v>
      </c>
      <c r="Q19" s="11">
        <v>2</v>
      </c>
      <c r="R19" s="11">
        <v>4</v>
      </c>
      <c r="S19" s="12">
        <v>-2</v>
      </c>
      <c r="T19" s="11">
        <v>3</v>
      </c>
      <c r="U19" s="11">
        <v>4</v>
      </c>
      <c r="V19" s="12">
        <v>-1</v>
      </c>
      <c r="W19" s="11">
        <v>2</v>
      </c>
      <c r="X19" s="11">
        <v>4</v>
      </c>
      <c r="Y19" s="12">
        <v>-2</v>
      </c>
      <c r="Z19" s="11">
        <v>3</v>
      </c>
      <c r="AA19" s="11">
        <v>4</v>
      </c>
      <c r="AB19" s="12">
        <v>-1</v>
      </c>
      <c r="AC19" s="9"/>
    </row>
    <row r="20" spans="1:29" ht="60.75" thickBot="1">
      <c r="A20" s="11" t="s">
        <v>279</v>
      </c>
      <c r="B20" s="11">
        <v>2</v>
      </c>
      <c r="C20" s="11">
        <v>4</v>
      </c>
      <c r="D20" s="12">
        <v>-2</v>
      </c>
      <c r="E20" s="11">
        <v>2</v>
      </c>
      <c r="F20" s="11">
        <v>4</v>
      </c>
      <c r="G20" s="12">
        <v>-2</v>
      </c>
      <c r="H20" s="11">
        <v>3</v>
      </c>
      <c r="I20" s="11">
        <v>4</v>
      </c>
      <c r="J20" s="12">
        <v>-1</v>
      </c>
      <c r="K20" s="11">
        <v>2</v>
      </c>
      <c r="L20" s="11">
        <v>4</v>
      </c>
      <c r="M20" s="12">
        <v>-2</v>
      </c>
      <c r="N20" s="11">
        <v>3</v>
      </c>
      <c r="O20" s="11">
        <v>4</v>
      </c>
      <c r="P20" s="12">
        <v>-1</v>
      </c>
      <c r="Q20" s="11">
        <v>2</v>
      </c>
      <c r="R20" s="11">
        <v>4</v>
      </c>
      <c r="S20" s="12">
        <v>-2</v>
      </c>
      <c r="T20" s="11">
        <v>3</v>
      </c>
      <c r="U20" s="11">
        <v>4</v>
      </c>
      <c r="V20" s="12">
        <v>-1</v>
      </c>
      <c r="W20" s="11">
        <v>3</v>
      </c>
      <c r="X20" s="11">
        <v>4</v>
      </c>
      <c r="Y20" s="12">
        <v>-1</v>
      </c>
      <c r="Z20" s="11">
        <v>2</v>
      </c>
      <c r="AA20" s="11">
        <v>4</v>
      </c>
      <c r="AB20" s="12">
        <v>-2</v>
      </c>
      <c r="AC20" s="9"/>
    </row>
    <row r="21" spans="1:29" ht="45.75" thickBot="1">
      <c r="A21" s="11" t="s">
        <v>280</v>
      </c>
      <c r="B21" s="11">
        <v>2</v>
      </c>
      <c r="C21" s="11">
        <v>4</v>
      </c>
      <c r="D21" s="12">
        <v>-2</v>
      </c>
      <c r="E21" s="11">
        <v>2</v>
      </c>
      <c r="F21" s="11">
        <v>4</v>
      </c>
      <c r="G21" s="12">
        <v>-2</v>
      </c>
      <c r="H21" s="11">
        <v>3</v>
      </c>
      <c r="I21" s="11">
        <v>4</v>
      </c>
      <c r="J21" s="12">
        <v>-1</v>
      </c>
      <c r="K21" s="11">
        <v>3</v>
      </c>
      <c r="L21" s="11">
        <v>4</v>
      </c>
      <c r="M21" s="12">
        <v>-1</v>
      </c>
      <c r="N21" s="11">
        <v>3</v>
      </c>
      <c r="O21" s="11">
        <v>4</v>
      </c>
      <c r="P21" s="12">
        <v>-1</v>
      </c>
      <c r="Q21" s="11">
        <v>3</v>
      </c>
      <c r="R21" s="11">
        <v>4</v>
      </c>
      <c r="S21" s="12">
        <v>-1</v>
      </c>
      <c r="T21" s="11">
        <v>3</v>
      </c>
      <c r="U21" s="11">
        <v>4</v>
      </c>
      <c r="V21" s="12">
        <v>-1</v>
      </c>
      <c r="W21" s="11">
        <v>2</v>
      </c>
      <c r="X21" s="11">
        <v>4</v>
      </c>
      <c r="Y21" s="12">
        <v>-2</v>
      </c>
      <c r="Z21" s="11">
        <v>2</v>
      </c>
      <c r="AA21" s="11">
        <v>4</v>
      </c>
      <c r="AB21" s="12">
        <v>-2</v>
      </c>
      <c r="AC21" s="9"/>
    </row>
    <row r="22" spans="1:29" ht="45.75" thickBot="1">
      <c r="A22" s="11" t="s">
        <v>281</v>
      </c>
      <c r="B22" s="11">
        <v>2</v>
      </c>
      <c r="C22" s="11">
        <v>4</v>
      </c>
      <c r="D22" s="12">
        <v>-2</v>
      </c>
      <c r="E22" s="11">
        <v>3</v>
      </c>
      <c r="F22" s="11">
        <v>4</v>
      </c>
      <c r="G22" s="12">
        <v>-1</v>
      </c>
      <c r="H22" s="11">
        <v>2</v>
      </c>
      <c r="I22" s="11">
        <v>4</v>
      </c>
      <c r="J22" s="12">
        <v>-2</v>
      </c>
      <c r="K22" s="11">
        <v>2</v>
      </c>
      <c r="L22" s="11">
        <v>4</v>
      </c>
      <c r="M22" s="12">
        <v>-2</v>
      </c>
      <c r="N22" s="11">
        <v>3</v>
      </c>
      <c r="O22" s="11">
        <v>4</v>
      </c>
      <c r="P22" s="12">
        <v>-1</v>
      </c>
      <c r="Q22" s="11">
        <v>2</v>
      </c>
      <c r="R22" s="11">
        <v>4</v>
      </c>
      <c r="S22" s="12">
        <v>-2</v>
      </c>
      <c r="T22" s="11">
        <v>3</v>
      </c>
      <c r="U22" s="11">
        <v>4</v>
      </c>
      <c r="V22" s="12">
        <v>-1</v>
      </c>
      <c r="W22" s="11">
        <v>3</v>
      </c>
      <c r="X22" s="11">
        <v>4</v>
      </c>
      <c r="Y22" s="12">
        <v>-1</v>
      </c>
      <c r="Z22" s="11">
        <v>2</v>
      </c>
      <c r="AA22" s="11">
        <v>4</v>
      </c>
      <c r="AB22" s="12">
        <v>-2</v>
      </c>
      <c r="AC22" s="9"/>
    </row>
    <row r="23" spans="1:29" ht="45.75" thickBot="1">
      <c r="A23" s="11" t="s">
        <v>282</v>
      </c>
      <c r="B23" s="11">
        <v>2</v>
      </c>
      <c r="C23" s="11">
        <v>4</v>
      </c>
      <c r="D23" s="12">
        <v>-2</v>
      </c>
      <c r="E23" s="11">
        <v>2</v>
      </c>
      <c r="F23" s="11">
        <v>4</v>
      </c>
      <c r="G23" s="12">
        <v>-2</v>
      </c>
      <c r="H23" s="11">
        <v>3</v>
      </c>
      <c r="I23" s="11">
        <v>4</v>
      </c>
      <c r="J23" s="12">
        <v>-1</v>
      </c>
      <c r="K23" s="11">
        <v>2</v>
      </c>
      <c r="L23" s="11">
        <v>4</v>
      </c>
      <c r="M23" s="12">
        <v>-2</v>
      </c>
      <c r="N23" s="11">
        <v>3</v>
      </c>
      <c r="O23" s="11">
        <v>4</v>
      </c>
      <c r="P23" s="12">
        <v>-1</v>
      </c>
      <c r="Q23" s="11">
        <v>3</v>
      </c>
      <c r="R23" s="11">
        <v>4</v>
      </c>
      <c r="S23" s="12">
        <v>-1</v>
      </c>
      <c r="T23" s="11">
        <v>2</v>
      </c>
      <c r="U23" s="11">
        <v>4</v>
      </c>
      <c r="V23" s="12">
        <v>-2</v>
      </c>
      <c r="W23" s="11">
        <v>2</v>
      </c>
      <c r="X23" s="11">
        <v>4</v>
      </c>
      <c r="Y23" s="12">
        <v>-2</v>
      </c>
      <c r="Z23" s="11">
        <v>2</v>
      </c>
      <c r="AA23" s="11">
        <v>4</v>
      </c>
      <c r="AB23" s="12">
        <v>-2</v>
      </c>
      <c r="AC23" s="9"/>
    </row>
    <row r="24" spans="1:29" ht="45.75" thickBot="1">
      <c r="A24" s="11" t="s">
        <v>283</v>
      </c>
      <c r="B24" s="11">
        <v>2</v>
      </c>
      <c r="C24" s="11">
        <v>4</v>
      </c>
      <c r="D24" s="12">
        <v>-2</v>
      </c>
      <c r="E24" s="11">
        <v>2</v>
      </c>
      <c r="F24" s="11">
        <v>4</v>
      </c>
      <c r="G24" s="12">
        <v>-2</v>
      </c>
      <c r="H24" s="11">
        <v>3</v>
      </c>
      <c r="I24" s="11">
        <v>4</v>
      </c>
      <c r="J24" s="12">
        <v>-1</v>
      </c>
      <c r="K24" s="11">
        <v>3</v>
      </c>
      <c r="L24" s="11">
        <v>4</v>
      </c>
      <c r="M24" s="12">
        <v>-1</v>
      </c>
      <c r="N24" s="11">
        <v>2</v>
      </c>
      <c r="O24" s="11">
        <v>4</v>
      </c>
      <c r="P24" s="12">
        <v>-2</v>
      </c>
      <c r="Q24" s="11">
        <v>3</v>
      </c>
      <c r="R24" s="11">
        <v>4</v>
      </c>
      <c r="S24" s="12">
        <v>-1</v>
      </c>
      <c r="T24" s="11">
        <v>2</v>
      </c>
      <c r="U24" s="11">
        <v>4</v>
      </c>
      <c r="V24" s="12">
        <v>-2</v>
      </c>
      <c r="W24" s="11">
        <v>2</v>
      </c>
      <c r="X24" s="11">
        <v>4</v>
      </c>
      <c r="Y24" s="12">
        <v>-2</v>
      </c>
      <c r="Z24" s="11">
        <v>3</v>
      </c>
      <c r="AA24" s="11">
        <v>4</v>
      </c>
      <c r="AB24" s="12">
        <v>-1</v>
      </c>
      <c r="AC24" s="9"/>
    </row>
    <row r="25" spans="1:29" ht="60.75" thickBot="1">
      <c r="A25" s="11" t="s">
        <v>284</v>
      </c>
      <c r="B25" s="11">
        <v>2</v>
      </c>
      <c r="C25" s="11">
        <v>4</v>
      </c>
      <c r="D25" s="12">
        <v>-2</v>
      </c>
      <c r="E25" s="11">
        <v>2</v>
      </c>
      <c r="F25" s="11">
        <v>4</v>
      </c>
      <c r="G25" s="12">
        <v>-2</v>
      </c>
      <c r="H25" s="11">
        <v>3</v>
      </c>
      <c r="I25" s="11">
        <v>4</v>
      </c>
      <c r="J25" s="12">
        <v>-1</v>
      </c>
      <c r="K25" s="11">
        <v>2</v>
      </c>
      <c r="L25" s="11">
        <v>4</v>
      </c>
      <c r="M25" s="12">
        <v>-2</v>
      </c>
      <c r="N25" s="11">
        <v>3</v>
      </c>
      <c r="O25" s="11">
        <v>4</v>
      </c>
      <c r="P25" s="12">
        <v>-1</v>
      </c>
      <c r="Q25" s="11">
        <v>2</v>
      </c>
      <c r="R25" s="11">
        <v>4</v>
      </c>
      <c r="S25" s="12">
        <v>-2</v>
      </c>
      <c r="T25" s="11">
        <v>3</v>
      </c>
      <c r="U25" s="11">
        <v>4</v>
      </c>
      <c r="V25" s="12">
        <v>-1</v>
      </c>
      <c r="W25" s="11">
        <v>3</v>
      </c>
      <c r="X25" s="11">
        <v>4</v>
      </c>
      <c r="Y25" s="12">
        <v>-1</v>
      </c>
      <c r="Z25" s="11">
        <v>2</v>
      </c>
      <c r="AA25" s="11">
        <v>4</v>
      </c>
      <c r="AB25" s="12">
        <v>-2</v>
      </c>
      <c r="AC25" s="9"/>
    </row>
    <row r="26" spans="1:29" ht="60.75" thickBot="1">
      <c r="A26" s="11" t="s">
        <v>285</v>
      </c>
      <c r="B26" s="11">
        <v>2</v>
      </c>
      <c r="C26" s="11">
        <v>4</v>
      </c>
      <c r="D26" s="12">
        <v>-2</v>
      </c>
      <c r="E26" s="11">
        <v>3</v>
      </c>
      <c r="F26" s="11">
        <v>4</v>
      </c>
      <c r="G26" s="12">
        <v>-1</v>
      </c>
      <c r="H26" s="11">
        <v>2</v>
      </c>
      <c r="I26" s="11">
        <v>4</v>
      </c>
      <c r="J26" s="12">
        <v>-2</v>
      </c>
      <c r="K26" s="11">
        <v>3</v>
      </c>
      <c r="L26" s="11">
        <v>4</v>
      </c>
      <c r="M26" s="12">
        <v>-1</v>
      </c>
      <c r="N26" s="11">
        <v>2</v>
      </c>
      <c r="O26" s="11">
        <v>4</v>
      </c>
      <c r="P26" s="12">
        <v>-2</v>
      </c>
      <c r="Q26" s="11">
        <v>3</v>
      </c>
      <c r="R26" s="11">
        <v>4</v>
      </c>
      <c r="S26" s="12">
        <v>-1</v>
      </c>
      <c r="T26" s="11">
        <v>2</v>
      </c>
      <c r="U26" s="11">
        <v>4</v>
      </c>
      <c r="V26" s="12">
        <v>-2</v>
      </c>
      <c r="W26" s="11">
        <v>3</v>
      </c>
      <c r="X26" s="11">
        <v>4</v>
      </c>
      <c r="Y26" s="12">
        <v>-1</v>
      </c>
      <c r="Z26" s="11">
        <v>2</v>
      </c>
      <c r="AA26" s="11">
        <v>4</v>
      </c>
      <c r="AB26" s="12">
        <v>-2</v>
      </c>
      <c r="AC26" s="9"/>
    </row>
    <row r="27" spans="1:29" ht="45.75" thickBot="1">
      <c r="A27" s="11" t="s">
        <v>286</v>
      </c>
      <c r="B27" s="11">
        <v>2</v>
      </c>
      <c r="C27" s="11">
        <v>4</v>
      </c>
      <c r="D27" s="12">
        <v>-2</v>
      </c>
      <c r="E27" s="11">
        <v>2</v>
      </c>
      <c r="F27" s="11">
        <v>4</v>
      </c>
      <c r="G27" s="12">
        <v>-2</v>
      </c>
      <c r="H27" s="11">
        <v>3</v>
      </c>
      <c r="I27" s="11">
        <v>4</v>
      </c>
      <c r="J27" s="12">
        <v>-1</v>
      </c>
      <c r="K27" s="11">
        <v>3</v>
      </c>
      <c r="L27" s="11">
        <v>4</v>
      </c>
      <c r="M27" s="12">
        <v>-1</v>
      </c>
      <c r="N27" s="11">
        <v>2</v>
      </c>
      <c r="O27" s="11">
        <v>4</v>
      </c>
      <c r="P27" s="12">
        <v>-2</v>
      </c>
      <c r="Q27" s="11">
        <v>3</v>
      </c>
      <c r="R27" s="11">
        <v>4</v>
      </c>
      <c r="S27" s="12">
        <v>-1</v>
      </c>
      <c r="T27" s="11">
        <v>2</v>
      </c>
      <c r="U27" s="11">
        <v>4</v>
      </c>
      <c r="V27" s="12">
        <v>-2</v>
      </c>
      <c r="W27" s="11">
        <v>2</v>
      </c>
      <c r="X27" s="11">
        <v>4</v>
      </c>
      <c r="Y27" s="12">
        <v>-2</v>
      </c>
      <c r="Z27" s="11">
        <v>3</v>
      </c>
      <c r="AA27" s="11">
        <v>4</v>
      </c>
      <c r="AB27" s="12">
        <v>-1</v>
      </c>
      <c r="AC27" s="9"/>
    </row>
    <row r="28" spans="1:29" ht="60.75" thickBot="1">
      <c r="A28" s="11" t="s">
        <v>287</v>
      </c>
      <c r="B28" s="11">
        <v>2</v>
      </c>
      <c r="C28" s="11">
        <v>4</v>
      </c>
      <c r="D28" s="12">
        <v>-2</v>
      </c>
      <c r="E28" s="11">
        <v>3</v>
      </c>
      <c r="F28" s="11">
        <v>4</v>
      </c>
      <c r="G28" s="12">
        <v>-1</v>
      </c>
      <c r="H28" s="11">
        <v>3</v>
      </c>
      <c r="I28" s="11">
        <v>4</v>
      </c>
      <c r="J28" s="12">
        <v>-1</v>
      </c>
      <c r="K28" s="11">
        <v>2</v>
      </c>
      <c r="L28" s="11">
        <v>4</v>
      </c>
      <c r="M28" s="12">
        <v>-2</v>
      </c>
      <c r="N28" s="11">
        <v>2</v>
      </c>
      <c r="O28" s="11">
        <v>4</v>
      </c>
      <c r="P28" s="12">
        <v>-2</v>
      </c>
      <c r="Q28" s="11">
        <v>3</v>
      </c>
      <c r="R28" s="11">
        <v>4</v>
      </c>
      <c r="S28" s="12">
        <v>-1</v>
      </c>
      <c r="T28" s="11">
        <v>2</v>
      </c>
      <c r="U28" s="11">
        <v>4</v>
      </c>
      <c r="V28" s="12">
        <v>-2</v>
      </c>
      <c r="W28" s="11">
        <v>3</v>
      </c>
      <c r="X28" s="11">
        <v>4</v>
      </c>
      <c r="Y28" s="12">
        <v>-1</v>
      </c>
      <c r="Z28" s="11">
        <v>2</v>
      </c>
      <c r="AA28" s="11">
        <v>4</v>
      </c>
      <c r="AB28" s="12">
        <v>-2</v>
      </c>
      <c r="AC28" s="9"/>
    </row>
    <row r="29" spans="1:29" ht="30.75" thickBot="1">
      <c r="A29" s="11" t="s">
        <v>288</v>
      </c>
      <c r="B29" s="11">
        <v>2</v>
      </c>
      <c r="C29" s="11">
        <v>4</v>
      </c>
      <c r="D29" s="12">
        <v>-2</v>
      </c>
      <c r="E29" s="11">
        <v>2</v>
      </c>
      <c r="F29" s="11">
        <v>4</v>
      </c>
      <c r="G29" s="12">
        <v>-2</v>
      </c>
      <c r="H29" s="11">
        <v>3</v>
      </c>
      <c r="I29" s="11">
        <v>4</v>
      </c>
      <c r="J29" s="12">
        <v>-1</v>
      </c>
      <c r="K29" s="11">
        <v>3</v>
      </c>
      <c r="L29" s="11">
        <v>4</v>
      </c>
      <c r="M29" s="12">
        <v>-1</v>
      </c>
      <c r="N29" s="11">
        <v>2</v>
      </c>
      <c r="O29" s="11">
        <v>4</v>
      </c>
      <c r="P29" s="12">
        <v>-2</v>
      </c>
      <c r="Q29" s="11">
        <v>2</v>
      </c>
      <c r="R29" s="11">
        <v>4</v>
      </c>
      <c r="S29" s="12">
        <v>-2</v>
      </c>
      <c r="T29" s="11">
        <v>3</v>
      </c>
      <c r="U29" s="11">
        <v>4</v>
      </c>
      <c r="V29" s="12">
        <v>-1</v>
      </c>
      <c r="W29" s="11">
        <v>2</v>
      </c>
      <c r="X29" s="11">
        <v>4</v>
      </c>
      <c r="Y29" s="12">
        <v>-2</v>
      </c>
      <c r="Z29" s="11">
        <v>3</v>
      </c>
      <c r="AA29" s="11">
        <v>4</v>
      </c>
      <c r="AB29" s="12">
        <v>-1</v>
      </c>
      <c r="AC29" s="9"/>
    </row>
    <row r="30" spans="1:29" ht="45.75" thickBot="1">
      <c r="A30" s="11" t="s">
        <v>289</v>
      </c>
      <c r="B30" s="11">
        <v>2</v>
      </c>
      <c r="C30" s="11">
        <v>4</v>
      </c>
      <c r="D30" s="12">
        <v>-2</v>
      </c>
      <c r="E30" s="11">
        <v>2</v>
      </c>
      <c r="F30" s="11">
        <v>4</v>
      </c>
      <c r="G30" s="12">
        <v>-2</v>
      </c>
      <c r="H30" s="11">
        <v>3</v>
      </c>
      <c r="I30" s="11">
        <v>4</v>
      </c>
      <c r="J30" s="12">
        <v>-1</v>
      </c>
      <c r="K30" s="11">
        <v>3</v>
      </c>
      <c r="L30" s="11">
        <v>4</v>
      </c>
      <c r="M30" s="12">
        <v>-1</v>
      </c>
      <c r="N30" s="11">
        <v>2</v>
      </c>
      <c r="O30" s="11">
        <v>4</v>
      </c>
      <c r="P30" s="12">
        <v>-2</v>
      </c>
      <c r="Q30" s="11">
        <v>2</v>
      </c>
      <c r="R30" s="11">
        <v>4</v>
      </c>
      <c r="S30" s="12">
        <v>-2</v>
      </c>
      <c r="T30" s="11">
        <v>3</v>
      </c>
      <c r="U30" s="11">
        <v>4</v>
      </c>
      <c r="V30" s="12">
        <v>-1</v>
      </c>
      <c r="W30" s="11">
        <v>2</v>
      </c>
      <c r="X30" s="11">
        <v>4</v>
      </c>
      <c r="Y30" s="12">
        <v>-2</v>
      </c>
      <c r="Z30" s="11">
        <v>2</v>
      </c>
      <c r="AA30" s="11">
        <v>4</v>
      </c>
      <c r="AB30" s="12">
        <v>-2</v>
      </c>
      <c r="AC30" s="9"/>
    </row>
    <row r="31" spans="1:29" ht="45.75" thickBot="1">
      <c r="A31" s="11" t="s">
        <v>290</v>
      </c>
      <c r="B31" s="11">
        <v>2</v>
      </c>
      <c r="C31" s="11">
        <v>4</v>
      </c>
      <c r="D31" s="12">
        <v>-2</v>
      </c>
      <c r="E31" s="11">
        <v>3</v>
      </c>
      <c r="F31" s="11">
        <v>4</v>
      </c>
      <c r="G31" s="12">
        <v>-1</v>
      </c>
      <c r="H31" s="11">
        <v>2</v>
      </c>
      <c r="I31" s="11">
        <v>4</v>
      </c>
      <c r="J31" s="12">
        <v>-2</v>
      </c>
      <c r="K31" s="11">
        <v>3</v>
      </c>
      <c r="L31" s="11">
        <v>4</v>
      </c>
      <c r="M31" s="12">
        <v>-1</v>
      </c>
      <c r="N31" s="11">
        <v>2</v>
      </c>
      <c r="O31" s="11">
        <v>4</v>
      </c>
      <c r="P31" s="12">
        <v>-2</v>
      </c>
      <c r="Q31" s="11">
        <v>2</v>
      </c>
      <c r="R31" s="11">
        <v>4</v>
      </c>
      <c r="S31" s="12">
        <v>-2</v>
      </c>
      <c r="T31" s="11">
        <v>3</v>
      </c>
      <c r="U31" s="11">
        <v>4</v>
      </c>
      <c r="V31" s="12">
        <v>-1</v>
      </c>
      <c r="W31" s="11">
        <v>2</v>
      </c>
      <c r="X31" s="11">
        <v>4</v>
      </c>
      <c r="Y31" s="12">
        <v>-2</v>
      </c>
      <c r="Z31" s="11">
        <v>2</v>
      </c>
      <c r="AA31" s="11">
        <v>4</v>
      </c>
      <c r="AB31" s="12">
        <v>-2</v>
      </c>
      <c r="AC31" s="9"/>
    </row>
    <row r="32" spans="1:29" ht="60.75" thickBot="1">
      <c r="A32" s="11" t="s">
        <v>291</v>
      </c>
      <c r="B32" s="11">
        <v>2</v>
      </c>
      <c r="C32" s="11">
        <v>4</v>
      </c>
      <c r="D32" s="12">
        <v>-2</v>
      </c>
      <c r="E32" s="11">
        <v>3</v>
      </c>
      <c r="F32" s="11">
        <v>4</v>
      </c>
      <c r="G32" s="12">
        <v>-1</v>
      </c>
      <c r="H32" s="11">
        <v>2</v>
      </c>
      <c r="I32" s="11">
        <v>4</v>
      </c>
      <c r="J32" s="12">
        <v>-2</v>
      </c>
      <c r="K32" s="11">
        <v>2</v>
      </c>
      <c r="L32" s="11">
        <v>4</v>
      </c>
      <c r="M32" s="12">
        <v>-2</v>
      </c>
      <c r="N32" s="11">
        <v>2</v>
      </c>
      <c r="O32" s="11">
        <v>4</v>
      </c>
      <c r="P32" s="12">
        <v>-2</v>
      </c>
      <c r="Q32" s="11">
        <v>3</v>
      </c>
      <c r="R32" s="11">
        <v>4</v>
      </c>
      <c r="S32" s="12">
        <v>-1</v>
      </c>
      <c r="T32" s="11">
        <v>3</v>
      </c>
      <c r="U32" s="11">
        <v>4</v>
      </c>
      <c r="V32" s="12">
        <v>-1</v>
      </c>
      <c r="W32" s="11">
        <v>2</v>
      </c>
      <c r="X32" s="11">
        <v>4</v>
      </c>
      <c r="Y32" s="12">
        <v>-2</v>
      </c>
      <c r="Z32" s="11">
        <v>3</v>
      </c>
      <c r="AA32" s="11">
        <v>4</v>
      </c>
      <c r="AB32" s="12">
        <v>-1</v>
      </c>
      <c r="AC32" s="9"/>
    </row>
    <row r="33" spans="1:29" ht="30.75" thickBot="1">
      <c r="A33" s="11" t="s">
        <v>292</v>
      </c>
      <c r="B33" s="11">
        <v>2</v>
      </c>
      <c r="C33" s="11">
        <v>4</v>
      </c>
      <c r="D33" s="12">
        <v>-2</v>
      </c>
      <c r="E33" s="11">
        <v>3</v>
      </c>
      <c r="F33" s="11">
        <v>4</v>
      </c>
      <c r="G33" s="12">
        <v>-1</v>
      </c>
      <c r="H33" s="11">
        <v>2</v>
      </c>
      <c r="I33" s="11">
        <v>4</v>
      </c>
      <c r="J33" s="12">
        <v>-2</v>
      </c>
      <c r="K33" s="11">
        <v>3</v>
      </c>
      <c r="L33" s="11">
        <v>4</v>
      </c>
      <c r="M33" s="12">
        <v>-1</v>
      </c>
      <c r="N33" s="11">
        <v>2</v>
      </c>
      <c r="O33" s="11">
        <v>4</v>
      </c>
      <c r="P33" s="12">
        <v>-2</v>
      </c>
      <c r="Q33" s="11">
        <v>3</v>
      </c>
      <c r="R33" s="11">
        <v>4</v>
      </c>
      <c r="S33" s="12">
        <v>-1</v>
      </c>
      <c r="T33" s="11">
        <v>2</v>
      </c>
      <c r="U33" s="11">
        <v>4</v>
      </c>
      <c r="V33" s="12">
        <v>-2</v>
      </c>
      <c r="W33" s="11">
        <v>2</v>
      </c>
      <c r="X33" s="11">
        <v>4</v>
      </c>
      <c r="Y33" s="12">
        <v>-2</v>
      </c>
      <c r="Z33" s="11">
        <v>2</v>
      </c>
      <c r="AA33" s="11">
        <v>4</v>
      </c>
      <c r="AB33" s="12">
        <v>-2</v>
      </c>
      <c r="AC33" s="9"/>
    </row>
  </sheetData>
  <mergeCells count="3">
    <mergeCell ref="A1:A5"/>
    <mergeCell ref="B1:D1"/>
    <mergeCell ref="E1:A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P X t O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1 7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e 0 5 a l M A M p t 0 B A A B I C g A A E w A c A E Z v c m 1 1 b G F z L 1 N l Y 3 R p b 2 4 x L m 0 g o h g A K K A U A A A A A A A A A A A A A A A A A A A A A A A A A A A A 7 V X B a h s x E L 0 b / A 9 i c 7 F h M d g 0 O T T s o d g t 7 a W 0 2 L c k L J P V x K u u N D I a b d I Q 8 u 8 d e 5 3 G R Q 5 J 8 a W k 2 c v u v i e N Z v S e R o x V N J 7 U v H u P T / u 9 f o 9 r C K i V g x r Y 8 A 2 o Q l m M / Z 6 S Z + 7 b U K E g U 7 4 e z X z V O q Q 4 + G Q s j q a e o v z w I J u 9 P 5 / 5 G 7 I e 9 P n v K K O K r 7 N h f j Z D a 5 y J G I r s N M v V 1 N v W E R f j c a 4 + U u W 1 o W U x n h x P c v W 9 9 R H n 8 d Z i 8 f g 5 + u o J L 4 Z 5 l 8 5 R 9 i 1 4 J 5 x W n x E 0 B s 4 k t w V c y s A t s 8 U H X e a 5 O t v i H 6 y d V 2 A h c B F D u x t y W g M t J e L i d o W P 4 R Y B i K 9 8 c F 3 G a 5 I H e 9 b P 7 + 4 y M k 5 K + 0 L x 5 N 1 o P f A + V w K C A 0 G j / K u I P + M G / I F k u G z Q g j O U s I 2 P s C F r I 6 s n d J Q 8 l 2 D T E R p i t 6 b U 5 y A m E 1 f B L w O 4 k m O r T c I y O m Q R K C 3 B r J o U X D o w N g l C v p R t 1 K t a 5 P p z z v 2 w 3 z O 0 d 7 N 3 7 a c 9 I x 1 k v U 2 E Z 2 x 3 8 q p c p 2 m / 7 c r N V u w z n 1 g n g a + g a W 0 E / k v b p D 5 4 o d J H W a f 1 Y D L M 3 g T / D w S X l r R e 0 U B 9 4 N X y E O Y Z z Y 9 f k e a N 1 1 h K 5 V J 4 2 n P X y j / B c c O p V Z 7 u 9 G Q s G N F d W j g E w 3 K F P 0 S k 1 l 1 i e P n Z 3 h H 7 4 A P + p v g / q v g v U E s B A i 0 A F A A C A A g A P X t O W j b j P x + l A A A A 9 w A A A B I A A A A A A A A A A A A A A A A A A A A A A E N v b m Z p Z y 9 Q Y W N r Y W d l L n h t b F B L A Q I t A B Q A A g A I A D 1 7 T l o P y u m r p A A A A O k A A A A T A A A A A A A A A A A A A A A A A P E A A A B b Q 2 9 u d G V u d F 9 U e X B l c 1 0 u e G 1 s U E s B A i 0 A F A A C A A g A P X t O W p T A D K b d A Q A A S A o A A B M A A A A A A A A A A A A A A A A A 4 g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D U A A A A A A A D K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G F z a X N 3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N z Y 3 N j Q 4 L T Z i O G I t N D g z Z S 1 i Y z A 4 L T Q z Z W Z k M T Y y N W Q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h h c 2 l z d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D g 6 M T U 6 M z E u M j M 5 M z k w N l o i I C 8 + P E V u d H J 5 I F R 5 c G U 9 I k Z p b G x D b 2 x 1 b W 5 U e X B l c y I g V m F s d W U 9 I n N B d 1 l H Q m d r R 0 J n T U R C Z 0 0 9 I i A v P j x F b n R y e S B U e X B l P S J G a W x s Q 2 9 s d W 1 u T m F t Z X M i I F Z h b H V l P S J z W y Z x d W 9 0 O 2 5 p b S Z x d W 9 0 O y w m c X V v d D t u Y W 1 h J n F 1 b 3 Q 7 L C Z x d W 9 0 O 2 p l b m l z X 2 t l b G F t a W 4 m c X V v d D s s J n F 1 b 3 Q 7 a 2 9 0 Y V 9 r Z W x h a G l y Y W 4 m c X V v d D s s J n F 1 b 3 Q 7 d G F u Z 2 d h b F 9 r Z W x h a G l y Y W 4 m c X V v d D s s J n F 1 b 3 Q 7 Y W x h b W F 0 J n F 1 b 3 Q 7 L C Z x d W 9 0 O 3 B y b 2 d y Y W 1 f c 3 R 1 Z G k m c X V v d D s s J n F 1 b 3 Q 7 c 2 V t Z X N 0 Z X I m c X V v d D s s J n F 1 b 3 Q 7 a X B r J n F 1 b 3 Q 7 L C Z x d W 9 0 O 2 d t Y W l s J n F 1 b 3 Q 7 L C Z x d W 9 0 O 2 5 v X 2 h h b m R w a G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h h c 2 l z d 2 E v Q X V 0 b 1 J l b W 9 2 Z W R D b 2 x 1 b W 5 z M S 5 7 b m l t L D B 9 J n F 1 b 3 Q 7 L C Z x d W 9 0 O 1 N l Y 3 R p b 2 4 x L 2 1 h a G F z a X N 3 Y S 9 B d X R v U m V t b 3 Z l Z E N v b H V t b n M x L n t u Y W 1 h L D F 9 J n F 1 b 3 Q 7 L C Z x d W 9 0 O 1 N l Y 3 R p b 2 4 x L 2 1 h a G F z a X N 3 Y S 9 B d X R v U m V t b 3 Z l Z E N v b H V t b n M x L n t q Z W 5 p c 1 9 r Z W x h b W l u L D J 9 J n F 1 b 3 Q 7 L C Z x d W 9 0 O 1 N l Y 3 R p b 2 4 x L 2 1 h a G F z a X N 3 Y S 9 B d X R v U m V t b 3 Z l Z E N v b H V t b n M x L n t r b 3 R h X 2 t l b G F o a X J h b i w z f S Z x d W 9 0 O y w m c X V v d D t T Z W N 0 a W 9 u M S 9 t Y W h h c 2 l z d 2 E v Q X V 0 b 1 J l b W 9 2 Z W R D b 2 x 1 b W 5 z M S 5 7 d G F u Z 2 d h b F 9 r Z W x h a G l y Y W 4 s N H 0 m c X V v d D s s J n F 1 b 3 Q 7 U 2 V j d G l v b j E v b W F o Y X N p c 3 d h L 0 F 1 d G 9 S Z W 1 v d m V k Q 2 9 s d W 1 u c z E u e 2 F s Y W 1 h d C w 1 f S Z x d W 9 0 O y w m c X V v d D t T Z W N 0 a W 9 u M S 9 t Y W h h c 2 l z d 2 E v Q X V 0 b 1 J l b W 9 2 Z W R D b 2 x 1 b W 5 z M S 5 7 c H J v Z 3 J h b V 9 z d H V k a S w 2 f S Z x d W 9 0 O y w m c X V v d D t T Z W N 0 a W 9 u M S 9 t Y W h h c 2 l z d 2 E v Q X V 0 b 1 J l b W 9 2 Z W R D b 2 x 1 b W 5 z M S 5 7 c 2 V t Z X N 0 Z X I s N 3 0 m c X V v d D s s J n F 1 b 3 Q 7 U 2 V j d G l v b j E v b W F o Y X N p c 3 d h L 0 F 1 d G 9 S Z W 1 v d m V k Q 2 9 s d W 1 u c z E u e 2 l w a y w 4 f S Z x d W 9 0 O y w m c X V v d D t T Z W N 0 a W 9 u M S 9 t Y W h h c 2 l z d 2 E v Q X V 0 b 1 J l b W 9 2 Z W R D b 2 x 1 b W 5 z M S 5 7 Z 2 1 h a W w s O X 0 m c X V v d D s s J n F 1 b 3 Q 7 U 2 V j d G l v b j E v b W F o Y X N p c 3 d h L 0 F 1 d G 9 S Z W 1 v d m V k Q 2 9 s d W 1 u c z E u e 2 5 v X 2 h h b m R w a G 9 u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1 h a G F z a X N 3 Y S 9 B d X R v U m V t b 3 Z l Z E N v b H V t b n M x L n t u a W 0 s M H 0 m c X V v d D s s J n F 1 b 3 Q 7 U 2 V j d G l v b j E v b W F o Y X N p c 3 d h L 0 F 1 d G 9 S Z W 1 v d m V k Q 2 9 s d W 1 u c z E u e 2 5 h b W E s M X 0 m c X V v d D s s J n F 1 b 3 Q 7 U 2 V j d G l v b j E v b W F o Y X N p c 3 d h L 0 F 1 d G 9 S Z W 1 v d m V k Q 2 9 s d W 1 u c z E u e 2 p l b m l z X 2 t l b G F t a W 4 s M n 0 m c X V v d D s s J n F 1 b 3 Q 7 U 2 V j d G l v b j E v b W F o Y X N p c 3 d h L 0 F 1 d G 9 S Z W 1 v d m V k Q 2 9 s d W 1 u c z E u e 2 t v d G F f a 2 V s Y W h p c m F u L D N 9 J n F 1 b 3 Q 7 L C Z x d W 9 0 O 1 N l Y 3 R p b 2 4 x L 2 1 h a G F z a X N 3 Y S 9 B d X R v U m V t b 3 Z l Z E N v b H V t b n M x L n t 0 Y W 5 n Z 2 F s X 2 t l b G F o a X J h b i w 0 f S Z x d W 9 0 O y w m c X V v d D t T Z W N 0 a W 9 u M S 9 t Y W h h c 2 l z d 2 E v Q X V 0 b 1 J l b W 9 2 Z W R D b 2 x 1 b W 5 z M S 5 7 Y W x h b W F 0 L D V 9 J n F 1 b 3 Q 7 L C Z x d W 9 0 O 1 N l Y 3 R p b 2 4 x L 2 1 h a G F z a X N 3 Y S 9 B d X R v U m V t b 3 Z l Z E N v b H V t b n M x L n t w c m 9 n c m F t X 3 N 0 d W R p L D Z 9 J n F 1 b 3 Q 7 L C Z x d W 9 0 O 1 N l Y 3 R p b 2 4 x L 2 1 h a G F z a X N 3 Y S 9 B d X R v U m V t b 3 Z l Z E N v b H V t b n M x L n t z Z W 1 l c 3 R l c i w 3 f S Z x d W 9 0 O y w m c X V v d D t T Z W N 0 a W 9 u M S 9 t Y W h h c 2 l z d 2 E v Q X V 0 b 1 J l b W 9 2 Z W R D b 2 x 1 b W 5 z M S 5 7 a X B r L D h 9 J n F 1 b 3 Q 7 L C Z x d W 9 0 O 1 N l Y 3 R p b 2 4 x L 2 1 h a G F z a X N 3 Y S 9 B d X R v U m V t b 3 Z l Z E N v b H V t b n M x L n t n b W F p b C w 5 f S Z x d W 9 0 O y w m c X V v d D t T Z W N 0 a W 9 u M S 9 t Y W h h c 2 l z d 2 E v Q X V 0 b 1 J l b W 9 2 Z W R D b 2 x 1 b W 5 z M S 5 7 b m 9 f a G F u Z H B o b 2 5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o Y X N p c 3 d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G F z a X N 3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h h c 2 l z d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N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y O T Z m M z B h L W I 3 Z j A t N G J h Y S 0 4 O W Y x L T g z O D Z k Z D E x Z W J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O D o y M j o 0 N S 4 1 M D M w M j E 3 W i I g L z 4 8 R W 5 0 c n k g V H l w Z T 0 i R m l s b E N v b H V t b l R 5 c G V z I i B W Y W x 1 Z T 0 i c 0 F 3 W U d C Z 1 l H I i A v P j x F b n R y e S B U e X B l P S J G a W x s Q 2 9 s d W 1 u T m F t Z X M i I F Z h b H V l P S J z W y Z x d W 9 0 O 2 5 p Z G 4 m c X V v d D s s J n F 1 b 3 Q 7 b m F t Y V 9 k b 3 N l b i Z x d W 9 0 O y w m c X V v d D t q Z W 5 r Z W w m c X V v d D s s J n F 1 b 3 Q 7 Z m F r d W x 0 Y X M m c X V v d D s s J n F 1 b 3 Q 7 c H J v Z 3 J h b V 9 z d H V k a S Z x d W 9 0 O y w m c X V v d D t n b W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c 2 V u L 0 F 1 d G 9 S Z W 1 v d m V k Q 2 9 s d W 1 u c z E u e 2 5 p Z G 4 s M H 0 m c X V v d D s s J n F 1 b 3 Q 7 U 2 V j d G l v b j E v Z G 9 z Z W 4 v Q X V 0 b 1 J l b W 9 2 Z W R D b 2 x 1 b W 5 z M S 5 7 b m F t Y V 9 k b 3 N l b i w x f S Z x d W 9 0 O y w m c X V v d D t T Z W N 0 a W 9 u M S 9 k b 3 N l b i 9 B d X R v U m V t b 3 Z l Z E N v b H V t b n M x L n t q Z W 5 r Z W w s M n 0 m c X V v d D s s J n F 1 b 3 Q 7 U 2 V j d G l v b j E v Z G 9 z Z W 4 v Q X V 0 b 1 J l b W 9 2 Z W R D b 2 x 1 b W 5 z M S 5 7 Z m F r d W x 0 Y X M s M 3 0 m c X V v d D s s J n F 1 b 3 Q 7 U 2 V j d G l v b j E v Z G 9 z Z W 4 v Q X V 0 b 1 J l b W 9 2 Z W R D b 2 x 1 b W 5 z M S 5 7 c H J v Z 3 J h b V 9 z d H V k a S w 0 f S Z x d W 9 0 O y w m c X V v d D t T Z W N 0 a W 9 u M S 9 k b 3 N l b i 9 B d X R v U m V t b 3 Z l Z E N v b H V t b n M x L n t n b W F p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b 3 N l b i 9 B d X R v U m V t b 3 Z l Z E N v b H V t b n M x L n t u a W R u L D B 9 J n F 1 b 3 Q 7 L C Z x d W 9 0 O 1 N l Y 3 R p b 2 4 x L 2 R v c 2 V u L 0 F 1 d G 9 S Z W 1 v d m V k Q 2 9 s d W 1 u c z E u e 2 5 h b W F f Z G 9 z Z W 4 s M X 0 m c X V v d D s s J n F 1 b 3 Q 7 U 2 V j d G l v b j E v Z G 9 z Z W 4 v Q X V 0 b 1 J l b W 9 2 Z W R D b 2 x 1 b W 5 z M S 5 7 a m V u a 2 V s L D J 9 J n F 1 b 3 Q 7 L C Z x d W 9 0 O 1 N l Y 3 R p b 2 4 x L 2 R v c 2 V u L 0 F 1 d G 9 S Z W 1 v d m V k Q 2 9 s d W 1 u c z E u e 2 Z h a 3 V s d G F z L D N 9 J n F 1 b 3 Q 7 L C Z x d W 9 0 O 1 N l Y 3 R p b 2 4 x L 2 R v c 2 V u L 0 F 1 d G 9 S Z W 1 v d m V k Q 2 9 s d W 1 u c z E u e 3 B y b 2 d y Y W 1 f c 3 R 1 Z G k s N H 0 m c X V v d D s s J n F 1 b 3 Q 7 U 2 V j d G l v b j E v Z G 9 z Z W 4 v Q X V 0 b 1 J l b W 9 2 Z W R D b 2 x 1 b W 5 z M S 5 7 Z 2 1 h a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c 2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c 2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c 2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z Z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D Q w N D d l O C 1 m N z Z m L T R i Z T A t Y m F k Z C 0 1 M T U 5 M T g y N j V j N W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9 z Z W 4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O D o y M j o 0 N S 4 1 M D M w M j E 3 W i I g L z 4 8 R W 5 0 c n k g V H l w Z T 0 i R m l s b E N v b H V t b l R 5 c G V z I i B W Y W x 1 Z T 0 i c 0 F 3 W U d C Z 1 l H I i A v P j x F b n R y e S B U e X B l P S J G a W x s Q 2 9 s d W 1 u T m F t Z X M i I F Z h b H V l P S J z W y Z x d W 9 0 O 2 5 p Z G 4 m c X V v d D s s J n F 1 b 3 Q 7 b m F t Y V 9 k b 3 N l b i Z x d W 9 0 O y w m c X V v d D t q Z W 5 r Z W w m c X V v d D s s J n F 1 b 3 Q 7 Z m F r d W x 0 Y X M m c X V v d D s s J n F 1 b 3 Q 7 c H J v Z 3 J h b V 9 z d H V k a S Z x d W 9 0 O y w m c X V v d D t n b W F p b C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z Z W 4 v Q X V 0 b 1 J l b W 9 2 Z W R D b 2 x 1 b W 5 z M S 5 7 b m l k b i w w f S Z x d W 9 0 O y w m c X V v d D t T Z W N 0 a W 9 u M S 9 k b 3 N l b i 9 B d X R v U m V t b 3 Z l Z E N v b H V t b n M x L n t u Y W 1 h X 2 R v c 2 V u L D F 9 J n F 1 b 3 Q 7 L C Z x d W 9 0 O 1 N l Y 3 R p b 2 4 x L 2 R v c 2 V u L 0 F 1 d G 9 S Z W 1 v d m V k Q 2 9 s d W 1 u c z E u e 2 p l b m t l b C w y f S Z x d W 9 0 O y w m c X V v d D t T Z W N 0 a W 9 u M S 9 k b 3 N l b i 9 B d X R v U m V t b 3 Z l Z E N v b H V t b n M x L n t m Y W t 1 b H R h c y w z f S Z x d W 9 0 O y w m c X V v d D t T Z W N 0 a W 9 u M S 9 k b 3 N l b i 9 B d X R v U m V t b 3 Z l Z E N v b H V t b n M x L n t w c m 9 n c m F t X 3 N 0 d W R p L D R 9 J n F 1 b 3 Q 7 L C Z x d W 9 0 O 1 N l Y 3 R p b 2 4 x L 2 R v c 2 V u L 0 F 1 d G 9 S Z W 1 v d m V k Q 2 9 s d W 1 u c z E u e 2 d t Y W l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v c 2 V u L 0 F 1 d G 9 S Z W 1 v d m V k Q 2 9 s d W 1 u c z E u e 2 5 p Z G 4 s M H 0 m c X V v d D s s J n F 1 b 3 Q 7 U 2 V j d G l v b j E v Z G 9 z Z W 4 v Q X V 0 b 1 J l b W 9 2 Z W R D b 2 x 1 b W 5 z M S 5 7 b m F t Y V 9 k b 3 N l b i w x f S Z x d W 9 0 O y w m c X V v d D t T Z W N 0 a W 9 u M S 9 k b 3 N l b i 9 B d X R v U m V t b 3 Z l Z E N v b H V t b n M x L n t q Z W 5 r Z W w s M n 0 m c X V v d D s s J n F 1 b 3 Q 7 U 2 V j d G l v b j E v Z G 9 z Z W 4 v Q X V 0 b 1 J l b W 9 2 Z W R D b 2 x 1 b W 5 z M S 5 7 Z m F r d W x 0 Y X M s M 3 0 m c X V v d D s s J n F 1 b 3 Q 7 U 2 V j d G l v b j E v Z G 9 z Z W 4 v Q X V 0 b 1 J l b W 9 2 Z W R D b 2 x 1 b W 5 z M S 5 7 c H J v Z 3 J h b V 9 z d H V k a S w 0 f S Z x d W 9 0 O y w m c X V v d D t T Z W N 0 a W 9 u M S 9 k b 3 N l b i 9 B d X R v U m V t b 3 Z l Z E N v b H V t b n M x L n t n b W F p b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v c 2 V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c 2 V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c 2 V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W t 1 b G l h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Y 2 V j M 2 F i L T I 2 Y z Q t N D Y w M S 1 h Y T I y L T A z M T R m Z m Z i M 2 M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O D o y N T o z M y 4 3 N D I z O D E 3 W i I g L z 4 8 R W 5 0 c n k g V H l w Z T 0 i R m l s b E N v b H V t b l R 5 c G V z I i B W Y W x 1 Z T 0 i c 0 J n W U R B d 1 U 9 I i A v P j x F b n R y e S B U e X B l P S J G a W x s Q 2 9 s d W 1 u T m F t Z X M i I F Z h b H V l P S J z W y Z x d W 9 0 O 2 t v Z G V f b W F 0 a 3 V s J n F 1 b 3 Q 7 L C Z x d W 9 0 O 2 5 h b W F f b W F 0 a 3 V s J n F 1 b 3 Q 7 L C Z x d W 9 0 O 3 N r c y Z x d W 9 0 O y w m c X V v d D t z Z W 1 l c 3 R l c i Z x d W 9 0 O y w m c X V v d D t u a W x h a V 9 z d G F u Z G F y a X N h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h a 3 V s a W F o L 0 F 1 d G 9 S Z W 1 v d m V k Q 2 9 s d W 1 u c z E u e 2 t v Z G V f b W F 0 a 3 V s L D B 9 J n F 1 b 3 Q 7 L C Z x d W 9 0 O 1 N l Y 3 R p b 2 4 x L 2 1 h d G F r d W x p Y W g v Q X V 0 b 1 J l b W 9 2 Z W R D b 2 x 1 b W 5 z M S 5 7 b m F t Y V 9 t Y X R r d W w s M X 0 m c X V v d D s s J n F 1 b 3 Q 7 U 2 V j d G l v b j E v b W F 0 Y W t 1 b G l h a C 9 B d X R v U m V t b 3 Z l Z E N v b H V t b n M x L n t z a 3 M s M n 0 m c X V v d D s s J n F 1 b 3 Q 7 U 2 V j d G l v b j E v b W F 0 Y W t 1 b G l h a C 9 B d X R v U m V t b 3 Z l Z E N v b H V t b n M x L n t z Z W 1 l c 3 R l c i w z f S Z x d W 9 0 O y w m c X V v d D t T Z W N 0 a W 9 u M S 9 t Y X R h a 3 V s a W F o L 0 F 1 d G 9 S Z W 1 v d m V k Q 2 9 s d W 1 u c z E u e 2 5 p b G F p X 3 N 0 Y W 5 k Y X J p c 2 F z a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X R h a 3 V s a W F o L 0 F 1 d G 9 S Z W 1 v d m V k Q 2 9 s d W 1 u c z E u e 2 t v Z G V f b W F 0 a 3 V s L D B 9 J n F 1 b 3 Q 7 L C Z x d W 9 0 O 1 N l Y 3 R p b 2 4 x L 2 1 h d G F r d W x p Y W g v Q X V 0 b 1 J l b W 9 2 Z W R D b 2 x 1 b W 5 z M S 5 7 b m F t Y V 9 t Y X R r d W w s M X 0 m c X V v d D s s J n F 1 b 3 Q 7 U 2 V j d G l v b j E v b W F 0 Y W t 1 b G l h a C 9 B d X R v U m V t b 3 Z l Z E N v b H V t b n M x L n t z a 3 M s M n 0 m c X V v d D s s J n F 1 b 3 Q 7 U 2 V j d G l v b j E v b W F 0 Y W t 1 b G l h a C 9 B d X R v U m V t b 3 Z l Z E N v b H V t b n M x L n t z Z W 1 l c 3 R l c i w z f S Z x d W 9 0 O y w m c X V v d D t T Z W N 0 a W 9 u M S 9 t Y X R h a 3 V s a W F o L 0 F 1 d G 9 S Z W 1 v d m V k Q 2 9 s d W 1 u c z E u e 2 5 p b G F p X 3 N 0 Y W 5 k Y X J p c 2 F z a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Y W t 1 b G l h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h a 3 V s a W F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F r d W x p Y W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h a 3 V s a W F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I y Z m I 0 Y 2 E t Z j J k O C 0 0 Y j F l L W F i Y T U t N D M w N j Z m Z j d i Y z I 4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d G F r d W x p Y W g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w O D o y N T o z M y 4 3 N D I z O D E 3 W i I g L z 4 8 R W 5 0 c n k g V H l w Z T 0 i R m l s b E N v b H V t b l R 5 c G V z I i B W Y W x 1 Z T 0 i c 0 J n W U R B d 1 U 9 I i A v P j x F b n R y e S B U e X B l P S J G a W x s Q 2 9 s d W 1 u T m F t Z X M i I F Z h b H V l P S J z W y Z x d W 9 0 O 2 t v Z G V f b W F 0 a 3 V s J n F 1 b 3 Q 7 L C Z x d W 9 0 O 2 5 h b W F f b W F 0 a 3 V s J n F 1 b 3 Q 7 L C Z x d W 9 0 O 3 N r c y Z x d W 9 0 O y w m c X V v d D t z Z W 1 l c 3 R l c i Z x d W 9 0 O y w m c X V v d D t u a W x h a V 9 z d G F u Z G F y a X N h c 2 k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F r d W x p Y W g v Q X V 0 b 1 J l b W 9 2 Z W R D b 2 x 1 b W 5 z M S 5 7 a 2 9 k Z V 9 t Y X R r d W w s M H 0 m c X V v d D s s J n F 1 b 3 Q 7 U 2 V j d G l v b j E v b W F 0 Y W t 1 b G l h a C 9 B d X R v U m V t b 3 Z l Z E N v b H V t b n M x L n t u Y W 1 h X 2 1 h d G t 1 b C w x f S Z x d W 9 0 O y w m c X V v d D t T Z W N 0 a W 9 u M S 9 t Y X R h a 3 V s a W F o L 0 F 1 d G 9 S Z W 1 v d m V k Q 2 9 s d W 1 u c z E u e 3 N r c y w y f S Z x d W 9 0 O y w m c X V v d D t T Z W N 0 a W 9 u M S 9 t Y X R h a 3 V s a W F o L 0 F 1 d G 9 S Z W 1 v d m V k Q 2 9 s d W 1 u c z E u e 3 N l b W V z d G V y L D N 9 J n F 1 b 3 Q 7 L C Z x d W 9 0 O 1 N l Y 3 R p b 2 4 x L 2 1 h d G F r d W x p Y W g v Q X V 0 b 1 J l b W 9 2 Z W R D b 2 x 1 b W 5 z M S 5 7 b m l s Y W l f c 3 R h b m R h c m l z Y X N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h d G F r d W x p Y W g v Q X V 0 b 1 J l b W 9 2 Z W R D b 2 x 1 b W 5 z M S 5 7 a 2 9 k Z V 9 t Y X R r d W w s M H 0 m c X V v d D s s J n F 1 b 3 Q 7 U 2 V j d G l v b j E v b W F 0 Y W t 1 b G l h a C 9 B d X R v U m V t b 3 Z l Z E N v b H V t b n M x L n t u Y W 1 h X 2 1 h d G t 1 b C w x f S Z x d W 9 0 O y w m c X V v d D t T Z W N 0 a W 9 u M S 9 t Y X R h a 3 V s a W F o L 0 F 1 d G 9 S Z W 1 v d m V k Q 2 9 s d W 1 u c z E u e 3 N r c y w y f S Z x d W 9 0 O y w m c X V v d D t T Z W N 0 a W 9 u M S 9 t Y X R h a 3 V s a W F o L 0 F 1 d G 9 S Z W 1 v d m V k Q 2 9 s d W 1 u c z E u e 3 N l b W V z d G V y L D N 9 J n F 1 b 3 Q 7 L C Z x d W 9 0 O 1 N l Y 3 R p b 2 4 x L 2 1 h d G F r d W x p Y W g v Q X V 0 b 1 J l b W 9 2 Z W R D b 2 x 1 b W 5 z M S 5 7 b m l s Y W l f c 3 R h b m R h c m l z Y X N p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0 Y W t 1 b G l h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h a 3 V s a W F o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F r d W x p Y W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2 C D b 9 s 6 n k W W e n i E + C T Z e A A A A A A C A A A A A A A Q Z g A A A A E A A C A A A A A p 0 o D F H 6 M 3 2 2 e A o d B C S v j 8 + k N J Z i w E A G L g f 4 P S k p Z b f A A A A A A O g A A A A A I A A C A A A A A z 2 M C i B X 7 a O 8 n J i 8 5 O n 1 3 J 7 v L Z H / q A y s F 7 / v U 1 0 6 I 9 l 1 A A A A B u n J y d a j i o C n v Z x D s l t 0 V / M p r n C 3 e 5 J h E G 7 5 o Y x S M J I + w n E 0 g / 5 J i 0 Z a R w L q K 7 N f 0 3 J + 6 i o q R B e X p Z s s 2 z u r e 2 T m i C A O c f Q F A 9 q a C 6 E G 0 T G k A A A A B D E 9 d / c F Y f C i H c D R 8 O k i v R u 6 h C J 0 N Y m B M N c z E h S G l 5 1 W t K f X l 3 b B 2 E c X 3 b r Z 6 c / j M O 3 h 8 k q R V 5 b / 1 N z K y H n J d X < / D a t a M a s h u p > 
</file>

<file path=customXml/itemProps1.xml><?xml version="1.0" encoding="utf-8"?>
<ds:datastoreItem xmlns:ds="http://schemas.openxmlformats.org/officeDocument/2006/customXml" ds:itemID="{3917CA4A-9D42-4D98-BCF1-10C6453585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Topsis</vt:lpstr>
      <vt:lpstr>Sheet3</vt:lpstr>
      <vt:lpstr>Profile Matching</vt:lpstr>
      <vt:lpstr>data_dosen</vt:lpstr>
      <vt:lpstr>matakuliah</vt:lpstr>
      <vt:lpstr>mahasiswa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March</dc:creator>
  <cp:lastModifiedBy>Addriel _</cp:lastModifiedBy>
  <dcterms:created xsi:type="dcterms:W3CDTF">2024-12-20T09:49:11Z</dcterms:created>
  <dcterms:modified xsi:type="dcterms:W3CDTF">2025-04-11T07:58:40Z</dcterms:modified>
</cp:coreProperties>
</file>