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a7c75c2552b500/Рабочий стол/4 курс/Экономика/"/>
    </mc:Choice>
  </mc:AlternateContent>
  <xr:revisionPtr revIDLastSave="0" documentId="8_{37BDA4EB-9E20-4ADC-9AF5-572F777967FD}" xr6:coauthVersionLast="45" xr6:coauthVersionMax="45" xr10:uidLastSave="{00000000-0000-0000-0000-000000000000}"/>
  <bookViews>
    <workbookView xWindow="-108" yWindow="-108" windowWidth="23256" windowHeight="12576" xr2:uid="{266E5D9A-BB1B-4654-94D9-61865CFC668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E50" i="1" s="1"/>
  <c r="B51" i="1" s="1"/>
  <c r="E51" i="1" s="1"/>
  <c r="B52" i="1" s="1"/>
  <c r="E52" i="1" s="1"/>
  <c r="B53" i="1" s="1"/>
  <c r="E53" i="1" s="1"/>
  <c r="B54" i="1" s="1"/>
  <c r="E54" i="1" s="1"/>
  <c r="B55" i="1" s="1"/>
  <c r="E55" i="1" s="1"/>
  <c r="C40" i="1"/>
  <c r="C39" i="1"/>
  <c r="C38" i="1"/>
  <c r="C37" i="1"/>
  <c r="M36" i="1"/>
  <c r="N36" i="1" s="1"/>
  <c r="K37" i="1" s="1"/>
  <c r="C36" i="1"/>
  <c r="C35" i="1"/>
  <c r="D35" i="1" s="1"/>
  <c r="B36" i="1" s="1"/>
  <c r="D36" i="1" s="1"/>
  <c r="B37" i="1" s="1"/>
  <c r="D37" i="1" s="1"/>
  <c r="B38" i="1" s="1"/>
  <c r="D38" i="1" s="1"/>
  <c r="B39" i="1" s="1"/>
  <c r="D39" i="1" s="1"/>
  <c r="B40" i="1" s="1"/>
  <c r="D40" i="1" s="1"/>
  <c r="E27" i="1"/>
  <c r="B23" i="1"/>
  <c r="B13" i="1"/>
  <c r="C7" i="1" s="1"/>
  <c r="J12" i="1"/>
  <c r="J11" i="1"/>
  <c r="K11" i="1" s="1"/>
  <c r="J10" i="1"/>
  <c r="K10" i="1" s="1"/>
  <c r="C10" i="1"/>
  <c r="J9" i="1"/>
  <c r="J8" i="1"/>
  <c r="J7" i="1"/>
  <c r="J13" i="1" s="1"/>
  <c r="M37" i="1" l="1"/>
  <c r="N37" i="1" s="1"/>
  <c r="K38" i="1" s="1"/>
  <c r="B27" i="1"/>
  <c r="L19" i="1"/>
  <c r="K12" i="1"/>
  <c r="K8" i="1"/>
  <c r="K9" i="1"/>
  <c r="K7" i="1"/>
  <c r="C8" i="1"/>
  <c r="C11" i="1"/>
  <c r="L17" i="1"/>
  <c r="C9" i="1"/>
  <c r="C12" i="1"/>
  <c r="B25" i="1"/>
  <c r="M38" i="1" l="1"/>
  <c r="N38" i="1" s="1"/>
  <c r="K39" i="1" s="1"/>
  <c r="M39" i="1" l="1"/>
  <c r="N39" i="1" s="1"/>
  <c r="K40" i="1" s="1"/>
  <c r="M40" i="1" l="1"/>
  <c r="N40" i="1" s="1"/>
  <c r="K41" i="1" s="1"/>
  <c r="M41" i="1" l="1"/>
  <c r="N41" i="1" s="1"/>
</calcChain>
</file>

<file path=xl/sharedStrings.xml><?xml version="1.0" encoding="utf-8"?>
<sst xmlns="http://schemas.openxmlformats.org/spreadsheetml/2006/main" count="50" uniqueCount="39">
  <si>
    <t>Практическая работа №1</t>
  </si>
  <si>
    <t>Вариант 2</t>
  </si>
  <si>
    <t>Панфило Ярослав Валерьевич</t>
  </si>
  <si>
    <t>Группы основных средств</t>
  </si>
  <si>
    <t>Стоимость на начало года тыс руб</t>
  </si>
  <si>
    <t>Доля в процентах</t>
  </si>
  <si>
    <t>Введены</t>
  </si>
  <si>
    <t>Выведены</t>
  </si>
  <si>
    <t>На конец года</t>
  </si>
  <si>
    <t>Доля</t>
  </si>
  <si>
    <t>Месяц ввода</t>
  </si>
  <si>
    <t>Количество ед</t>
  </si>
  <si>
    <t>Стоимость ты руб</t>
  </si>
  <si>
    <t>Месяц выбытия</t>
  </si>
  <si>
    <t>количество ед</t>
  </si>
  <si>
    <t>стоимость тыс руб</t>
  </si>
  <si>
    <t>Здания</t>
  </si>
  <si>
    <t>Май</t>
  </si>
  <si>
    <t>Ноябрь</t>
  </si>
  <si>
    <t xml:space="preserve">Сооружения </t>
  </si>
  <si>
    <t>Оборудование</t>
  </si>
  <si>
    <t>Средства транспортные</t>
  </si>
  <si>
    <t>Август</t>
  </si>
  <si>
    <t>Инвентарь</t>
  </si>
  <si>
    <t>Июль</t>
  </si>
  <si>
    <t>Станки</t>
  </si>
  <si>
    <t>Итого</t>
  </si>
  <si>
    <t>активная</t>
  </si>
  <si>
    <t>пассивная</t>
  </si>
  <si>
    <t>Квыб</t>
  </si>
  <si>
    <t>Кобн</t>
  </si>
  <si>
    <t>Сперв</t>
  </si>
  <si>
    <t>Второй способ</t>
  </si>
  <si>
    <t>Сср</t>
  </si>
  <si>
    <t>Год</t>
  </si>
  <si>
    <t>Сперв()</t>
  </si>
  <si>
    <t>А</t>
  </si>
  <si>
    <t>Сперв(кон.)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</si>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</sst>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1BE8-F848-4701-8BED-6B04A246751D}">
  <dimension ref="A1:S59"/>
  <sheetViews>
    <sheetView tabSelected="1" workbookViewId="0">
      <selection activeCell="D39" sqref="D39"/>
    </sheetView>
  </sheetViews>
  <sheetFormatPr defaultRowHeight="14.4" x14ac:dyDescent="0.3"/>
  <cols>
    <col min="1" max="1" width="13.88671875" customWidth="1"/>
    <col min="3" max="3" width="11.44140625" bestFit="1" customWidth="1"/>
    <col min="5" max="5" width="11.44140625" bestFit="1" customWidth="1"/>
    <col min="11" max="12" width="11.44140625" bestFit="1" customWidth="1"/>
  </cols>
  <sheetData>
    <row r="1" spans="1:19" x14ac:dyDescent="0.3">
      <c r="A1" t="s">
        <v>0</v>
      </c>
    </row>
    <row r="2" spans="1:19" x14ac:dyDescent="0.3">
      <c r="A2" t="s">
        <v>1</v>
      </c>
    </row>
    <row r="3" spans="1:19" x14ac:dyDescent="0.3">
      <c r="A3" t="s">
        <v>2</v>
      </c>
    </row>
    <row r="5" spans="1:19" ht="25.8" customHeight="1" x14ac:dyDescent="0.3">
      <c r="A5" s="1" t="s">
        <v>3</v>
      </c>
      <c r="B5" s="1" t="s">
        <v>4</v>
      </c>
      <c r="C5" s="2" t="s">
        <v>5</v>
      </c>
      <c r="D5" s="1" t="s">
        <v>6</v>
      </c>
      <c r="E5" s="1"/>
      <c r="F5" s="1"/>
      <c r="G5" s="1" t="s">
        <v>7</v>
      </c>
      <c r="H5" s="1"/>
      <c r="I5" s="1"/>
      <c r="J5" s="2" t="s">
        <v>8</v>
      </c>
      <c r="K5" s="2" t="s">
        <v>9</v>
      </c>
      <c r="L5" s="3"/>
      <c r="M5" s="3"/>
      <c r="N5" s="3"/>
      <c r="O5" s="3"/>
      <c r="P5" s="3"/>
      <c r="Q5" s="3"/>
      <c r="R5" s="3"/>
      <c r="S5" s="3"/>
    </row>
    <row r="6" spans="1:19" ht="48.6" customHeight="1" x14ac:dyDescent="0.3">
      <c r="A6" s="1"/>
      <c r="B6" s="1"/>
      <c r="C6" s="4"/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15</v>
      </c>
      <c r="J6" s="4"/>
      <c r="K6" s="4"/>
      <c r="L6" s="3"/>
      <c r="M6" s="3"/>
      <c r="N6" s="3"/>
      <c r="O6" s="3"/>
      <c r="P6" s="3"/>
      <c r="Q6" s="3"/>
      <c r="R6" s="3"/>
      <c r="S6" s="3"/>
    </row>
    <row r="7" spans="1:19" x14ac:dyDescent="0.3">
      <c r="A7" s="5" t="s">
        <v>16</v>
      </c>
      <c r="B7" s="5">
        <v>12000</v>
      </c>
      <c r="C7" s="6">
        <f>B7/B$13</f>
        <v>0.33519553072625696</v>
      </c>
      <c r="D7" s="5" t="s">
        <v>17</v>
      </c>
      <c r="E7" s="5">
        <v>2</v>
      </c>
      <c r="F7" s="5">
        <v>1400</v>
      </c>
      <c r="G7" s="5" t="s">
        <v>18</v>
      </c>
      <c r="H7" s="5">
        <v>1</v>
      </c>
      <c r="I7" s="5">
        <v>550</v>
      </c>
      <c r="J7" s="5">
        <f>B7+2*F7-I7</f>
        <v>14250</v>
      </c>
      <c r="K7" s="6">
        <f>J7/J$13</f>
        <v>0.33403656821378341</v>
      </c>
      <c r="L7" s="3"/>
      <c r="M7" s="3"/>
      <c r="N7" s="3"/>
      <c r="O7" s="3"/>
      <c r="P7" s="3"/>
      <c r="Q7" s="3"/>
      <c r="R7" s="3"/>
      <c r="S7" s="3"/>
    </row>
    <row r="8" spans="1:19" x14ac:dyDescent="0.3">
      <c r="A8" s="5" t="s">
        <v>19</v>
      </c>
      <c r="B8" s="5">
        <v>2000</v>
      </c>
      <c r="C8" s="6">
        <f t="shared" ref="C8:C12" si="0">B8/B$13</f>
        <v>5.5865921787709494E-2</v>
      </c>
      <c r="D8" s="5"/>
      <c r="E8" s="5"/>
      <c r="F8" s="5"/>
      <c r="G8" s="5"/>
      <c r="H8" s="5"/>
      <c r="I8" s="5"/>
      <c r="J8" s="5">
        <f t="shared" ref="J8:J12" si="1">B8+2*F8-I8</f>
        <v>2000</v>
      </c>
      <c r="K8" s="6">
        <f t="shared" ref="K8:K12" si="2">J8/J$13</f>
        <v>4.6882325363338022E-2</v>
      </c>
      <c r="L8" s="3"/>
      <c r="M8" s="3"/>
      <c r="N8" s="3"/>
      <c r="O8" s="3"/>
      <c r="P8" s="3"/>
      <c r="Q8" s="3"/>
      <c r="R8" s="3"/>
      <c r="S8" s="3"/>
    </row>
    <row r="9" spans="1:19" ht="28.8" x14ac:dyDescent="0.3">
      <c r="A9" s="5" t="s">
        <v>20</v>
      </c>
      <c r="B9" s="5">
        <v>17000</v>
      </c>
      <c r="C9" s="6">
        <f t="shared" si="0"/>
        <v>0.47486033519553073</v>
      </c>
      <c r="D9" s="5" t="s">
        <v>18</v>
      </c>
      <c r="E9" s="5">
        <v>1</v>
      </c>
      <c r="F9" s="5">
        <v>2100</v>
      </c>
      <c r="G9" s="5"/>
      <c r="H9" s="5"/>
      <c r="I9" s="5"/>
      <c r="J9" s="5">
        <f t="shared" si="1"/>
        <v>21200</v>
      </c>
      <c r="K9" s="6">
        <f t="shared" si="2"/>
        <v>0.49695264885138302</v>
      </c>
      <c r="L9" s="3"/>
      <c r="M9" s="3"/>
      <c r="N9" s="3"/>
      <c r="O9" s="3"/>
      <c r="P9" s="3"/>
      <c r="Q9" s="3"/>
      <c r="R9" s="3"/>
      <c r="S9" s="3"/>
    </row>
    <row r="10" spans="1:19" ht="28.8" x14ac:dyDescent="0.3">
      <c r="A10" s="5" t="s">
        <v>21</v>
      </c>
      <c r="B10" s="5">
        <v>1500</v>
      </c>
      <c r="C10" s="6">
        <f t="shared" si="0"/>
        <v>4.189944134078212E-2</v>
      </c>
      <c r="D10" s="5" t="s">
        <v>22</v>
      </c>
      <c r="E10" s="5">
        <v>1</v>
      </c>
      <c r="F10" s="5">
        <v>150</v>
      </c>
      <c r="G10" s="5"/>
      <c r="H10" s="5"/>
      <c r="I10" s="5"/>
      <c r="J10" s="5">
        <f t="shared" si="1"/>
        <v>1800</v>
      </c>
      <c r="K10" s="6">
        <f t="shared" si="2"/>
        <v>4.2194092827004218E-2</v>
      </c>
      <c r="L10" s="3"/>
      <c r="M10" s="3"/>
      <c r="N10" s="3"/>
      <c r="O10" s="3"/>
      <c r="P10" s="3"/>
      <c r="Q10" s="3"/>
      <c r="R10" s="3"/>
      <c r="S10" s="3"/>
    </row>
    <row r="11" spans="1:19" x14ac:dyDescent="0.3">
      <c r="A11" s="5" t="s">
        <v>23</v>
      </c>
      <c r="B11" s="5">
        <v>800</v>
      </c>
      <c r="C11" s="6">
        <f t="shared" si="0"/>
        <v>2.23463687150838E-2</v>
      </c>
      <c r="D11" s="5"/>
      <c r="E11" s="5"/>
      <c r="F11" s="5"/>
      <c r="G11" s="5" t="s">
        <v>24</v>
      </c>
      <c r="H11" s="5">
        <v>1</v>
      </c>
      <c r="I11" s="5">
        <v>190</v>
      </c>
      <c r="J11" s="5">
        <f t="shared" si="1"/>
        <v>610</v>
      </c>
      <c r="K11" s="6">
        <f t="shared" si="2"/>
        <v>1.4299109235818097E-2</v>
      </c>
      <c r="L11" s="3"/>
      <c r="M11" s="3"/>
      <c r="N11" s="3"/>
      <c r="O11" s="3"/>
      <c r="P11" s="3"/>
      <c r="Q11" s="3"/>
      <c r="R11" s="3"/>
      <c r="S11" s="3"/>
    </row>
    <row r="12" spans="1:19" x14ac:dyDescent="0.3">
      <c r="A12" s="5" t="s">
        <v>25</v>
      </c>
      <c r="B12" s="5">
        <v>2500</v>
      </c>
      <c r="C12" s="6">
        <f t="shared" si="0"/>
        <v>6.9832402234636867E-2</v>
      </c>
      <c r="D12" s="5" t="s">
        <v>24</v>
      </c>
      <c r="E12" s="5">
        <v>1</v>
      </c>
      <c r="F12" s="5">
        <v>150</v>
      </c>
      <c r="G12" s="5"/>
      <c r="H12" s="5"/>
      <c r="I12" s="5"/>
      <c r="J12" s="5">
        <f t="shared" si="1"/>
        <v>2800</v>
      </c>
      <c r="K12" s="6">
        <f t="shared" si="2"/>
        <v>6.5635255508673232E-2</v>
      </c>
      <c r="L12" s="3"/>
      <c r="M12" s="3"/>
      <c r="N12" s="3"/>
      <c r="O12" s="3"/>
      <c r="P12" s="3"/>
      <c r="Q12" s="3"/>
      <c r="R12" s="3"/>
      <c r="S12" s="3"/>
    </row>
    <row r="13" spans="1:19" x14ac:dyDescent="0.3">
      <c r="A13" s="3" t="s">
        <v>26</v>
      </c>
      <c r="B13" s="3">
        <f>B23</f>
        <v>35800</v>
      </c>
      <c r="C13" s="3"/>
      <c r="D13" s="3"/>
      <c r="E13" s="3"/>
      <c r="F13" s="3"/>
      <c r="G13" s="3"/>
      <c r="H13" s="3"/>
      <c r="I13" s="3"/>
      <c r="J13" s="3">
        <f>SUM(J7:J12)</f>
        <v>42660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">
      <c r="A14" s="3" t="s">
        <v>27</v>
      </c>
      <c r="B14" s="3">
        <v>19500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A15" s="3" t="s">
        <v>28</v>
      </c>
      <c r="B15" s="3">
        <v>16300</v>
      </c>
      <c r="C15" s="3"/>
      <c r="D15" s="3"/>
      <c r="E15" s="3"/>
      <c r="F15" s="3"/>
      <c r="G15" s="3"/>
      <c r="H15" s="3"/>
      <c r="I15" s="3"/>
      <c r="J15" s="3"/>
      <c r="K15" s="3"/>
      <c r="L15" s="7"/>
      <c r="M15" s="3"/>
      <c r="N15" s="3"/>
      <c r="O15" s="3"/>
      <c r="P15" s="3"/>
      <c r="Q15" s="3"/>
      <c r="R15" s="3"/>
      <c r="S15" s="3"/>
    </row>
    <row r="16" spans="1:19" x14ac:dyDescent="0.3">
      <c r="A16" s="3"/>
      <c r="D16" s="3"/>
      <c r="E16" s="3"/>
      <c r="F16" s="3"/>
      <c r="G16" s="3"/>
      <c r="H16" s="3"/>
      <c r="I16" s="3"/>
      <c r="J16" s="3"/>
      <c r="K16" s="3"/>
      <c r="L16" s="7"/>
      <c r="M16" s="3"/>
      <c r="N16" s="3"/>
      <c r="O16" s="3"/>
      <c r="P16" s="3"/>
      <c r="Q16" s="3"/>
      <c r="R16" s="3"/>
      <c r="S16" s="3"/>
    </row>
    <row r="17" spans="1:19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t="s">
        <v>29</v>
      </c>
      <c r="L17" s="7">
        <f>SUM(I7:I12)/B13*100</f>
        <v>2.0670391061452511</v>
      </c>
      <c r="M17" s="3"/>
      <c r="N17" s="3"/>
      <c r="O17" s="3"/>
      <c r="P17" s="3"/>
      <c r="Q17" s="3"/>
      <c r="R17" s="3"/>
      <c r="S17" s="3"/>
    </row>
    <row r="18" spans="1:19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L18" s="7"/>
      <c r="M18" s="3"/>
      <c r="N18" s="3"/>
      <c r="O18" s="3"/>
      <c r="P18" s="3"/>
      <c r="Q18" s="3"/>
      <c r="R18" s="3"/>
      <c r="S18" s="3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t="s">
        <v>30</v>
      </c>
      <c r="L19" s="7">
        <f>SUM(2*F7,F9:F12)/J13*100</f>
        <v>12.189404594467886</v>
      </c>
      <c r="M19" s="3"/>
      <c r="N19" s="3"/>
      <c r="O19" s="3"/>
      <c r="P19" s="3"/>
      <c r="Q19" s="3"/>
      <c r="R19" s="3"/>
      <c r="S19" s="3"/>
    </row>
    <row r="20" spans="1:19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3">
      <c r="A23" s="3" t="s">
        <v>31</v>
      </c>
      <c r="B23" s="3">
        <f>SUM(B7:B12)</f>
        <v>35800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28.8" x14ac:dyDescent="0.3">
      <c r="A25" s="3" t="s">
        <v>31</v>
      </c>
      <c r="B25" s="3">
        <f>B23+E7*F7+F9+F10+F12-I7-I11</f>
        <v>40260</v>
      </c>
      <c r="C25" s="3"/>
      <c r="D25" s="3"/>
      <c r="E25" s="3" t="s">
        <v>32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3">
      <c r="A27" s="3" t="s">
        <v>33</v>
      </c>
      <c r="B27" s="3">
        <f>SUM(B23,B25)/2</f>
        <v>38030</v>
      </c>
      <c r="C27" s="3"/>
      <c r="D27" s="3"/>
      <c r="E27" s="7">
        <f>B23+7/12*E7*F7+1/12*F9+4/12*F10+5/12*F12-1/12*I7-5/12*I11</f>
        <v>37595.833333333336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3">
      <c r="A34" t="s">
        <v>34</v>
      </c>
      <c r="B34" t="s">
        <v>35</v>
      </c>
      <c r="C34" t="s">
        <v>36</v>
      </c>
      <c r="D34" t="s">
        <v>37</v>
      </c>
      <c r="Q34" s="3"/>
      <c r="R34" s="3"/>
      <c r="S34" s="3"/>
    </row>
    <row r="35" spans="1:19" x14ac:dyDescent="0.3">
      <c r="A35">
        <v>1</v>
      </c>
      <c r="B35">
        <v>125</v>
      </c>
      <c r="C35">
        <f>B$35/6</f>
        <v>20.833333333333332</v>
      </c>
      <c r="D35">
        <f>B35-C35</f>
        <v>104.16666666666667</v>
      </c>
      <c r="J35" t="s">
        <v>34</v>
      </c>
      <c r="K35" t="s">
        <v>35</v>
      </c>
      <c r="L35" t="s">
        <v>38</v>
      </c>
      <c r="M35" t="s">
        <v>36</v>
      </c>
      <c r="N35" t="s">
        <v>37</v>
      </c>
    </row>
    <row r="36" spans="1:19" x14ac:dyDescent="0.3">
      <c r="A36">
        <v>2</v>
      </c>
      <c r="B36">
        <f>D35</f>
        <v>104.16666666666667</v>
      </c>
      <c r="C36">
        <f t="shared" ref="C36:C40" si="3">B$35/6</f>
        <v>20.833333333333332</v>
      </c>
      <c r="D36">
        <f>B36-C36</f>
        <v>83.333333333333343</v>
      </c>
      <c r="J36">
        <v>1</v>
      </c>
      <c r="K36">
        <v>125</v>
      </c>
      <c r="L36" s="8">
        <v>0.5</v>
      </c>
      <c r="M36">
        <f>K36*L36</f>
        <v>62.5</v>
      </c>
      <c r="N36">
        <f>K36-M36</f>
        <v>62.5</v>
      </c>
    </row>
    <row r="37" spans="1:19" x14ac:dyDescent="0.3">
      <c r="A37">
        <v>3</v>
      </c>
      <c r="B37">
        <f>D36</f>
        <v>83.333333333333343</v>
      </c>
      <c r="C37">
        <f t="shared" si="3"/>
        <v>20.833333333333332</v>
      </c>
      <c r="D37">
        <f>B37-C37</f>
        <v>62.500000000000014</v>
      </c>
      <c r="J37">
        <v>2</v>
      </c>
      <c r="K37">
        <f>N36</f>
        <v>62.5</v>
      </c>
      <c r="L37" s="8">
        <v>0.5</v>
      </c>
      <c r="M37">
        <f t="shared" ref="M37:M45" si="4">K37*L37</f>
        <v>31.25</v>
      </c>
      <c r="N37">
        <f t="shared" ref="N37:N45" si="5">K37-M37</f>
        <v>31.25</v>
      </c>
    </row>
    <row r="38" spans="1:19" x14ac:dyDescent="0.3">
      <c r="A38">
        <v>4</v>
      </c>
      <c r="B38">
        <f>D37</f>
        <v>62.500000000000014</v>
      </c>
      <c r="C38">
        <f t="shared" si="3"/>
        <v>20.833333333333332</v>
      </c>
      <c r="D38">
        <f>B38-C38</f>
        <v>41.666666666666686</v>
      </c>
      <c r="J38">
        <v>3</v>
      </c>
      <c r="K38">
        <f t="shared" ref="K38:K45" si="6">N37</f>
        <v>31.25</v>
      </c>
      <c r="L38" s="8">
        <v>0.5</v>
      </c>
      <c r="M38">
        <f t="shared" si="4"/>
        <v>15.625</v>
      </c>
      <c r="N38">
        <f t="shared" si="5"/>
        <v>15.625</v>
      </c>
    </row>
    <row r="39" spans="1:19" x14ac:dyDescent="0.3">
      <c r="A39">
        <v>5</v>
      </c>
      <c r="B39">
        <f>D38</f>
        <v>41.666666666666686</v>
      </c>
      <c r="C39">
        <f t="shared" si="3"/>
        <v>20.833333333333332</v>
      </c>
      <c r="D39">
        <f>B39-C39</f>
        <v>20.833333333333353</v>
      </c>
      <c r="J39">
        <v>4</v>
      </c>
      <c r="K39">
        <f t="shared" si="6"/>
        <v>15.625</v>
      </c>
      <c r="L39" s="8">
        <v>0.5</v>
      </c>
      <c r="M39">
        <f t="shared" si="4"/>
        <v>7.8125</v>
      </c>
      <c r="N39">
        <f t="shared" si="5"/>
        <v>7.8125</v>
      </c>
    </row>
    <row r="40" spans="1:19" x14ac:dyDescent="0.3">
      <c r="A40">
        <v>6</v>
      </c>
      <c r="B40">
        <f>D39</f>
        <v>20.833333333333353</v>
      </c>
      <c r="C40">
        <f t="shared" si="3"/>
        <v>20.833333333333332</v>
      </c>
      <c r="D40">
        <f>B40-C40</f>
        <v>0</v>
      </c>
      <c r="J40">
        <v>5</v>
      </c>
      <c r="K40">
        <f t="shared" si="6"/>
        <v>7.8125</v>
      </c>
      <c r="L40" s="8">
        <v>0.5</v>
      </c>
      <c r="M40">
        <f t="shared" si="4"/>
        <v>3.90625</v>
      </c>
      <c r="N40">
        <f t="shared" si="5"/>
        <v>3.90625</v>
      </c>
    </row>
    <row r="41" spans="1:19" x14ac:dyDescent="0.3">
      <c r="J41">
        <v>6</v>
      </c>
      <c r="K41">
        <f t="shared" si="6"/>
        <v>3.90625</v>
      </c>
      <c r="L41" s="8">
        <v>0.5</v>
      </c>
      <c r="M41">
        <f t="shared" si="4"/>
        <v>1.953125</v>
      </c>
      <c r="N41">
        <f t="shared" si="5"/>
        <v>1.953125</v>
      </c>
    </row>
    <row r="42" spans="1:19" x14ac:dyDescent="0.3">
      <c r="L42" s="8"/>
    </row>
    <row r="43" spans="1:19" x14ac:dyDescent="0.3">
      <c r="L43" s="8"/>
    </row>
    <row r="44" spans="1:19" x14ac:dyDescent="0.3">
      <c r="L44" s="8"/>
    </row>
    <row r="45" spans="1:19" x14ac:dyDescent="0.3">
      <c r="L45" s="8"/>
    </row>
    <row r="49" spans="1:5" x14ac:dyDescent="0.3">
      <c r="A49" t="s">
        <v>34</v>
      </c>
      <c r="B49" t="s">
        <v>35</v>
      </c>
      <c r="C49" s="9" t="s">
        <v>36</v>
      </c>
      <c r="D49" s="9"/>
      <c r="E49" t="s">
        <v>37</v>
      </c>
    </row>
    <row r="50" spans="1:5" x14ac:dyDescent="0.3">
      <c r="A50">
        <v>1</v>
      </c>
      <c r="B50">
        <v>125</v>
      </c>
      <c r="C50">
        <v>125</v>
      </c>
      <c r="D50">
        <f>C50*(6/21)</f>
        <v>35.714285714285715</v>
      </c>
      <c r="E50">
        <f>B50-D50</f>
        <v>89.285714285714278</v>
      </c>
    </row>
    <row r="51" spans="1:5" x14ac:dyDescent="0.3">
      <c r="A51">
        <v>2</v>
      </c>
      <c r="B51">
        <f>E50</f>
        <v>89.285714285714278</v>
      </c>
      <c r="C51">
        <v>125</v>
      </c>
      <c r="D51">
        <f>C51*(5/21)</f>
        <v>29.761904761904759</v>
      </c>
      <c r="E51">
        <f t="shared" ref="E51:E59" si="7">B51-D51</f>
        <v>59.523809523809518</v>
      </c>
    </row>
    <row r="52" spans="1:5" x14ac:dyDescent="0.3">
      <c r="A52">
        <v>3</v>
      </c>
      <c r="B52">
        <f t="shared" ref="B52:B59" si="8">E51</f>
        <v>59.523809523809518</v>
      </c>
      <c r="C52">
        <v>125</v>
      </c>
      <c r="D52">
        <f>C52*(4/21)</f>
        <v>23.809523809523807</v>
      </c>
      <c r="E52">
        <f t="shared" si="7"/>
        <v>35.714285714285708</v>
      </c>
    </row>
    <row r="53" spans="1:5" x14ac:dyDescent="0.3">
      <c r="A53">
        <v>4</v>
      </c>
      <c r="B53">
        <f t="shared" si="8"/>
        <v>35.714285714285708</v>
      </c>
      <c r="C53">
        <v>125</v>
      </c>
      <c r="D53">
        <f>C53*(3/21)</f>
        <v>17.857142857142858</v>
      </c>
      <c r="E53">
        <f>B53-D53</f>
        <v>17.857142857142851</v>
      </c>
    </row>
    <row r="54" spans="1:5" x14ac:dyDescent="0.3">
      <c r="A54">
        <v>5</v>
      </c>
      <c r="B54">
        <f>E53</f>
        <v>17.857142857142851</v>
      </c>
      <c r="C54">
        <v>125</v>
      </c>
      <c r="D54">
        <f>C54*(2/21)</f>
        <v>11.904761904761903</v>
      </c>
      <c r="E54">
        <f t="shared" si="7"/>
        <v>5.9523809523809472</v>
      </c>
    </row>
    <row r="55" spans="1:5" x14ac:dyDescent="0.3">
      <c r="A55">
        <v>6</v>
      </c>
      <c r="B55">
        <f t="shared" si="8"/>
        <v>5.9523809523809472</v>
      </c>
      <c r="C55">
        <v>125</v>
      </c>
      <c r="D55">
        <f>C55*(1/21)</f>
        <v>5.9523809523809517</v>
      </c>
      <c r="E55">
        <f>B55-D55</f>
        <v>0</v>
      </c>
    </row>
    <row r="59" spans="1:5" x14ac:dyDescent="0.3">
      <c r="E59" s="10"/>
    </row>
  </sheetData>
  <mergeCells count="8">
    <mergeCell ref="K5:K6"/>
    <mergeCell ref="C49:D49"/>
    <mergeCell ref="A5:A6"/>
    <mergeCell ref="B5:B6"/>
    <mergeCell ref="C5:C6"/>
    <mergeCell ref="D5:F5"/>
    <mergeCell ref="G5:I5"/>
    <mergeCell ref="J5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Панфило</dc:creator>
  <cp:lastModifiedBy>Ярослав Панфило</cp:lastModifiedBy>
  <dcterms:created xsi:type="dcterms:W3CDTF">2023-10-20T11:51:05Z</dcterms:created>
  <dcterms:modified xsi:type="dcterms:W3CDTF">2023-10-20T11:51:47Z</dcterms:modified>
</cp:coreProperties>
</file>