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a\Desktop\SE_Assignment\"/>
    </mc:Choice>
  </mc:AlternateContent>
  <bookViews>
    <workbookView xWindow="0" yWindow="0" windowWidth="28800" windowHeight="12435"/>
  </bookViews>
  <sheets>
    <sheet name="Averages" sheetId="1" r:id="rId1"/>
    <sheet name="Bucket Sort" sheetId="2" r:id="rId2"/>
    <sheet name="Sorted by Que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E13" i="3"/>
  <c r="F68" i="3"/>
  <c r="E68" i="3"/>
  <c r="F43" i="3"/>
  <c r="E43" i="3"/>
  <c r="F84" i="3"/>
  <c r="E84" i="3"/>
  <c r="F23" i="3"/>
  <c r="E23" i="3"/>
  <c r="F24" i="3"/>
  <c r="E24" i="3"/>
  <c r="F64" i="3"/>
  <c r="E64" i="3"/>
  <c r="F62" i="3"/>
  <c r="E62" i="3"/>
  <c r="F44" i="3"/>
  <c r="E44" i="3"/>
  <c r="F76" i="3"/>
  <c r="E76" i="3"/>
  <c r="F39" i="3"/>
  <c r="E39" i="3"/>
  <c r="F18" i="3"/>
  <c r="E18" i="3"/>
  <c r="F46" i="3"/>
  <c r="E46" i="3"/>
  <c r="F30" i="3"/>
  <c r="E30" i="3"/>
  <c r="F41" i="3"/>
  <c r="E41" i="3"/>
  <c r="F61" i="3"/>
  <c r="E61" i="3"/>
  <c r="F37" i="3"/>
  <c r="E37" i="3"/>
  <c r="F9" i="3"/>
  <c r="E9" i="3"/>
  <c r="F3" i="3"/>
  <c r="E3" i="3"/>
  <c r="F52" i="3"/>
  <c r="E52" i="3"/>
  <c r="F59" i="3"/>
  <c r="E59" i="3"/>
  <c r="F5" i="3"/>
  <c r="E5" i="3"/>
  <c r="F17" i="3"/>
  <c r="E17" i="3"/>
  <c r="F2" i="3"/>
  <c r="E2" i="3"/>
  <c r="F65" i="3"/>
  <c r="E65" i="3"/>
  <c r="F19" i="3"/>
  <c r="E19" i="3"/>
  <c r="F51" i="3"/>
  <c r="E51" i="3"/>
  <c r="F11" i="3"/>
  <c r="E11" i="3"/>
  <c r="F33" i="3"/>
  <c r="E33" i="3"/>
  <c r="F74" i="3"/>
  <c r="E74" i="3"/>
  <c r="F67" i="3"/>
  <c r="E67" i="3"/>
  <c r="F31" i="3"/>
  <c r="E31" i="3"/>
  <c r="F53" i="3"/>
  <c r="E53" i="3"/>
  <c r="F75" i="3"/>
  <c r="E75" i="3"/>
  <c r="F34" i="3"/>
  <c r="E34" i="3"/>
  <c r="F49" i="3"/>
  <c r="E49" i="3"/>
  <c r="F21" i="3"/>
  <c r="E21" i="3"/>
  <c r="F4" i="3"/>
  <c r="E4" i="3"/>
  <c r="F20" i="3"/>
  <c r="E20" i="3"/>
  <c r="F60" i="3"/>
  <c r="E60" i="3"/>
  <c r="F63" i="3"/>
  <c r="E63" i="3"/>
  <c r="F54" i="3"/>
  <c r="E54" i="3"/>
  <c r="F69" i="3"/>
  <c r="E69" i="3"/>
  <c r="F72" i="3"/>
  <c r="E72" i="3"/>
  <c r="F42" i="3"/>
  <c r="E42" i="3"/>
  <c r="F66" i="3"/>
  <c r="E66" i="3"/>
  <c r="F56" i="3"/>
  <c r="E56" i="3"/>
  <c r="F48" i="3"/>
  <c r="E48" i="3"/>
  <c r="F55" i="3"/>
  <c r="E55" i="3"/>
  <c r="F40" i="3"/>
  <c r="E40" i="3"/>
  <c r="F16" i="3"/>
  <c r="E16" i="3"/>
  <c r="F50" i="3"/>
  <c r="E50" i="3"/>
  <c r="F57" i="3"/>
  <c r="E57" i="3"/>
  <c r="F29" i="3"/>
  <c r="E29" i="3"/>
  <c r="F38" i="3"/>
  <c r="E38" i="3"/>
  <c r="F25" i="3"/>
  <c r="E25" i="3"/>
  <c r="F45" i="3"/>
  <c r="E45" i="3"/>
  <c r="F35" i="3"/>
  <c r="E35" i="3"/>
  <c r="F80" i="3"/>
  <c r="E80" i="3"/>
  <c r="F71" i="3"/>
  <c r="E71" i="3"/>
  <c r="F78" i="3"/>
  <c r="E78" i="3"/>
  <c r="F85" i="3"/>
  <c r="E85" i="3"/>
  <c r="F32" i="3"/>
  <c r="E32" i="3"/>
  <c r="F73" i="3"/>
  <c r="E73" i="3"/>
  <c r="F27" i="3"/>
  <c r="E27" i="3"/>
  <c r="F47" i="3"/>
  <c r="E47" i="3"/>
  <c r="F81" i="3"/>
  <c r="E81" i="3"/>
  <c r="F82" i="3"/>
  <c r="E82" i="3"/>
  <c r="F7" i="3"/>
  <c r="E7" i="3"/>
  <c r="F14" i="3"/>
  <c r="E14" i="3"/>
  <c r="F79" i="3"/>
  <c r="E79" i="3"/>
  <c r="F83" i="3"/>
  <c r="E83" i="3"/>
  <c r="F86" i="3"/>
  <c r="E86" i="3"/>
  <c r="F26" i="3"/>
  <c r="E26" i="3"/>
  <c r="F77" i="3"/>
  <c r="E77" i="3"/>
  <c r="F58" i="3"/>
  <c r="E58" i="3"/>
  <c r="F36" i="3"/>
  <c r="E36" i="3"/>
  <c r="F10" i="3"/>
  <c r="E10" i="3"/>
  <c r="F70" i="3"/>
  <c r="E70" i="3"/>
  <c r="F8" i="3"/>
  <c r="E8" i="3"/>
  <c r="F12" i="3"/>
  <c r="E12" i="3"/>
  <c r="F15" i="3"/>
  <c r="E15" i="3"/>
  <c r="F22" i="3"/>
  <c r="E22" i="3"/>
  <c r="F28" i="3"/>
  <c r="E28" i="3"/>
  <c r="F6" i="3"/>
  <c r="E6" i="3"/>
  <c r="K2" i="2"/>
  <c r="J2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2" i="2"/>
</calcChain>
</file>

<file path=xl/sharedStrings.xml><?xml version="1.0" encoding="utf-8"?>
<sst xmlns="http://schemas.openxmlformats.org/spreadsheetml/2006/main" count="66" uniqueCount="27">
  <si>
    <t>TF-IDF</t>
  </si>
  <si>
    <t>GMAP</t>
  </si>
  <si>
    <t>MAP</t>
  </si>
  <si>
    <t>P@10</t>
  </si>
  <si>
    <t>NDCG@10</t>
  </si>
  <si>
    <t>BM25</t>
  </si>
  <si>
    <t>CBOW W2</t>
  </si>
  <si>
    <t>CBOW W5</t>
  </si>
  <si>
    <t>CBOW W7</t>
  </si>
  <si>
    <t>SkipGram W2</t>
  </si>
  <si>
    <t>SkipGram W5</t>
  </si>
  <si>
    <t>SkipGram W7</t>
  </si>
  <si>
    <t>Query</t>
  </si>
  <si>
    <t>TF_IDF</t>
  </si>
  <si>
    <t>BaseLine</t>
  </si>
  <si>
    <t>TF-IDF G/L</t>
  </si>
  <si>
    <t>BM25 G/L</t>
  </si>
  <si>
    <t>Buckets</t>
  </si>
  <si>
    <t>[&gt;=100]</t>
  </si>
  <si>
    <t>[99, 75]</t>
  </si>
  <si>
    <t>[74, 50]</t>
  </si>
  <si>
    <t>[49, 25]</t>
  </si>
  <si>
    <t>[24, 0]</t>
  </si>
  <si>
    <t>[0, -25]</t>
  </si>
  <si>
    <t>[26, -50]</t>
  </si>
  <si>
    <t>[-51, -75]</t>
  </si>
  <si>
    <t>[-76, -100]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</si>
</sst>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1" applyBorder="1"/>
    <xf numFmtId="0" fontId="1" fillId="0" borderId="6" xfId="1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Gain/Loss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'Bucket Sort'!$J$1</c:f>
              <c:strCache>
                <c:ptCount val="1"/>
                <c:pt idx="0">
                  <c:v>TF-IDF G/L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'Bucket Sort'!$I$2:$I$10</c:f>
              <c:strCache>
                <c:ptCount val="9"/>
                <c:pt idx="0">
                  <c:v>[&gt;=100]</c:v>
                </c:pt>
                <c:pt idx="1">
                  <c:v>[99, 75]</c:v>
                </c:pt>
                <c:pt idx="2">
                  <c:v>[74, 50]</c:v>
                </c:pt>
                <c:pt idx="3">
                  <c:v>[49, 25]</c:v>
                </c:pt>
                <c:pt idx="4">
                  <c:v>[24, 0]</c:v>
                </c:pt>
                <c:pt idx="5">
                  <c:v>[0, -25]</c:v>
                </c:pt>
                <c:pt idx="6">
                  <c:v>[26, -50]</c:v>
                </c:pt>
                <c:pt idx="7">
                  <c:v>[-51, -75]</c:v>
                </c:pt>
                <c:pt idx="8">
                  <c:v>[-76, -100]</c:v>
                </c:pt>
              </c:strCache>
            </c:strRef>
          </c:cat>
          <c:val>
            <c:numRef>
              <c:f>'Bucket Sort'!$J$2:$J$10</c:f>
              <c:numCache>
                <c:formatCode>General</c:formatCode>
                <c:ptCount val="9"/>
                <c:pt idx="0">
                  <c:v>12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13</c:v>
                </c:pt>
                <c:pt idx="7">
                  <c:v>17</c:v>
                </c:pt>
                <c:pt idx="8">
                  <c:v>14</c:v>
                </c:pt>
              </c:numCache>
            </c:numRef>
          </c:val>
        </c:ser>
        <c:ser>
          <c:idx val="1"/>
          <c:order val="1"/>
          <c:tx>
            <c:strRef>
              <c:f>'Bucket Sort'!$K$1</c:f>
              <c:strCache>
                <c:ptCount val="1"/>
                <c:pt idx="0">
                  <c:v>BM25 G/L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'Bucket Sort'!$I$2:$I$10</c:f>
              <c:strCache>
                <c:ptCount val="9"/>
                <c:pt idx="0">
                  <c:v>[&gt;=100]</c:v>
                </c:pt>
                <c:pt idx="1">
                  <c:v>[99, 75]</c:v>
                </c:pt>
                <c:pt idx="2">
                  <c:v>[74, 50]</c:v>
                </c:pt>
                <c:pt idx="3">
                  <c:v>[49, 25]</c:v>
                </c:pt>
                <c:pt idx="4">
                  <c:v>[24, 0]</c:v>
                </c:pt>
                <c:pt idx="5">
                  <c:v>[0, -25]</c:v>
                </c:pt>
                <c:pt idx="6">
                  <c:v>[26, -50]</c:v>
                </c:pt>
                <c:pt idx="7">
                  <c:v>[-51, -75]</c:v>
                </c:pt>
                <c:pt idx="8">
                  <c:v>[-76, -100]</c:v>
                </c:pt>
              </c:strCache>
            </c:strRef>
          </c:cat>
          <c:val>
            <c:numRef>
              <c:f>'Bucket Sort'!$K$2:$K$10</c:f>
              <c:numCache>
                <c:formatCode>General</c:formatCode>
                <c:ptCount val="9"/>
                <c:pt idx="0">
                  <c:v>12</c:v>
                </c:pt>
                <c:pt idx="1">
                  <c:v>5</c:v>
                </c:pt>
                <c:pt idx="2">
                  <c:v>2</c:v>
                </c:pt>
                <c:pt idx="3">
                  <c:v>9</c:v>
                </c:pt>
                <c:pt idx="4">
                  <c:v>5</c:v>
                </c:pt>
                <c:pt idx="5">
                  <c:v>6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72873072"/>
        <c:axId val="-472864912"/>
      </c:barChart>
      <c:catAx>
        <c:axId val="-4728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</a:t>
                </a:r>
                <a:r>
                  <a:rPr lang="en-AU" baseline="0"/>
                  <a:t>t Buckets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864912"/>
        <c:crosses val="autoZero"/>
        <c:auto val="1"/>
        <c:lblAlgn val="ctr"/>
        <c:lblOffset val="100"/>
        <c:noMultiLvlLbl val="0"/>
      </c:catAx>
      <c:valAx>
        <c:axId val="-4728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Queries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8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Gain/Loss</a:t>
            </a:r>
            <a:r>
              <a:rPr lang="en-AU" baseline="0"/>
              <a:t> By Query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by Query'!$E$1</c:f>
              <c:strCache>
                <c:ptCount val="1"/>
                <c:pt idx="0">
                  <c:v>TF-IDF G/L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'Sorted by Query'!$A$2:$A$86</c:f>
              <c:numCache>
                <c:formatCode>General</c:formatCode>
                <c:ptCount val="85"/>
                <c:pt idx="0">
                  <c:v>161</c:v>
                </c:pt>
                <c:pt idx="1">
                  <c:v>173</c:v>
                </c:pt>
                <c:pt idx="2">
                  <c:v>132</c:v>
                </c:pt>
                <c:pt idx="3">
                  <c:v>163</c:v>
                </c:pt>
                <c:pt idx="4">
                  <c:v>52</c:v>
                </c:pt>
                <c:pt idx="5">
                  <c:v>78</c:v>
                </c:pt>
                <c:pt idx="6">
                  <c:v>58</c:v>
                </c:pt>
                <c:pt idx="7">
                  <c:v>174</c:v>
                </c:pt>
                <c:pt idx="8">
                  <c:v>61</c:v>
                </c:pt>
                <c:pt idx="9">
                  <c:v>151</c:v>
                </c:pt>
                <c:pt idx="10">
                  <c:v>56</c:v>
                </c:pt>
                <c:pt idx="11">
                  <c:v>198</c:v>
                </c:pt>
                <c:pt idx="12">
                  <c:v>77</c:v>
                </c:pt>
                <c:pt idx="13">
                  <c:v>55</c:v>
                </c:pt>
                <c:pt idx="14">
                  <c:v>111</c:v>
                </c:pt>
                <c:pt idx="15">
                  <c:v>162</c:v>
                </c:pt>
                <c:pt idx="16">
                  <c:v>183</c:v>
                </c:pt>
                <c:pt idx="17">
                  <c:v>154</c:v>
                </c:pt>
                <c:pt idx="18">
                  <c:v>130</c:v>
                </c:pt>
                <c:pt idx="19">
                  <c:v>135</c:v>
                </c:pt>
                <c:pt idx="20">
                  <c:v>54</c:v>
                </c:pt>
                <c:pt idx="21">
                  <c:v>193</c:v>
                </c:pt>
                <c:pt idx="22">
                  <c:v>192</c:v>
                </c:pt>
                <c:pt idx="23">
                  <c:v>99</c:v>
                </c:pt>
                <c:pt idx="24">
                  <c:v>71</c:v>
                </c:pt>
                <c:pt idx="25">
                  <c:v>82</c:v>
                </c:pt>
                <c:pt idx="26">
                  <c:v>53</c:v>
                </c:pt>
                <c:pt idx="27">
                  <c:v>104</c:v>
                </c:pt>
                <c:pt idx="28">
                  <c:v>180</c:v>
                </c:pt>
                <c:pt idx="29">
                  <c:v>146</c:v>
                </c:pt>
                <c:pt idx="30">
                  <c:v>85</c:v>
                </c:pt>
                <c:pt idx="31">
                  <c:v>150</c:v>
                </c:pt>
                <c:pt idx="32">
                  <c:v>142</c:v>
                </c:pt>
                <c:pt idx="33">
                  <c:v>93</c:v>
                </c:pt>
                <c:pt idx="34">
                  <c:v>62</c:v>
                </c:pt>
                <c:pt idx="35">
                  <c:v>175</c:v>
                </c:pt>
                <c:pt idx="36">
                  <c:v>103</c:v>
                </c:pt>
                <c:pt idx="37">
                  <c:v>185</c:v>
                </c:pt>
                <c:pt idx="38">
                  <c:v>114</c:v>
                </c:pt>
                <c:pt idx="39">
                  <c:v>177</c:v>
                </c:pt>
                <c:pt idx="40">
                  <c:v>124</c:v>
                </c:pt>
                <c:pt idx="41">
                  <c:v>195</c:v>
                </c:pt>
                <c:pt idx="42">
                  <c:v>188</c:v>
                </c:pt>
                <c:pt idx="43">
                  <c:v>94</c:v>
                </c:pt>
                <c:pt idx="44">
                  <c:v>182</c:v>
                </c:pt>
                <c:pt idx="45">
                  <c:v>81</c:v>
                </c:pt>
                <c:pt idx="46">
                  <c:v>118</c:v>
                </c:pt>
                <c:pt idx="47">
                  <c:v>137</c:v>
                </c:pt>
                <c:pt idx="48">
                  <c:v>110</c:v>
                </c:pt>
                <c:pt idx="49">
                  <c:v>152</c:v>
                </c:pt>
                <c:pt idx="50">
                  <c:v>168</c:v>
                </c:pt>
                <c:pt idx="51">
                  <c:v>145</c:v>
                </c:pt>
                <c:pt idx="52">
                  <c:v>127</c:v>
                </c:pt>
                <c:pt idx="53">
                  <c:v>115</c:v>
                </c:pt>
                <c:pt idx="54">
                  <c:v>119</c:v>
                </c:pt>
                <c:pt idx="55">
                  <c:v>108</c:v>
                </c:pt>
                <c:pt idx="56">
                  <c:v>64</c:v>
                </c:pt>
                <c:pt idx="57">
                  <c:v>167</c:v>
                </c:pt>
                <c:pt idx="58">
                  <c:v>129</c:v>
                </c:pt>
                <c:pt idx="59">
                  <c:v>176</c:v>
                </c:pt>
                <c:pt idx="60">
                  <c:v>189</c:v>
                </c:pt>
                <c:pt idx="61">
                  <c:v>128</c:v>
                </c:pt>
                <c:pt idx="62">
                  <c:v>191</c:v>
                </c:pt>
                <c:pt idx="63">
                  <c:v>156</c:v>
                </c:pt>
                <c:pt idx="64">
                  <c:v>123</c:v>
                </c:pt>
                <c:pt idx="65">
                  <c:v>147</c:v>
                </c:pt>
                <c:pt idx="66">
                  <c:v>197</c:v>
                </c:pt>
                <c:pt idx="67">
                  <c:v>126</c:v>
                </c:pt>
                <c:pt idx="68">
                  <c:v>59</c:v>
                </c:pt>
                <c:pt idx="69">
                  <c:v>89</c:v>
                </c:pt>
                <c:pt idx="70">
                  <c:v>125</c:v>
                </c:pt>
                <c:pt idx="71">
                  <c:v>83</c:v>
                </c:pt>
                <c:pt idx="72">
                  <c:v>148</c:v>
                </c:pt>
                <c:pt idx="73">
                  <c:v>143</c:v>
                </c:pt>
                <c:pt idx="74">
                  <c:v>187</c:v>
                </c:pt>
                <c:pt idx="75">
                  <c:v>67</c:v>
                </c:pt>
                <c:pt idx="76">
                  <c:v>88</c:v>
                </c:pt>
                <c:pt idx="77">
                  <c:v>76</c:v>
                </c:pt>
                <c:pt idx="78">
                  <c:v>92</c:v>
                </c:pt>
                <c:pt idx="79">
                  <c:v>80</c:v>
                </c:pt>
                <c:pt idx="80">
                  <c:v>79</c:v>
                </c:pt>
                <c:pt idx="81">
                  <c:v>74</c:v>
                </c:pt>
                <c:pt idx="82">
                  <c:v>194</c:v>
                </c:pt>
                <c:pt idx="83">
                  <c:v>87</c:v>
                </c:pt>
                <c:pt idx="84">
                  <c:v>73</c:v>
                </c:pt>
              </c:numCache>
            </c:numRef>
          </c:cat>
          <c:val>
            <c:numRef>
              <c:f>'Sorted by Query'!$E$2:$E$87</c:f>
              <c:numCache>
                <c:formatCode>General</c:formatCode>
                <c:ptCount val="86"/>
                <c:pt idx="0">
                  <c:v>207.68406004288775</c:v>
                </c:pt>
                <c:pt idx="1">
                  <c:v>189.70693352394565</c:v>
                </c:pt>
                <c:pt idx="2">
                  <c:v>182.09435310936385</c:v>
                </c:pt>
                <c:pt idx="3">
                  <c:v>181.02215868477484</c:v>
                </c:pt>
                <c:pt idx="4">
                  <c:v>155.57541100786273</c:v>
                </c:pt>
                <c:pt idx="5">
                  <c:v>154.46747676912079</c:v>
                </c:pt>
                <c:pt idx="6">
                  <c:v>147.03359542530382</c:v>
                </c:pt>
                <c:pt idx="7">
                  <c:v>147.03359542530382</c:v>
                </c:pt>
                <c:pt idx="8">
                  <c:v>120.76483202287349</c:v>
                </c:pt>
                <c:pt idx="9">
                  <c:v>116.54753395282344</c:v>
                </c:pt>
                <c:pt idx="10">
                  <c:v>108.68477483917083</c:v>
                </c:pt>
                <c:pt idx="11">
                  <c:v>107.79127948534668</c:v>
                </c:pt>
                <c:pt idx="12">
                  <c:v>100.1429592566119</c:v>
                </c:pt>
                <c:pt idx="13">
                  <c:v>93.137955682630448</c:v>
                </c:pt>
                <c:pt idx="14">
                  <c:v>88.098641887062186</c:v>
                </c:pt>
                <c:pt idx="15">
                  <c:v>83.881343817012137</c:v>
                </c:pt>
                <c:pt idx="16">
                  <c:v>83.845604002859176</c:v>
                </c:pt>
                <c:pt idx="17">
                  <c:v>82.45175125089348</c:v>
                </c:pt>
                <c:pt idx="18">
                  <c:v>65.332380271622597</c:v>
                </c:pt>
                <c:pt idx="19">
                  <c:v>52.787705503931384</c:v>
                </c:pt>
                <c:pt idx="20">
                  <c:v>46.81915654038599</c:v>
                </c:pt>
                <c:pt idx="21">
                  <c:v>45.461043602573255</c:v>
                </c:pt>
                <c:pt idx="22">
                  <c:v>43.566833452466049</c:v>
                </c:pt>
                <c:pt idx="23">
                  <c:v>35.739814152966417</c:v>
                </c:pt>
                <c:pt idx="24">
                  <c:v>35.489635453895637</c:v>
                </c:pt>
                <c:pt idx="25">
                  <c:v>33.84560400285919</c:v>
                </c:pt>
                <c:pt idx="26">
                  <c:v>32.84488920657612</c:v>
                </c:pt>
                <c:pt idx="27">
                  <c:v>24.803431022158691</c:v>
                </c:pt>
                <c:pt idx="28">
                  <c:v>21.015010721944254</c:v>
                </c:pt>
                <c:pt idx="29">
                  <c:v>20.836311651179422</c:v>
                </c:pt>
                <c:pt idx="30">
                  <c:v>19.263759828448894</c:v>
                </c:pt>
                <c:pt idx="31">
                  <c:v>11.829878484631887</c:v>
                </c:pt>
                <c:pt idx="32">
                  <c:v>11.293781272337391</c:v>
                </c:pt>
                <c:pt idx="33">
                  <c:v>4.9320943531093766</c:v>
                </c:pt>
                <c:pt idx="34">
                  <c:v>3.8241601143674009</c:v>
                </c:pt>
                <c:pt idx="35">
                  <c:v>-4.9678341672623185</c:v>
                </c:pt>
                <c:pt idx="36">
                  <c:v>-12.187276626161541</c:v>
                </c:pt>
                <c:pt idx="37">
                  <c:v>-13.438170121515366</c:v>
                </c:pt>
                <c:pt idx="38">
                  <c:v>-16.726233023588271</c:v>
                </c:pt>
                <c:pt idx="39">
                  <c:v>-16.869192280200139</c:v>
                </c:pt>
                <c:pt idx="40">
                  <c:v>-17.941386704789135</c:v>
                </c:pt>
                <c:pt idx="41">
                  <c:v>-25.625446747676904</c:v>
                </c:pt>
                <c:pt idx="42">
                  <c:v>-26.161543959971407</c:v>
                </c:pt>
                <c:pt idx="43">
                  <c:v>-26.483202287348107</c:v>
                </c:pt>
                <c:pt idx="44">
                  <c:v>-28.127233738384561</c:v>
                </c:pt>
                <c:pt idx="45">
                  <c:v>-29.771265189421008</c:v>
                </c:pt>
                <c:pt idx="46">
                  <c:v>-29.807005003573984</c:v>
                </c:pt>
                <c:pt idx="47">
                  <c:v>-35.525375268048606</c:v>
                </c:pt>
                <c:pt idx="48">
                  <c:v>-35.632594710507497</c:v>
                </c:pt>
                <c:pt idx="49">
                  <c:v>-35.775553967119372</c:v>
                </c:pt>
                <c:pt idx="50">
                  <c:v>-39.063616869192273</c:v>
                </c:pt>
                <c:pt idx="51">
                  <c:v>-40.707648320228735</c:v>
                </c:pt>
                <c:pt idx="52">
                  <c:v>-46.390278770550388</c:v>
                </c:pt>
                <c:pt idx="53">
                  <c:v>-47.927090779127951</c:v>
                </c:pt>
                <c:pt idx="54">
                  <c:v>-53.395282344531815</c:v>
                </c:pt>
                <c:pt idx="55">
                  <c:v>-53.681200857755542</c:v>
                </c:pt>
                <c:pt idx="56">
                  <c:v>-53.824160114367402</c:v>
                </c:pt>
                <c:pt idx="57">
                  <c:v>-54.324517512508933</c:v>
                </c:pt>
                <c:pt idx="58">
                  <c:v>-56.040028591851318</c:v>
                </c:pt>
                <c:pt idx="59">
                  <c:v>-56.075768406004286</c:v>
                </c:pt>
                <c:pt idx="60">
                  <c:v>-57.791279485346678</c:v>
                </c:pt>
                <c:pt idx="61">
                  <c:v>-58.327376697641178</c:v>
                </c:pt>
                <c:pt idx="62">
                  <c:v>-58.506075768406006</c:v>
                </c:pt>
                <c:pt idx="63">
                  <c:v>-61.329521086490345</c:v>
                </c:pt>
                <c:pt idx="64">
                  <c:v>-61.82987848463187</c:v>
                </c:pt>
                <c:pt idx="65">
                  <c:v>-64.260185847033597</c:v>
                </c:pt>
                <c:pt idx="66">
                  <c:v>-64.93924231593995</c:v>
                </c:pt>
                <c:pt idx="67">
                  <c:v>-65.546819156540394</c:v>
                </c:pt>
                <c:pt idx="68">
                  <c:v>-66.190135811293771</c:v>
                </c:pt>
                <c:pt idx="69">
                  <c:v>-72.623302358827729</c:v>
                </c:pt>
                <c:pt idx="70">
                  <c:v>-74.195854181558261</c:v>
                </c:pt>
                <c:pt idx="71">
                  <c:v>-77.197998570407435</c:v>
                </c:pt>
                <c:pt idx="72">
                  <c:v>-81.165117941386711</c:v>
                </c:pt>
                <c:pt idx="73">
                  <c:v>-81.772694781987127</c:v>
                </c:pt>
                <c:pt idx="74">
                  <c:v>-83.309506790564697</c:v>
                </c:pt>
                <c:pt idx="75">
                  <c:v>-88.956397426733375</c:v>
                </c:pt>
                <c:pt idx="76">
                  <c:v>-96.640457469621154</c:v>
                </c:pt>
                <c:pt idx="77">
                  <c:v>-97.140814867762685</c:v>
                </c:pt>
                <c:pt idx="78">
                  <c:v>-97.819871336669053</c:v>
                </c:pt>
                <c:pt idx="79">
                  <c:v>-97.891350964974976</c:v>
                </c:pt>
                <c:pt idx="80">
                  <c:v>-98.713366690493203</c:v>
                </c:pt>
                <c:pt idx="81">
                  <c:v>-99.320943531093633</c:v>
                </c:pt>
                <c:pt idx="82">
                  <c:v>-99.320943531093633</c:v>
                </c:pt>
                <c:pt idx="83">
                  <c:v>-99.356683345246594</c:v>
                </c:pt>
                <c:pt idx="84">
                  <c:v>-99.964260185847039</c:v>
                </c:pt>
              </c:numCache>
            </c:numRef>
          </c:val>
        </c:ser>
        <c:ser>
          <c:idx val="1"/>
          <c:order val="1"/>
          <c:tx>
            <c:strRef>
              <c:f>'Sorted by Query'!$F$1</c:f>
              <c:strCache>
                <c:ptCount val="1"/>
                <c:pt idx="0">
                  <c:v>BM25 G/L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by Query'!$A$2:$A$86</c:f>
              <c:numCache>
                <c:formatCode>General</c:formatCode>
                <c:ptCount val="85"/>
                <c:pt idx="0">
                  <c:v>161</c:v>
                </c:pt>
                <c:pt idx="1">
                  <c:v>173</c:v>
                </c:pt>
                <c:pt idx="2">
                  <c:v>132</c:v>
                </c:pt>
                <c:pt idx="3">
                  <c:v>163</c:v>
                </c:pt>
                <c:pt idx="4">
                  <c:v>52</c:v>
                </c:pt>
                <c:pt idx="5">
                  <c:v>78</c:v>
                </c:pt>
                <c:pt idx="6">
                  <c:v>58</c:v>
                </c:pt>
                <c:pt idx="7">
                  <c:v>174</c:v>
                </c:pt>
                <c:pt idx="8">
                  <c:v>61</c:v>
                </c:pt>
                <c:pt idx="9">
                  <c:v>151</c:v>
                </c:pt>
                <c:pt idx="10">
                  <c:v>56</c:v>
                </c:pt>
                <c:pt idx="11">
                  <c:v>198</c:v>
                </c:pt>
                <c:pt idx="12">
                  <c:v>77</c:v>
                </c:pt>
                <c:pt idx="13">
                  <c:v>55</c:v>
                </c:pt>
                <c:pt idx="14">
                  <c:v>111</c:v>
                </c:pt>
                <c:pt idx="15">
                  <c:v>162</c:v>
                </c:pt>
                <c:pt idx="16">
                  <c:v>183</c:v>
                </c:pt>
                <c:pt idx="17">
                  <c:v>154</c:v>
                </c:pt>
                <c:pt idx="18">
                  <c:v>130</c:v>
                </c:pt>
                <c:pt idx="19">
                  <c:v>135</c:v>
                </c:pt>
                <c:pt idx="20">
                  <c:v>54</c:v>
                </c:pt>
                <c:pt idx="21">
                  <c:v>193</c:v>
                </c:pt>
                <c:pt idx="22">
                  <c:v>192</c:v>
                </c:pt>
                <c:pt idx="23">
                  <c:v>99</c:v>
                </c:pt>
                <c:pt idx="24">
                  <c:v>71</c:v>
                </c:pt>
                <c:pt idx="25">
                  <c:v>82</c:v>
                </c:pt>
                <c:pt idx="26">
                  <c:v>53</c:v>
                </c:pt>
                <c:pt idx="27">
                  <c:v>104</c:v>
                </c:pt>
                <c:pt idx="28">
                  <c:v>180</c:v>
                </c:pt>
                <c:pt idx="29">
                  <c:v>146</c:v>
                </c:pt>
                <c:pt idx="30">
                  <c:v>85</c:v>
                </c:pt>
                <c:pt idx="31">
                  <c:v>150</c:v>
                </c:pt>
                <c:pt idx="32">
                  <c:v>142</c:v>
                </c:pt>
                <c:pt idx="33">
                  <c:v>93</c:v>
                </c:pt>
                <c:pt idx="34">
                  <c:v>62</c:v>
                </c:pt>
                <c:pt idx="35">
                  <c:v>175</c:v>
                </c:pt>
                <c:pt idx="36">
                  <c:v>103</c:v>
                </c:pt>
                <c:pt idx="37">
                  <c:v>185</c:v>
                </c:pt>
                <c:pt idx="38">
                  <c:v>114</c:v>
                </c:pt>
                <c:pt idx="39">
                  <c:v>177</c:v>
                </c:pt>
                <c:pt idx="40">
                  <c:v>124</c:v>
                </c:pt>
                <c:pt idx="41">
                  <c:v>195</c:v>
                </c:pt>
                <c:pt idx="42">
                  <c:v>188</c:v>
                </c:pt>
                <c:pt idx="43">
                  <c:v>94</c:v>
                </c:pt>
                <c:pt idx="44">
                  <c:v>182</c:v>
                </c:pt>
                <c:pt idx="45">
                  <c:v>81</c:v>
                </c:pt>
                <c:pt idx="46">
                  <c:v>118</c:v>
                </c:pt>
                <c:pt idx="47">
                  <c:v>137</c:v>
                </c:pt>
                <c:pt idx="48">
                  <c:v>110</c:v>
                </c:pt>
                <c:pt idx="49">
                  <c:v>152</c:v>
                </c:pt>
                <c:pt idx="50">
                  <c:v>168</c:v>
                </c:pt>
                <c:pt idx="51">
                  <c:v>145</c:v>
                </c:pt>
                <c:pt idx="52">
                  <c:v>127</c:v>
                </c:pt>
                <c:pt idx="53">
                  <c:v>115</c:v>
                </c:pt>
                <c:pt idx="54">
                  <c:v>119</c:v>
                </c:pt>
                <c:pt idx="55">
                  <c:v>108</c:v>
                </c:pt>
                <c:pt idx="56">
                  <c:v>64</c:v>
                </c:pt>
                <c:pt idx="57">
                  <c:v>167</c:v>
                </c:pt>
                <c:pt idx="58">
                  <c:v>129</c:v>
                </c:pt>
                <c:pt idx="59">
                  <c:v>176</c:v>
                </c:pt>
                <c:pt idx="60">
                  <c:v>189</c:v>
                </c:pt>
                <c:pt idx="61">
                  <c:v>128</c:v>
                </c:pt>
                <c:pt idx="62">
                  <c:v>191</c:v>
                </c:pt>
                <c:pt idx="63">
                  <c:v>156</c:v>
                </c:pt>
                <c:pt idx="64">
                  <c:v>123</c:v>
                </c:pt>
                <c:pt idx="65">
                  <c:v>147</c:v>
                </c:pt>
                <c:pt idx="66">
                  <c:v>197</c:v>
                </c:pt>
                <c:pt idx="67">
                  <c:v>126</c:v>
                </c:pt>
                <c:pt idx="68">
                  <c:v>59</c:v>
                </c:pt>
                <c:pt idx="69">
                  <c:v>89</c:v>
                </c:pt>
                <c:pt idx="70">
                  <c:v>125</c:v>
                </c:pt>
                <c:pt idx="71">
                  <c:v>83</c:v>
                </c:pt>
                <c:pt idx="72">
                  <c:v>148</c:v>
                </c:pt>
                <c:pt idx="73">
                  <c:v>143</c:v>
                </c:pt>
                <c:pt idx="74">
                  <c:v>187</c:v>
                </c:pt>
                <c:pt idx="75">
                  <c:v>67</c:v>
                </c:pt>
                <c:pt idx="76">
                  <c:v>88</c:v>
                </c:pt>
                <c:pt idx="77">
                  <c:v>76</c:v>
                </c:pt>
                <c:pt idx="78">
                  <c:v>92</c:v>
                </c:pt>
                <c:pt idx="79">
                  <c:v>80</c:v>
                </c:pt>
                <c:pt idx="80">
                  <c:v>79</c:v>
                </c:pt>
                <c:pt idx="81">
                  <c:v>74</c:v>
                </c:pt>
                <c:pt idx="82">
                  <c:v>194</c:v>
                </c:pt>
                <c:pt idx="83">
                  <c:v>87</c:v>
                </c:pt>
                <c:pt idx="84">
                  <c:v>73</c:v>
                </c:pt>
              </c:numCache>
            </c:numRef>
          </c:cat>
          <c:val>
            <c:numRef>
              <c:f>'Sorted by Query'!$F$2:$F$87</c:f>
              <c:numCache>
                <c:formatCode>General</c:formatCode>
                <c:ptCount val="86"/>
                <c:pt idx="0">
                  <c:v>207.71979985704073</c:v>
                </c:pt>
                <c:pt idx="1">
                  <c:v>187.56254467476768</c:v>
                </c:pt>
                <c:pt idx="2">
                  <c:v>186.56182987848464</c:v>
                </c:pt>
                <c:pt idx="3">
                  <c:v>171.90850607576843</c:v>
                </c:pt>
                <c:pt idx="4">
                  <c:v>158.11293781272335</c:v>
                </c:pt>
                <c:pt idx="5">
                  <c:v>154.78913509649749</c:v>
                </c:pt>
                <c:pt idx="6">
                  <c:v>140.70764832022874</c:v>
                </c:pt>
                <c:pt idx="7">
                  <c:v>149.28520371694069</c:v>
                </c:pt>
                <c:pt idx="8">
                  <c:v>121.26518942101501</c:v>
                </c:pt>
                <c:pt idx="9">
                  <c:v>116.33309506790563</c:v>
                </c:pt>
                <c:pt idx="10">
                  <c:v>110.9721229449607</c:v>
                </c:pt>
                <c:pt idx="11">
                  <c:v>104.07433881343815</c:v>
                </c:pt>
                <c:pt idx="12">
                  <c:v>100.3216583273767</c:v>
                </c:pt>
                <c:pt idx="13">
                  <c:v>91.350964974982134</c:v>
                </c:pt>
                <c:pt idx="14">
                  <c:v>87.77698355968549</c:v>
                </c:pt>
                <c:pt idx="15">
                  <c:v>75.160829163688348</c:v>
                </c:pt>
                <c:pt idx="16">
                  <c:v>95.17512508934955</c:v>
                </c:pt>
                <c:pt idx="17">
                  <c:v>75.804145818441754</c:v>
                </c:pt>
                <c:pt idx="18">
                  <c:v>63.402430307362401</c:v>
                </c:pt>
                <c:pt idx="19">
                  <c:v>51.072194424589</c:v>
                </c:pt>
                <c:pt idx="20">
                  <c:v>47.212294496068616</c:v>
                </c:pt>
                <c:pt idx="21">
                  <c:v>44.31736954967834</c:v>
                </c:pt>
                <c:pt idx="22">
                  <c:v>43.888491779842752</c:v>
                </c:pt>
                <c:pt idx="23">
                  <c:v>34.631879914224442</c:v>
                </c:pt>
                <c:pt idx="24">
                  <c:v>34.345961401000721</c:v>
                </c:pt>
                <c:pt idx="25">
                  <c:v>32.594710507505361</c:v>
                </c:pt>
                <c:pt idx="26">
                  <c:v>33.238027162258767</c:v>
                </c:pt>
                <c:pt idx="27">
                  <c:v>30.128663330950673</c:v>
                </c:pt>
                <c:pt idx="28">
                  <c:v>21.086490350250177</c:v>
                </c:pt>
                <c:pt idx="29">
                  <c:v>26.483202287348107</c:v>
                </c:pt>
                <c:pt idx="30">
                  <c:v>14.295925661186553</c:v>
                </c:pt>
                <c:pt idx="31">
                  <c:v>11.115082201572559</c:v>
                </c:pt>
                <c:pt idx="32">
                  <c:v>7.7555396711937092</c:v>
                </c:pt>
                <c:pt idx="33">
                  <c:v>-44.85346676197284</c:v>
                </c:pt>
                <c:pt idx="34">
                  <c:v>1.6797712651894146</c:v>
                </c:pt>
                <c:pt idx="35">
                  <c:v>-5.2894924946390205</c:v>
                </c:pt>
                <c:pt idx="36">
                  <c:v>-7.0764832022873421</c:v>
                </c:pt>
                <c:pt idx="37">
                  <c:v>-3.573981415296644</c:v>
                </c:pt>
                <c:pt idx="38">
                  <c:v>-17.190850607576845</c:v>
                </c:pt>
                <c:pt idx="39">
                  <c:v>-22.444603288062901</c:v>
                </c:pt>
                <c:pt idx="40">
                  <c:v>-19.085060757684062</c:v>
                </c:pt>
                <c:pt idx="41">
                  <c:v>-29.628305932809152</c:v>
                </c:pt>
                <c:pt idx="42">
                  <c:v>-25.625446747676904</c:v>
                </c:pt>
                <c:pt idx="43">
                  <c:v>-25.875625446747673</c:v>
                </c:pt>
                <c:pt idx="44">
                  <c:v>-25.768406004288778</c:v>
                </c:pt>
                <c:pt idx="45">
                  <c:v>-30.914939242315935</c:v>
                </c:pt>
                <c:pt idx="46">
                  <c:v>-33.952823445318089</c:v>
                </c:pt>
                <c:pt idx="47">
                  <c:v>-32.773409578270197</c:v>
                </c:pt>
                <c:pt idx="48">
                  <c:v>-39.313795568263046</c:v>
                </c:pt>
                <c:pt idx="49">
                  <c:v>-38.134381701215155</c:v>
                </c:pt>
                <c:pt idx="50">
                  <c:v>-37.669764117226592</c:v>
                </c:pt>
                <c:pt idx="51">
                  <c:v>-40.385989992852032</c:v>
                </c:pt>
                <c:pt idx="52">
                  <c:v>-46.533238027162255</c:v>
                </c:pt>
                <c:pt idx="53">
                  <c:v>-45.81844174410292</c:v>
                </c:pt>
                <c:pt idx="54">
                  <c:v>-55.253752680486059</c:v>
                </c:pt>
                <c:pt idx="55">
                  <c:v>-54.217298070050035</c:v>
                </c:pt>
                <c:pt idx="56">
                  <c:v>-48.534667619728381</c:v>
                </c:pt>
                <c:pt idx="57">
                  <c:v>-54.431736954967832</c:v>
                </c:pt>
                <c:pt idx="58">
                  <c:v>-53.824160114367402</c:v>
                </c:pt>
                <c:pt idx="59">
                  <c:v>-57.398141529664045</c:v>
                </c:pt>
                <c:pt idx="60">
                  <c:v>-56.504646175839881</c:v>
                </c:pt>
                <c:pt idx="61">
                  <c:v>-67.583988563259467</c:v>
                </c:pt>
                <c:pt idx="62">
                  <c:v>-56.790564689063615</c:v>
                </c:pt>
                <c:pt idx="63">
                  <c:v>-36.418870621872763</c:v>
                </c:pt>
                <c:pt idx="64">
                  <c:v>-55.611150822015723</c:v>
                </c:pt>
                <c:pt idx="65">
                  <c:v>-65.832737669764114</c:v>
                </c:pt>
                <c:pt idx="66">
                  <c:v>-64.0457469621158</c:v>
                </c:pt>
                <c:pt idx="67">
                  <c:v>-65.832737669764114</c:v>
                </c:pt>
                <c:pt idx="68">
                  <c:v>-67.22659042172981</c:v>
                </c:pt>
                <c:pt idx="69">
                  <c:v>-72.837741243745526</c:v>
                </c:pt>
                <c:pt idx="70">
                  <c:v>-61.615439599714087</c:v>
                </c:pt>
                <c:pt idx="71">
                  <c:v>-76.733380986418879</c:v>
                </c:pt>
                <c:pt idx="72">
                  <c:v>-81.129378127233736</c:v>
                </c:pt>
                <c:pt idx="73">
                  <c:v>-81.236597569692634</c:v>
                </c:pt>
                <c:pt idx="74">
                  <c:v>-83.98856325947105</c:v>
                </c:pt>
                <c:pt idx="75">
                  <c:v>-88.849177984274476</c:v>
                </c:pt>
                <c:pt idx="76">
                  <c:v>-96.640457469621154</c:v>
                </c:pt>
                <c:pt idx="77">
                  <c:v>-96.96211579699785</c:v>
                </c:pt>
                <c:pt idx="78">
                  <c:v>-98.03431022158685</c:v>
                </c:pt>
                <c:pt idx="79">
                  <c:v>-97.71265189421014</c:v>
                </c:pt>
                <c:pt idx="80">
                  <c:v>-98.856325947105077</c:v>
                </c:pt>
                <c:pt idx="81">
                  <c:v>-99.320943531093633</c:v>
                </c:pt>
                <c:pt idx="82">
                  <c:v>-99.356683345246594</c:v>
                </c:pt>
                <c:pt idx="83">
                  <c:v>-99.428162973552531</c:v>
                </c:pt>
                <c:pt idx="84">
                  <c:v>-99.928520371694077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72869808"/>
        <c:axId val="-472865456"/>
      </c:barChart>
      <c:catAx>
        <c:axId val="-47286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Queries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865456"/>
        <c:crosses val="autoZero"/>
        <c:auto val="1"/>
        <c:lblAlgn val="ctr"/>
        <c:lblOffset val="100"/>
        <c:noMultiLvlLbl val="0"/>
      </c:catAx>
      <c:valAx>
        <c:axId val="-4728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8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10</xdr:row>
      <xdr:rowOff>138112</xdr:rowOff>
    </xdr:from>
    <xdr:to>
      <xdr:col>22</xdr:col>
      <xdr:colOff>76200</xdr:colOff>
      <xdr:row>36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481011</xdr:colOff>
      <xdr:row>2</xdr:row>
      <xdr:rowOff>166686</xdr:rowOff>
    </xdr:from>
    <xdr:to>
      <xdr:col>22</xdr:col>
      <xdr:colOff>409574</xdr:colOff>
      <xdr:row>28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DCG@10" TargetMode="External"/><Relationship Id="rId3" Type="http://schemas.openxmlformats.org/officeDocument/2006/relationships/hyperlink" Target="mailto:P@10" TargetMode="External"/><Relationship Id="rId7" Type="http://schemas.openxmlformats.org/officeDocument/2006/relationships/hyperlink" Target="mailto:P@10" TargetMode="External"/><Relationship Id="rId12" Type="http://schemas.openxmlformats.org/officeDocument/2006/relationships/hyperlink" Target="mailto:NDCG@10" TargetMode="External"/><Relationship Id="rId2" Type="http://schemas.openxmlformats.org/officeDocument/2006/relationships/hyperlink" Target="mailto:NDCG@10" TargetMode="External"/><Relationship Id="rId1" Type="http://schemas.openxmlformats.org/officeDocument/2006/relationships/hyperlink" Target="mailto:P@10" TargetMode="External"/><Relationship Id="rId6" Type="http://schemas.openxmlformats.org/officeDocument/2006/relationships/hyperlink" Target="mailto:NDCG@10" TargetMode="External"/><Relationship Id="rId11" Type="http://schemas.openxmlformats.org/officeDocument/2006/relationships/hyperlink" Target="mailto:P@10" TargetMode="External"/><Relationship Id="rId5" Type="http://schemas.openxmlformats.org/officeDocument/2006/relationships/hyperlink" Target="mailto:P@10" TargetMode="External"/><Relationship Id="rId10" Type="http://schemas.openxmlformats.org/officeDocument/2006/relationships/hyperlink" Target="mailto:NDCG@10" TargetMode="External"/><Relationship Id="rId4" Type="http://schemas.openxmlformats.org/officeDocument/2006/relationships/hyperlink" Target="mailto:NDCG@10" TargetMode="External"/><Relationship Id="rId9" Type="http://schemas.openxmlformats.org/officeDocument/2006/relationships/hyperlink" Target="mailto:P@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tabSelected="1" workbookViewId="0">
      <selection activeCell="D18" sqref="D18"/>
    </sheetView>
  </sheetViews>
  <sheetFormatPr defaultRowHeight="15" x14ac:dyDescent="0.25"/>
  <cols>
    <col min="1" max="2" width="12.7109375" bestFit="1" customWidth="1"/>
    <col min="5" max="5" width="8.5703125" customWidth="1"/>
    <col min="6" max="6" width="12.7109375" bestFit="1" customWidth="1"/>
    <col min="9" max="9" width="7.28515625" customWidth="1"/>
    <col min="10" max="10" width="12.7109375" bestFit="1" customWidth="1"/>
  </cols>
  <sheetData>
    <row r="1" spans="2:12" ht="15.75" thickBot="1" x14ac:dyDescent="0.3"/>
    <row r="2" spans="2:12" x14ac:dyDescent="0.25">
      <c r="B2" s="1" t="s">
        <v>6</v>
      </c>
      <c r="C2" s="2" t="s">
        <v>0</v>
      </c>
      <c r="D2" s="3" t="s">
        <v>5</v>
      </c>
      <c r="F2" s="1" t="s">
        <v>7</v>
      </c>
      <c r="G2" s="2" t="s">
        <v>0</v>
      </c>
      <c r="H2" s="3" t="s">
        <v>5</v>
      </c>
      <c r="J2" s="1" t="s">
        <v>8</v>
      </c>
      <c r="K2" s="2" t="s">
        <v>0</v>
      </c>
      <c r="L2" s="3" t="s">
        <v>5</v>
      </c>
    </row>
    <row r="3" spans="2:12" x14ac:dyDescent="0.25">
      <c r="B3" s="4" t="s">
        <v>2</v>
      </c>
      <c r="C3" s="5">
        <v>0.2651</v>
      </c>
      <c r="D3" s="6">
        <v>0.26479999999999998</v>
      </c>
      <c r="F3" s="4" t="s">
        <v>2</v>
      </c>
      <c r="G3" s="5">
        <v>0.27979999999999999</v>
      </c>
      <c r="H3" s="6">
        <v>0.2787</v>
      </c>
      <c r="J3" s="4" t="s">
        <v>2</v>
      </c>
      <c r="K3" s="5">
        <v>0.2707</v>
      </c>
      <c r="L3" s="6">
        <v>0.26929999999999998</v>
      </c>
    </row>
    <row r="4" spans="2:12" x14ac:dyDescent="0.25">
      <c r="B4" s="4" t="s">
        <v>1</v>
      </c>
      <c r="C4" s="5">
        <v>0.13789999999999999</v>
      </c>
      <c r="D4" s="6">
        <v>0.1391</v>
      </c>
      <c r="F4" s="4" t="s">
        <v>1</v>
      </c>
      <c r="G4" s="5">
        <v>0.1482</v>
      </c>
      <c r="H4" s="6">
        <v>0.1482</v>
      </c>
      <c r="J4" s="4" t="s">
        <v>1</v>
      </c>
      <c r="K4" s="5">
        <v>0.14199999999999999</v>
      </c>
      <c r="L4" s="6">
        <v>0.14149999999999999</v>
      </c>
    </row>
    <row r="5" spans="2:12" x14ac:dyDescent="0.25">
      <c r="B5" s="7" t="s">
        <v>3</v>
      </c>
      <c r="C5" s="5">
        <v>0.48470000000000002</v>
      </c>
      <c r="D5" s="6">
        <v>0.48</v>
      </c>
      <c r="F5" s="7" t="s">
        <v>3</v>
      </c>
      <c r="G5" s="5">
        <v>0.50939999999999996</v>
      </c>
      <c r="H5" s="6">
        <v>0.50819999999999999</v>
      </c>
      <c r="J5" s="7" t="s">
        <v>3</v>
      </c>
      <c r="K5" s="5">
        <v>0.48709999999999998</v>
      </c>
      <c r="L5" s="6">
        <v>0.4859</v>
      </c>
    </row>
    <row r="6" spans="2:12" ht="15.75" thickBot="1" x14ac:dyDescent="0.3">
      <c r="B6" s="8" t="s">
        <v>4</v>
      </c>
      <c r="C6" s="9">
        <v>0.50519999999999998</v>
      </c>
      <c r="D6" s="10">
        <v>0.4995</v>
      </c>
      <c r="F6" s="8" t="s">
        <v>4</v>
      </c>
      <c r="G6" s="9">
        <v>0.52529999999999999</v>
      </c>
      <c r="H6" s="10">
        <v>0.52370000000000005</v>
      </c>
      <c r="J6" s="8" t="s">
        <v>4</v>
      </c>
      <c r="K6" s="9">
        <v>0.50570000000000004</v>
      </c>
      <c r="L6" s="10">
        <v>0.50129999999999997</v>
      </c>
    </row>
    <row r="7" spans="2:12" ht="15.75" thickBot="1" x14ac:dyDescent="0.3"/>
    <row r="8" spans="2:12" x14ac:dyDescent="0.25">
      <c r="B8" s="1" t="s">
        <v>9</v>
      </c>
      <c r="C8" s="2" t="s">
        <v>0</v>
      </c>
      <c r="D8" s="3" t="s">
        <v>5</v>
      </c>
      <c r="F8" s="1" t="s">
        <v>10</v>
      </c>
      <c r="G8" s="2" t="s">
        <v>0</v>
      </c>
      <c r="H8" s="3" t="s">
        <v>5</v>
      </c>
      <c r="J8" s="1" t="s">
        <v>11</v>
      </c>
      <c r="K8" s="2" t="s">
        <v>0</v>
      </c>
      <c r="L8" s="3" t="s">
        <v>5</v>
      </c>
    </row>
    <row r="9" spans="2:12" x14ac:dyDescent="0.25">
      <c r="B9" s="4" t="s">
        <v>2</v>
      </c>
      <c r="C9" s="5">
        <v>0.27589999999999998</v>
      </c>
      <c r="D9" s="6">
        <v>0.2732</v>
      </c>
      <c r="F9" s="4" t="s">
        <v>2</v>
      </c>
      <c r="G9" s="5">
        <v>0.27960000000000002</v>
      </c>
      <c r="H9" s="6">
        <v>0.27829999999999999</v>
      </c>
      <c r="J9" s="4" t="s">
        <v>2</v>
      </c>
      <c r="K9" s="5">
        <v>0.2802</v>
      </c>
      <c r="L9" s="6">
        <v>0.27860000000000001</v>
      </c>
    </row>
    <row r="10" spans="2:12" x14ac:dyDescent="0.25">
      <c r="B10" s="4" t="s">
        <v>1</v>
      </c>
      <c r="C10" s="5">
        <v>0.14979999999999999</v>
      </c>
      <c r="D10" s="6">
        <v>0.14630000000000001</v>
      </c>
      <c r="F10" s="4" t="s">
        <v>1</v>
      </c>
      <c r="G10" s="5">
        <v>0.1447</v>
      </c>
      <c r="H10" s="6">
        <v>0.1421</v>
      </c>
      <c r="J10" s="4" t="s">
        <v>1</v>
      </c>
      <c r="K10" s="5">
        <v>0.14149999999999999</v>
      </c>
      <c r="L10" s="6">
        <v>0.14019999999999999</v>
      </c>
    </row>
    <row r="11" spans="2:12" x14ac:dyDescent="0.25">
      <c r="B11" s="7" t="s">
        <v>3</v>
      </c>
      <c r="C11" s="5">
        <v>0.49180000000000001</v>
      </c>
      <c r="D11" s="6">
        <v>0.4824</v>
      </c>
      <c r="F11" s="7" t="s">
        <v>3</v>
      </c>
      <c r="G11" s="5">
        <v>0.49059999999999998</v>
      </c>
      <c r="H11" s="6">
        <v>0.4859</v>
      </c>
      <c r="J11" s="7" t="s">
        <v>3</v>
      </c>
      <c r="K11" s="5">
        <v>0.4859</v>
      </c>
      <c r="L11" s="6">
        <v>0.47060000000000002</v>
      </c>
    </row>
    <row r="12" spans="2:12" ht="15.75" thickBot="1" x14ac:dyDescent="0.3">
      <c r="B12" s="8" t="s">
        <v>4</v>
      </c>
      <c r="C12" s="9">
        <v>0.48320000000000002</v>
      </c>
      <c r="D12" s="10">
        <v>0.47249999999999998</v>
      </c>
      <c r="F12" s="8" t="s">
        <v>4</v>
      </c>
      <c r="G12" s="9">
        <v>0.497</v>
      </c>
      <c r="H12" s="10">
        <v>0.48830000000000001</v>
      </c>
      <c r="J12" s="8" t="s">
        <v>4</v>
      </c>
      <c r="K12" s="9">
        <v>0.47020000000000001</v>
      </c>
      <c r="L12" s="10">
        <v>0.48480000000000001</v>
      </c>
    </row>
  </sheetData>
  <hyperlinks>
    <hyperlink ref="B5" r:id="rId1"/>
    <hyperlink ref="B6" r:id="rId2"/>
    <hyperlink ref="F5" r:id="rId3"/>
    <hyperlink ref="F6" r:id="rId4"/>
    <hyperlink ref="J5" r:id="rId5"/>
    <hyperlink ref="J6" r:id="rId6"/>
    <hyperlink ref="B11" r:id="rId7"/>
    <hyperlink ref="B12" r:id="rId8"/>
    <hyperlink ref="F11" r:id="rId9"/>
    <hyperlink ref="F12" r:id="rId10"/>
    <hyperlink ref="J11" r:id="rId11"/>
    <hyperlink ref="J12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>
      <selection sqref="A1:F1048576"/>
    </sheetView>
  </sheetViews>
  <sheetFormatPr defaultRowHeight="15" x14ac:dyDescent="0.25"/>
  <cols>
    <col min="5" max="5" width="11" bestFit="1" customWidth="1"/>
  </cols>
  <sheetData>
    <row r="1" spans="1:11" x14ac:dyDescent="0.25">
      <c r="A1" t="s">
        <v>12</v>
      </c>
      <c r="B1" t="s">
        <v>13</v>
      </c>
      <c r="C1" t="s">
        <v>5</v>
      </c>
      <c r="D1" t="s">
        <v>14</v>
      </c>
      <c r="E1" t="s">
        <v>15</v>
      </c>
      <c r="F1" t="s">
        <v>16</v>
      </c>
      <c r="I1" t="s">
        <v>17</v>
      </c>
      <c r="J1" t="s">
        <v>15</v>
      </c>
      <c r="K1" t="s">
        <v>16</v>
      </c>
    </row>
    <row r="2" spans="1:11" x14ac:dyDescent="0.25">
      <c r="A2">
        <v>52</v>
      </c>
      <c r="B2">
        <v>0.71509999999999996</v>
      </c>
      <c r="C2">
        <v>0.72219999999999995</v>
      </c>
      <c r="D2">
        <v>0.27979999999999999</v>
      </c>
      <c r="E2">
        <f>((B2-D2)/D2)*100</f>
        <v>155.57541100786273</v>
      </c>
      <c r="F2">
        <f>((C2-D2)/D2)*100</f>
        <v>158.11293781272335</v>
      </c>
      <c r="I2" t="s">
        <v>18</v>
      </c>
      <c r="J2">
        <f>COUNTIFS(E1:E78, "&gt;=100")</f>
        <v>12</v>
      </c>
      <c r="K2">
        <f>COUNTIFS(F1:F78, "&gt;=100")</f>
        <v>12</v>
      </c>
    </row>
    <row r="3" spans="1:11" x14ac:dyDescent="0.25">
      <c r="A3">
        <v>53</v>
      </c>
      <c r="B3">
        <v>0.37169999999999997</v>
      </c>
      <c r="C3">
        <v>0.37280000000000002</v>
      </c>
      <c r="D3">
        <v>0.27979999999999999</v>
      </c>
      <c r="E3">
        <f t="shared" ref="E3:E66" si="0">((B3-D3)/D3)*100</f>
        <v>32.84488920657612</v>
      </c>
      <c r="F3">
        <f t="shared" ref="F3:F66" si="1">((C3-D3)/D3)*100</f>
        <v>33.238027162258767</v>
      </c>
      <c r="I3" t="s">
        <v>19</v>
      </c>
      <c r="J3">
        <f>COUNTIFS(E1:E80, "&gt;=75", E1:E80, "&lt;100")</f>
        <v>5</v>
      </c>
      <c r="K3">
        <f>COUNTIFS(F1:F80, "&gt;=75", F1:F80, "&lt;100")</f>
        <v>5</v>
      </c>
    </row>
    <row r="4" spans="1:11" x14ac:dyDescent="0.25">
      <c r="A4">
        <v>54</v>
      </c>
      <c r="B4">
        <v>0.4108</v>
      </c>
      <c r="C4">
        <v>0.41189999999999999</v>
      </c>
      <c r="D4">
        <v>0.27979999999999999</v>
      </c>
      <c r="E4">
        <f t="shared" si="0"/>
        <v>46.81915654038599</v>
      </c>
      <c r="F4">
        <f t="shared" si="1"/>
        <v>47.212294496068616</v>
      </c>
      <c r="I4" t="s">
        <v>20</v>
      </c>
      <c r="J4">
        <f>COUNTIFS(E1:E82, "&gt;=50", E1:E82, "&lt;75")</f>
        <v>2</v>
      </c>
      <c r="K4">
        <f>COUNTIFS(F1:F82, "&gt;=50", F1:F82, "&lt;75")</f>
        <v>2</v>
      </c>
    </row>
    <row r="5" spans="1:11" x14ac:dyDescent="0.25">
      <c r="A5">
        <v>55</v>
      </c>
      <c r="B5">
        <v>0.54039999999999999</v>
      </c>
      <c r="C5">
        <v>0.53539999999999999</v>
      </c>
      <c r="D5">
        <v>0.27979999999999999</v>
      </c>
      <c r="E5">
        <f t="shared" si="0"/>
        <v>93.137955682630448</v>
      </c>
      <c r="F5">
        <f t="shared" si="1"/>
        <v>91.350964974982134</v>
      </c>
      <c r="I5" t="s">
        <v>21</v>
      </c>
      <c r="J5">
        <f>COUNTIFS(E1:E84, "&gt;=25", E1:E84, "&lt;50")</f>
        <v>7</v>
      </c>
      <c r="K5">
        <f>COUNTIFS(F1:F84, "&gt;=25", F1:F84, "&lt;50")</f>
        <v>9</v>
      </c>
    </row>
    <row r="6" spans="1:11" x14ac:dyDescent="0.25">
      <c r="A6">
        <v>56</v>
      </c>
      <c r="B6">
        <v>0.58389999999999997</v>
      </c>
      <c r="C6">
        <v>0.59030000000000005</v>
      </c>
      <c r="D6">
        <v>0.27979999999999999</v>
      </c>
      <c r="E6">
        <f t="shared" si="0"/>
        <v>108.68477483917083</v>
      </c>
      <c r="F6">
        <f t="shared" si="1"/>
        <v>110.9721229449607</v>
      </c>
      <c r="I6" t="s">
        <v>22</v>
      </c>
      <c r="J6">
        <f>COUNTIFS(E2:E86, "&gt;=0", E2:E86, "&lt;25")</f>
        <v>8</v>
      </c>
      <c r="K6">
        <f>COUNTIFS(F2:F86, "&gt;=0", F2:F86, "&lt;25")</f>
        <v>5</v>
      </c>
    </row>
    <row r="7" spans="1:11" x14ac:dyDescent="0.25">
      <c r="A7">
        <v>58</v>
      </c>
      <c r="B7">
        <v>0.69120000000000004</v>
      </c>
      <c r="C7">
        <v>0.67349999999999999</v>
      </c>
      <c r="D7">
        <v>0.27979999999999999</v>
      </c>
      <c r="E7">
        <f t="shared" si="0"/>
        <v>147.03359542530382</v>
      </c>
      <c r="F7">
        <f t="shared" si="1"/>
        <v>140.70764832022874</v>
      </c>
      <c r="I7" t="s">
        <v>23</v>
      </c>
      <c r="J7">
        <f>COUNTIFS(E4:E88, "&gt;=-25", E4:E88, "&lt;0")</f>
        <v>6</v>
      </c>
      <c r="K7">
        <f>COUNTIFS(F4:F88, "&gt;=-25", F4:F88, "&lt;0")</f>
        <v>6</v>
      </c>
    </row>
    <row r="8" spans="1:11" x14ac:dyDescent="0.25">
      <c r="A8">
        <v>59</v>
      </c>
      <c r="B8">
        <v>9.4600000000000004E-2</v>
      </c>
      <c r="C8">
        <v>9.1700000000000004E-2</v>
      </c>
      <c r="D8">
        <v>0.27979999999999999</v>
      </c>
      <c r="E8">
        <f t="shared" si="0"/>
        <v>-66.190135811293771</v>
      </c>
      <c r="F8">
        <f t="shared" si="1"/>
        <v>-67.22659042172981</v>
      </c>
      <c r="I8" t="s">
        <v>24</v>
      </c>
      <c r="J8">
        <f>COUNTIFS(E6:E90, "&gt;=-50", E6:E90, "&lt;-25")</f>
        <v>13</v>
      </c>
      <c r="K8">
        <f>COUNTIFS(F6:F90, "&gt;-50", F6:F90, "&lt;-25")</f>
        <v>16</v>
      </c>
    </row>
    <row r="9" spans="1:11" x14ac:dyDescent="0.25">
      <c r="A9">
        <v>61</v>
      </c>
      <c r="B9">
        <v>0.61770000000000003</v>
      </c>
      <c r="C9">
        <v>0.61909999999999998</v>
      </c>
      <c r="D9">
        <v>0.27979999999999999</v>
      </c>
      <c r="E9">
        <f t="shared" si="0"/>
        <v>120.76483202287349</v>
      </c>
      <c r="F9">
        <f t="shared" si="1"/>
        <v>121.26518942101501</v>
      </c>
      <c r="I9" t="s">
        <v>25</v>
      </c>
      <c r="J9">
        <f>COUNTIFS(E8:E92, "&gt;-75", E8:E92, "&lt;-50")</f>
        <v>17</v>
      </c>
      <c r="K9">
        <f>COUNTIFS(F8:F92, "&gt;=-75", F8:F92, "&lt;-50")</f>
        <v>15</v>
      </c>
    </row>
    <row r="10" spans="1:11" x14ac:dyDescent="0.25">
      <c r="A10">
        <v>62</v>
      </c>
      <c r="B10">
        <v>0.29049999999999998</v>
      </c>
      <c r="C10">
        <v>0.28449999999999998</v>
      </c>
      <c r="D10">
        <v>0.27979999999999999</v>
      </c>
      <c r="E10">
        <f t="shared" si="0"/>
        <v>3.8241601143674009</v>
      </c>
      <c r="F10">
        <f t="shared" si="1"/>
        <v>1.6797712651894146</v>
      </c>
      <c r="I10" t="s">
        <v>26</v>
      </c>
      <c r="J10">
        <f>COUNTIFS(E10:E94, "&gt;=-100", E10:E94, "&lt;-75")</f>
        <v>14</v>
      </c>
      <c r="K10">
        <f>COUNTIFS(F10:F94, "&gt;=-100", F10:F94, "&lt;-75")</f>
        <v>14</v>
      </c>
    </row>
    <row r="11" spans="1:11" x14ac:dyDescent="0.25">
      <c r="A11">
        <v>64</v>
      </c>
      <c r="B11">
        <v>0.12920000000000001</v>
      </c>
      <c r="C11">
        <v>0.14399999999999999</v>
      </c>
      <c r="D11">
        <v>0.27979999999999999</v>
      </c>
      <c r="E11">
        <f t="shared" si="0"/>
        <v>-53.824160114367402</v>
      </c>
      <c r="F11">
        <f t="shared" si="1"/>
        <v>-48.534667619728381</v>
      </c>
    </row>
    <row r="12" spans="1:11" x14ac:dyDescent="0.25">
      <c r="A12">
        <v>67</v>
      </c>
      <c r="B12">
        <v>3.09E-2</v>
      </c>
      <c r="C12">
        <v>3.1199999999999999E-2</v>
      </c>
      <c r="D12">
        <v>0.27979999999999999</v>
      </c>
      <c r="E12">
        <f t="shared" si="0"/>
        <v>-88.956397426733375</v>
      </c>
      <c r="F12">
        <f t="shared" si="1"/>
        <v>-88.849177984274476</v>
      </c>
    </row>
    <row r="13" spans="1:11" x14ac:dyDescent="0.25">
      <c r="A13">
        <v>71</v>
      </c>
      <c r="B13">
        <v>0.37909999999999999</v>
      </c>
      <c r="C13">
        <v>0.37590000000000001</v>
      </c>
      <c r="D13">
        <v>0.27979999999999999</v>
      </c>
      <c r="E13">
        <f t="shared" si="0"/>
        <v>35.489635453895637</v>
      </c>
      <c r="F13">
        <f t="shared" si="1"/>
        <v>34.345961401000721</v>
      </c>
    </row>
    <row r="14" spans="1:11" x14ac:dyDescent="0.25">
      <c r="A14">
        <v>73</v>
      </c>
      <c r="B14">
        <v>1E-4</v>
      </c>
      <c r="C14">
        <v>2.0000000000000001E-4</v>
      </c>
      <c r="D14">
        <v>0.27979999999999999</v>
      </c>
      <c r="E14">
        <f t="shared" si="0"/>
        <v>-99.964260185847039</v>
      </c>
      <c r="F14">
        <f t="shared" si="1"/>
        <v>-99.928520371694077</v>
      </c>
    </row>
    <row r="15" spans="1:11" x14ac:dyDescent="0.25">
      <c r="A15">
        <v>74</v>
      </c>
      <c r="B15">
        <v>1.9E-3</v>
      </c>
      <c r="C15">
        <v>1.9E-3</v>
      </c>
      <c r="D15">
        <v>0.27979999999999999</v>
      </c>
      <c r="E15">
        <f t="shared" si="0"/>
        <v>-99.320943531093633</v>
      </c>
      <c r="F15">
        <f t="shared" si="1"/>
        <v>-99.320943531093633</v>
      </c>
    </row>
    <row r="16" spans="1:11" x14ac:dyDescent="0.25">
      <c r="A16">
        <v>76</v>
      </c>
      <c r="B16">
        <v>8.0000000000000002E-3</v>
      </c>
      <c r="C16">
        <v>8.5000000000000006E-3</v>
      </c>
      <c r="D16">
        <v>0.27979999999999999</v>
      </c>
      <c r="E16">
        <f t="shared" si="0"/>
        <v>-97.140814867762685</v>
      </c>
      <c r="F16">
        <f t="shared" si="1"/>
        <v>-96.96211579699785</v>
      </c>
    </row>
    <row r="17" spans="1:6" x14ac:dyDescent="0.25">
      <c r="A17">
        <v>77</v>
      </c>
      <c r="B17">
        <v>0.56000000000000005</v>
      </c>
      <c r="C17">
        <v>0.5605</v>
      </c>
      <c r="D17">
        <v>0.27979999999999999</v>
      </c>
      <c r="E17">
        <f t="shared" si="0"/>
        <v>100.1429592566119</v>
      </c>
      <c r="F17">
        <f t="shared" si="1"/>
        <v>100.3216583273767</v>
      </c>
    </row>
    <row r="18" spans="1:6" x14ac:dyDescent="0.25">
      <c r="A18">
        <v>78</v>
      </c>
      <c r="B18">
        <v>0.71199999999999997</v>
      </c>
      <c r="C18">
        <v>0.71289999999999998</v>
      </c>
      <c r="D18">
        <v>0.27979999999999999</v>
      </c>
      <c r="E18">
        <f t="shared" si="0"/>
        <v>154.46747676912079</v>
      </c>
      <c r="F18">
        <f t="shared" si="1"/>
        <v>154.78913509649749</v>
      </c>
    </row>
    <row r="19" spans="1:6" x14ac:dyDescent="0.25">
      <c r="A19">
        <v>79</v>
      </c>
      <c r="B19">
        <v>3.5999999999999999E-3</v>
      </c>
      <c r="C19">
        <v>3.2000000000000002E-3</v>
      </c>
      <c r="D19">
        <v>0.27979999999999999</v>
      </c>
      <c r="E19">
        <f t="shared" si="0"/>
        <v>-98.713366690493203</v>
      </c>
      <c r="F19">
        <f t="shared" si="1"/>
        <v>-98.856325947105077</v>
      </c>
    </row>
    <row r="20" spans="1:6" x14ac:dyDescent="0.25">
      <c r="A20">
        <v>80</v>
      </c>
      <c r="B20">
        <v>5.8999999999999999E-3</v>
      </c>
      <c r="C20">
        <v>6.4000000000000003E-3</v>
      </c>
      <c r="D20">
        <v>0.27979999999999999</v>
      </c>
      <c r="E20">
        <f t="shared" si="0"/>
        <v>-97.891350964974976</v>
      </c>
      <c r="F20">
        <f t="shared" si="1"/>
        <v>-97.71265189421014</v>
      </c>
    </row>
    <row r="21" spans="1:6" x14ac:dyDescent="0.25">
      <c r="A21">
        <v>81</v>
      </c>
      <c r="B21">
        <v>0.19650000000000001</v>
      </c>
      <c r="C21">
        <v>0.1933</v>
      </c>
      <c r="D21">
        <v>0.27979999999999999</v>
      </c>
      <c r="E21">
        <f t="shared" si="0"/>
        <v>-29.771265189421008</v>
      </c>
      <c r="F21">
        <f t="shared" si="1"/>
        <v>-30.914939242315935</v>
      </c>
    </row>
    <row r="22" spans="1:6" x14ac:dyDescent="0.25">
      <c r="A22">
        <v>82</v>
      </c>
      <c r="B22">
        <v>0.3745</v>
      </c>
      <c r="C22">
        <v>0.371</v>
      </c>
      <c r="D22">
        <v>0.27979999999999999</v>
      </c>
      <c r="E22">
        <f t="shared" si="0"/>
        <v>33.84560400285919</v>
      </c>
      <c r="F22">
        <f t="shared" si="1"/>
        <v>32.594710507505361</v>
      </c>
    </row>
    <row r="23" spans="1:6" x14ac:dyDescent="0.25">
      <c r="A23">
        <v>83</v>
      </c>
      <c r="B23">
        <v>6.3799999999999996E-2</v>
      </c>
      <c r="C23">
        <v>6.5100000000000005E-2</v>
      </c>
      <c r="D23">
        <v>0.27979999999999999</v>
      </c>
      <c r="E23">
        <f t="shared" si="0"/>
        <v>-77.197998570407435</v>
      </c>
      <c r="F23">
        <f t="shared" si="1"/>
        <v>-76.733380986418879</v>
      </c>
    </row>
    <row r="24" spans="1:6" x14ac:dyDescent="0.25">
      <c r="A24">
        <v>85</v>
      </c>
      <c r="B24">
        <v>0.3337</v>
      </c>
      <c r="C24">
        <v>0.31979999999999997</v>
      </c>
      <c r="D24">
        <v>0.27979999999999999</v>
      </c>
      <c r="E24">
        <f t="shared" si="0"/>
        <v>19.263759828448894</v>
      </c>
      <c r="F24">
        <f t="shared" si="1"/>
        <v>14.295925661186553</v>
      </c>
    </row>
    <row r="25" spans="1:6" x14ac:dyDescent="0.25">
      <c r="A25">
        <v>87</v>
      </c>
      <c r="B25">
        <v>1.8E-3</v>
      </c>
      <c r="C25">
        <v>1.6000000000000001E-3</v>
      </c>
      <c r="D25">
        <v>0.27979999999999999</v>
      </c>
      <c r="E25">
        <f t="shared" si="0"/>
        <v>-99.356683345246594</v>
      </c>
      <c r="F25">
        <f t="shared" si="1"/>
        <v>-99.428162973552531</v>
      </c>
    </row>
    <row r="26" spans="1:6" x14ac:dyDescent="0.25">
      <c r="A26">
        <v>88</v>
      </c>
      <c r="B26">
        <v>9.4000000000000004E-3</v>
      </c>
      <c r="C26">
        <v>9.4000000000000004E-3</v>
      </c>
      <c r="D26">
        <v>0.27979999999999999</v>
      </c>
      <c r="E26">
        <f t="shared" si="0"/>
        <v>-96.640457469621154</v>
      </c>
      <c r="F26">
        <f t="shared" si="1"/>
        <v>-96.640457469621154</v>
      </c>
    </row>
    <row r="27" spans="1:6" x14ac:dyDescent="0.25">
      <c r="A27">
        <v>89</v>
      </c>
      <c r="B27">
        <v>7.6600000000000001E-2</v>
      </c>
      <c r="C27">
        <v>7.5999999999999998E-2</v>
      </c>
      <c r="D27">
        <v>0.27979999999999999</v>
      </c>
      <c r="E27">
        <f t="shared" si="0"/>
        <v>-72.623302358827729</v>
      </c>
      <c r="F27">
        <f t="shared" si="1"/>
        <v>-72.837741243745526</v>
      </c>
    </row>
    <row r="28" spans="1:6" x14ac:dyDescent="0.25">
      <c r="A28">
        <v>92</v>
      </c>
      <c r="B28">
        <v>6.1000000000000004E-3</v>
      </c>
      <c r="C28">
        <v>5.4999999999999997E-3</v>
      </c>
      <c r="D28">
        <v>0.27979999999999999</v>
      </c>
      <c r="E28">
        <f t="shared" si="0"/>
        <v>-97.819871336669053</v>
      </c>
      <c r="F28">
        <f t="shared" si="1"/>
        <v>-98.03431022158685</v>
      </c>
    </row>
    <row r="29" spans="1:6" x14ac:dyDescent="0.25">
      <c r="A29">
        <v>93</v>
      </c>
      <c r="B29">
        <v>0.29360000000000003</v>
      </c>
      <c r="C29">
        <v>0.15429999999999999</v>
      </c>
      <c r="D29">
        <v>0.27979999999999999</v>
      </c>
      <c r="E29">
        <f t="shared" si="0"/>
        <v>4.9320943531093766</v>
      </c>
      <c r="F29">
        <f t="shared" si="1"/>
        <v>-44.85346676197284</v>
      </c>
    </row>
    <row r="30" spans="1:6" x14ac:dyDescent="0.25">
      <c r="A30">
        <v>94</v>
      </c>
      <c r="B30">
        <v>0.20569999999999999</v>
      </c>
      <c r="C30">
        <v>0.2074</v>
      </c>
      <c r="D30">
        <v>0.27979999999999999</v>
      </c>
      <c r="E30">
        <f t="shared" si="0"/>
        <v>-26.483202287348107</v>
      </c>
      <c r="F30">
        <f t="shared" si="1"/>
        <v>-25.875625446747673</v>
      </c>
    </row>
    <row r="31" spans="1:6" x14ac:dyDescent="0.25">
      <c r="A31">
        <v>99</v>
      </c>
      <c r="B31">
        <v>0.37980000000000003</v>
      </c>
      <c r="C31">
        <v>0.37669999999999998</v>
      </c>
      <c r="D31">
        <v>0.27979999999999999</v>
      </c>
      <c r="E31">
        <f t="shared" si="0"/>
        <v>35.739814152966417</v>
      </c>
      <c r="F31">
        <f t="shared" si="1"/>
        <v>34.631879914224442</v>
      </c>
    </row>
    <row r="32" spans="1:6" x14ac:dyDescent="0.25">
      <c r="A32">
        <v>103</v>
      </c>
      <c r="B32">
        <v>0.2457</v>
      </c>
      <c r="C32">
        <v>0.26</v>
      </c>
      <c r="D32">
        <v>0.27979999999999999</v>
      </c>
      <c r="E32">
        <f t="shared" si="0"/>
        <v>-12.187276626161541</v>
      </c>
      <c r="F32">
        <f t="shared" si="1"/>
        <v>-7.0764832022873421</v>
      </c>
    </row>
    <row r="33" spans="1:6" x14ac:dyDescent="0.25">
      <c r="A33">
        <v>104</v>
      </c>
      <c r="B33">
        <v>0.34920000000000001</v>
      </c>
      <c r="C33">
        <v>0.36409999999999998</v>
      </c>
      <c r="D33">
        <v>0.27979999999999999</v>
      </c>
      <c r="E33">
        <f t="shared" si="0"/>
        <v>24.803431022158691</v>
      </c>
      <c r="F33">
        <f t="shared" si="1"/>
        <v>30.128663330950673</v>
      </c>
    </row>
    <row r="34" spans="1:6" x14ac:dyDescent="0.25">
      <c r="A34">
        <v>108</v>
      </c>
      <c r="B34">
        <v>0.12959999999999999</v>
      </c>
      <c r="C34">
        <v>0.12809999999999999</v>
      </c>
      <c r="D34">
        <v>0.27979999999999999</v>
      </c>
      <c r="E34">
        <f t="shared" si="0"/>
        <v>-53.681200857755542</v>
      </c>
      <c r="F34">
        <f t="shared" si="1"/>
        <v>-54.217298070050035</v>
      </c>
    </row>
    <row r="35" spans="1:6" x14ac:dyDescent="0.25">
      <c r="A35">
        <v>110</v>
      </c>
      <c r="B35">
        <v>0.18010000000000001</v>
      </c>
      <c r="C35">
        <v>0.16980000000000001</v>
      </c>
      <c r="D35">
        <v>0.27979999999999999</v>
      </c>
      <c r="E35">
        <f t="shared" si="0"/>
        <v>-35.632594710507497</v>
      </c>
      <c r="F35">
        <f t="shared" si="1"/>
        <v>-39.313795568263046</v>
      </c>
    </row>
    <row r="36" spans="1:6" x14ac:dyDescent="0.25">
      <c r="A36">
        <v>111</v>
      </c>
      <c r="B36">
        <v>0.52629999999999999</v>
      </c>
      <c r="C36">
        <v>0.52539999999999998</v>
      </c>
      <c r="D36">
        <v>0.27979999999999999</v>
      </c>
      <c r="E36">
        <f t="shared" si="0"/>
        <v>88.098641887062186</v>
      </c>
      <c r="F36">
        <f t="shared" si="1"/>
        <v>87.77698355968549</v>
      </c>
    </row>
    <row r="37" spans="1:6" x14ac:dyDescent="0.25">
      <c r="A37">
        <v>114</v>
      </c>
      <c r="B37">
        <v>0.23300000000000001</v>
      </c>
      <c r="C37">
        <v>0.23169999999999999</v>
      </c>
      <c r="D37">
        <v>0.27979999999999999</v>
      </c>
      <c r="E37">
        <f t="shared" si="0"/>
        <v>-16.726233023588271</v>
      </c>
      <c r="F37">
        <f t="shared" si="1"/>
        <v>-17.190850607576845</v>
      </c>
    </row>
    <row r="38" spans="1:6" x14ac:dyDescent="0.25">
      <c r="A38">
        <v>115</v>
      </c>
      <c r="B38">
        <v>0.1457</v>
      </c>
      <c r="C38">
        <v>0.15160000000000001</v>
      </c>
      <c r="D38">
        <v>0.27979999999999999</v>
      </c>
      <c r="E38">
        <f t="shared" si="0"/>
        <v>-47.927090779127951</v>
      </c>
      <c r="F38">
        <f t="shared" si="1"/>
        <v>-45.81844174410292</v>
      </c>
    </row>
    <row r="39" spans="1:6" x14ac:dyDescent="0.25">
      <c r="A39">
        <v>118</v>
      </c>
      <c r="B39">
        <v>0.19639999999999999</v>
      </c>
      <c r="C39">
        <v>0.18479999999999999</v>
      </c>
      <c r="D39">
        <v>0.27979999999999999</v>
      </c>
      <c r="E39">
        <f t="shared" si="0"/>
        <v>-29.807005003573984</v>
      </c>
      <c r="F39">
        <f t="shared" si="1"/>
        <v>-33.952823445318089</v>
      </c>
    </row>
    <row r="40" spans="1:6" x14ac:dyDescent="0.25">
      <c r="A40">
        <v>119</v>
      </c>
      <c r="B40">
        <v>0.13039999999999999</v>
      </c>
      <c r="C40">
        <v>0.12520000000000001</v>
      </c>
      <c r="D40">
        <v>0.27979999999999999</v>
      </c>
      <c r="E40">
        <f t="shared" si="0"/>
        <v>-53.395282344531815</v>
      </c>
      <c r="F40">
        <f t="shared" si="1"/>
        <v>-55.253752680486059</v>
      </c>
    </row>
    <row r="41" spans="1:6" x14ac:dyDescent="0.25">
      <c r="A41">
        <v>123</v>
      </c>
      <c r="B41">
        <v>0.10680000000000001</v>
      </c>
      <c r="C41">
        <v>0.1242</v>
      </c>
      <c r="D41">
        <v>0.27979999999999999</v>
      </c>
      <c r="E41">
        <f t="shared" si="0"/>
        <v>-61.82987848463187</v>
      </c>
      <c r="F41">
        <f t="shared" si="1"/>
        <v>-55.611150822015723</v>
      </c>
    </row>
    <row r="42" spans="1:6" x14ac:dyDescent="0.25">
      <c r="A42">
        <v>124</v>
      </c>
      <c r="B42">
        <v>0.2296</v>
      </c>
      <c r="C42">
        <v>0.22639999999999999</v>
      </c>
      <c r="D42">
        <v>0.27979999999999999</v>
      </c>
      <c r="E42">
        <f t="shared" si="0"/>
        <v>-17.941386704789135</v>
      </c>
      <c r="F42">
        <f t="shared" si="1"/>
        <v>-19.085060757684062</v>
      </c>
    </row>
    <row r="43" spans="1:6" x14ac:dyDescent="0.25">
      <c r="A43">
        <v>125</v>
      </c>
      <c r="B43">
        <v>7.22E-2</v>
      </c>
      <c r="C43">
        <v>0.1074</v>
      </c>
      <c r="D43">
        <v>0.27979999999999999</v>
      </c>
      <c r="E43">
        <f t="shared" si="0"/>
        <v>-74.195854181558261</v>
      </c>
      <c r="F43">
        <f t="shared" si="1"/>
        <v>-61.615439599714087</v>
      </c>
    </row>
    <row r="44" spans="1:6" x14ac:dyDescent="0.25">
      <c r="A44">
        <v>126</v>
      </c>
      <c r="B44">
        <v>9.64E-2</v>
      </c>
      <c r="C44">
        <v>9.5600000000000004E-2</v>
      </c>
      <c r="D44">
        <v>0.27979999999999999</v>
      </c>
      <c r="E44">
        <f t="shared" si="0"/>
        <v>-65.546819156540394</v>
      </c>
      <c r="F44">
        <f t="shared" si="1"/>
        <v>-65.832737669764114</v>
      </c>
    </row>
    <row r="45" spans="1:6" x14ac:dyDescent="0.25">
      <c r="A45">
        <v>127</v>
      </c>
      <c r="B45">
        <v>0.15</v>
      </c>
      <c r="C45">
        <v>0.14960000000000001</v>
      </c>
      <c r="D45">
        <v>0.27979999999999999</v>
      </c>
      <c r="E45">
        <f t="shared" si="0"/>
        <v>-46.390278770550388</v>
      </c>
      <c r="F45">
        <f t="shared" si="1"/>
        <v>-46.533238027162255</v>
      </c>
    </row>
    <row r="46" spans="1:6" x14ac:dyDescent="0.25">
      <c r="A46">
        <v>128</v>
      </c>
      <c r="B46">
        <v>0.1166</v>
      </c>
      <c r="C46">
        <v>9.0700000000000003E-2</v>
      </c>
      <c r="D46">
        <v>0.27979999999999999</v>
      </c>
      <c r="E46">
        <f t="shared" si="0"/>
        <v>-58.327376697641178</v>
      </c>
      <c r="F46">
        <f t="shared" si="1"/>
        <v>-67.583988563259467</v>
      </c>
    </row>
    <row r="47" spans="1:6" x14ac:dyDescent="0.25">
      <c r="A47">
        <v>129</v>
      </c>
      <c r="B47">
        <v>0.123</v>
      </c>
      <c r="C47">
        <v>0.12920000000000001</v>
      </c>
      <c r="D47">
        <v>0.27979999999999999</v>
      </c>
      <c r="E47">
        <f t="shared" si="0"/>
        <v>-56.040028591851318</v>
      </c>
      <c r="F47">
        <f t="shared" si="1"/>
        <v>-53.824160114367402</v>
      </c>
    </row>
    <row r="48" spans="1:6" x14ac:dyDescent="0.25">
      <c r="A48">
        <v>130</v>
      </c>
      <c r="B48">
        <v>0.46260000000000001</v>
      </c>
      <c r="C48">
        <v>0.4572</v>
      </c>
      <c r="D48">
        <v>0.27979999999999999</v>
      </c>
      <c r="E48">
        <f t="shared" si="0"/>
        <v>65.332380271622597</v>
      </c>
      <c r="F48">
        <f t="shared" si="1"/>
        <v>63.402430307362401</v>
      </c>
    </row>
    <row r="49" spans="1:6" x14ac:dyDescent="0.25">
      <c r="A49">
        <v>132</v>
      </c>
      <c r="B49">
        <v>0.7893</v>
      </c>
      <c r="C49">
        <v>0.80179999999999996</v>
      </c>
      <c r="D49">
        <v>0.27979999999999999</v>
      </c>
      <c r="E49">
        <f t="shared" si="0"/>
        <v>182.09435310936385</v>
      </c>
      <c r="F49">
        <f t="shared" si="1"/>
        <v>186.56182987848464</v>
      </c>
    </row>
    <row r="50" spans="1:6" x14ac:dyDescent="0.25">
      <c r="A50">
        <v>135</v>
      </c>
      <c r="B50">
        <v>0.42749999999999999</v>
      </c>
      <c r="C50">
        <v>0.42270000000000002</v>
      </c>
      <c r="D50">
        <v>0.27979999999999999</v>
      </c>
      <c r="E50">
        <f t="shared" si="0"/>
        <v>52.787705503931384</v>
      </c>
      <c r="F50">
        <f t="shared" si="1"/>
        <v>51.072194424589</v>
      </c>
    </row>
    <row r="51" spans="1:6" x14ac:dyDescent="0.25">
      <c r="A51">
        <v>137</v>
      </c>
      <c r="B51">
        <v>0.1804</v>
      </c>
      <c r="C51">
        <v>0.18809999999999999</v>
      </c>
      <c r="D51">
        <v>0.27979999999999999</v>
      </c>
      <c r="E51">
        <f t="shared" si="0"/>
        <v>-35.525375268048606</v>
      </c>
      <c r="F51">
        <f t="shared" si="1"/>
        <v>-32.773409578270197</v>
      </c>
    </row>
    <row r="52" spans="1:6" x14ac:dyDescent="0.25">
      <c r="A52">
        <v>142</v>
      </c>
      <c r="B52">
        <v>0.31140000000000001</v>
      </c>
      <c r="C52">
        <v>0.30149999999999999</v>
      </c>
      <c r="D52">
        <v>0.27979999999999999</v>
      </c>
      <c r="E52">
        <f t="shared" si="0"/>
        <v>11.293781272337391</v>
      </c>
      <c r="F52">
        <f t="shared" si="1"/>
        <v>7.7555396711937092</v>
      </c>
    </row>
    <row r="53" spans="1:6" x14ac:dyDescent="0.25">
      <c r="A53">
        <v>143</v>
      </c>
      <c r="B53">
        <v>5.0999999999999997E-2</v>
      </c>
      <c r="C53">
        <v>5.2499999999999998E-2</v>
      </c>
      <c r="D53">
        <v>0.27979999999999999</v>
      </c>
      <c r="E53">
        <f t="shared" si="0"/>
        <v>-81.772694781987127</v>
      </c>
      <c r="F53">
        <f t="shared" si="1"/>
        <v>-81.236597569692634</v>
      </c>
    </row>
    <row r="54" spans="1:6" x14ac:dyDescent="0.25">
      <c r="A54">
        <v>145</v>
      </c>
      <c r="B54">
        <v>0.16589999999999999</v>
      </c>
      <c r="C54">
        <v>0.1668</v>
      </c>
      <c r="D54">
        <v>0.27979999999999999</v>
      </c>
      <c r="E54">
        <f t="shared" si="0"/>
        <v>-40.707648320228735</v>
      </c>
      <c r="F54">
        <f t="shared" si="1"/>
        <v>-40.385989992852032</v>
      </c>
    </row>
    <row r="55" spans="1:6" x14ac:dyDescent="0.25">
      <c r="A55">
        <v>146</v>
      </c>
      <c r="B55">
        <v>0.33810000000000001</v>
      </c>
      <c r="C55">
        <v>0.35389999999999999</v>
      </c>
      <c r="D55">
        <v>0.27979999999999999</v>
      </c>
      <c r="E55">
        <f t="shared" si="0"/>
        <v>20.836311651179422</v>
      </c>
      <c r="F55">
        <f t="shared" si="1"/>
        <v>26.483202287348107</v>
      </c>
    </row>
    <row r="56" spans="1:6" x14ac:dyDescent="0.25">
      <c r="A56">
        <v>147</v>
      </c>
      <c r="B56">
        <v>0.1</v>
      </c>
      <c r="C56">
        <v>9.5600000000000004E-2</v>
      </c>
      <c r="D56">
        <v>0.27979999999999999</v>
      </c>
      <c r="E56">
        <f t="shared" si="0"/>
        <v>-64.260185847033597</v>
      </c>
      <c r="F56">
        <f t="shared" si="1"/>
        <v>-65.832737669764114</v>
      </c>
    </row>
    <row r="57" spans="1:6" x14ac:dyDescent="0.25">
      <c r="A57">
        <v>148</v>
      </c>
      <c r="B57">
        <v>5.2699999999999997E-2</v>
      </c>
      <c r="C57">
        <v>5.28E-2</v>
      </c>
      <c r="D57">
        <v>0.27979999999999999</v>
      </c>
      <c r="E57">
        <f t="shared" si="0"/>
        <v>-81.165117941386711</v>
      </c>
      <c r="F57">
        <f t="shared" si="1"/>
        <v>-81.129378127233736</v>
      </c>
    </row>
    <row r="58" spans="1:6" x14ac:dyDescent="0.25">
      <c r="A58">
        <v>150</v>
      </c>
      <c r="B58">
        <v>0.31290000000000001</v>
      </c>
      <c r="C58">
        <v>0.31090000000000001</v>
      </c>
      <c r="D58">
        <v>0.27979999999999999</v>
      </c>
      <c r="E58">
        <f t="shared" si="0"/>
        <v>11.829878484631887</v>
      </c>
      <c r="F58">
        <f t="shared" si="1"/>
        <v>11.115082201572559</v>
      </c>
    </row>
    <row r="59" spans="1:6" x14ac:dyDescent="0.25">
      <c r="A59">
        <v>151</v>
      </c>
      <c r="B59">
        <v>0.60589999999999999</v>
      </c>
      <c r="C59">
        <v>0.60529999999999995</v>
      </c>
      <c r="D59">
        <v>0.27979999999999999</v>
      </c>
      <c r="E59">
        <f t="shared" si="0"/>
        <v>116.54753395282344</v>
      </c>
      <c r="F59">
        <f t="shared" si="1"/>
        <v>116.33309506790563</v>
      </c>
    </row>
    <row r="60" spans="1:6" x14ac:dyDescent="0.25">
      <c r="A60">
        <v>152</v>
      </c>
      <c r="B60">
        <v>0.1797</v>
      </c>
      <c r="C60">
        <v>0.1731</v>
      </c>
      <c r="D60">
        <v>0.27979999999999999</v>
      </c>
      <c r="E60">
        <f t="shared" si="0"/>
        <v>-35.775553967119372</v>
      </c>
      <c r="F60">
        <f t="shared" si="1"/>
        <v>-38.134381701215155</v>
      </c>
    </row>
    <row r="61" spans="1:6" x14ac:dyDescent="0.25">
      <c r="A61">
        <v>154</v>
      </c>
      <c r="B61">
        <v>0.51049999999999995</v>
      </c>
      <c r="C61">
        <v>0.4919</v>
      </c>
      <c r="D61">
        <v>0.27979999999999999</v>
      </c>
      <c r="E61">
        <f t="shared" si="0"/>
        <v>82.45175125089348</v>
      </c>
      <c r="F61">
        <f t="shared" si="1"/>
        <v>75.804145818441754</v>
      </c>
    </row>
    <row r="62" spans="1:6" x14ac:dyDescent="0.25">
      <c r="A62">
        <v>156</v>
      </c>
      <c r="B62">
        <v>0.1082</v>
      </c>
      <c r="C62">
        <v>0.1779</v>
      </c>
      <c r="D62">
        <v>0.27979999999999999</v>
      </c>
      <c r="E62">
        <f t="shared" si="0"/>
        <v>-61.329521086490345</v>
      </c>
      <c r="F62">
        <f t="shared" si="1"/>
        <v>-36.418870621872763</v>
      </c>
    </row>
    <row r="63" spans="1:6" x14ac:dyDescent="0.25">
      <c r="A63">
        <v>161</v>
      </c>
      <c r="B63">
        <v>0.8609</v>
      </c>
      <c r="C63">
        <v>0.86099999999999999</v>
      </c>
      <c r="D63">
        <v>0.27979999999999999</v>
      </c>
      <c r="E63">
        <f t="shared" si="0"/>
        <v>207.68406004288775</v>
      </c>
      <c r="F63">
        <f t="shared" si="1"/>
        <v>207.71979985704073</v>
      </c>
    </row>
    <row r="64" spans="1:6" x14ac:dyDescent="0.25">
      <c r="A64">
        <v>162</v>
      </c>
      <c r="B64">
        <v>0.51449999999999996</v>
      </c>
      <c r="C64">
        <v>0.49009999999999998</v>
      </c>
      <c r="D64">
        <v>0.27979999999999999</v>
      </c>
      <c r="E64">
        <f t="shared" si="0"/>
        <v>83.881343817012137</v>
      </c>
      <c r="F64">
        <f t="shared" si="1"/>
        <v>75.160829163688348</v>
      </c>
    </row>
    <row r="65" spans="1:6" x14ac:dyDescent="0.25">
      <c r="A65">
        <v>163</v>
      </c>
      <c r="B65">
        <v>0.7863</v>
      </c>
      <c r="C65">
        <v>0.76080000000000003</v>
      </c>
      <c r="D65">
        <v>0.27979999999999999</v>
      </c>
      <c r="E65">
        <f t="shared" si="0"/>
        <v>181.02215868477484</v>
      </c>
      <c r="F65">
        <f t="shared" si="1"/>
        <v>171.90850607576843</v>
      </c>
    </row>
    <row r="66" spans="1:6" x14ac:dyDescent="0.25">
      <c r="A66">
        <v>167</v>
      </c>
      <c r="B66">
        <v>0.1278</v>
      </c>
      <c r="C66">
        <v>0.1275</v>
      </c>
      <c r="D66">
        <v>0.27979999999999999</v>
      </c>
      <c r="E66">
        <f t="shared" si="0"/>
        <v>-54.324517512508933</v>
      </c>
      <c r="F66">
        <f t="shared" si="1"/>
        <v>-54.431736954967832</v>
      </c>
    </row>
    <row r="67" spans="1:6" x14ac:dyDescent="0.25">
      <c r="A67">
        <v>168</v>
      </c>
      <c r="B67">
        <v>0.17050000000000001</v>
      </c>
      <c r="C67">
        <v>0.1744</v>
      </c>
      <c r="D67">
        <v>0.27979999999999999</v>
      </c>
      <c r="E67">
        <f t="shared" ref="E67:E86" si="2">((B67-D67)/D67)*100</f>
        <v>-39.063616869192273</v>
      </c>
      <c r="F67">
        <f t="shared" ref="F67:F86" si="3">((C67-D67)/D67)*100</f>
        <v>-37.669764117226592</v>
      </c>
    </row>
    <row r="68" spans="1:6" x14ac:dyDescent="0.25">
      <c r="A68">
        <v>173</v>
      </c>
      <c r="B68">
        <v>0.81059999999999999</v>
      </c>
      <c r="C68">
        <v>0.80459999999999998</v>
      </c>
      <c r="D68">
        <v>0.27979999999999999</v>
      </c>
      <c r="E68">
        <f t="shared" si="2"/>
        <v>189.70693352394565</v>
      </c>
      <c r="F68">
        <f t="shared" si="3"/>
        <v>187.56254467476768</v>
      </c>
    </row>
    <row r="69" spans="1:6" x14ac:dyDescent="0.25">
      <c r="A69">
        <v>174</v>
      </c>
      <c r="B69">
        <v>0.69120000000000004</v>
      </c>
      <c r="C69">
        <v>0.69750000000000001</v>
      </c>
      <c r="D69">
        <v>0.27979999999999999</v>
      </c>
      <c r="E69">
        <f t="shared" si="2"/>
        <v>147.03359542530382</v>
      </c>
      <c r="F69">
        <f t="shared" si="3"/>
        <v>149.28520371694069</v>
      </c>
    </row>
    <row r="70" spans="1:6" x14ac:dyDescent="0.25">
      <c r="A70">
        <v>175</v>
      </c>
      <c r="B70">
        <v>0.26590000000000003</v>
      </c>
      <c r="C70">
        <v>0.26500000000000001</v>
      </c>
      <c r="D70">
        <v>0.27979999999999999</v>
      </c>
      <c r="E70">
        <f t="shared" si="2"/>
        <v>-4.9678341672623185</v>
      </c>
      <c r="F70">
        <f t="shared" si="3"/>
        <v>-5.2894924946390205</v>
      </c>
    </row>
    <row r="71" spans="1:6" x14ac:dyDescent="0.25">
      <c r="A71">
        <v>176</v>
      </c>
      <c r="B71">
        <v>0.1229</v>
      </c>
      <c r="C71">
        <v>0.1192</v>
      </c>
      <c r="D71">
        <v>0.27979999999999999</v>
      </c>
      <c r="E71">
        <f t="shared" si="2"/>
        <v>-56.075768406004286</v>
      </c>
      <c r="F71">
        <f t="shared" si="3"/>
        <v>-57.398141529664045</v>
      </c>
    </row>
    <row r="72" spans="1:6" x14ac:dyDescent="0.25">
      <c r="A72">
        <v>177</v>
      </c>
      <c r="B72">
        <v>0.2326</v>
      </c>
      <c r="C72">
        <v>0.217</v>
      </c>
      <c r="D72">
        <v>0.27979999999999999</v>
      </c>
      <c r="E72">
        <f t="shared" si="2"/>
        <v>-16.869192280200139</v>
      </c>
      <c r="F72">
        <f t="shared" si="3"/>
        <v>-22.444603288062901</v>
      </c>
    </row>
    <row r="73" spans="1:6" x14ac:dyDescent="0.25">
      <c r="A73">
        <v>180</v>
      </c>
      <c r="B73">
        <v>0.33860000000000001</v>
      </c>
      <c r="C73">
        <v>0.33879999999999999</v>
      </c>
      <c r="D73">
        <v>0.27979999999999999</v>
      </c>
      <c r="E73">
        <f t="shared" si="2"/>
        <v>21.015010721944254</v>
      </c>
      <c r="F73">
        <f t="shared" si="3"/>
        <v>21.086490350250177</v>
      </c>
    </row>
    <row r="74" spans="1:6" x14ac:dyDescent="0.25">
      <c r="A74">
        <v>182</v>
      </c>
      <c r="B74">
        <v>0.2011</v>
      </c>
      <c r="C74">
        <v>0.2077</v>
      </c>
      <c r="D74">
        <v>0.27979999999999999</v>
      </c>
      <c r="E74">
        <f t="shared" si="2"/>
        <v>-28.127233738384561</v>
      </c>
      <c r="F74">
        <f t="shared" si="3"/>
        <v>-25.768406004288778</v>
      </c>
    </row>
    <row r="75" spans="1:6" x14ac:dyDescent="0.25">
      <c r="A75">
        <v>183</v>
      </c>
      <c r="B75">
        <v>0.51439999999999997</v>
      </c>
      <c r="C75">
        <v>0.54610000000000003</v>
      </c>
      <c r="D75">
        <v>0.27979999999999999</v>
      </c>
      <c r="E75">
        <f t="shared" si="2"/>
        <v>83.845604002859176</v>
      </c>
      <c r="F75">
        <f t="shared" si="3"/>
        <v>95.17512508934955</v>
      </c>
    </row>
    <row r="76" spans="1:6" x14ac:dyDescent="0.25">
      <c r="A76">
        <v>185</v>
      </c>
      <c r="B76">
        <v>0.2422</v>
      </c>
      <c r="C76">
        <v>0.26979999999999998</v>
      </c>
      <c r="D76">
        <v>0.27979999999999999</v>
      </c>
      <c r="E76">
        <f t="shared" si="2"/>
        <v>-13.438170121515366</v>
      </c>
      <c r="F76">
        <f t="shared" si="3"/>
        <v>-3.573981415296644</v>
      </c>
    </row>
    <row r="77" spans="1:6" x14ac:dyDescent="0.25">
      <c r="A77">
        <v>187</v>
      </c>
      <c r="B77">
        <v>4.6699999999999998E-2</v>
      </c>
      <c r="C77">
        <v>4.48E-2</v>
      </c>
      <c r="D77">
        <v>0.27979999999999999</v>
      </c>
      <c r="E77">
        <f t="shared" si="2"/>
        <v>-83.309506790564697</v>
      </c>
      <c r="F77">
        <f t="shared" si="3"/>
        <v>-83.98856325947105</v>
      </c>
    </row>
    <row r="78" spans="1:6" x14ac:dyDescent="0.25">
      <c r="A78">
        <v>188</v>
      </c>
      <c r="B78">
        <v>0.20660000000000001</v>
      </c>
      <c r="C78">
        <v>0.20810000000000001</v>
      </c>
      <c r="D78">
        <v>0.27979999999999999</v>
      </c>
      <c r="E78">
        <f t="shared" si="2"/>
        <v>-26.161543959971407</v>
      </c>
      <c r="F78">
        <f t="shared" si="3"/>
        <v>-25.625446747676904</v>
      </c>
    </row>
    <row r="79" spans="1:6" x14ac:dyDescent="0.25">
      <c r="A79">
        <v>189</v>
      </c>
      <c r="B79">
        <v>0.1181</v>
      </c>
      <c r="C79">
        <v>0.1217</v>
      </c>
      <c r="D79">
        <v>0.27979999999999999</v>
      </c>
      <c r="E79">
        <f t="shared" si="2"/>
        <v>-57.791279485346678</v>
      </c>
      <c r="F79">
        <f t="shared" si="3"/>
        <v>-56.504646175839881</v>
      </c>
    </row>
    <row r="80" spans="1:6" x14ac:dyDescent="0.25">
      <c r="A80">
        <v>191</v>
      </c>
      <c r="B80">
        <v>0.11609999999999999</v>
      </c>
      <c r="C80">
        <v>0.12089999999999999</v>
      </c>
      <c r="D80">
        <v>0.27979999999999999</v>
      </c>
      <c r="E80">
        <f t="shared" si="2"/>
        <v>-58.506075768406006</v>
      </c>
      <c r="F80">
        <f t="shared" si="3"/>
        <v>-56.790564689063615</v>
      </c>
    </row>
    <row r="81" spans="1:6" x14ac:dyDescent="0.25">
      <c r="A81">
        <v>192</v>
      </c>
      <c r="B81">
        <v>0.4017</v>
      </c>
      <c r="C81">
        <v>0.40260000000000001</v>
      </c>
      <c r="D81">
        <v>0.27979999999999999</v>
      </c>
      <c r="E81">
        <f t="shared" si="2"/>
        <v>43.566833452466049</v>
      </c>
      <c r="F81">
        <f t="shared" si="3"/>
        <v>43.888491779842752</v>
      </c>
    </row>
    <row r="82" spans="1:6" x14ac:dyDescent="0.25">
      <c r="A82">
        <v>193</v>
      </c>
      <c r="B82">
        <v>0.40699999999999997</v>
      </c>
      <c r="C82">
        <v>0.40379999999999999</v>
      </c>
      <c r="D82">
        <v>0.27979999999999999</v>
      </c>
      <c r="E82">
        <f t="shared" si="2"/>
        <v>45.461043602573255</v>
      </c>
      <c r="F82">
        <f t="shared" si="3"/>
        <v>44.31736954967834</v>
      </c>
    </row>
    <row r="83" spans="1:6" x14ac:dyDescent="0.25">
      <c r="A83">
        <v>194</v>
      </c>
      <c r="B83">
        <v>1.9E-3</v>
      </c>
      <c r="C83">
        <v>1.8E-3</v>
      </c>
      <c r="D83">
        <v>0.27979999999999999</v>
      </c>
      <c r="E83">
        <f t="shared" si="2"/>
        <v>-99.320943531093633</v>
      </c>
      <c r="F83">
        <f t="shared" si="3"/>
        <v>-99.356683345246594</v>
      </c>
    </row>
    <row r="84" spans="1:6" x14ac:dyDescent="0.25">
      <c r="A84">
        <v>195</v>
      </c>
      <c r="B84">
        <v>0.20810000000000001</v>
      </c>
      <c r="C84">
        <v>0.19689999999999999</v>
      </c>
      <c r="D84">
        <v>0.27979999999999999</v>
      </c>
      <c r="E84">
        <f t="shared" si="2"/>
        <v>-25.625446747676904</v>
      </c>
      <c r="F84">
        <f t="shared" si="3"/>
        <v>-29.628305932809152</v>
      </c>
    </row>
    <row r="85" spans="1:6" x14ac:dyDescent="0.25">
      <c r="A85">
        <v>197</v>
      </c>
      <c r="B85">
        <v>9.8100000000000007E-2</v>
      </c>
      <c r="C85">
        <v>0.10059999999999999</v>
      </c>
      <c r="D85">
        <v>0.27979999999999999</v>
      </c>
      <c r="E85">
        <f t="shared" si="2"/>
        <v>-64.93924231593995</v>
      </c>
      <c r="F85">
        <f t="shared" si="3"/>
        <v>-64.0457469621158</v>
      </c>
    </row>
    <row r="86" spans="1:6" x14ac:dyDescent="0.25">
      <c r="A86">
        <v>198</v>
      </c>
      <c r="B86">
        <v>0.58140000000000003</v>
      </c>
      <c r="C86">
        <v>0.57099999999999995</v>
      </c>
      <c r="D86">
        <v>0.27979999999999999</v>
      </c>
      <c r="E86">
        <f t="shared" si="2"/>
        <v>107.79127948534668</v>
      </c>
      <c r="F86">
        <f t="shared" si="3"/>
        <v>104.07433881343815</v>
      </c>
    </row>
  </sheetData>
  <sortState ref="A2:C87">
    <sortCondition ref="A2:A8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T35" sqref="T35"/>
    </sheetView>
  </sheetViews>
  <sheetFormatPr defaultRowHeight="15" x14ac:dyDescent="0.25"/>
  <cols>
    <col min="5" max="5" width="11" bestFit="1" customWidth="1"/>
  </cols>
  <sheetData>
    <row r="1" spans="1:6" x14ac:dyDescent="0.25">
      <c r="A1" t="s">
        <v>12</v>
      </c>
      <c r="B1" t="s">
        <v>13</v>
      </c>
      <c r="C1" t="s">
        <v>5</v>
      </c>
      <c r="D1" t="s">
        <v>14</v>
      </c>
      <c r="E1" t="s">
        <v>15</v>
      </c>
      <c r="F1" t="s">
        <v>16</v>
      </c>
    </row>
    <row r="2" spans="1:6" x14ac:dyDescent="0.25">
      <c r="A2">
        <v>161</v>
      </c>
      <c r="B2">
        <v>0.8609</v>
      </c>
      <c r="C2">
        <v>0.86099999999999999</v>
      </c>
      <c r="D2">
        <v>0.27979999999999999</v>
      </c>
      <c r="E2">
        <f t="shared" ref="E2:E33" si="0">((B2-D2)/D2)*100</f>
        <v>207.68406004288775</v>
      </c>
      <c r="F2">
        <f t="shared" ref="F2:F33" si="1">((C2-D2)/D2)*100</f>
        <v>207.71979985704073</v>
      </c>
    </row>
    <row r="3" spans="1:6" x14ac:dyDescent="0.25">
      <c r="A3">
        <v>173</v>
      </c>
      <c r="B3">
        <v>0.81059999999999999</v>
      </c>
      <c r="C3">
        <v>0.80459999999999998</v>
      </c>
      <c r="D3">
        <v>0.27979999999999999</v>
      </c>
      <c r="E3">
        <f t="shared" si="0"/>
        <v>189.70693352394565</v>
      </c>
      <c r="F3">
        <f t="shared" si="1"/>
        <v>187.56254467476768</v>
      </c>
    </row>
    <row r="4" spans="1:6" x14ac:dyDescent="0.25">
      <c r="A4">
        <v>132</v>
      </c>
      <c r="B4">
        <v>0.7893</v>
      </c>
      <c r="C4">
        <v>0.80179999999999996</v>
      </c>
      <c r="D4">
        <v>0.27979999999999999</v>
      </c>
      <c r="E4">
        <f t="shared" si="0"/>
        <v>182.09435310936385</v>
      </c>
      <c r="F4">
        <f t="shared" si="1"/>
        <v>186.56182987848464</v>
      </c>
    </row>
    <row r="5" spans="1:6" x14ac:dyDescent="0.25">
      <c r="A5">
        <v>163</v>
      </c>
      <c r="B5">
        <v>0.7863</v>
      </c>
      <c r="C5">
        <v>0.76080000000000003</v>
      </c>
      <c r="D5">
        <v>0.27979999999999999</v>
      </c>
      <c r="E5">
        <f t="shared" si="0"/>
        <v>181.02215868477484</v>
      </c>
      <c r="F5">
        <f t="shared" si="1"/>
        <v>171.90850607576843</v>
      </c>
    </row>
    <row r="6" spans="1:6" x14ac:dyDescent="0.25">
      <c r="A6">
        <v>52</v>
      </c>
      <c r="B6">
        <v>0.71509999999999996</v>
      </c>
      <c r="C6">
        <v>0.72219999999999995</v>
      </c>
      <c r="D6">
        <v>0.27979999999999999</v>
      </c>
      <c r="E6">
        <f t="shared" si="0"/>
        <v>155.57541100786273</v>
      </c>
      <c r="F6">
        <f t="shared" si="1"/>
        <v>158.11293781272335</v>
      </c>
    </row>
    <row r="7" spans="1:6" x14ac:dyDescent="0.25">
      <c r="A7">
        <v>78</v>
      </c>
      <c r="B7">
        <v>0.71199999999999997</v>
      </c>
      <c r="C7">
        <v>0.71289999999999998</v>
      </c>
      <c r="D7">
        <v>0.27979999999999999</v>
      </c>
      <c r="E7">
        <f t="shared" si="0"/>
        <v>154.46747676912079</v>
      </c>
      <c r="F7">
        <f t="shared" si="1"/>
        <v>154.78913509649749</v>
      </c>
    </row>
    <row r="8" spans="1:6" x14ac:dyDescent="0.25">
      <c r="A8">
        <v>58</v>
      </c>
      <c r="B8">
        <v>0.69120000000000004</v>
      </c>
      <c r="C8">
        <v>0.67349999999999999</v>
      </c>
      <c r="D8">
        <v>0.27979999999999999</v>
      </c>
      <c r="E8">
        <f t="shared" si="0"/>
        <v>147.03359542530382</v>
      </c>
      <c r="F8">
        <f t="shared" si="1"/>
        <v>140.70764832022874</v>
      </c>
    </row>
    <row r="9" spans="1:6" x14ac:dyDescent="0.25">
      <c r="A9">
        <v>174</v>
      </c>
      <c r="B9">
        <v>0.69120000000000004</v>
      </c>
      <c r="C9">
        <v>0.69750000000000001</v>
      </c>
      <c r="D9">
        <v>0.27979999999999999</v>
      </c>
      <c r="E9">
        <f t="shared" si="0"/>
        <v>147.03359542530382</v>
      </c>
      <c r="F9">
        <f t="shared" si="1"/>
        <v>149.28520371694069</v>
      </c>
    </row>
    <row r="10" spans="1:6" x14ac:dyDescent="0.25">
      <c r="A10">
        <v>61</v>
      </c>
      <c r="B10">
        <v>0.61770000000000003</v>
      </c>
      <c r="C10">
        <v>0.61909999999999998</v>
      </c>
      <c r="D10">
        <v>0.27979999999999999</v>
      </c>
      <c r="E10">
        <f t="shared" si="0"/>
        <v>120.76483202287349</v>
      </c>
      <c r="F10">
        <f t="shared" si="1"/>
        <v>121.26518942101501</v>
      </c>
    </row>
    <row r="11" spans="1:6" x14ac:dyDescent="0.25">
      <c r="A11">
        <v>151</v>
      </c>
      <c r="B11">
        <v>0.60589999999999999</v>
      </c>
      <c r="C11">
        <v>0.60529999999999995</v>
      </c>
      <c r="D11">
        <v>0.27979999999999999</v>
      </c>
      <c r="E11">
        <f t="shared" si="0"/>
        <v>116.54753395282344</v>
      </c>
      <c r="F11">
        <f t="shared" si="1"/>
        <v>116.33309506790563</v>
      </c>
    </row>
    <row r="12" spans="1:6" x14ac:dyDescent="0.25">
      <c r="A12">
        <v>56</v>
      </c>
      <c r="B12">
        <v>0.58389999999999997</v>
      </c>
      <c r="C12">
        <v>0.59030000000000005</v>
      </c>
      <c r="D12">
        <v>0.27979999999999999</v>
      </c>
      <c r="E12">
        <f t="shared" si="0"/>
        <v>108.68477483917083</v>
      </c>
      <c r="F12">
        <f t="shared" si="1"/>
        <v>110.9721229449607</v>
      </c>
    </row>
    <row r="13" spans="1:6" x14ac:dyDescent="0.25">
      <c r="A13">
        <v>198</v>
      </c>
      <c r="B13">
        <v>0.58140000000000003</v>
      </c>
      <c r="C13">
        <v>0.57099999999999995</v>
      </c>
      <c r="D13">
        <v>0.27979999999999999</v>
      </c>
      <c r="E13">
        <f t="shared" si="0"/>
        <v>107.79127948534668</v>
      </c>
      <c r="F13">
        <f t="shared" si="1"/>
        <v>104.07433881343815</v>
      </c>
    </row>
    <row r="14" spans="1:6" x14ac:dyDescent="0.25">
      <c r="A14">
        <v>77</v>
      </c>
      <c r="B14">
        <v>0.56000000000000005</v>
      </c>
      <c r="C14">
        <v>0.5605</v>
      </c>
      <c r="D14">
        <v>0.27979999999999999</v>
      </c>
      <c r="E14">
        <f t="shared" si="0"/>
        <v>100.1429592566119</v>
      </c>
      <c r="F14">
        <f t="shared" si="1"/>
        <v>100.3216583273767</v>
      </c>
    </row>
    <row r="15" spans="1:6" x14ac:dyDescent="0.25">
      <c r="A15">
        <v>55</v>
      </c>
      <c r="B15">
        <v>0.54039999999999999</v>
      </c>
      <c r="C15">
        <v>0.53539999999999999</v>
      </c>
      <c r="D15">
        <v>0.27979999999999999</v>
      </c>
      <c r="E15">
        <f t="shared" si="0"/>
        <v>93.137955682630448</v>
      </c>
      <c r="F15">
        <f t="shared" si="1"/>
        <v>91.350964974982134</v>
      </c>
    </row>
    <row r="16" spans="1:6" x14ac:dyDescent="0.25">
      <c r="A16">
        <v>111</v>
      </c>
      <c r="B16">
        <v>0.52629999999999999</v>
      </c>
      <c r="C16">
        <v>0.52539999999999998</v>
      </c>
      <c r="D16">
        <v>0.27979999999999999</v>
      </c>
      <c r="E16">
        <f t="shared" si="0"/>
        <v>88.098641887062186</v>
      </c>
      <c r="F16">
        <f t="shared" si="1"/>
        <v>87.77698355968549</v>
      </c>
    </row>
    <row r="17" spans="1:6" x14ac:dyDescent="0.25">
      <c r="A17">
        <v>162</v>
      </c>
      <c r="B17">
        <v>0.51449999999999996</v>
      </c>
      <c r="C17">
        <v>0.49009999999999998</v>
      </c>
      <c r="D17">
        <v>0.27979999999999999</v>
      </c>
      <c r="E17">
        <f t="shared" si="0"/>
        <v>83.881343817012137</v>
      </c>
      <c r="F17">
        <f t="shared" si="1"/>
        <v>75.160829163688348</v>
      </c>
    </row>
    <row r="18" spans="1:6" x14ac:dyDescent="0.25">
      <c r="A18">
        <v>183</v>
      </c>
      <c r="B18">
        <v>0.51439999999999997</v>
      </c>
      <c r="C18">
        <v>0.54610000000000003</v>
      </c>
      <c r="D18">
        <v>0.27979999999999999</v>
      </c>
      <c r="E18">
        <f t="shared" si="0"/>
        <v>83.845604002859176</v>
      </c>
      <c r="F18">
        <f t="shared" si="1"/>
        <v>95.17512508934955</v>
      </c>
    </row>
    <row r="19" spans="1:6" x14ac:dyDescent="0.25">
      <c r="A19">
        <v>154</v>
      </c>
      <c r="B19">
        <v>0.51049999999999995</v>
      </c>
      <c r="C19">
        <v>0.4919</v>
      </c>
      <c r="D19">
        <v>0.27979999999999999</v>
      </c>
      <c r="E19">
        <f t="shared" si="0"/>
        <v>82.45175125089348</v>
      </c>
      <c r="F19">
        <f t="shared" si="1"/>
        <v>75.804145818441754</v>
      </c>
    </row>
    <row r="20" spans="1:6" x14ac:dyDescent="0.25">
      <c r="A20">
        <v>130</v>
      </c>
      <c r="B20">
        <v>0.46260000000000001</v>
      </c>
      <c r="C20">
        <v>0.4572</v>
      </c>
      <c r="D20">
        <v>0.27979999999999999</v>
      </c>
      <c r="E20">
        <f t="shared" si="0"/>
        <v>65.332380271622597</v>
      </c>
      <c r="F20">
        <f t="shared" si="1"/>
        <v>63.402430307362401</v>
      </c>
    </row>
    <row r="21" spans="1:6" x14ac:dyDescent="0.25">
      <c r="A21">
        <v>135</v>
      </c>
      <c r="B21">
        <v>0.42749999999999999</v>
      </c>
      <c r="C21">
        <v>0.42270000000000002</v>
      </c>
      <c r="D21">
        <v>0.27979999999999999</v>
      </c>
      <c r="E21">
        <f t="shared" si="0"/>
        <v>52.787705503931384</v>
      </c>
      <c r="F21">
        <f t="shared" si="1"/>
        <v>51.072194424589</v>
      </c>
    </row>
    <row r="22" spans="1:6" x14ac:dyDescent="0.25">
      <c r="A22">
        <v>54</v>
      </c>
      <c r="B22">
        <v>0.4108</v>
      </c>
      <c r="C22">
        <v>0.41189999999999999</v>
      </c>
      <c r="D22">
        <v>0.27979999999999999</v>
      </c>
      <c r="E22">
        <f t="shared" si="0"/>
        <v>46.81915654038599</v>
      </c>
      <c r="F22">
        <f t="shared" si="1"/>
        <v>47.212294496068616</v>
      </c>
    </row>
    <row r="23" spans="1:6" x14ac:dyDescent="0.25">
      <c r="A23">
        <v>193</v>
      </c>
      <c r="B23">
        <v>0.40699999999999997</v>
      </c>
      <c r="C23">
        <v>0.40379999999999999</v>
      </c>
      <c r="D23">
        <v>0.27979999999999999</v>
      </c>
      <c r="E23">
        <f t="shared" si="0"/>
        <v>45.461043602573255</v>
      </c>
      <c r="F23">
        <f t="shared" si="1"/>
        <v>44.31736954967834</v>
      </c>
    </row>
    <row r="24" spans="1:6" x14ac:dyDescent="0.25">
      <c r="A24">
        <v>192</v>
      </c>
      <c r="B24">
        <v>0.4017</v>
      </c>
      <c r="C24">
        <v>0.40260000000000001</v>
      </c>
      <c r="D24">
        <v>0.27979999999999999</v>
      </c>
      <c r="E24">
        <f t="shared" si="0"/>
        <v>43.566833452466049</v>
      </c>
      <c r="F24">
        <f t="shared" si="1"/>
        <v>43.888491779842752</v>
      </c>
    </row>
    <row r="25" spans="1:6" x14ac:dyDescent="0.25">
      <c r="A25">
        <v>99</v>
      </c>
      <c r="B25">
        <v>0.37980000000000003</v>
      </c>
      <c r="C25">
        <v>0.37669999999999998</v>
      </c>
      <c r="D25">
        <v>0.27979999999999999</v>
      </c>
      <c r="E25">
        <f t="shared" si="0"/>
        <v>35.739814152966417</v>
      </c>
      <c r="F25">
        <f t="shared" si="1"/>
        <v>34.631879914224442</v>
      </c>
    </row>
    <row r="26" spans="1:6" x14ac:dyDescent="0.25">
      <c r="A26">
        <v>71</v>
      </c>
      <c r="B26">
        <v>0.37909999999999999</v>
      </c>
      <c r="C26">
        <v>0.37590000000000001</v>
      </c>
      <c r="D26">
        <v>0.27979999999999999</v>
      </c>
      <c r="E26">
        <f t="shared" si="0"/>
        <v>35.489635453895637</v>
      </c>
      <c r="F26">
        <f t="shared" si="1"/>
        <v>34.345961401000721</v>
      </c>
    </row>
    <row r="27" spans="1:6" x14ac:dyDescent="0.25">
      <c r="A27">
        <v>82</v>
      </c>
      <c r="B27">
        <v>0.3745</v>
      </c>
      <c r="C27">
        <v>0.371</v>
      </c>
      <c r="D27">
        <v>0.27979999999999999</v>
      </c>
      <c r="E27">
        <f t="shared" si="0"/>
        <v>33.84560400285919</v>
      </c>
      <c r="F27">
        <f t="shared" si="1"/>
        <v>32.594710507505361</v>
      </c>
    </row>
    <row r="28" spans="1:6" x14ac:dyDescent="0.25">
      <c r="A28">
        <v>53</v>
      </c>
      <c r="B28">
        <v>0.37169999999999997</v>
      </c>
      <c r="C28">
        <v>0.37280000000000002</v>
      </c>
      <c r="D28">
        <v>0.27979999999999999</v>
      </c>
      <c r="E28">
        <f t="shared" si="0"/>
        <v>32.84488920657612</v>
      </c>
      <c r="F28">
        <f t="shared" si="1"/>
        <v>33.238027162258767</v>
      </c>
    </row>
    <row r="29" spans="1:6" x14ac:dyDescent="0.25">
      <c r="A29">
        <v>104</v>
      </c>
      <c r="B29">
        <v>0.34920000000000001</v>
      </c>
      <c r="C29">
        <v>0.36409999999999998</v>
      </c>
      <c r="D29">
        <v>0.27979999999999999</v>
      </c>
      <c r="E29">
        <f t="shared" si="0"/>
        <v>24.803431022158691</v>
      </c>
      <c r="F29">
        <f t="shared" si="1"/>
        <v>30.128663330950673</v>
      </c>
    </row>
    <row r="30" spans="1:6" x14ac:dyDescent="0.25">
      <c r="A30">
        <v>180</v>
      </c>
      <c r="B30">
        <v>0.33860000000000001</v>
      </c>
      <c r="C30">
        <v>0.33879999999999999</v>
      </c>
      <c r="D30">
        <v>0.27979999999999999</v>
      </c>
      <c r="E30">
        <f t="shared" si="0"/>
        <v>21.015010721944254</v>
      </c>
      <c r="F30">
        <f t="shared" si="1"/>
        <v>21.086490350250177</v>
      </c>
    </row>
    <row r="31" spans="1:6" x14ac:dyDescent="0.25">
      <c r="A31">
        <v>146</v>
      </c>
      <c r="B31">
        <v>0.33810000000000001</v>
      </c>
      <c r="C31">
        <v>0.35389999999999999</v>
      </c>
      <c r="D31">
        <v>0.27979999999999999</v>
      </c>
      <c r="E31">
        <f t="shared" si="0"/>
        <v>20.836311651179422</v>
      </c>
      <c r="F31">
        <f t="shared" si="1"/>
        <v>26.483202287348107</v>
      </c>
    </row>
    <row r="32" spans="1:6" x14ac:dyDescent="0.25">
      <c r="A32">
        <v>85</v>
      </c>
      <c r="B32">
        <v>0.3337</v>
      </c>
      <c r="C32">
        <v>0.31979999999999997</v>
      </c>
      <c r="D32">
        <v>0.27979999999999999</v>
      </c>
      <c r="E32">
        <f t="shared" si="0"/>
        <v>19.263759828448894</v>
      </c>
      <c r="F32">
        <f t="shared" si="1"/>
        <v>14.295925661186553</v>
      </c>
    </row>
    <row r="33" spans="1:6" x14ac:dyDescent="0.25">
      <c r="A33">
        <v>150</v>
      </c>
      <c r="B33">
        <v>0.31290000000000001</v>
      </c>
      <c r="C33">
        <v>0.31090000000000001</v>
      </c>
      <c r="D33">
        <v>0.27979999999999999</v>
      </c>
      <c r="E33">
        <f t="shared" si="0"/>
        <v>11.829878484631887</v>
      </c>
      <c r="F33">
        <f t="shared" si="1"/>
        <v>11.115082201572559</v>
      </c>
    </row>
    <row r="34" spans="1:6" x14ac:dyDescent="0.25">
      <c r="A34">
        <v>142</v>
      </c>
      <c r="B34">
        <v>0.31140000000000001</v>
      </c>
      <c r="C34">
        <v>0.30149999999999999</v>
      </c>
      <c r="D34">
        <v>0.27979999999999999</v>
      </c>
      <c r="E34">
        <f t="shared" ref="E34:E65" si="2">((B34-D34)/D34)*100</f>
        <v>11.293781272337391</v>
      </c>
      <c r="F34">
        <f t="shared" ref="F34:F65" si="3">((C34-D34)/D34)*100</f>
        <v>7.7555396711937092</v>
      </c>
    </row>
    <row r="35" spans="1:6" x14ac:dyDescent="0.25">
      <c r="A35">
        <v>93</v>
      </c>
      <c r="B35">
        <v>0.29360000000000003</v>
      </c>
      <c r="C35">
        <v>0.15429999999999999</v>
      </c>
      <c r="D35">
        <v>0.27979999999999999</v>
      </c>
      <c r="E35">
        <f t="shared" si="2"/>
        <v>4.9320943531093766</v>
      </c>
      <c r="F35">
        <f t="shared" si="3"/>
        <v>-44.85346676197284</v>
      </c>
    </row>
    <row r="36" spans="1:6" x14ac:dyDescent="0.25">
      <c r="A36">
        <v>62</v>
      </c>
      <c r="B36">
        <v>0.29049999999999998</v>
      </c>
      <c r="C36">
        <v>0.28449999999999998</v>
      </c>
      <c r="D36">
        <v>0.27979999999999999</v>
      </c>
      <c r="E36">
        <f t="shared" si="2"/>
        <v>3.8241601143674009</v>
      </c>
      <c r="F36">
        <f t="shared" si="3"/>
        <v>1.6797712651894146</v>
      </c>
    </row>
    <row r="37" spans="1:6" x14ac:dyDescent="0.25">
      <c r="A37">
        <v>175</v>
      </c>
      <c r="B37">
        <v>0.26590000000000003</v>
      </c>
      <c r="C37">
        <v>0.26500000000000001</v>
      </c>
      <c r="D37">
        <v>0.27979999999999999</v>
      </c>
      <c r="E37">
        <f t="shared" si="2"/>
        <v>-4.9678341672623185</v>
      </c>
      <c r="F37">
        <f t="shared" si="3"/>
        <v>-5.2894924946390205</v>
      </c>
    </row>
    <row r="38" spans="1:6" x14ac:dyDescent="0.25">
      <c r="A38">
        <v>103</v>
      </c>
      <c r="B38">
        <v>0.2457</v>
      </c>
      <c r="C38">
        <v>0.26</v>
      </c>
      <c r="D38">
        <v>0.27979999999999999</v>
      </c>
      <c r="E38">
        <f t="shared" si="2"/>
        <v>-12.187276626161541</v>
      </c>
      <c r="F38">
        <f t="shared" si="3"/>
        <v>-7.0764832022873421</v>
      </c>
    </row>
    <row r="39" spans="1:6" x14ac:dyDescent="0.25">
      <c r="A39">
        <v>185</v>
      </c>
      <c r="B39">
        <v>0.2422</v>
      </c>
      <c r="C39">
        <v>0.26979999999999998</v>
      </c>
      <c r="D39">
        <v>0.27979999999999999</v>
      </c>
      <c r="E39">
        <f t="shared" si="2"/>
        <v>-13.438170121515366</v>
      </c>
      <c r="F39">
        <f t="shared" si="3"/>
        <v>-3.573981415296644</v>
      </c>
    </row>
    <row r="40" spans="1:6" x14ac:dyDescent="0.25">
      <c r="A40">
        <v>114</v>
      </c>
      <c r="B40">
        <v>0.23300000000000001</v>
      </c>
      <c r="C40">
        <v>0.23169999999999999</v>
      </c>
      <c r="D40">
        <v>0.27979999999999999</v>
      </c>
      <c r="E40">
        <f t="shared" si="2"/>
        <v>-16.726233023588271</v>
      </c>
      <c r="F40">
        <f t="shared" si="3"/>
        <v>-17.190850607576845</v>
      </c>
    </row>
    <row r="41" spans="1:6" x14ac:dyDescent="0.25">
      <c r="A41">
        <v>177</v>
      </c>
      <c r="B41">
        <v>0.2326</v>
      </c>
      <c r="C41">
        <v>0.217</v>
      </c>
      <c r="D41">
        <v>0.27979999999999999</v>
      </c>
      <c r="E41">
        <f t="shared" si="2"/>
        <v>-16.869192280200139</v>
      </c>
      <c r="F41">
        <f t="shared" si="3"/>
        <v>-22.444603288062901</v>
      </c>
    </row>
    <row r="42" spans="1:6" x14ac:dyDescent="0.25">
      <c r="A42">
        <v>124</v>
      </c>
      <c r="B42">
        <v>0.2296</v>
      </c>
      <c r="C42">
        <v>0.22639999999999999</v>
      </c>
      <c r="D42">
        <v>0.27979999999999999</v>
      </c>
      <c r="E42">
        <f t="shared" si="2"/>
        <v>-17.941386704789135</v>
      </c>
      <c r="F42">
        <f t="shared" si="3"/>
        <v>-19.085060757684062</v>
      </c>
    </row>
    <row r="43" spans="1:6" x14ac:dyDescent="0.25">
      <c r="A43">
        <v>195</v>
      </c>
      <c r="B43">
        <v>0.20810000000000001</v>
      </c>
      <c r="C43">
        <v>0.19689999999999999</v>
      </c>
      <c r="D43">
        <v>0.27979999999999999</v>
      </c>
      <c r="E43">
        <f t="shared" si="2"/>
        <v>-25.625446747676904</v>
      </c>
      <c r="F43">
        <f t="shared" si="3"/>
        <v>-29.628305932809152</v>
      </c>
    </row>
    <row r="44" spans="1:6" x14ac:dyDescent="0.25">
      <c r="A44">
        <v>188</v>
      </c>
      <c r="B44">
        <v>0.20660000000000001</v>
      </c>
      <c r="C44">
        <v>0.20810000000000001</v>
      </c>
      <c r="D44">
        <v>0.27979999999999999</v>
      </c>
      <c r="E44">
        <f t="shared" si="2"/>
        <v>-26.161543959971407</v>
      </c>
      <c r="F44">
        <f t="shared" si="3"/>
        <v>-25.625446747676904</v>
      </c>
    </row>
    <row r="45" spans="1:6" x14ac:dyDescent="0.25">
      <c r="A45">
        <v>94</v>
      </c>
      <c r="B45">
        <v>0.20569999999999999</v>
      </c>
      <c r="C45">
        <v>0.2074</v>
      </c>
      <c r="D45">
        <v>0.27979999999999999</v>
      </c>
      <c r="E45">
        <f t="shared" si="2"/>
        <v>-26.483202287348107</v>
      </c>
      <c r="F45">
        <f t="shared" si="3"/>
        <v>-25.875625446747673</v>
      </c>
    </row>
    <row r="46" spans="1:6" x14ac:dyDescent="0.25">
      <c r="A46">
        <v>182</v>
      </c>
      <c r="B46">
        <v>0.2011</v>
      </c>
      <c r="C46">
        <v>0.2077</v>
      </c>
      <c r="D46">
        <v>0.27979999999999999</v>
      </c>
      <c r="E46">
        <f t="shared" si="2"/>
        <v>-28.127233738384561</v>
      </c>
      <c r="F46">
        <f t="shared" si="3"/>
        <v>-25.768406004288778</v>
      </c>
    </row>
    <row r="47" spans="1:6" x14ac:dyDescent="0.25">
      <c r="A47">
        <v>81</v>
      </c>
      <c r="B47">
        <v>0.19650000000000001</v>
      </c>
      <c r="C47">
        <v>0.1933</v>
      </c>
      <c r="D47">
        <v>0.27979999999999999</v>
      </c>
      <c r="E47">
        <f t="shared" si="2"/>
        <v>-29.771265189421008</v>
      </c>
      <c r="F47">
        <f t="shared" si="3"/>
        <v>-30.914939242315935</v>
      </c>
    </row>
    <row r="48" spans="1:6" x14ac:dyDescent="0.25">
      <c r="A48">
        <v>118</v>
      </c>
      <c r="B48">
        <v>0.19639999999999999</v>
      </c>
      <c r="C48">
        <v>0.18479999999999999</v>
      </c>
      <c r="D48">
        <v>0.27979999999999999</v>
      </c>
      <c r="E48">
        <f t="shared" si="2"/>
        <v>-29.807005003573984</v>
      </c>
      <c r="F48">
        <f t="shared" si="3"/>
        <v>-33.952823445318089</v>
      </c>
    </row>
    <row r="49" spans="1:6" x14ac:dyDescent="0.25">
      <c r="A49">
        <v>137</v>
      </c>
      <c r="B49">
        <v>0.1804</v>
      </c>
      <c r="C49">
        <v>0.18809999999999999</v>
      </c>
      <c r="D49">
        <v>0.27979999999999999</v>
      </c>
      <c r="E49">
        <f t="shared" si="2"/>
        <v>-35.525375268048606</v>
      </c>
      <c r="F49">
        <f t="shared" si="3"/>
        <v>-32.773409578270197</v>
      </c>
    </row>
    <row r="50" spans="1:6" x14ac:dyDescent="0.25">
      <c r="A50">
        <v>110</v>
      </c>
      <c r="B50">
        <v>0.18010000000000001</v>
      </c>
      <c r="C50">
        <v>0.16980000000000001</v>
      </c>
      <c r="D50">
        <v>0.27979999999999999</v>
      </c>
      <c r="E50">
        <f t="shared" si="2"/>
        <v>-35.632594710507497</v>
      </c>
      <c r="F50">
        <f t="shared" si="3"/>
        <v>-39.313795568263046</v>
      </c>
    </row>
    <row r="51" spans="1:6" x14ac:dyDescent="0.25">
      <c r="A51">
        <v>152</v>
      </c>
      <c r="B51">
        <v>0.1797</v>
      </c>
      <c r="C51">
        <v>0.1731</v>
      </c>
      <c r="D51">
        <v>0.27979999999999999</v>
      </c>
      <c r="E51">
        <f t="shared" si="2"/>
        <v>-35.775553967119372</v>
      </c>
      <c r="F51">
        <f t="shared" si="3"/>
        <v>-38.134381701215155</v>
      </c>
    </row>
    <row r="52" spans="1:6" x14ac:dyDescent="0.25">
      <c r="A52">
        <v>168</v>
      </c>
      <c r="B52">
        <v>0.17050000000000001</v>
      </c>
      <c r="C52">
        <v>0.1744</v>
      </c>
      <c r="D52">
        <v>0.27979999999999999</v>
      </c>
      <c r="E52">
        <f t="shared" si="2"/>
        <v>-39.063616869192273</v>
      </c>
      <c r="F52">
        <f t="shared" si="3"/>
        <v>-37.669764117226592</v>
      </c>
    </row>
    <row r="53" spans="1:6" x14ac:dyDescent="0.25">
      <c r="A53">
        <v>145</v>
      </c>
      <c r="B53">
        <v>0.16589999999999999</v>
      </c>
      <c r="C53">
        <v>0.1668</v>
      </c>
      <c r="D53">
        <v>0.27979999999999999</v>
      </c>
      <c r="E53">
        <f t="shared" si="2"/>
        <v>-40.707648320228735</v>
      </c>
      <c r="F53">
        <f t="shared" si="3"/>
        <v>-40.385989992852032</v>
      </c>
    </row>
    <row r="54" spans="1:6" x14ac:dyDescent="0.25">
      <c r="A54">
        <v>127</v>
      </c>
      <c r="B54">
        <v>0.15</v>
      </c>
      <c r="C54">
        <v>0.14960000000000001</v>
      </c>
      <c r="D54">
        <v>0.27979999999999999</v>
      </c>
      <c r="E54">
        <f t="shared" si="2"/>
        <v>-46.390278770550388</v>
      </c>
      <c r="F54">
        <f t="shared" si="3"/>
        <v>-46.533238027162255</v>
      </c>
    </row>
    <row r="55" spans="1:6" x14ac:dyDescent="0.25">
      <c r="A55">
        <v>115</v>
      </c>
      <c r="B55">
        <v>0.1457</v>
      </c>
      <c r="C55">
        <v>0.15160000000000001</v>
      </c>
      <c r="D55">
        <v>0.27979999999999999</v>
      </c>
      <c r="E55">
        <f t="shared" si="2"/>
        <v>-47.927090779127951</v>
      </c>
      <c r="F55">
        <f t="shared" si="3"/>
        <v>-45.81844174410292</v>
      </c>
    </row>
    <row r="56" spans="1:6" x14ac:dyDescent="0.25">
      <c r="A56">
        <v>119</v>
      </c>
      <c r="B56">
        <v>0.13039999999999999</v>
      </c>
      <c r="C56">
        <v>0.12520000000000001</v>
      </c>
      <c r="D56">
        <v>0.27979999999999999</v>
      </c>
      <c r="E56">
        <f t="shared" si="2"/>
        <v>-53.395282344531815</v>
      </c>
      <c r="F56">
        <f t="shared" si="3"/>
        <v>-55.253752680486059</v>
      </c>
    </row>
    <row r="57" spans="1:6" x14ac:dyDescent="0.25">
      <c r="A57">
        <v>108</v>
      </c>
      <c r="B57">
        <v>0.12959999999999999</v>
      </c>
      <c r="C57">
        <v>0.12809999999999999</v>
      </c>
      <c r="D57">
        <v>0.27979999999999999</v>
      </c>
      <c r="E57">
        <f t="shared" si="2"/>
        <v>-53.681200857755542</v>
      </c>
      <c r="F57">
        <f t="shared" si="3"/>
        <v>-54.217298070050035</v>
      </c>
    </row>
    <row r="58" spans="1:6" x14ac:dyDescent="0.25">
      <c r="A58">
        <v>64</v>
      </c>
      <c r="B58">
        <v>0.12920000000000001</v>
      </c>
      <c r="C58">
        <v>0.14399999999999999</v>
      </c>
      <c r="D58">
        <v>0.27979999999999999</v>
      </c>
      <c r="E58">
        <f t="shared" si="2"/>
        <v>-53.824160114367402</v>
      </c>
      <c r="F58">
        <f t="shared" si="3"/>
        <v>-48.534667619728381</v>
      </c>
    </row>
    <row r="59" spans="1:6" x14ac:dyDescent="0.25">
      <c r="A59">
        <v>167</v>
      </c>
      <c r="B59">
        <v>0.1278</v>
      </c>
      <c r="C59">
        <v>0.1275</v>
      </c>
      <c r="D59">
        <v>0.27979999999999999</v>
      </c>
      <c r="E59">
        <f t="shared" si="2"/>
        <v>-54.324517512508933</v>
      </c>
      <c r="F59">
        <f t="shared" si="3"/>
        <v>-54.431736954967832</v>
      </c>
    </row>
    <row r="60" spans="1:6" x14ac:dyDescent="0.25">
      <c r="A60">
        <v>129</v>
      </c>
      <c r="B60">
        <v>0.123</v>
      </c>
      <c r="C60">
        <v>0.12920000000000001</v>
      </c>
      <c r="D60">
        <v>0.27979999999999999</v>
      </c>
      <c r="E60">
        <f t="shared" si="2"/>
        <v>-56.040028591851318</v>
      </c>
      <c r="F60">
        <f t="shared" si="3"/>
        <v>-53.824160114367402</v>
      </c>
    </row>
    <row r="61" spans="1:6" x14ac:dyDescent="0.25">
      <c r="A61">
        <v>176</v>
      </c>
      <c r="B61">
        <v>0.1229</v>
      </c>
      <c r="C61">
        <v>0.1192</v>
      </c>
      <c r="D61">
        <v>0.27979999999999999</v>
      </c>
      <c r="E61">
        <f t="shared" si="2"/>
        <v>-56.075768406004286</v>
      </c>
      <c r="F61">
        <f t="shared" si="3"/>
        <v>-57.398141529664045</v>
      </c>
    </row>
    <row r="62" spans="1:6" x14ac:dyDescent="0.25">
      <c r="A62">
        <v>189</v>
      </c>
      <c r="B62">
        <v>0.1181</v>
      </c>
      <c r="C62">
        <v>0.1217</v>
      </c>
      <c r="D62">
        <v>0.27979999999999999</v>
      </c>
      <c r="E62">
        <f t="shared" si="2"/>
        <v>-57.791279485346678</v>
      </c>
      <c r="F62">
        <f t="shared" si="3"/>
        <v>-56.504646175839881</v>
      </c>
    </row>
    <row r="63" spans="1:6" x14ac:dyDescent="0.25">
      <c r="A63">
        <v>128</v>
      </c>
      <c r="B63">
        <v>0.1166</v>
      </c>
      <c r="C63">
        <v>9.0700000000000003E-2</v>
      </c>
      <c r="D63">
        <v>0.27979999999999999</v>
      </c>
      <c r="E63">
        <f t="shared" si="2"/>
        <v>-58.327376697641178</v>
      </c>
      <c r="F63">
        <f t="shared" si="3"/>
        <v>-67.583988563259467</v>
      </c>
    </row>
    <row r="64" spans="1:6" x14ac:dyDescent="0.25">
      <c r="A64">
        <v>191</v>
      </c>
      <c r="B64">
        <v>0.11609999999999999</v>
      </c>
      <c r="C64">
        <v>0.12089999999999999</v>
      </c>
      <c r="D64">
        <v>0.27979999999999999</v>
      </c>
      <c r="E64">
        <f t="shared" si="2"/>
        <v>-58.506075768406006</v>
      </c>
      <c r="F64">
        <f t="shared" si="3"/>
        <v>-56.790564689063615</v>
      </c>
    </row>
    <row r="65" spans="1:6" x14ac:dyDescent="0.25">
      <c r="A65">
        <v>156</v>
      </c>
      <c r="B65">
        <v>0.1082</v>
      </c>
      <c r="C65">
        <v>0.1779</v>
      </c>
      <c r="D65">
        <v>0.27979999999999999</v>
      </c>
      <c r="E65">
        <f t="shared" si="2"/>
        <v>-61.329521086490345</v>
      </c>
      <c r="F65">
        <f t="shared" si="3"/>
        <v>-36.418870621872763</v>
      </c>
    </row>
    <row r="66" spans="1:6" x14ac:dyDescent="0.25">
      <c r="A66">
        <v>123</v>
      </c>
      <c r="B66">
        <v>0.10680000000000001</v>
      </c>
      <c r="C66">
        <v>0.1242</v>
      </c>
      <c r="D66">
        <v>0.27979999999999999</v>
      </c>
      <c r="E66">
        <f t="shared" ref="E66:E97" si="4">((B66-D66)/D66)*100</f>
        <v>-61.82987848463187</v>
      </c>
      <c r="F66">
        <f t="shared" ref="F66:F86" si="5">((C66-D66)/D66)*100</f>
        <v>-55.611150822015723</v>
      </c>
    </row>
    <row r="67" spans="1:6" x14ac:dyDescent="0.25">
      <c r="A67">
        <v>147</v>
      </c>
      <c r="B67">
        <v>0.1</v>
      </c>
      <c r="C67">
        <v>9.5600000000000004E-2</v>
      </c>
      <c r="D67">
        <v>0.27979999999999999</v>
      </c>
      <c r="E67">
        <f t="shared" si="4"/>
        <v>-64.260185847033597</v>
      </c>
      <c r="F67">
        <f t="shared" si="5"/>
        <v>-65.832737669764114</v>
      </c>
    </row>
    <row r="68" spans="1:6" x14ac:dyDescent="0.25">
      <c r="A68">
        <v>197</v>
      </c>
      <c r="B68">
        <v>9.8100000000000007E-2</v>
      </c>
      <c r="C68">
        <v>0.10059999999999999</v>
      </c>
      <c r="D68">
        <v>0.27979999999999999</v>
      </c>
      <c r="E68">
        <f t="shared" si="4"/>
        <v>-64.93924231593995</v>
      </c>
      <c r="F68">
        <f t="shared" si="5"/>
        <v>-64.0457469621158</v>
      </c>
    </row>
    <row r="69" spans="1:6" x14ac:dyDescent="0.25">
      <c r="A69">
        <v>126</v>
      </c>
      <c r="B69">
        <v>9.64E-2</v>
      </c>
      <c r="C69">
        <v>9.5600000000000004E-2</v>
      </c>
      <c r="D69">
        <v>0.27979999999999999</v>
      </c>
      <c r="E69">
        <f t="shared" si="4"/>
        <v>-65.546819156540394</v>
      </c>
      <c r="F69">
        <f t="shared" si="5"/>
        <v>-65.832737669764114</v>
      </c>
    </row>
    <row r="70" spans="1:6" x14ac:dyDescent="0.25">
      <c r="A70">
        <v>59</v>
      </c>
      <c r="B70">
        <v>9.4600000000000004E-2</v>
      </c>
      <c r="C70">
        <v>9.1700000000000004E-2</v>
      </c>
      <c r="D70">
        <v>0.27979999999999999</v>
      </c>
      <c r="E70">
        <f t="shared" si="4"/>
        <v>-66.190135811293771</v>
      </c>
      <c r="F70">
        <f t="shared" si="5"/>
        <v>-67.22659042172981</v>
      </c>
    </row>
    <row r="71" spans="1:6" x14ac:dyDescent="0.25">
      <c r="A71">
        <v>89</v>
      </c>
      <c r="B71">
        <v>7.6600000000000001E-2</v>
      </c>
      <c r="C71">
        <v>7.5999999999999998E-2</v>
      </c>
      <c r="D71">
        <v>0.27979999999999999</v>
      </c>
      <c r="E71">
        <f t="shared" si="4"/>
        <v>-72.623302358827729</v>
      </c>
      <c r="F71">
        <f t="shared" si="5"/>
        <v>-72.837741243745526</v>
      </c>
    </row>
    <row r="72" spans="1:6" x14ac:dyDescent="0.25">
      <c r="A72">
        <v>125</v>
      </c>
      <c r="B72">
        <v>7.22E-2</v>
      </c>
      <c r="C72">
        <v>0.1074</v>
      </c>
      <c r="D72">
        <v>0.27979999999999999</v>
      </c>
      <c r="E72">
        <f t="shared" si="4"/>
        <v>-74.195854181558261</v>
      </c>
      <c r="F72">
        <f t="shared" si="5"/>
        <v>-61.615439599714087</v>
      </c>
    </row>
    <row r="73" spans="1:6" x14ac:dyDescent="0.25">
      <c r="A73">
        <v>83</v>
      </c>
      <c r="B73">
        <v>6.3799999999999996E-2</v>
      </c>
      <c r="C73">
        <v>6.5100000000000005E-2</v>
      </c>
      <c r="D73">
        <v>0.27979999999999999</v>
      </c>
      <c r="E73">
        <f t="shared" si="4"/>
        <v>-77.197998570407435</v>
      </c>
      <c r="F73">
        <f t="shared" si="5"/>
        <v>-76.733380986418879</v>
      </c>
    </row>
    <row r="74" spans="1:6" x14ac:dyDescent="0.25">
      <c r="A74">
        <v>148</v>
      </c>
      <c r="B74">
        <v>5.2699999999999997E-2</v>
      </c>
      <c r="C74">
        <v>5.28E-2</v>
      </c>
      <c r="D74">
        <v>0.27979999999999999</v>
      </c>
      <c r="E74">
        <f t="shared" si="4"/>
        <v>-81.165117941386711</v>
      </c>
      <c r="F74">
        <f t="shared" si="5"/>
        <v>-81.129378127233736</v>
      </c>
    </row>
    <row r="75" spans="1:6" x14ac:dyDescent="0.25">
      <c r="A75">
        <v>143</v>
      </c>
      <c r="B75">
        <v>5.0999999999999997E-2</v>
      </c>
      <c r="C75">
        <v>5.2499999999999998E-2</v>
      </c>
      <c r="D75">
        <v>0.27979999999999999</v>
      </c>
      <c r="E75">
        <f t="shared" si="4"/>
        <v>-81.772694781987127</v>
      </c>
      <c r="F75">
        <f t="shared" si="5"/>
        <v>-81.236597569692634</v>
      </c>
    </row>
    <row r="76" spans="1:6" x14ac:dyDescent="0.25">
      <c r="A76">
        <v>187</v>
      </c>
      <c r="B76">
        <v>4.6699999999999998E-2</v>
      </c>
      <c r="C76">
        <v>4.48E-2</v>
      </c>
      <c r="D76">
        <v>0.27979999999999999</v>
      </c>
      <c r="E76">
        <f t="shared" si="4"/>
        <v>-83.309506790564697</v>
      </c>
      <c r="F76">
        <f t="shared" si="5"/>
        <v>-83.98856325947105</v>
      </c>
    </row>
    <row r="77" spans="1:6" x14ac:dyDescent="0.25">
      <c r="A77">
        <v>67</v>
      </c>
      <c r="B77">
        <v>3.09E-2</v>
      </c>
      <c r="C77">
        <v>3.1199999999999999E-2</v>
      </c>
      <c r="D77">
        <v>0.27979999999999999</v>
      </c>
      <c r="E77">
        <f t="shared" si="4"/>
        <v>-88.956397426733375</v>
      </c>
      <c r="F77">
        <f t="shared" si="5"/>
        <v>-88.849177984274476</v>
      </c>
    </row>
    <row r="78" spans="1:6" x14ac:dyDescent="0.25">
      <c r="A78">
        <v>88</v>
      </c>
      <c r="B78">
        <v>9.4000000000000004E-3</v>
      </c>
      <c r="C78">
        <v>9.4000000000000004E-3</v>
      </c>
      <c r="D78">
        <v>0.27979999999999999</v>
      </c>
      <c r="E78">
        <f t="shared" si="4"/>
        <v>-96.640457469621154</v>
      </c>
      <c r="F78">
        <f t="shared" si="5"/>
        <v>-96.640457469621154</v>
      </c>
    </row>
    <row r="79" spans="1:6" x14ac:dyDescent="0.25">
      <c r="A79">
        <v>76</v>
      </c>
      <c r="B79">
        <v>8.0000000000000002E-3</v>
      </c>
      <c r="C79">
        <v>8.5000000000000006E-3</v>
      </c>
      <c r="D79">
        <v>0.27979999999999999</v>
      </c>
      <c r="E79">
        <f t="shared" si="4"/>
        <v>-97.140814867762685</v>
      </c>
      <c r="F79">
        <f t="shared" si="5"/>
        <v>-96.96211579699785</v>
      </c>
    </row>
    <row r="80" spans="1:6" x14ac:dyDescent="0.25">
      <c r="A80">
        <v>92</v>
      </c>
      <c r="B80">
        <v>6.1000000000000004E-3</v>
      </c>
      <c r="C80">
        <v>5.4999999999999997E-3</v>
      </c>
      <c r="D80">
        <v>0.27979999999999999</v>
      </c>
      <c r="E80">
        <f t="shared" si="4"/>
        <v>-97.819871336669053</v>
      </c>
      <c r="F80">
        <f t="shared" si="5"/>
        <v>-98.03431022158685</v>
      </c>
    </row>
    <row r="81" spans="1:6" x14ac:dyDescent="0.25">
      <c r="A81">
        <v>80</v>
      </c>
      <c r="B81">
        <v>5.8999999999999999E-3</v>
      </c>
      <c r="C81">
        <v>6.4000000000000003E-3</v>
      </c>
      <c r="D81">
        <v>0.27979999999999999</v>
      </c>
      <c r="E81">
        <f t="shared" si="4"/>
        <v>-97.891350964974976</v>
      </c>
      <c r="F81">
        <f t="shared" si="5"/>
        <v>-97.71265189421014</v>
      </c>
    </row>
    <row r="82" spans="1:6" x14ac:dyDescent="0.25">
      <c r="A82">
        <v>79</v>
      </c>
      <c r="B82">
        <v>3.5999999999999999E-3</v>
      </c>
      <c r="C82">
        <v>3.2000000000000002E-3</v>
      </c>
      <c r="D82">
        <v>0.27979999999999999</v>
      </c>
      <c r="E82">
        <f t="shared" si="4"/>
        <v>-98.713366690493203</v>
      </c>
      <c r="F82">
        <f t="shared" si="5"/>
        <v>-98.856325947105077</v>
      </c>
    </row>
    <row r="83" spans="1:6" x14ac:dyDescent="0.25">
      <c r="A83">
        <v>74</v>
      </c>
      <c r="B83">
        <v>1.9E-3</v>
      </c>
      <c r="C83">
        <v>1.9E-3</v>
      </c>
      <c r="D83">
        <v>0.27979999999999999</v>
      </c>
      <c r="E83">
        <f t="shared" si="4"/>
        <v>-99.320943531093633</v>
      </c>
      <c r="F83">
        <f t="shared" si="5"/>
        <v>-99.320943531093633</v>
      </c>
    </row>
    <row r="84" spans="1:6" x14ac:dyDescent="0.25">
      <c r="A84">
        <v>194</v>
      </c>
      <c r="B84">
        <v>1.9E-3</v>
      </c>
      <c r="C84">
        <v>1.8E-3</v>
      </c>
      <c r="D84">
        <v>0.27979999999999999</v>
      </c>
      <c r="E84">
        <f t="shared" si="4"/>
        <v>-99.320943531093633</v>
      </c>
      <c r="F84">
        <f t="shared" si="5"/>
        <v>-99.356683345246594</v>
      </c>
    </row>
    <row r="85" spans="1:6" x14ac:dyDescent="0.25">
      <c r="A85">
        <v>87</v>
      </c>
      <c r="B85">
        <v>1.8E-3</v>
      </c>
      <c r="C85">
        <v>1.6000000000000001E-3</v>
      </c>
      <c r="D85">
        <v>0.27979999999999999</v>
      </c>
      <c r="E85">
        <f t="shared" si="4"/>
        <v>-99.356683345246594</v>
      </c>
      <c r="F85">
        <f t="shared" si="5"/>
        <v>-99.428162973552531</v>
      </c>
    </row>
    <row r="86" spans="1:6" x14ac:dyDescent="0.25">
      <c r="A86">
        <v>73</v>
      </c>
      <c r="B86">
        <v>1E-4</v>
      </c>
      <c r="C86">
        <v>2.0000000000000001E-4</v>
      </c>
      <c r="D86">
        <v>0.27979999999999999</v>
      </c>
      <c r="E86">
        <f t="shared" si="4"/>
        <v>-99.964260185847039</v>
      </c>
      <c r="F86">
        <f t="shared" si="5"/>
        <v>-99.928520371694077</v>
      </c>
    </row>
  </sheetData>
  <sortState ref="A2:F86">
    <sortCondition descending="1" ref="E2:E8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Averages</vt:lpstr>
      <vt:lpstr>Bucket Sort</vt:lpstr>
      <vt:lpstr>Sorted by Query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Nicka</dc:creator>
  <cp:lastModifiedBy>Nicka</cp:lastModifiedBy>
  <dcterms:created xsi:type="dcterms:W3CDTF">2018-06-11T07:29:40Z</dcterms:created>
  <dcterms:modified xsi:type="dcterms:W3CDTF">2018-06-11T11:03:04Z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39c1face-0f1c-411e-b957-a41a6787ead5</vt:lpwstr>
  </property>
</Properties>
</file>