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5 översikt" sheetId="1" r:id="rId3"/>
    <sheet state="visible" name="2015 inkomster" sheetId="2" r:id="rId4"/>
    <sheet state="visible" name="2015 utgifter" sheetId="3" r:id="rId5"/>
  </sheets>
  <definedNames/>
  <calcPr/>
</workbook>
</file>

<file path=xl/sharedStrings.xml><?xml version="1.0" encoding="utf-8"?>
<sst xmlns="http://schemas.openxmlformats.org/spreadsheetml/2006/main" count="48" uniqueCount="36">
  <si>
    <t>Intäkter</t>
  </si>
  <si>
    <t>Innebandy</t>
  </si>
  <si>
    <t>Basket</t>
  </si>
  <si>
    <t>Summa intäkter</t>
  </si>
  <si>
    <t>
</t>
  </si>
  <si>
    <t>Utgifter</t>
  </si>
  <si>
    <t>Övriga utgifter*</t>
  </si>
  <si>
    <t>*Se fliken "2015 utgifter" för specifikation</t>
  </si>
  <si>
    <t>Summa utgifter</t>
  </si>
  <si>
    <t>
Resultat (SEK)</t>
  </si>
  <si>
    <t>Post</t>
  </si>
  <si>
    <t>Antal veckor</t>
  </si>
  <si>
    <t>Antal personer*</t>
  </si>
  <si>
    <t>Belopp</t>
  </si>
  <si>
    <t>Total</t>
  </si>
  <si>
    <t>Deltagaravgift Kista Brandstation Q1, Q2</t>
  </si>
  <si>
    <t>Deltagaravgift Ärvingehallen Q2</t>
  </si>
  <si>
    <t>Deltagaravgift Ärvingehallen Q3, Q4</t>
  </si>
  <si>
    <t>Summa innebandy</t>
  </si>
  <si>
    <t>Löpande utgifter</t>
  </si>
  <si>
    <t>Hyra Kista Brandstation Q1, Q2</t>
  </si>
  <si>
    <t>Deltagaravgift Kista Brandstation Q3, Q4</t>
  </si>
  <si>
    <t>Hyra Ärvingehallen Q2</t>
  </si>
  <si>
    <t>Summa basket</t>
  </si>
  <si>
    <t>Hyra Ärvingehallen Q3, Q4</t>
  </si>
  <si>
    <t>Summa inkomster</t>
  </si>
  <si>
    <t>Summa innebandy löpande utgifter</t>
  </si>
  <si>
    <t>*Uppskattning av genomsnitt eller något lägre</t>
  </si>
  <si>
    <t>Hyra Kista Brandstation Q3, Q4</t>
  </si>
  <si>
    <t>Summa basket löpande utgifter</t>
  </si>
  <si>
    <t>Övriga utgifter</t>
  </si>
  <si>
    <t>Materialkostnader innebandy</t>
  </si>
  <si>
    <t>Materialkostnader badminton</t>
  </si>
  <si>
    <t>Extra hyra av Ärvingehallen (hela)
 för innebandymatch mot KTH</t>
  </si>
  <si>
    <t>Summa ej fasta utgifter</t>
  </si>
  <si>
    <t>Summa alla utgifter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</si>
</sst>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i/>
    </font>
  </fonts>
  <fills count="3">
    <fill>
      <patternFill patternType="none"/>
    </fill>
    <fill>
      <patternFill patternType="lightGray"/>
    </fill>
    <fill>
      <patternFill patternType="solid">
        <fgColor rgb="FFE5ECF3"/>
        <bgColor rgb="FFE5ECF3"/>
      </patternFill>
    </fill>
  </fills>
  <borders count="10">
    <border>
      <left/>
      <right/>
      <top/>
      <bottom/>
    </border>
    <border>
      <left style="thin">
        <color rgb="FF9FC5E8"/>
      </left>
      <right/>
      <top style="thin">
        <color rgb="FF9FC5E8"/>
      </top>
      <bottom/>
    </border>
    <border>
      <left/>
      <right style="thin">
        <color rgb="FF9FC5E8"/>
      </right>
      <top style="thin">
        <color rgb="FF9FC5E8"/>
      </top>
      <bottom/>
    </border>
    <border>
      <left style="thin">
        <color rgb="FF9FC5E8"/>
      </left>
      <right/>
      <top/>
      <bottom/>
    </border>
    <border>
      <left/>
      <right style="thin">
        <color rgb="FF9FC5E8"/>
      </right>
      <top/>
      <bottom/>
    </border>
    <border>
      <left/>
      <right/>
      <top style="thin">
        <color rgb="FF000000"/>
      </top>
      <bottom/>
    </border>
    <border>
      <left style="thin">
        <color rgb="FF9FC5E8"/>
      </left>
      <right/>
      <top/>
      <bottom style="thin">
        <color rgb="FF9FC5E8"/>
      </bottom>
    </border>
    <border>
      <left/>
      <right style="thin">
        <color rgb="FF9FC5E8"/>
      </right>
      <top/>
      <bottom style="thin">
        <color rgb="FF9FC5E8"/>
      </bottom>
    </border>
    <border>
      <left/>
      <right/>
      <top/>
      <bottom style="thin">
        <color rgb="FF000000"/>
      </bottom>
    </border>
    <border>
      <left/>
      <right/>
      <top style="dotted">
        <color rgb="FF000000"/>
      </top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2" numFmtId="0" xfId="0" applyAlignment="1" applyBorder="1" applyFont="1">
      <alignment/>
    </xf>
    <xf borderId="4" fillId="2" fontId="2" numFmtId="1" xfId="0" applyBorder="1" applyFont="1" applyNumberFormat="1"/>
    <xf borderId="4" fillId="2" fontId="2" numFmtId="0" xfId="0" applyBorder="1" applyFont="1"/>
    <xf borderId="5" fillId="2" fontId="1" numFmtId="0" xfId="0" applyAlignment="1" applyBorder="1" applyFont="1">
      <alignment/>
    </xf>
    <xf borderId="5" fillId="2" fontId="1" numFmtId="1" xfId="0" applyBorder="1" applyFont="1" applyNumberFormat="1"/>
    <xf borderId="0" fillId="0" fontId="1" numFmtId="0" xfId="0" applyFont="1"/>
    <xf borderId="3" fillId="0" fontId="2" numFmtId="0" xfId="0" applyAlignment="1" applyBorder="1" applyFont="1">
      <alignment/>
    </xf>
    <xf borderId="4" fillId="0" fontId="2" numFmtId="0" xfId="0" applyBorder="1" applyFont="1"/>
    <xf borderId="0" fillId="0" fontId="2" numFmtId="0" xfId="0" applyAlignment="1" applyFont="1">
      <alignment/>
    </xf>
    <xf borderId="3" fillId="2" fontId="1" numFmtId="0" xfId="0" applyAlignment="1" applyBorder="1" applyFont="1">
      <alignment horizontal="center"/>
    </xf>
    <xf borderId="4" fillId="2" fontId="2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3" fillId="0" fontId="2" numFmtId="0" xfId="0" applyBorder="1" applyFont="1"/>
    <xf borderId="5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/>
    </xf>
    <xf borderId="8" fillId="0" fontId="3" numFmtId="0" xfId="0" applyAlignment="1" applyBorder="1" applyFont="1">
      <alignment/>
    </xf>
    <xf borderId="9" fillId="0" fontId="1" numFmtId="0" xfId="0" applyAlignment="1" applyBorder="1" applyFont="1">
      <alignment/>
    </xf>
    <xf borderId="9" fillId="0" fontId="2" numFmtId="0" xfId="0" applyBorder="1" applyFont="1"/>
    <xf borderId="0" fillId="0" fontId="1" numFmtId="0" xfId="0" applyAlignment="1" applyFont="1">
      <alignment horizontal="center"/>
    </xf>
    <xf borderId="9" fillId="0" fontId="1" numFmtId="0" xfId="0" applyBorder="1" applyFont="1"/>
    <xf borderId="0" fillId="0" fontId="1" numFmtId="0" xfId="0" applyFont="1"/>
    <xf borderId="5" fillId="0" fontId="1" numFmtId="0" xfId="0" applyAlignment="1" applyBorder="1" applyFont="1">
      <alignment/>
    </xf>
    <xf borderId="5" fillId="0" fontId="2" numFmtId="0" xfId="0" applyBorder="1" applyFont="1"/>
    <xf borderId="5" fillId="0" fontId="1" numFmtId="0" xfId="0" applyBorder="1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alignment/>
      <border>
        <left/>
        <right/>
        <top/>
        <bottom/>
      </border>
    </dxf>
    <dxf>
      <font>
        <color rgb="FF00FF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19.29"/>
    <col customWidth="1" min="3" max="3" width="14.57"/>
    <col customWidth="1" min="5" max="5" width="13.86"/>
    <col customWidth="1" min="8" max="8" width="16.0"/>
    <col customWidth="1" min="9" max="9" width="16.57"/>
  </cols>
  <sheetData>
    <row r="1">
      <c r="A1" s="1" t="s">
        <v>0</v>
      </c>
      <c r="B1" s="2"/>
    </row>
    <row r="2">
      <c r="A2" s="3" t="s">
        <v>1</v>
      </c>
      <c r="B2" s="4" t="str">
        <f>'2015 inkomster'!E6</f>
        <v>10680</v>
      </c>
    </row>
    <row r="3">
      <c r="A3" s="3" t="s">
        <v>2</v>
      </c>
      <c r="B3" s="5" t="str">
        <f>'2015 inkomster'!E11</f>
        <v>7840</v>
      </c>
    </row>
    <row r="4" ht="15.75" customHeight="1">
      <c r="A4" s="6" t="s">
        <v>3</v>
      </c>
      <c r="B4" s="7" t="str">
        <f>SUM(B2:B3)</f>
        <v>18520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4</v>
      </c>
      <c r="B5" s="10"/>
      <c r="H5" s="11"/>
    </row>
    <row r="6">
      <c r="A6" s="12" t="s">
        <v>5</v>
      </c>
      <c r="B6" s="10"/>
    </row>
    <row r="7">
      <c r="A7" s="3" t="s">
        <v>1</v>
      </c>
      <c r="B7" s="5" t="str">
        <f>'2015 utgifter'!D7</f>
        <v>13460</v>
      </c>
      <c r="G7" s="11"/>
    </row>
    <row r="8">
      <c r="A8" s="3" t="s">
        <v>2</v>
      </c>
      <c r="B8" s="13" t="str">
        <f>'2015 utgifter'!D12</f>
        <v>7140</v>
      </c>
    </row>
    <row r="9">
      <c r="A9" s="3" t="s">
        <v>6</v>
      </c>
      <c r="B9" s="5" t="str">
        <f>'2015 utgifter'!D21</f>
        <v>2400</v>
      </c>
      <c r="D9" s="11" t="s">
        <v>7</v>
      </c>
      <c r="I9" s="11"/>
    </row>
    <row r="10">
      <c r="A10" s="14" t="s">
        <v>8</v>
      </c>
      <c r="B10" s="15" t="str">
        <f>'2015 utgifter'!D23</f>
        <v>23000</v>
      </c>
      <c r="I10" s="11"/>
      <c r="M10" s="11"/>
    </row>
    <row r="11">
      <c r="A11" s="16"/>
      <c r="B11" s="10"/>
    </row>
    <row r="12" ht="20.25" customHeight="1">
      <c r="A12" s="6" t="s">
        <v>9</v>
      </c>
      <c r="B12" s="17" t="str">
        <f>B4-B10</f>
        <v>-4480</v>
      </c>
    </row>
    <row r="13">
      <c r="A13" s="18"/>
      <c r="B13" s="19"/>
      <c r="F13" s="11"/>
      <c r="K13" s="11"/>
    </row>
    <row r="16">
      <c r="C16" s="11"/>
      <c r="E16" s="11"/>
    </row>
    <row r="17">
      <c r="G17" s="11"/>
      <c r="H17" s="11"/>
      <c r="I17" s="11"/>
    </row>
    <row r="18">
      <c r="H18" s="11"/>
    </row>
    <row r="19">
      <c r="H19" s="11"/>
    </row>
    <row r="20">
      <c r="A20" s="11"/>
      <c r="C20" s="11"/>
    </row>
    <row r="22">
      <c r="B22" s="11"/>
      <c r="E22" s="11"/>
      <c r="F22" s="11"/>
      <c r="H22" s="11"/>
    </row>
    <row r="27">
      <c r="C27" s="11"/>
    </row>
    <row r="29">
      <c r="B29" s="11"/>
    </row>
  </sheetData>
  <mergeCells count="2">
    <mergeCell ref="A1:B1"/>
    <mergeCell ref="A6:B6"/>
  </mergeCells>
  <conditionalFormatting sqref="B12">
    <cfRule type="cellIs" dxfId="0" priority="1" operator="lessThan">
      <formula>0</formula>
    </cfRule>
  </conditionalFormatting>
  <conditionalFormatting sqref="B12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71"/>
    <col customWidth="1" min="3" max="3" width="17.86"/>
    <col customWidth="1" min="5" max="5" width="27.0"/>
    <col customWidth="1" min="18" max="18" width="31.86"/>
  </cols>
  <sheetData>
    <row r="1">
      <c r="A1" s="20" t="s">
        <v>10</v>
      </c>
      <c r="B1" s="20" t="s">
        <v>11</v>
      </c>
      <c r="C1" s="20" t="s">
        <v>12</v>
      </c>
      <c r="D1" s="20" t="s">
        <v>13</v>
      </c>
      <c r="E1" s="20" t="s">
        <v>14</v>
      </c>
      <c r="L1" s="11"/>
      <c r="M1" s="11"/>
    </row>
    <row r="2">
      <c r="A2" s="21" t="s">
        <v>1</v>
      </c>
      <c r="K2" s="11"/>
      <c r="O2" s="11"/>
      <c r="P2" s="11"/>
    </row>
    <row r="3">
      <c r="A3" s="11" t="s">
        <v>15</v>
      </c>
      <c r="B3" s="11">
        <v>12.0</v>
      </c>
      <c r="C3" s="11">
        <v>10.0</v>
      </c>
      <c r="D3" s="11">
        <v>20.0</v>
      </c>
      <c r="E3" s="11" t="str">
        <f t="shared" ref="E3:E5" si="1">sumproduct(B3, C3, D3)</f>
        <v>2400</v>
      </c>
      <c r="K3" s="11"/>
      <c r="O3" s="11"/>
      <c r="P3" s="11"/>
      <c r="R3" s="11"/>
      <c r="S3" s="11"/>
    </row>
    <row r="4">
      <c r="A4" s="11" t="s">
        <v>16</v>
      </c>
      <c r="B4" s="11">
        <v>10.0</v>
      </c>
      <c r="C4" s="11">
        <v>10.0</v>
      </c>
      <c r="D4" s="11">
        <v>30.0</v>
      </c>
      <c r="E4" s="11" t="str">
        <f t="shared" si="1"/>
        <v>3000</v>
      </c>
      <c r="K4" s="11"/>
      <c r="R4" s="11"/>
      <c r="S4" s="11"/>
    </row>
    <row r="5">
      <c r="A5" s="11" t="s">
        <v>17</v>
      </c>
      <c r="B5" s="11">
        <v>16.0</v>
      </c>
      <c r="C5" s="11">
        <v>11.0</v>
      </c>
      <c r="D5" s="11">
        <v>30.0</v>
      </c>
      <c r="E5" s="11" t="str">
        <f t="shared" si="1"/>
        <v>5280</v>
      </c>
      <c r="K5" s="11"/>
      <c r="R5" s="11"/>
    </row>
    <row r="6">
      <c r="A6" s="22" t="s">
        <v>18</v>
      </c>
      <c r="B6" s="23"/>
      <c r="C6" s="23"/>
      <c r="D6" s="23"/>
      <c r="E6" s="25" t="str">
        <f>sum(E3:E5)</f>
        <v>10680</v>
      </c>
      <c r="R6" s="11"/>
    </row>
    <row r="7">
      <c r="R7" s="11"/>
    </row>
    <row r="8">
      <c r="A8" s="21" t="s">
        <v>2</v>
      </c>
      <c r="L8" s="11"/>
    </row>
    <row r="9">
      <c r="A9" s="11" t="s">
        <v>15</v>
      </c>
      <c r="B9" s="11">
        <v>13.0</v>
      </c>
      <c r="C9" s="11">
        <v>8.0</v>
      </c>
      <c r="D9" s="11">
        <v>35.0</v>
      </c>
      <c r="E9" s="11" t="str">
        <f t="shared" ref="E9:E10" si="2">sumproduct(B9, C9, D9)</f>
        <v>3640</v>
      </c>
    </row>
    <row r="10">
      <c r="A10" s="11" t="s">
        <v>21</v>
      </c>
      <c r="B10" s="11">
        <v>15.0</v>
      </c>
      <c r="C10" s="11">
        <v>8.0</v>
      </c>
      <c r="D10" s="11">
        <v>35.0</v>
      </c>
      <c r="E10" t="str">
        <f t="shared" si="2"/>
        <v>4200</v>
      </c>
      <c r="O10" s="11"/>
      <c r="P10" s="11"/>
    </row>
    <row r="11">
      <c r="A11" s="22" t="s">
        <v>23</v>
      </c>
      <c r="B11" s="23"/>
      <c r="C11" s="23"/>
      <c r="D11" s="23"/>
      <c r="E11" s="25" t="str">
        <f>sum(E9:E10)</f>
        <v>7840</v>
      </c>
      <c r="O11" s="11"/>
      <c r="P11" s="11"/>
    </row>
    <row r="13">
      <c r="A13" s="20" t="s">
        <v>25</v>
      </c>
      <c r="E13" s="26" t="str">
        <f>sum(E6, E11)</f>
        <v>18520</v>
      </c>
    </row>
    <row r="17">
      <c r="C17" s="1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86"/>
  </cols>
  <sheetData>
    <row r="1">
      <c r="A1" s="24" t="s">
        <v>19</v>
      </c>
      <c r="L1" s="11"/>
      <c r="M1" s="11"/>
    </row>
    <row r="2">
      <c r="A2" s="20" t="s">
        <v>10</v>
      </c>
      <c r="B2" s="20" t="s">
        <v>11</v>
      </c>
      <c r="C2" s="20" t="s">
        <v>13</v>
      </c>
      <c r="D2" s="20" t="s">
        <v>14</v>
      </c>
      <c r="L2" s="11"/>
      <c r="M2" s="11"/>
    </row>
    <row r="3">
      <c r="A3" s="21" t="s">
        <v>1</v>
      </c>
      <c r="B3" s="11"/>
      <c r="C3" s="11"/>
      <c r="D3" s="11"/>
      <c r="K3" s="11"/>
      <c r="O3" s="11"/>
      <c r="P3" s="11"/>
    </row>
    <row r="4">
      <c r="A4" s="11" t="s">
        <v>20</v>
      </c>
      <c r="B4" s="11">
        <v>12.0</v>
      </c>
      <c r="C4" s="11">
        <v>255.0</v>
      </c>
      <c r="D4" s="11" t="str">
        <f t="shared" ref="D4:D6" si="1">sumproduct(B4, C4)</f>
        <v>3060</v>
      </c>
      <c r="K4" s="11"/>
      <c r="O4" s="11"/>
      <c r="P4" s="11"/>
    </row>
    <row r="5">
      <c r="A5" s="11" t="s">
        <v>22</v>
      </c>
      <c r="B5" s="11">
        <v>10.0</v>
      </c>
      <c r="C5" s="11">
        <v>400.0</v>
      </c>
      <c r="D5" s="11" t="str">
        <f t="shared" si="1"/>
        <v>4000</v>
      </c>
      <c r="K5" s="11"/>
      <c r="O5" s="11"/>
      <c r="P5" s="11"/>
      <c r="R5" s="11"/>
      <c r="S5" s="11"/>
    </row>
    <row r="6">
      <c r="A6" s="11" t="s">
        <v>24</v>
      </c>
      <c r="B6" s="11">
        <v>16.0</v>
      </c>
      <c r="C6" s="11">
        <v>400.0</v>
      </c>
      <c r="D6" s="11" t="str">
        <f t="shared" si="1"/>
        <v>6400</v>
      </c>
      <c r="K6" s="11"/>
      <c r="R6" s="11"/>
      <c r="S6" s="11"/>
    </row>
    <row r="7">
      <c r="A7" s="22" t="s">
        <v>26</v>
      </c>
      <c r="B7" s="23"/>
      <c r="C7" s="23"/>
      <c r="D7" s="25" t="str">
        <f>sum(D4:D6)</f>
        <v>13460</v>
      </c>
      <c r="K7" s="11"/>
      <c r="R7" s="11"/>
    </row>
    <row r="8">
      <c r="R8" s="11"/>
    </row>
    <row r="9">
      <c r="A9" s="21" t="s">
        <v>2</v>
      </c>
      <c r="R9" s="11"/>
    </row>
    <row r="10">
      <c r="A10" s="11" t="s">
        <v>20</v>
      </c>
      <c r="B10" s="11">
        <v>13.0</v>
      </c>
      <c r="C10" s="11">
        <v>255.0</v>
      </c>
      <c r="D10" s="11" t="str">
        <f t="shared" ref="D10:D11" si="2">sumproduct(B10, C10)</f>
        <v>3315</v>
      </c>
      <c r="L10" s="11"/>
    </row>
    <row r="11">
      <c r="A11" s="11" t="s">
        <v>28</v>
      </c>
      <c r="B11" s="11">
        <v>15.0</v>
      </c>
      <c r="C11" s="11">
        <v>255.0</v>
      </c>
      <c r="D11" t="str">
        <f t="shared" si="2"/>
        <v>3825</v>
      </c>
    </row>
    <row r="12">
      <c r="A12" s="22" t="s">
        <v>29</v>
      </c>
      <c r="B12" s="23"/>
      <c r="C12" s="23"/>
      <c r="D12" s="25" t="str">
        <f>sum(D10, D11)</f>
        <v>7140</v>
      </c>
      <c r="O12" s="11"/>
      <c r="P12" s="11"/>
    </row>
    <row r="13">
      <c r="O13" s="11"/>
      <c r="P13" s="11"/>
    </row>
    <row r="14">
      <c r="A14" s="24" t="s">
        <v>30</v>
      </c>
    </row>
    <row r="16">
      <c r="A16" s="11" t="s">
        <v>31</v>
      </c>
      <c r="D16" s="11">
        <v>100.0</v>
      </c>
    </row>
    <row r="17">
      <c r="A17" s="11" t="s">
        <v>32</v>
      </c>
      <c r="D17" s="11">
        <v>1500.0</v>
      </c>
    </row>
    <row r="18">
      <c r="A18" s="11" t="s">
        <v>33</v>
      </c>
      <c r="D18" s="11">
        <v>800.0</v>
      </c>
    </row>
    <row r="21">
      <c r="A21" s="20" t="s">
        <v>34</v>
      </c>
      <c r="D21" s="26" t="str">
        <f>sum(D16:D18)</f>
        <v>2400</v>
      </c>
    </row>
    <row r="23">
      <c r="A23" s="27" t="s">
        <v>35</v>
      </c>
      <c r="B23" s="28"/>
      <c r="C23" s="28"/>
      <c r="D23" s="29" t="str">
        <f>sum(D7,D12,D21)</f>
        <v>23000</v>
      </c>
    </row>
  </sheetData>
  <mergeCells count="2">
    <mergeCell ref="A1:D1"/>
    <mergeCell ref="A14:D14"/>
  </mergeCells>
  <drawing r:id="rId1"/>
</worksheet>
</file>