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jempl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<sst xmlns="http://schemas.openxmlformats.org/spreadsheetml/2006/main" count="102" uniqueCount="100">
  <si>
    <t xml:space="preserve">Coste/hora unificado</t>
  </si>
  <si>
    <t xml:space="preserve">ESTIMACIÓN DE COSTES</t>
  </si>
  <si>
    <t xml:space="preserve">ESFUERZOS</t>
  </si>
  <si>
    <t xml:space="preserve">COSTES</t>
  </si>
  <si>
    <t xml:space="preserve">Tarea/componente</t>
  </si>
  <si>
    <t xml:space="preserve">Descripción</t>
  </si>
  <si>
    <t xml:space="preserve">Requisitos relacionados</t>
  </si>
  <si>
    <t xml:space="preserve">Cantidad</t>
  </si>
  <si>
    <t xml:space="preserve">Horas/Item</t>
  </si>
  <si>
    <t xml:space="preserve">Estimación final</t>
  </si>
  <si>
    <t xml:space="preserve">Coste/hora</t>
  </si>
  <si>
    <t xml:space="preserve">Coste (€)</t>
  </si>
  <si>
    <t xml:space="preserve">Diseño base de datos</t>
  </si>
  <si>
    <t xml:space="preserve">Diseño E-R</t>
  </si>
  <si>
    <t xml:space="preserve">Normalización</t>
  </si>
  <si>
    <t xml:space="preserve">Traducción a Base de datos</t>
  </si>
  <si>
    <t xml:space="preserve">Optimización base de datos</t>
  </si>
  <si>
    <t xml:space="preserve">Registro de usuarios</t>
  </si>
  <si>
    <t xml:space="preserve">Formulario Web registro</t>
  </si>
  <si>
    <t xml:space="preserve">Formulario Android registro</t>
  </si>
  <si>
    <t xml:space="preserve">Registrar con Google</t>
  </si>
  <si>
    <t xml:space="preserve">Autentificación de usuarios</t>
  </si>
  <si>
    <t xml:space="preserve">Formulario Web autentificación</t>
  </si>
  <si>
    <t xml:space="preserve">Formulario Android autentificación</t>
  </si>
  <si>
    <t xml:space="preserve">Autentificación con Google</t>
  </si>
  <si>
    <t xml:space="preserve">Verificación de cuentas</t>
  </si>
  <si>
    <t xml:space="preserve">Subida de canciones</t>
  </si>
  <si>
    <t xml:space="preserve">Formulario subida de canciones en Web</t>
  </si>
  <si>
    <t xml:space="preserve">Subida de canciones en Android</t>
  </si>
  <si>
    <t xml:space="preserve">Descarga de música en Android</t>
  </si>
  <si>
    <t xml:space="preserve">Compartir canciones en redes sociales</t>
  </si>
  <si>
    <t xml:space="preserve">Sincronización</t>
  </si>
  <si>
    <t xml:space="preserve">Guardar canción en reproducción en Android</t>
  </si>
  <si>
    <t xml:space="preserve">Guardar canción en reproducción en Web</t>
  </si>
  <si>
    <t xml:space="preserve">Listas de reproducción</t>
  </si>
  <si>
    <t xml:space="preserve">Crear lista de repr. en Android</t>
  </si>
  <si>
    <t xml:space="preserve">Añadir/Quitar canción a lista de repr. en Android</t>
  </si>
  <si>
    <t xml:space="preserve">Eliminar lista de repr. en Android</t>
  </si>
  <si>
    <t xml:space="preserve">Crear lista de repr. en Web</t>
  </si>
  <si>
    <t xml:space="preserve">Añadir/Quitar canción a lista de repr. en Web</t>
  </si>
  <si>
    <t xml:space="preserve">Eliminar lista de repr. en Web</t>
  </si>
  <si>
    <t xml:space="preserve">Suscribirte a listas de repr. en Android</t>
  </si>
  <si>
    <t xml:space="preserve">Compartir listas de repr. en RR.SS. en Android</t>
  </si>
  <si>
    <t xml:space="preserve">Suscribirte a listas de repr. en Web</t>
  </si>
  <si>
    <t xml:space="preserve">Compartir listas de repr. en RR.SS. en Web</t>
  </si>
  <si>
    <t xml:space="preserve">Generar listas públicas</t>
  </si>
  <si>
    <t xml:space="preserve">Ranking canciones</t>
  </si>
  <si>
    <t xml:space="preserve">Añadir Me Gusta en Android</t>
  </si>
  <si>
    <t xml:space="preserve">Añadir Me Gusta en Web</t>
  </si>
  <si>
    <t xml:space="preserve">Suscribirte a un usuario</t>
  </si>
  <si>
    <t xml:space="preserve">Suscribirte a un usuario en Android</t>
  </si>
  <si>
    <t xml:space="preserve">Suscribirte a un usuario en Web</t>
  </si>
  <si>
    <t xml:space="preserve">Reproductor</t>
  </si>
  <si>
    <t xml:space="preserve">Reproducir/Parar canciones en Android</t>
  </si>
  <si>
    <t xml:space="preserve">Reproducir/Parar canciones en Web</t>
  </si>
  <si>
    <t xml:space="preserve">Ir atrás / adelante en Android</t>
  </si>
  <si>
    <t xml:space="preserve">Ir atrás / adelante en Web</t>
  </si>
  <si>
    <t xml:space="preserve">Recomendar canciones por geolocalización</t>
  </si>
  <si>
    <t xml:space="preserve">Geolocalizar al usuario</t>
  </si>
  <si>
    <t xml:space="preserve">Crear lista de repr. en base a idioma/país</t>
  </si>
  <si>
    <t xml:space="preserve">Canciones</t>
  </si>
  <si>
    <t xml:space="preserve">Mostrar historial canciones en Android</t>
  </si>
  <si>
    <t xml:space="preserve">Mostrar historial canciones en Web</t>
  </si>
  <si>
    <t xml:space="preserve">Canciones favoritas</t>
  </si>
  <si>
    <t xml:space="preserve">Añadir canción en Android</t>
  </si>
  <si>
    <t xml:space="preserve">Quitar canción en Android</t>
  </si>
  <si>
    <t xml:space="preserve">Añadir canción en Web</t>
  </si>
  <si>
    <t xml:space="preserve">Quitar canción en Web</t>
  </si>
  <si>
    <t xml:space="preserve">Diseñar modelo almacenamiento canciones</t>
  </si>
  <si>
    <t xml:space="preserve">Buscar canciones</t>
  </si>
  <si>
    <t xml:space="preserve">Buscar canciones en Android</t>
  </si>
  <si>
    <t xml:space="preserve">Buscar canciones en Web</t>
  </si>
  <si>
    <t xml:space="preserve">Backend</t>
  </si>
  <si>
    <t xml:space="preserve">Carta de servicios</t>
  </si>
  <si>
    <t xml:space="preserve">Oauth Google</t>
  </si>
  <si>
    <t xml:space="preserve">Conexión con la base de datos</t>
  </si>
  <si>
    <t xml:space="preserve">Subir canciones (actualizar DB)</t>
  </si>
  <si>
    <t xml:space="preserve">Sincronizar canciones</t>
  </si>
  <si>
    <t xml:space="preserve">Crear lista de reproducción</t>
  </si>
  <si>
    <t xml:space="preserve">Añadir/Quitar canción a lista de repr.</t>
  </si>
  <si>
    <t xml:space="preserve">Eliminar lista de repr.</t>
  </si>
  <si>
    <t xml:space="preserve">Suscribir a lista de repr.</t>
  </si>
  <si>
    <t xml:space="preserve">Añadir Me Gusta a canción</t>
  </si>
  <si>
    <t xml:space="preserve">Suscribir a un usuario</t>
  </si>
  <si>
    <t xml:space="preserve">Historial de canciones</t>
  </si>
  <si>
    <t xml:space="preserve">Añadir canción a favoritos</t>
  </si>
  <si>
    <t xml:space="preserve">Eliminar canción de favoritos</t>
  </si>
  <si>
    <t xml:space="preserve">Búsqueda e indexación de canciones</t>
  </si>
  <si>
    <t xml:space="preserve">TOTAL TAREAS/COMPONENTES</t>
  </si>
  <si>
    <t xml:space="preserve">Gestión</t>
  </si>
  <si>
    <t xml:space="preserve">Gestión de configuraciones</t>
  </si>
  <si>
    <t xml:space="preserve">Aseguramiento de la calidad</t>
  </si>
  <si>
    <t xml:space="preserve">TOTAL MACROS</t>
  </si>
  <si>
    <t xml:space="preserve">Otros costes</t>
  </si>
  <si>
    <t xml:space="preserve">Viajes</t>
  </si>
  <si>
    <t xml:space="preserve">Amortización equipos desarrollo</t>
  </si>
  <si>
    <t xml:space="preserve">TOTAL OTROS COSTES</t>
  </si>
  <si>
    <t xml:space="preserve">SUBTOTAL</t>
  </si>
  <si>
    <t xml:space="preserve">IVA (21%)</t>
  </si>
  <si>
    <t xml:space="preserve">TOTAL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</si>
</sst>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&quot; €&quot;"/>
    <numFmt numFmtId="166" formatCode="0\ %"/>
    <numFmt numFmtId="167" formatCode="0.00"/>
    <numFmt numFmtId="168" formatCode="#,##0.00\ [$€-C0A];[RED]\-#,##0.00\ [$€-C0A]"/>
  </numFmts>
  <fonts count="23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2"/>
      <color rgb="FF000080"/>
      <name val="Calibri"/>
      <family val="2"/>
      <charset val="1"/>
    </font>
    <font>
      <i val="true"/>
      <sz val="9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9"/>
      <color rgb="FF00008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FCC99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1A1A1A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FF"/>
        <bgColor rgb="FFFFFFCC"/>
      </patternFill>
    </fill>
    <fill>
      <patternFill patternType="solid">
        <fgColor rgb="FFFFCC99"/>
        <bgColor rgb="FFFFCCCC"/>
      </patternFill>
    </fill>
    <fill>
      <patternFill patternType="solid">
        <fgColor rgb="FFFFCC00"/>
        <bgColor rgb="FFFFFF00"/>
      </patternFill>
    </fill>
    <fill>
      <patternFill patternType="solid">
        <fgColor rgb="FF33CCCC"/>
        <bgColor rgb="FF00CCFF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CC"/>
      </patternFill>
    </fill>
    <fill>
      <patternFill patternType="solid">
        <fgColor rgb="FFFF99CC"/>
        <bgColor rgb="FFFFB7E3"/>
      </patternFill>
    </fill>
    <fill>
      <patternFill patternType="solid">
        <fgColor rgb="FFFFB7E3"/>
        <bgColor rgb="FFFFCCCC"/>
      </patternFill>
    </fill>
    <fill>
      <patternFill patternType="solid">
        <fgColor rgb="FFFF6161"/>
        <bgColor rgb="FFFF660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>
        <color rgb="FF1A1A1A"/>
      </bottom>
      <diagonal/>
    </border>
    <border diagonalUp="false" diagonalDown="false">
      <left/>
      <right style="thin"/>
      <top style="thin"/>
      <bottom style="thin">
        <color rgb="FF1A1A1A"/>
      </bottom>
      <diagonal/>
    </border>
    <border diagonalUp="false" diagonalDown="false">
      <left style="thin">
        <color rgb="FF1A1A1A"/>
      </left>
      <right/>
      <top style="thin">
        <color rgb="FF1A1A1A"/>
      </top>
      <bottom style="thin">
        <color rgb="FF1A1A1A"/>
      </bottom>
      <diagonal/>
    </border>
    <border diagonalUp="false" diagonalDown="false">
      <left/>
      <right/>
      <top style="thin">
        <color rgb="FF1A1A1A"/>
      </top>
      <bottom style="thin">
        <color rgb="FF1A1A1A"/>
      </bottom>
      <diagonal/>
    </border>
    <border diagonalUp="false" diagonalDown="false">
      <left style="thin"/>
      <right style="thin"/>
      <top style="thin"/>
      <bottom style="thin">
        <color rgb="FF1A1A1A"/>
      </bottom>
      <diagonal/>
    </border>
    <border diagonalUp="false" diagonalDown="false">
      <left style="thin">
        <color rgb="FF1A1A1A"/>
      </left>
      <right style="thin">
        <color rgb="FF1A1A1A"/>
      </right>
      <top/>
      <bottom/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/>
      <diagonal/>
    </border>
    <border diagonalUp="false" diagonalDown="false">
      <left style="thin">
        <color rgb="FF1A1A1A"/>
      </left>
      <right/>
      <top style="thin">
        <color rgb="FF1A1A1A"/>
      </top>
      <bottom/>
      <diagonal/>
    </border>
    <border diagonalUp="false" diagonalDown="false">
      <left style="thin"/>
      <right style="thin">
        <color rgb="FF1A1A1A"/>
      </right>
      <top style="thin">
        <color rgb="FF1A1A1A"/>
      </top>
      <bottom style="thin">
        <color rgb="FF1A1A1A"/>
      </bottom>
      <diagonal/>
    </border>
    <border diagonalUp="false" diagonalDown="false">
      <left style="thin">
        <color rgb="FF1A1A1A"/>
      </left>
      <right style="thin"/>
      <top style="thin">
        <color rgb="FF1A1A1A"/>
      </top>
      <bottom style="thin">
        <color rgb="FF1A1A1A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1A1A1A"/>
      </left>
      <right style="thin"/>
      <top/>
      <bottom/>
      <diagonal/>
    </border>
    <border diagonalUp="false" diagonalDown="false">
      <left style="thin"/>
      <right/>
      <top/>
      <bottom style="thin">
        <color rgb="FF1A1A1A"/>
      </bottom>
      <diagonal/>
    </border>
    <border diagonalUp="false" diagonalDown="false">
      <left style="thin">
        <color rgb="FF1A1A1A"/>
      </left>
      <right style="thin">
        <color rgb="FF1A1A1A"/>
      </right>
      <top/>
      <bottom style="thin">
        <color rgb="FF1A1A1A"/>
      </bottom>
      <diagonal/>
    </border>
    <border diagonalUp="false" diagonalDown="false">
      <left style="thin"/>
      <right style="thin">
        <color rgb="FF1A1A1A"/>
      </right>
      <top/>
      <bottom style="thin">
        <color rgb="FF1A1A1A"/>
      </bottom>
      <diagonal/>
    </border>
    <border diagonalUp="false" diagonalDown="false">
      <left style="thin">
        <color rgb="FF1A1A1A"/>
      </left>
      <right style="thin"/>
      <top/>
      <bottom style="thin">
        <color rgb="FF1A1A1A"/>
      </bottom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 diagonalUp="false" diagonalDown="false">
      <left style="thin">
        <color rgb="FF1A1A1A"/>
      </left>
      <right/>
      <top/>
      <bottom style="thin">
        <color rgb="FF1A1A1A"/>
      </bottom>
      <diagonal/>
    </border>
    <border diagonalUp="false" diagonalDown="false">
      <left style="thin"/>
      <right style="thin">
        <color rgb="FF1A1A1A"/>
      </right>
      <top/>
      <bottom style="thin"/>
      <diagonal/>
    </border>
    <border diagonalUp="false" diagonalDown="false">
      <left style="thin">
        <color rgb="FF1A1A1A"/>
      </left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0" borderId="3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6" fillId="1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11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1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1" fillId="10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1" fillId="10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7" fillId="13" borderId="1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13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16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14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14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14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4" borderId="1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6" fillId="1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1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3" borderId="1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16" fillId="3" borderId="1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6" fillId="3" borderId="1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16" fillId="3" borderId="1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6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3" borderId="1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16" fillId="3" borderId="1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6" fillId="3" borderId="1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6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4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14" borderId="1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1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4" borderId="1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13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13" borderId="1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13" borderId="1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16" fillId="13" borderId="1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16" fillId="13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6" fillId="1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1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14" borderId="1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0" fillId="15" borderId="1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0" fillId="15" borderId="1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20" fillId="15" borderId="2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6" fillId="15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15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6" borderId="2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16" borderId="2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16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0" fillId="16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7" borderId="2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17" borderId="2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17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2" fillId="17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FFCCCC"/>
      <rgbColor rgb="FF808080"/>
      <rgbColor rgb="FF9999FF"/>
      <rgbColor rgb="FF993366"/>
      <rgbColor rgb="FFFFFFCC"/>
      <rgbColor rgb="FFCCFFFF"/>
      <rgbColor rgb="FF660066"/>
      <rgbColor rgb="FFFF6161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FFB7E3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A1A1A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8"/>
  <sheetViews>
    <sheetView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selection pane="topLeft" activeCell="L78" activeCellId="0" sqref="L78"/>
    </sheetView>
  </sheetViews>
  <sheetFormatPr defaultRowHeight="14.25" zeroHeight="false" outlineLevelRow="0" outlineLevelCol="0"/>
  <cols>
    <col collapsed="false" customWidth="true" hidden="false" outlineLevel="0" max="1" min="1" style="0" width="31.38"/>
    <col collapsed="false" customWidth="true" hidden="false" outlineLevel="0" max="2" min="2" style="0" width="41"/>
    <col collapsed="false" customWidth="true" hidden="false" outlineLevel="0" max="20" min="3" style="0" width="10.61"/>
    <col collapsed="false" customWidth="true" hidden="false" outlineLevel="0" max="1025" min="21" style="0" width="10.61"/>
  </cols>
  <sheetData>
    <row r="1" customFormat="false" ht="14.25" hidden="false" customHeight="false" outlineLevel="0" collapsed="false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14.25" hidden="false" customHeight="false" outlineLevel="0" collapsed="false">
      <c r="A2" s="3"/>
      <c r="B2" s="3"/>
      <c r="C2" s="3"/>
      <c r="D2" s="3"/>
      <c r="E2" s="3"/>
      <c r="F2" s="3"/>
      <c r="G2" s="4" t="s">
        <v>0</v>
      </c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customFormat="false" ht="15.75" hidden="false" customHeight="false" outlineLevel="0" collapsed="false">
      <c r="A3" s="7" t="s">
        <v>1</v>
      </c>
      <c r="B3" s="7"/>
      <c r="C3" s="7"/>
      <c r="D3" s="8"/>
      <c r="E3" s="8"/>
      <c r="F3" s="9"/>
      <c r="G3" s="10" t="n">
        <v>19.75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customFormat="false" ht="15.75" hidden="false" customHeight="false" outlineLevel="0" collapsed="false">
      <c r="A4" s="11" t="s">
        <v>2</v>
      </c>
      <c r="B4" s="11"/>
      <c r="C4" s="11"/>
      <c r="D4" s="12"/>
      <c r="E4" s="12"/>
      <c r="F4" s="12"/>
      <c r="G4" s="13" t="s">
        <v>3</v>
      </c>
      <c r="H4" s="1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customFormat="false" ht="24" hidden="false" customHeight="false" outlineLevel="0" collapsed="false">
      <c r="A5" s="14" t="s">
        <v>4</v>
      </c>
      <c r="B5" s="14" t="s">
        <v>5</v>
      </c>
      <c r="C5" s="14" t="s">
        <v>6</v>
      </c>
      <c r="D5" s="15" t="s">
        <v>7</v>
      </c>
      <c r="E5" s="15" t="s">
        <v>8</v>
      </c>
      <c r="F5" s="16" t="s">
        <v>9</v>
      </c>
      <c r="G5" s="17" t="s">
        <v>10</v>
      </c>
      <c r="H5" s="18" t="s">
        <v>11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customFormat="false" ht="14.25" hidden="false" customHeight="false" outlineLevel="0" collapsed="false">
      <c r="A6" s="19" t="s">
        <v>12</v>
      </c>
      <c r="B6" s="20"/>
      <c r="C6" s="21"/>
      <c r="D6" s="22"/>
      <c r="E6" s="22"/>
      <c r="F6" s="22"/>
      <c r="G6" s="23"/>
      <c r="H6" s="24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 customFormat="false" ht="13.8" hidden="false" customHeight="false" outlineLevel="0" collapsed="false">
      <c r="A7" s="26" t="s">
        <v>13</v>
      </c>
      <c r="B7" s="27"/>
      <c r="C7" s="28"/>
      <c r="D7" s="29" t="n">
        <v>1</v>
      </c>
      <c r="E7" s="29" t="n">
        <v>20</v>
      </c>
      <c r="F7" s="29" t="n">
        <f aca="false">+D7*E7</f>
        <v>20</v>
      </c>
      <c r="G7" s="30" t="n">
        <f aca="false">$G$3</f>
        <v>19.75</v>
      </c>
      <c r="H7" s="31" t="n">
        <f aca="false">ROUNDUP(G7*F7,0)</f>
        <v>395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customFormat="false" ht="13.8" hidden="false" customHeight="false" outlineLevel="0" collapsed="false">
      <c r="A8" s="26" t="s">
        <v>14</v>
      </c>
      <c r="B8" s="27"/>
      <c r="C8" s="28"/>
      <c r="D8" s="29" t="n">
        <v>1</v>
      </c>
      <c r="E8" s="29" t="n">
        <v>5</v>
      </c>
      <c r="F8" s="29" t="n">
        <f aca="false">+D8*E8</f>
        <v>5</v>
      </c>
      <c r="G8" s="30" t="n">
        <f aca="false">$G$3</f>
        <v>19.75</v>
      </c>
      <c r="H8" s="31" t="n">
        <f aca="false">ROUNDUP(G8*F8,0)</f>
        <v>99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customFormat="false" ht="13.8" hidden="false" customHeight="false" outlineLevel="0" collapsed="false">
      <c r="A9" s="26" t="s">
        <v>15</v>
      </c>
      <c r="B9" s="27"/>
      <c r="C9" s="28"/>
      <c r="D9" s="29" t="n">
        <v>1</v>
      </c>
      <c r="E9" s="29" t="n">
        <v>6</v>
      </c>
      <c r="F9" s="29" t="n">
        <f aca="false">+D9*E9</f>
        <v>6</v>
      </c>
      <c r="G9" s="30" t="n">
        <f aca="false">$G$3</f>
        <v>19.75</v>
      </c>
      <c r="H9" s="31" t="n">
        <f aca="false">ROUNDUP(G9*F9,0)</f>
        <v>119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customFormat="false" ht="13.8" hidden="false" customHeight="false" outlineLevel="0" collapsed="false">
      <c r="A10" s="26" t="s">
        <v>16</v>
      </c>
      <c r="B10" s="27"/>
      <c r="C10" s="28"/>
      <c r="D10" s="29" t="n">
        <v>1</v>
      </c>
      <c r="E10" s="29" t="n">
        <v>8</v>
      </c>
      <c r="F10" s="29" t="n">
        <f aca="false">+D10*E10</f>
        <v>8</v>
      </c>
      <c r="G10" s="30" t="n">
        <f aca="false">$G$3</f>
        <v>19.75</v>
      </c>
      <c r="H10" s="31" t="n">
        <f aca="false">ROUNDUP(G10*F10,0)</f>
        <v>158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customFormat="false" ht="13.8" hidden="false" customHeight="false" outlineLevel="0" collapsed="false">
      <c r="A11" s="19" t="s">
        <v>17</v>
      </c>
      <c r="B11" s="27"/>
      <c r="C11" s="21"/>
      <c r="D11" s="29"/>
      <c r="E11" s="29"/>
      <c r="F11" s="29"/>
      <c r="G11" s="30"/>
      <c r="H11" s="31" t="n">
        <f aca="false">ROUNDUP(G11*F11,0)</f>
        <v>0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customFormat="false" ht="13.8" hidden="false" customHeight="false" outlineLevel="0" collapsed="false">
      <c r="A12" s="26" t="s">
        <v>18</v>
      </c>
      <c r="B12" s="27"/>
      <c r="C12" s="28"/>
      <c r="D12" s="29" t="n">
        <v>1</v>
      </c>
      <c r="E12" s="29" t="n">
        <v>8</v>
      </c>
      <c r="F12" s="29" t="n">
        <f aca="false">+D12*E12</f>
        <v>8</v>
      </c>
      <c r="G12" s="30" t="n">
        <f aca="false">$G$3</f>
        <v>19.75</v>
      </c>
      <c r="H12" s="31" t="n">
        <f aca="false">ROUNDUP(G12*F12,0)</f>
        <v>158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customFormat="false" ht="13.8" hidden="false" customHeight="false" outlineLevel="0" collapsed="false">
      <c r="A13" s="26" t="s">
        <v>19</v>
      </c>
      <c r="B13" s="27"/>
      <c r="C13" s="28"/>
      <c r="D13" s="29" t="n">
        <v>1</v>
      </c>
      <c r="E13" s="29" t="n">
        <v>9</v>
      </c>
      <c r="F13" s="29" t="n">
        <f aca="false">+D13*E13</f>
        <v>9</v>
      </c>
      <c r="G13" s="30" t="n">
        <f aca="false">$G$3</f>
        <v>19.75</v>
      </c>
      <c r="H13" s="31" t="n">
        <f aca="false">ROUNDUP(G13*F13,0)</f>
        <v>178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customFormat="false" ht="13.8" hidden="false" customHeight="false" outlineLevel="0" collapsed="false">
      <c r="A14" s="26" t="s">
        <v>20</v>
      </c>
      <c r="B14" s="27"/>
      <c r="C14" s="28"/>
      <c r="D14" s="29" t="n">
        <v>1</v>
      </c>
      <c r="E14" s="29" t="n">
        <v>5</v>
      </c>
      <c r="F14" s="29" t="n">
        <f aca="false">+D14*E14</f>
        <v>5</v>
      </c>
      <c r="G14" s="30" t="n">
        <f aca="false">$G$3</f>
        <v>19.75</v>
      </c>
      <c r="H14" s="31" t="n">
        <f aca="false">ROUNDUP(G14*F14,0)</f>
        <v>99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customFormat="false" ht="13.8" hidden="false" customHeight="false" outlineLevel="0" collapsed="false">
      <c r="A15" s="19" t="s">
        <v>21</v>
      </c>
      <c r="B15" s="20"/>
      <c r="C15" s="21"/>
      <c r="D15" s="22"/>
      <c r="E15" s="22"/>
      <c r="F15" s="29"/>
      <c r="G15" s="30"/>
      <c r="H15" s="31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</row>
    <row r="16" customFormat="false" ht="13.8" hidden="false" customHeight="false" outlineLevel="0" collapsed="false">
      <c r="A16" s="26" t="s">
        <v>22</v>
      </c>
      <c r="B16" s="27"/>
      <c r="C16" s="28"/>
      <c r="D16" s="29" t="n">
        <v>1</v>
      </c>
      <c r="E16" s="29" t="n">
        <v>7</v>
      </c>
      <c r="F16" s="29" t="n">
        <f aca="false">+D16*E16</f>
        <v>7</v>
      </c>
      <c r="G16" s="30" t="n">
        <f aca="false">$G$3</f>
        <v>19.75</v>
      </c>
      <c r="H16" s="31" t="n">
        <f aca="false">ROUNDUP(G16*F16,0)</f>
        <v>139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customFormat="false" ht="13.8" hidden="false" customHeight="false" outlineLevel="0" collapsed="false">
      <c r="A17" s="26" t="s">
        <v>23</v>
      </c>
      <c r="B17" s="27"/>
      <c r="C17" s="28"/>
      <c r="D17" s="29" t="n">
        <v>1</v>
      </c>
      <c r="E17" s="32" t="n">
        <v>6</v>
      </c>
      <c r="F17" s="29" t="n">
        <f aca="false">+D17*E17</f>
        <v>6</v>
      </c>
      <c r="G17" s="30" t="n">
        <f aca="false">$G$3</f>
        <v>19.75</v>
      </c>
      <c r="H17" s="31" t="n">
        <f aca="false">ROUNDUP(G17*F17,0)</f>
        <v>119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customFormat="false" ht="13.8" hidden="false" customHeight="false" outlineLevel="0" collapsed="false">
      <c r="A18" s="26" t="s">
        <v>24</v>
      </c>
      <c r="B18" s="27"/>
      <c r="C18" s="28"/>
      <c r="D18" s="29" t="n">
        <v>1</v>
      </c>
      <c r="E18" s="32" t="n">
        <v>5</v>
      </c>
      <c r="F18" s="29" t="n">
        <f aca="false">+D18*E18</f>
        <v>5</v>
      </c>
      <c r="G18" s="30" t="n">
        <f aca="false">$G$3</f>
        <v>19.75</v>
      </c>
      <c r="H18" s="31" t="n">
        <f aca="false">ROUNDUP(G18*F18,0)</f>
        <v>99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customFormat="false" ht="13.8" hidden="false" customHeight="false" outlineLevel="0" collapsed="false">
      <c r="A19" s="19" t="s">
        <v>25</v>
      </c>
      <c r="B19" s="20"/>
      <c r="C19" s="21"/>
      <c r="D19" s="22" t="n">
        <v>1</v>
      </c>
      <c r="E19" s="22" t="n">
        <v>4</v>
      </c>
      <c r="F19" s="29" t="n">
        <f aca="false">+D19*E19</f>
        <v>4</v>
      </c>
      <c r="G19" s="33" t="n">
        <f aca="false">$G$3</f>
        <v>19.75</v>
      </c>
      <c r="H19" s="31" t="n">
        <f aca="false">ROUNDUP(G19*F19,0)</f>
        <v>79</v>
      </c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 customFormat="false" ht="13.8" hidden="false" customHeight="false" outlineLevel="0" collapsed="false">
      <c r="A20" s="19" t="s">
        <v>26</v>
      </c>
      <c r="B20" s="20"/>
      <c r="C20" s="21"/>
      <c r="D20" s="22"/>
      <c r="E20" s="22"/>
      <c r="F20" s="29"/>
      <c r="G20" s="33"/>
      <c r="H20" s="31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 customFormat="false" ht="13.8" hidden="false" customHeight="false" outlineLevel="0" collapsed="false">
      <c r="A21" s="26" t="s">
        <v>27</v>
      </c>
      <c r="B21" s="27"/>
      <c r="C21" s="28"/>
      <c r="D21" s="29" t="n">
        <v>1</v>
      </c>
      <c r="E21" s="29" t="n">
        <v>12</v>
      </c>
      <c r="F21" s="29" t="n">
        <f aca="false">+D21*E21</f>
        <v>12</v>
      </c>
      <c r="G21" s="30" t="n">
        <f aca="false">$G$3</f>
        <v>19.75</v>
      </c>
      <c r="H21" s="31" t="n">
        <f aca="false">ROUNDUP(G21*F21,0)</f>
        <v>237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customFormat="false" ht="13.8" hidden="false" customHeight="false" outlineLevel="0" collapsed="false">
      <c r="A22" s="26" t="s">
        <v>28</v>
      </c>
      <c r="B22" s="27"/>
      <c r="C22" s="28"/>
      <c r="D22" s="29" t="n">
        <v>1</v>
      </c>
      <c r="E22" s="29" t="n">
        <v>10</v>
      </c>
      <c r="F22" s="29" t="n">
        <f aca="false">+D22*E22</f>
        <v>10</v>
      </c>
      <c r="G22" s="30" t="n">
        <f aca="false">$G$3</f>
        <v>19.75</v>
      </c>
      <c r="H22" s="31" t="n">
        <f aca="false">ROUNDUP(G22*F22,0)</f>
        <v>198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customFormat="false" ht="13.8" hidden="false" customHeight="false" outlineLevel="0" collapsed="false">
      <c r="A23" s="19" t="s">
        <v>29</v>
      </c>
      <c r="B23" s="27"/>
      <c r="C23" s="28"/>
      <c r="D23" s="29" t="n">
        <v>1</v>
      </c>
      <c r="E23" s="29" t="n">
        <v>6</v>
      </c>
      <c r="F23" s="29" t="n">
        <f aca="false">+D23*E23</f>
        <v>6</v>
      </c>
      <c r="G23" s="33" t="n">
        <f aca="false">$G$3</f>
        <v>19.75</v>
      </c>
      <c r="H23" s="31" t="n">
        <f aca="false">ROUNDUP(G23*F23,0)</f>
        <v>119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customFormat="false" ht="13.8" hidden="false" customHeight="false" outlineLevel="0" collapsed="false">
      <c r="A24" s="19" t="s">
        <v>30</v>
      </c>
      <c r="B24" s="27"/>
      <c r="C24" s="28"/>
      <c r="D24" s="29" t="n">
        <v>1</v>
      </c>
      <c r="E24" s="29" t="n">
        <v>3</v>
      </c>
      <c r="F24" s="29" t="n">
        <f aca="false">+D24*E24</f>
        <v>3</v>
      </c>
      <c r="G24" s="33" t="n">
        <f aca="false">$G$3</f>
        <v>19.75</v>
      </c>
      <c r="H24" s="31" t="n">
        <f aca="false">ROUNDUP(G24*F24,0)</f>
        <v>60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customFormat="false" ht="13.8" hidden="false" customHeight="false" outlineLevel="0" collapsed="false">
      <c r="A25" s="19" t="s">
        <v>31</v>
      </c>
      <c r="B25" s="27"/>
      <c r="C25" s="28"/>
      <c r="D25" s="29"/>
      <c r="E25" s="29"/>
      <c r="F25" s="29"/>
      <c r="G25" s="33"/>
      <c r="H25" s="31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customFormat="false" ht="13.8" hidden="false" customHeight="false" outlineLevel="0" collapsed="false">
      <c r="A26" s="26" t="s">
        <v>32</v>
      </c>
      <c r="B26" s="27"/>
      <c r="C26" s="28"/>
      <c r="D26" s="29" t="n">
        <v>1</v>
      </c>
      <c r="E26" s="29" t="n">
        <v>2</v>
      </c>
      <c r="F26" s="29" t="n">
        <f aca="false">+D26*E26</f>
        <v>2</v>
      </c>
      <c r="G26" s="30" t="n">
        <f aca="false">$G$3</f>
        <v>19.75</v>
      </c>
      <c r="H26" s="31" t="n">
        <f aca="false">ROUNDUP(G26*F26,0)</f>
        <v>40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customFormat="false" ht="13.8" hidden="false" customHeight="false" outlineLevel="0" collapsed="false">
      <c r="A27" s="26" t="s">
        <v>33</v>
      </c>
      <c r="B27" s="27"/>
      <c r="C27" s="28"/>
      <c r="D27" s="29" t="n">
        <v>1</v>
      </c>
      <c r="E27" s="29" t="n">
        <v>4</v>
      </c>
      <c r="F27" s="29" t="n">
        <f aca="false">+D27*E27</f>
        <v>4</v>
      </c>
      <c r="G27" s="30" t="n">
        <f aca="false">$G$3</f>
        <v>19.75</v>
      </c>
      <c r="H27" s="31" t="n">
        <f aca="false">ROUNDUP(G27*F27,0)</f>
        <v>79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customFormat="false" ht="13.8" hidden="false" customHeight="false" outlineLevel="0" collapsed="false">
      <c r="A28" s="19" t="s">
        <v>34</v>
      </c>
      <c r="B28" s="27"/>
      <c r="C28" s="28"/>
      <c r="D28" s="29"/>
      <c r="E28" s="29"/>
      <c r="F28" s="29"/>
      <c r="G28" s="33"/>
      <c r="H28" s="31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customFormat="false" ht="13.8" hidden="false" customHeight="false" outlineLevel="0" collapsed="false">
      <c r="A29" s="26" t="s">
        <v>35</v>
      </c>
      <c r="B29" s="27"/>
      <c r="C29" s="28"/>
      <c r="D29" s="29" t="n">
        <v>1</v>
      </c>
      <c r="E29" s="29" t="n">
        <v>5</v>
      </c>
      <c r="F29" s="29" t="n">
        <f aca="false">+D29*E29</f>
        <v>5</v>
      </c>
      <c r="G29" s="30" t="n">
        <f aca="false">$G$3</f>
        <v>19.75</v>
      </c>
      <c r="H29" s="31" t="n">
        <f aca="false">ROUNDUP(G29*F29,0)</f>
        <v>99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customFormat="false" ht="19.4" hidden="false" customHeight="false" outlineLevel="0" collapsed="false">
      <c r="A30" s="26" t="s">
        <v>36</v>
      </c>
      <c r="B30" s="27"/>
      <c r="C30" s="28"/>
      <c r="D30" s="29" t="n">
        <v>1</v>
      </c>
      <c r="E30" s="29" t="n">
        <v>4</v>
      </c>
      <c r="F30" s="29" t="n">
        <f aca="false">+D30*E30</f>
        <v>4</v>
      </c>
      <c r="G30" s="30" t="n">
        <f aca="false">$G$3</f>
        <v>19.75</v>
      </c>
      <c r="H30" s="31" t="n">
        <f aca="false">ROUNDUP(G30*F30,0)</f>
        <v>79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customFormat="false" ht="13.8" hidden="false" customHeight="false" outlineLevel="0" collapsed="false">
      <c r="A31" s="26" t="s">
        <v>37</v>
      </c>
      <c r="B31" s="27"/>
      <c r="C31" s="28"/>
      <c r="D31" s="29" t="n">
        <v>1</v>
      </c>
      <c r="E31" s="29" t="n">
        <v>4</v>
      </c>
      <c r="F31" s="29" t="n">
        <f aca="false">+D31*E31</f>
        <v>4</v>
      </c>
      <c r="G31" s="30" t="n">
        <f aca="false">$G$3</f>
        <v>19.75</v>
      </c>
      <c r="H31" s="31" t="n">
        <f aca="false">ROUNDUP(G31*F31,0)</f>
        <v>79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customFormat="false" ht="13.8" hidden="false" customHeight="false" outlineLevel="0" collapsed="false">
      <c r="A32" s="26" t="s">
        <v>38</v>
      </c>
      <c r="B32" s="27"/>
      <c r="C32" s="28"/>
      <c r="D32" s="29" t="n">
        <v>1</v>
      </c>
      <c r="E32" s="29" t="n">
        <v>7</v>
      </c>
      <c r="F32" s="29" t="n">
        <f aca="false">+D32*E32</f>
        <v>7</v>
      </c>
      <c r="G32" s="30" t="n">
        <f aca="false">$G$3</f>
        <v>19.75</v>
      </c>
      <c r="H32" s="31" t="n">
        <f aca="false">ROUNDUP(G32*F32,0)</f>
        <v>139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customFormat="false" ht="13.8" hidden="false" customHeight="false" outlineLevel="0" collapsed="false">
      <c r="A33" s="26" t="s">
        <v>39</v>
      </c>
      <c r="B33" s="27"/>
      <c r="C33" s="28"/>
      <c r="D33" s="29" t="n">
        <v>1</v>
      </c>
      <c r="E33" s="29" t="n">
        <v>6</v>
      </c>
      <c r="F33" s="29" t="n">
        <f aca="false">+D33*E33</f>
        <v>6</v>
      </c>
      <c r="G33" s="30" t="n">
        <f aca="false">$G$3</f>
        <v>19.75</v>
      </c>
      <c r="H33" s="31" t="n">
        <f aca="false">ROUNDUP(G33*F33,0)</f>
        <v>119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customFormat="false" ht="13.8" hidden="false" customHeight="false" outlineLevel="0" collapsed="false">
      <c r="A34" s="26" t="s">
        <v>40</v>
      </c>
      <c r="B34" s="27"/>
      <c r="C34" s="28"/>
      <c r="D34" s="29" t="n">
        <v>1</v>
      </c>
      <c r="E34" s="29" t="n">
        <v>6</v>
      </c>
      <c r="F34" s="29" t="n">
        <f aca="false">+D34*E34</f>
        <v>6</v>
      </c>
      <c r="G34" s="30" t="n">
        <f aca="false">$G$3</f>
        <v>19.75</v>
      </c>
      <c r="H34" s="31" t="n">
        <f aca="false">ROUNDUP(G34*F34,0)</f>
        <v>119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customFormat="false" ht="13.8" hidden="false" customHeight="false" outlineLevel="0" collapsed="false">
      <c r="A35" s="26" t="s">
        <v>41</v>
      </c>
      <c r="B35" s="27"/>
      <c r="C35" s="28"/>
      <c r="D35" s="29" t="n">
        <v>1</v>
      </c>
      <c r="E35" s="29" t="n">
        <v>5</v>
      </c>
      <c r="F35" s="29" t="n">
        <f aca="false">+D35*E35</f>
        <v>5</v>
      </c>
      <c r="G35" s="30" t="n">
        <f aca="false">$G$3</f>
        <v>19.75</v>
      </c>
      <c r="H35" s="31" t="n">
        <f aca="false">ROUNDUP(G35*F35,0)</f>
        <v>99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customFormat="false" ht="19.4" hidden="false" customHeight="false" outlineLevel="0" collapsed="false">
      <c r="A36" s="26" t="s">
        <v>42</v>
      </c>
      <c r="B36" s="27"/>
      <c r="C36" s="28"/>
      <c r="D36" s="29" t="n">
        <v>1</v>
      </c>
      <c r="E36" s="29" t="n">
        <v>5</v>
      </c>
      <c r="F36" s="29" t="n">
        <f aca="false">+D36*E36</f>
        <v>5</v>
      </c>
      <c r="G36" s="30" t="n">
        <f aca="false">$G$3</f>
        <v>19.75</v>
      </c>
      <c r="H36" s="31" t="n">
        <f aca="false">ROUNDUP(G36*F36,0)</f>
        <v>99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customFormat="false" ht="13.8" hidden="false" customHeight="false" outlineLevel="0" collapsed="false">
      <c r="A37" s="26" t="s">
        <v>43</v>
      </c>
      <c r="B37" s="27"/>
      <c r="C37" s="28"/>
      <c r="D37" s="29" t="n">
        <v>1</v>
      </c>
      <c r="E37" s="29" t="n">
        <v>7</v>
      </c>
      <c r="F37" s="29" t="n">
        <f aca="false">+D37*E37</f>
        <v>7</v>
      </c>
      <c r="G37" s="30" t="n">
        <f aca="false">$G$3</f>
        <v>19.75</v>
      </c>
      <c r="H37" s="31" t="n">
        <f aca="false">ROUNDUP(G37*F37,0)</f>
        <v>139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customFormat="false" ht="13.8" hidden="false" customHeight="false" outlineLevel="0" collapsed="false">
      <c r="A38" s="26" t="s">
        <v>44</v>
      </c>
      <c r="B38" s="27"/>
      <c r="C38" s="28"/>
      <c r="D38" s="29" t="n">
        <v>1</v>
      </c>
      <c r="E38" s="29" t="n">
        <v>5</v>
      </c>
      <c r="F38" s="29" t="n">
        <f aca="false">+D38*E38</f>
        <v>5</v>
      </c>
      <c r="G38" s="30" t="n">
        <f aca="false">$G$3</f>
        <v>19.75</v>
      </c>
      <c r="H38" s="31" t="n">
        <f aca="false">ROUNDUP(G38*F38,0)</f>
        <v>99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customFormat="false" ht="13.8" hidden="false" customHeight="false" outlineLevel="0" collapsed="false">
      <c r="A39" s="26" t="s">
        <v>45</v>
      </c>
      <c r="B39" s="27"/>
      <c r="C39" s="28"/>
      <c r="D39" s="29" t="n">
        <v>1</v>
      </c>
      <c r="E39" s="29" t="n">
        <v>20</v>
      </c>
      <c r="F39" s="29" t="n">
        <f aca="false">+D39*E39</f>
        <v>20</v>
      </c>
      <c r="G39" s="30" t="n">
        <f aca="false">$G$3</f>
        <v>19.75</v>
      </c>
      <c r="H39" s="31" t="n">
        <f aca="false">ROUNDUP(G39*F39,0)</f>
        <v>395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customFormat="false" ht="13.8" hidden="false" customHeight="false" outlineLevel="0" collapsed="false">
      <c r="A40" s="19" t="s">
        <v>46</v>
      </c>
      <c r="B40" s="27"/>
      <c r="C40" s="28"/>
      <c r="D40" s="29"/>
      <c r="E40" s="29"/>
      <c r="F40" s="29"/>
      <c r="G40" s="30"/>
      <c r="H40" s="31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customFormat="false" ht="13.8" hidden="false" customHeight="false" outlineLevel="0" collapsed="false">
      <c r="A41" s="26" t="s">
        <v>47</v>
      </c>
      <c r="B41" s="27"/>
      <c r="C41" s="28"/>
      <c r="D41" s="29" t="n">
        <v>1</v>
      </c>
      <c r="E41" s="29" t="n">
        <v>5</v>
      </c>
      <c r="F41" s="29" t="n">
        <f aca="false">+D41*E41</f>
        <v>5</v>
      </c>
      <c r="G41" s="30" t="n">
        <f aca="false">$G$3</f>
        <v>19.75</v>
      </c>
      <c r="H41" s="31" t="n">
        <f aca="false">ROUNDUP(G41*F41,0)</f>
        <v>99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customFormat="false" ht="13.8" hidden="false" customHeight="false" outlineLevel="0" collapsed="false">
      <c r="A42" s="26" t="s">
        <v>48</v>
      </c>
      <c r="B42" s="27"/>
      <c r="C42" s="28"/>
      <c r="D42" s="29" t="n">
        <v>1</v>
      </c>
      <c r="E42" s="29" t="n">
        <v>7</v>
      </c>
      <c r="F42" s="29" t="n">
        <f aca="false">+D42*E42</f>
        <v>7</v>
      </c>
      <c r="G42" s="30" t="n">
        <f aca="false">$G$3</f>
        <v>19.75</v>
      </c>
      <c r="H42" s="31" t="n">
        <f aca="false">ROUNDUP(G42*F42,0)</f>
        <v>139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customFormat="false" ht="13.8" hidden="false" customHeight="false" outlineLevel="0" collapsed="false">
      <c r="A43" s="19" t="s">
        <v>49</v>
      </c>
      <c r="B43" s="27"/>
      <c r="C43" s="28"/>
      <c r="D43" s="29"/>
      <c r="E43" s="29"/>
      <c r="F43" s="29"/>
      <c r="G43" s="30"/>
      <c r="H43" s="31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customFormat="false" ht="13.8" hidden="false" customHeight="false" outlineLevel="0" collapsed="false">
      <c r="A44" s="26" t="s">
        <v>50</v>
      </c>
      <c r="B44" s="27"/>
      <c r="C44" s="28"/>
      <c r="D44" s="29" t="n">
        <v>1</v>
      </c>
      <c r="E44" s="29" t="n">
        <v>7</v>
      </c>
      <c r="F44" s="29" t="n">
        <f aca="false">+D44*E44</f>
        <v>7</v>
      </c>
      <c r="G44" s="30" t="n">
        <f aca="false">$G$3</f>
        <v>19.75</v>
      </c>
      <c r="H44" s="31" t="n">
        <f aca="false">ROUNDUP(G44*F44,0)</f>
        <v>139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customFormat="false" ht="13.8" hidden="false" customHeight="false" outlineLevel="0" collapsed="false">
      <c r="A45" s="26" t="s">
        <v>51</v>
      </c>
      <c r="B45" s="27"/>
      <c r="C45" s="28"/>
      <c r="D45" s="29" t="n">
        <v>1</v>
      </c>
      <c r="E45" s="29" t="n">
        <v>8</v>
      </c>
      <c r="F45" s="29" t="n">
        <f aca="false">+D45*E45</f>
        <v>8</v>
      </c>
      <c r="G45" s="30" t="n">
        <f aca="false">$G$3</f>
        <v>19.75</v>
      </c>
      <c r="H45" s="31" t="n">
        <f aca="false">ROUNDUP(G45*F45,0)</f>
        <v>158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customFormat="false" ht="13.8" hidden="false" customHeight="false" outlineLevel="0" collapsed="false">
      <c r="A46" s="19" t="s">
        <v>52</v>
      </c>
      <c r="B46" s="27"/>
      <c r="C46" s="28"/>
      <c r="D46" s="29"/>
      <c r="E46" s="29"/>
      <c r="F46" s="29"/>
      <c r="G46" s="30"/>
      <c r="H46" s="31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customFormat="false" ht="13.8" hidden="false" customHeight="false" outlineLevel="0" collapsed="false">
      <c r="A47" s="26" t="s">
        <v>53</v>
      </c>
      <c r="B47" s="27"/>
      <c r="C47" s="28"/>
      <c r="D47" s="29" t="n">
        <v>1</v>
      </c>
      <c r="E47" s="29" t="n">
        <v>6</v>
      </c>
      <c r="F47" s="29" t="n">
        <f aca="false">+D47*E47</f>
        <v>6</v>
      </c>
      <c r="G47" s="30" t="n">
        <f aca="false">$G$3</f>
        <v>19.75</v>
      </c>
      <c r="H47" s="31" t="n">
        <f aca="false">ROUNDUP(G47*F47,0)</f>
        <v>119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customFormat="false" ht="13.8" hidden="false" customHeight="false" outlineLevel="0" collapsed="false">
      <c r="A48" s="26" t="s">
        <v>54</v>
      </c>
      <c r="B48" s="27"/>
      <c r="C48" s="28"/>
      <c r="D48" s="29" t="n">
        <v>1</v>
      </c>
      <c r="E48" s="29" t="n">
        <v>8</v>
      </c>
      <c r="F48" s="29" t="n">
        <f aca="false">+D48*E48</f>
        <v>8</v>
      </c>
      <c r="G48" s="30" t="n">
        <f aca="false">$G$3</f>
        <v>19.75</v>
      </c>
      <c r="H48" s="31" t="n">
        <f aca="false">ROUNDUP(G48*F48,0)</f>
        <v>158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customFormat="false" ht="13.8" hidden="false" customHeight="false" outlineLevel="0" collapsed="false">
      <c r="A49" s="26" t="s">
        <v>55</v>
      </c>
      <c r="B49" s="27"/>
      <c r="C49" s="28"/>
      <c r="D49" s="29" t="n">
        <v>1</v>
      </c>
      <c r="E49" s="29" t="n">
        <v>6</v>
      </c>
      <c r="F49" s="29" t="n">
        <f aca="false">+D49*E49</f>
        <v>6</v>
      </c>
      <c r="G49" s="30" t="n">
        <f aca="false">$G$3</f>
        <v>19.75</v>
      </c>
      <c r="H49" s="31" t="n">
        <f aca="false">ROUNDUP(G49*F49,0)</f>
        <v>119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customFormat="false" ht="13.8" hidden="false" customHeight="false" outlineLevel="0" collapsed="false">
      <c r="A50" s="26" t="s">
        <v>56</v>
      </c>
      <c r="B50" s="27"/>
      <c r="C50" s="28"/>
      <c r="D50" s="29" t="n">
        <v>1</v>
      </c>
      <c r="E50" s="29" t="n">
        <v>8</v>
      </c>
      <c r="F50" s="29" t="n">
        <f aca="false">+D50*E50</f>
        <v>8</v>
      </c>
      <c r="G50" s="30" t="n">
        <f aca="false">$G$3</f>
        <v>19.75</v>
      </c>
      <c r="H50" s="31" t="n">
        <f aca="false">ROUNDUP(G50*F50,0)</f>
        <v>158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customFormat="false" ht="13.8" hidden="false" customHeight="false" outlineLevel="0" collapsed="false">
      <c r="A51" s="19" t="s">
        <v>57</v>
      </c>
      <c r="B51" s="27"/>
      <c r="C51" s="28"/>
      <c r="D51" s="29"/>
      <c r="E51" s="29"/>
      <c r="F51" s="29"/>
      <c r="G51" s="30"/>
      <c r="H51" s="31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customFormat="false" ht="13.8" hidden="false" customHeight="false" outlineLevel="0" collapsed="false">
      <c r="A52" s="26" t="s">
        <v>58</v>
      </c>
      <c r="B52" s="27"/>
      <c r="C52" s="28"/>
      <c r="D52" s="29" t="n">
        <v>1</v>
      </c>
      <c r="E52" s="29" t="n">
        <v>7</v>
      </c>
      <c r="F52" s="29" t="n">
        <f aca="false">+D52*E52</f>
        <v>7</v>
      </c>
      <c r="G52" s="30" t="n">
        <f aca="false">$G$3</f>
        <v>19.75</v>
      </c>
      <c r="H52" s="31" t="n">
        <f aca="false">ROUNDUP(G52*F52,0)</f>
        <v>139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customFormat="false" ht="13.8" hidden="false" customHeight="false" outlineLevel="0" collapsed="false">
      <c r="A53" s="26" t="s">
        <v>59</v>
      </c>
      <c r="B53" s="27"/>
      <c r="C53" s="28"/>
      <c r="D53" s="29" t="n">
        <v>1</v>
      </c>
      <c r="E53" s="29" t="n">
        <v>20</v>
      </c>
      <c r="F53" s="29" t="n">
        <f aca="false">+D53*E53</f>
        <v>20</v>
      </c>
      <c r="G53" s="30" t="n">
        <f aca="false">$G$3</f>
        <v>19.75</v>
      </c>
      <c r="H53" s="31" t="n">
        <f aca="false">ROUNDUP(G53*F53,0)</f>
        <v>395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customFormat="false" ht="13.8" hidden="false" customHeight="false" outlineLevel="0" collapsed="false">
      <c r="A54" s="19" t="s">
        <v>60</v>
      </c>
      <c r="B54" s="27"/>
      <c r="C54" s="28"/>
      <c r="D54" s="29"/>
      <c r="E54" s="29"/>
      <c r="F54" s="29"/>
      <c r="G54" s="30"/>
      <c r="H54" s="31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customFormat="false" ht="13.8" hidden="false" customHeight="false" outlineLevel="0" collapsed="false">
      <c r="A55" s="26" t="s">
        <v>61</v>
      </c>
      <c r="B55" s="27"/>
      <c r="C55" s="28"/>
      <c r="D55" s="29" t="n">
        <v>1</v>
      </c>
      <c r="E55" s="29" t="n">
        <v>8</v>
      </c>
      <c r="F55" s="29" t="n">
        <f aca="false">+D55*E55</f>
        <v>8</v>
      </c>
      <c r="G55" s="30" t="n">
        <f aca="false">$G$3</f>
        <v>19.75</v>
      </c>
      <c r="H55" s="31" t="n">
        <f aca="false">ROUNDUP(G55*F55,0)</f>
        <v>158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customFormat="false" ht="13.8" hidden="false" customHeight="false" outlineLevel="0" collapsed="false">
      <c r="A56" s="26" t="s">
        <v>62</v>
      </c>
      <c r="B56" s="27"/>
      <c r="C56" s="28"/>
      <c r="D56" s="29" t="n">
        <v>1</v>
      </c>
      <c r="E56" s="29" t="n">
        <v>10</v>
      </c>
      <c r="F56" s="29" t="n">
        <f aca="false">+D56*E56</f>
        <v>10</v>
      </c>
      <c r="G56" s="30" t="n">
        <f aca="false">$G$3</f>
        <v>19.75</v>
      </c>
      <c r="H56" s="31" t="n">
        <f aca="false">ROUNDUP(G56*F56,0)</f>
        <v>198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customFormat="false" ht="13.8" hidden="false" customHeight="false" outlineLevel="0" collapsed="false">
      <c r="A57" s="19" t="s">
        <v>63</v>
      </c>
      <c r="B57" s="27"/>
      <c r="C57" s="28"/>
      <c r="D57" s="29"/>
      <c r="E57" s="29"/>
      <c r="F57" s="29"/>
      <c r="G57" s="30"/>
      <c r="H57" s="31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customFormat="false" ht="13.8" hidden="false" customHeight="false" outlineLevel="0" collapsed="false">
      <c r="A58" s="26" t="s">
        <v>64</v>
      </c>
      <c r="B58" s="27"/>
      <c r="C58" s="28"/>
      <c r="D58" s="29" t="n">
        <v>1</v>
      </c>
      <c r="E58" s="29" t="n">
        <v>5</v>
      </c>
      <c r="F58" s="29" t="n">
        <f aca="false">+D58*E58</f>
        <v>5</v>
      </c>
      <c r="G58" s="30" t="n">
        <f aca="false">$G$3</f>
        <v>19.75</v>
      </c>
      <c r="H58" s="31" t="n">
        <f aca="false">ROUNDUP(G58*F58,0)</f>
        <v>99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customFormat="false" ht="13.8" hidden="false" customHeight="false" outlineLevel="0" collapsed="false">
      <c r="A59" s="26" t="s">
        <v>65</v>
      </c>
      <c r="B59" s="27"/>
      <c r="C59" s="28"/>
      <c r="D59" s="29" t="n">
        <v>1</v>
      </c>
      <c r="E59" s="29" t="n">
        <v>5</v>
      </c>
      <c r="F59" s="29" t="n">
        <f aca="false">+D59*E59</f>
        <v>5</v>
      </c>
      <c r="G59" s="30" t="n">
        <f aca="false">$G$3</f>
        <v>19.75</v>
      </c>
      <c r="H59" s="31" t="n">
        <f aca="false">ROUNDUP(G59*F59,0)</f>
        <v>99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customFormat="false" ht="13.8" hidden="false" customHeight="false" outlineLevel="0" collapsed="false">
      <c r="A60" s="26" t="s">
        <v>66</v>
      </c>
      <c r="B60" s="27"/>
      <c r="C60" s="28"/>
      <c r="D60" s="29" t="n">
        <v>1</v>
      </c>
      <c r="E60" s="29" t="n">
        <v>7</v>
      </c>
      <c r="F60" s="29" t="n">
        <f aca="false">+D60*E60</f>
        <v>7</v>
      </c>
      <c r="G60" s="30" t="n">
        <f aca="false">$G$3</f>
        <v>19.75</v>
      </c>
      <c r="H60" s="31" t="n">
        <f aca="false">ROUNDUP(G60*F60,0)</f>
        <v>139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customFormat="false" ht="13.8" hidden="false" customHeight="false" outlineLevel="0" collapsed="false">
      <c r="A61" s="26" t="s">
        <v>67</v>
      </c>
      <c r="B61" s="27"/>
      <c r="C61" s="28"/>
      <c r="D61" s="29" t="n">
        <v>1</v>
      </c>
      <c r="E61" s="29" t="n">
        <v>7</v>
      </c>
      <c r="F61" s="29" t="n">
        <f aca="false">+D61*E61</f>
        <v>7</v>
      </c>
      <c r="G61" s="30" t="n">
        <f aca="false">$G$3</f>
        <v>19.75</v>
      </c>
      <c r="H61" s="31" t="n">
        <f aca="false">ROUNDUP(G61*F61,0)</f>
        <v>139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customFormat="false" ht="13.8" hidden="false" customHeight="false" outlineLevel="0" collapsed="false">
      <c r="A62" s="19" t="s">
        <v>68</v>
      </c>
      <c r="B62" s="27"/>
      <c r="C62" s="28"/>
      <c r="D62" s="29" t="n">
        <v>1</v>
      </c>
      <c r="E62" s="29" t="n">
        <v>20</v>
      </c>
      <c r="F62" s="29" t="n">
        <f aca="false">+D62*E62</f>
        <v>20</v>
      </c>
      <c r="G62" s="30" t="n">
        <f aca="false">$G$3</f>
        <v>19.75</v>
      </c>
      <c r="H62" s="31" t="n">
        <f aca="false">ROUNDUP(G62*F62,0)</f>
        <v>395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customFormat="false" ht="13.8" hidden="false" customHeight="false" outlineLevel="0" collapsed="false">
      <c r="A63" s="19" t="s">
        <v>69</v>
      </c>
      <c r="B63" s="27"/>
      <c r="C63" s="28"/>
      <c r="D63" s="29"/>
      <c r="E63" s="29"/>
      <c r="F63" s="29"/>
      <c r="G63" s="30"/>
      <c r="H63" s="31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customFormat="false" ht="13.8" hidden="false" customHeight="false" outlineLevel="0" collapsed="false">
      <c r="A64" s="26" t="s">
        <v>70</v>
      </c>
      <c r="B64" s="27"/>
      <c r="C64" s="28"/>
      <c r="D64" s="29" t="n">
        <v>1</v>
      </c>
      <c r="E64" s="29" t="n">
        <v>15</v>
      </c>
      <c r="F64" s="29" t="n">
        <f aca="false">+D64*E64</f>
        <v>15</v>
      </c>
      <c r="G64" s="30" t="n">
        <f aca="false">$G$3</f>
        <v>19.75</v>
      </c>
      <c r="H64" s="31" t="n">
        <f aca="false">ROUNDUP(G64*F64,0)</f>
        <v>297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customFormat="false" ht="13.8" hidden="false" customHeight="false" outlineLevel="0" collapsed="false">
      <c r="A65" s="26" t="s">
        <v>71</v>
      </c>
      <c r="B65" s="27"/>
      <c r="C65" s="28"/>
      <c r="D65" s="29" t="n">
        <v>1</v>
      </c>
      <c r="E65" s="29" t="n">
        <v>20</v>
      </c>
      <c r="F65" s="29" t="n">
        <f aca="false">+D65*E65</f>
        <v>20</v>
      </c>
      <c r="G65" s="30" t="n">
        <f aca="false">$G$3</f>
        <v>19.75</v>
      </c>
      <c r="H65" s="31" t="n">
        <f aca="false">ROUNDUP(G65*F65,0)</f>
        <v>395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customFormat="false" ht="13.8" hidden="false" customHeight="false" outlineLevel="0" collapsed="false">
      <c r="A66" s="19" t="s">
        <v>72</v>
      </c>
      <c r="B66" s="27"/>
      <c r="C66" s="28"/>
      <c r="D66" s="29"/>
      <c r="E66" s="29"/>
      <c r="F66" s="29"/>
      <c r="G66" s="30"/>
      <c r="H66" s="31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customFormat="false" ht="13.8" hidden="false" customHeight="false" outlineLevel="0" collapsed="false">
      <c r="A67" s="26" t="s">
        <v>73</v>
      </c>
      <c r="B67" s="27"/>
      <c r="C67" s="28"/>
      <c r="D67" s="29" t="n">
        <v>1</v>
      </c>
      <c r="E67" s="29" t="n">
        <v>6</v>
      </c>
      <c r="F67" s="29" t="n">
        <f aca="false">+D67*E67</f>
        <v>6</v>
      </c>
      <c r="G67" s="30" t="n">
        <f aca="false">$G$3</f>
        <v>19.75</v>
      </c>
      <c r="H67" s="31" t="n">
        <f aca="false">ROUNDUP(G67*F67,0)</f>
        <v>119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customFormat="false" ht="13.8" hidden="false" customHeight="false" outlineLevel="0" collapsed="false">
      <c r="A68" s="26" t="s">
        <v>17</v>
      </c>
      <c r="B68" s="27"/>
      <c r="C68" s="28"/>
      <c r="D68" s="29" t="n">
        <v>1</v>
      </c>
      <c r="E68" s="29" t="n">
        <v>4</v>
      </c>
      <c r="F68" s="29" t="n">
        <f aca="false">+D68*E68</f>
        <v>4</v>
      </c>
      <c r="G68" s="30" t="n">
        <f aca="false">$G$3</f>
        <v>19.75</v>
      </c>
      <c r="H68" s="31" t="n">
        <f aca="false">ROUNDUP(G68*F68,0)</f>
        <v>79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customFormat="false" ht="13.8" hidden="false" customHeight="false" outlineLevel="0" collapsed="false">
      <c r="A69" s="26" t="s">
        <v>21</v>
      </c>
      <c r="B69" s="27"/>
      <c r="C69" s="28"/>
      <c r="D69" s="29" t="n">
        <v>1</v>
      </c>
      <c r="E69" s="29" t="n">
        <v>4</v>
      </c>
      <c r="F69" s="29" t="n">
        <f aca="false">+D69*E69</f>
        <v>4</v>
      </c>
      <c r="G69" s="30" t="n">
        <f aca="false">$G$3</f>
        <v>19.75</v>
      </c>
      <c r="H69" s="31" t="n">
        <f aca="false">ROUNDUP(G69*F69,0)</f>
        <v>79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customFormat="false" ht="13.8" hidden="false" customHeight="false" outlineLevel="0" collapsed="false">
      <c r="A70" s="26" t="s">
        <v>74</v>
      </c>
      <c r="B70" s="27"/>
      <c r="C70" s="28"/>
      <c r="D70" s="29" t="n">
        <v>1</v>
      </c>
      <c r="E70" s="29" t="n">
        <v>7</v>
      </c>
      <c r="F70" s="29" t="n">
        <f aca="false">+D70*E70</f>
        <v>7</v>
      </c>
      <c r="G70" s="30" t="n">
        <f aca="false">$G$3</f>
        <v>19.75</v>
      </c>
      <c r="H70" s="31" t="n">
        <f aca="false">ROUNDUP(G70*F70,0)</f>
        <v>139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customFormat="false" ht="13.8" hidden="false" customHeight="false" outlineLevel="0" collapsed="false">
      <c r="A71" s="26" t="s">
        <v>75</v>
      </c>
      <c r="B71" s="27"/>
      <c r="C71" s="28"/>
      <c r="D71" s="29" t="n">
        <v>1</v>
      </c>
      <c r="E71" s="29" t="n">
        <v>10</v>
      </c>
      <c r="F71" s="29" t="n">
        <f aca="false">+D71*E71</f>
        <v>10</v>
      </c>
      <c r="G71" s="30" t="n">
        <f aca="false">$G$3</f>
        <v>19.75</v>
      </c>
      <c r="H71" s="31" t="n">
        <f aca="false">ROUNDUP(G71*F71,0)</f>
        <v>198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customFormat="false" ht="13.8" hidden="false" customHeight="false" outlineLevel="0" collapsed="false">
      <c r="A72" s="26" t="s">
        <v>76</v>
      </c>
      <c r="B72" s="27"/>
      <c r="C72" s="28"/>
      <c r="D72" s="29" t="n">
        <v>1</v>
      </c>
      <c r="E72" s="29" t="n">
        <v>12</v>
      </c>
      <c r="F72" s="29" t="n">
        <f aca="false">+D72*E72</f>
        <v>12</v>
      </c>
      <c r="G72" s="30" t="n">
        <f aca="false">$G$3</f>
        <v>19.75</v>
      </c>
      <c r="H72" s="31" t="n">
        <f aca="false">ROUNDUP(G72*F72,0)</f>
        <v>237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customFormat="false" ht="13.8" hidden="false" customHeight="false" outlineLevel="0" collapsed="false">
      <c r="A73" s="26" t="s">
        <v>77</v>
      </c>
      <c r="B73" s="27"/>
      <c r="C73" s="28"/>
      <c r="D73" s="29" t="n">
        <v>1</v>
      </c>
      <c r="E73" s="29" t="n">
        <v>5</v>
      </c>
      <c r="F73" s="29" t="n">
        <f aca="false">+D73*E73</f>
        <v>5</v>
      </c>
      <c r="G73" s="30" t="n">
        <f aca="false">$G$3</f>
        <v>19.75</v>
      </c>
      <c r="H73" s="31" t="n">
        <f aca="false">ROUNDUP(G73*F73,0)</f>
        <v>99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customFormat="false" ht="13.8" hidden="false" customHeight="false" outlineLevel="0" collapsed="false">
      <c r="A74" s="26" t="s">
        <v>78</v>
      </c>
      <c r="B74" s="27"/>
      <c r="C74" s="28"/>
      <c r="D74" s="29" t="n">
        <v>1</v>
      </c>
      <c r="E74" s="29" t="n">
        <v>3</v>
      </c>
      <c r="F74" s="29" t="n">
        <f aca="false">+D74*E74</f>
        <v>3</v>
      </c>
      <c r="G74" s="30" t="n">
        <f aca="false">$G$3</f>
        <v>19.75</v>
      </c>
      <c r="H74" s="31" t="n">
        <f aca="false">ROUNDUP(G74*F74,0)</f>
        <v>60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customFormat="false" ht="13.8" hidden="false" customHeight="false" outlineLevel="0" collapsed="false">
      <c r="A75" s="26" t="s">
        <v>79</v>
      </c>
      <c r="B75" s="27"/>
      <c r="C75" s="28"/>
      <c r="D75" s="29" t="n">
        <v>1</v>
      </c>
      <c r="E75" s="29" t="n">
        <v>4</v>
      </c>
      <c r="F75" s="29" t="n">
        <f aca="false">+D75*E75</f>
        <v>4</v>
      </c>
      <c r="G75" s="30" t="n">
        <f aca="false">$G$3</f>
        <v>19.75</v>
      </c>
      <c r="H75" s="31" t="n">
        <f aca="false">ROUNDUP(G75*F75,0)</f>
        <v>79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customFormat="false" ht="13.8" hidden="false" customHeight="false" outlineLevel="0" collapsed="false">
      <c r="A76" s="26" t="s">
        <v>80</v>
      </c>
      <c r="B76" s="27"/>
      <c r="C76" s="28"/>
      <c r="D76" s="29" t="n">
        <v>1</v>
      </c>
      <c r="E76" s="29" t="n">
        <v>3</v>
      </c>
      <c r="F76" s="29" t="n">
        <f aca="false">+D76*E76</f>
        <v>3</v>
      </c>
      <c r="G76" s="30" t="n">
        <f aca="false">$G$3</f>
        <v>19.75</v>
      </c>
      <c r="H76" s="31" t="n">
        <f aca="false">ROUNDUP(G76*F76,0)</f>
        <v>60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customFormat="false" ht="13.8" hidden="false" customHeight="false" outlineLevel="0" collapsed="false">
      <c r="A77" s="26" t="s">
        <v>81</v>
      </c>
      <c r="B77" s="27"/>
      <c r="C77" s="28"/>
      <c r="D77" s="29" t="n">
        <v>1</v>
      </c>
      <c r="E77" s="29" t="n">
        <v>4</v>
      </c>
      <c r="F77" s="29" t="n">
        <f aca="false">+D77*E77</f>
        <v>4</v>
      </c>
      <c r="G77" s="30" t="n">
        <f aca="false">$G$3</f>
        <v>19.75</v>
      </c>
      <c r="H77" s="31" t="n">
        <f aca="false">ROUNDUP(G77*F77,0)</f>
        <v>79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customFormat="false" ht="13.8" hidden="false" customHeight="false" outlineLevel="0" collapsed="false">
      <c r="A78" s="26" t="s">
        <v>82</v>
      </c>
      <c r="B78" s="27"/>
      <c r="C78" s="28"/>
      <c r="D78" s="29" t="n">
        <v>1</v>
      </c>
      <c r="E78" s="29" t="n">
        <v>5</v>
      </c>
      <c r="F78" s="29" t="n">
        <f aca="false">+D78*E78</f>
        <v>5</v>
      </c>
      <c r="G78" s="30" t="n">
        <f aca="false">$G$3</f>
        <v>19.75</v>
      </c>
      <c r="H78" s="31" t="n">
        <f aca="false">ROUNDUP(G78*F78,0)</f>
        <v>99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customFormat="false" ht="13.8" hidden="false" customHeight="false" outlineLevel="0" collapsed="false">
      <c r="A79" s="26" t="s">
        <v>83</v>
      </c>
      <c r="B79" s="27"/>
      <c r="C79" s="28"/>
      <c r="D79" s="29" t="n">
        <v>1</v>
      </c>
      <c r="E79" s="29" t="n">
        <v>6</v>
      </c>
      <c r="F79" s="29" t="n">
        <f aca="false">+D79*E79</f>
        <v>6</v>
      </c>
      <c r="G79" s="30" t="n">
        <f aca="false">$G$3</f>
        <v>19.75</v>
      </c>
      <c r="H79" s="31" t="n">
        <f aca="false">ROUNDUP(G79*F79,0)</f>
        <v>119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customFormat="false" ht="13.8" hidden="false" customHeight="false" outlineLevel="0" collapsed="false">
      <c r="A80" s="26" t="s">
        <v>84</v>
      </c>
      <c r="B80" s="27"/>
      <c r="C80" s="28"/>
      <c r="D80" s="29" t="n">
        <v>1</v>
      </c>
      <c r="E80" s="29" t="n">
        <v>8</v>
      </c>
      <c r="F80" s="29" t="n">
        <f aca="false">+D80*E80</f>
        <v>8</v>
      </c>
      <c r="G80" s="30" t="n">
        <f aca="false">$G$3</f>
        <v>19.75</v>
      </c>
      <c r="H80" s="31" t="n">
        <f aca="false">ROUNDUP(G80*F80,0)</f>
        <v>158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customFormat="false" ht="13.8" hidden="false" customHeight="false" outlineLevel="0" collapsed="false">
      <c r="A81" s="26" t="s">
        <v>85</v>
      </c>
      <c r="B81" s="27"/>
      <c r="C81" s="28"/>
      <c r="D81" s="29" t="n">
        <v>1</v>
      </c>
      <c r="E81" s="29" t="n">
        <v>5</v>
      </c>
      <c r="F81" s="29" t="n">
        <f aca="false">+D81*E81</f>
        <v>5</v>
      </c>
      <c r="G81" s="30" t="n">
        <f aca="false">$G$3</f>
        <v>19.75</v>
      </c>
      <c r="H81" s="31" t="n">
        <f aca="false">ROUNDUP(G81*F81,0)</f>
        <v>99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customFormat="false" ht="13.8" hidden="false" customHeight="false" outlineLevel="0" collapsed="false">
      <c r="A82" s="26" t="s">
        <v>86</v>
      </c>
      <c r="B82" s="27"/>
      <c r="C82" s="28"/>
      <c r="D82" s="29" t="n">
        <v>1</v>
      </c>
      <c r="E82" s="29" t="n">
        <v>5</v>
      </c>
      <c r="F82" s="29" t="n">
        <f aca="false">+D82*E82</f>
        <v>5</v>
      </c>
      <c r="G82" s="30" t="n">
        <f aca="false">$G$3</f>
        <v>19.75</v>
      </c>
      <c r="H82" s="31" t="n">
        <f aca="false">ROUNDUP(G82*F82,0)</f>
        <v>99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customFormat="false" ht="13.8" hidden="false" customHeight="false" outlineLevel="0" collapsed="false">
      <c r="A83" s="26" t="s">
        <v>87</v>
      </c>
      <c r="B83" s="27"/>
      <c r="C83" s="28"/>
      <c r="D83" s="29" t="n">
        <v>1</v>
      </c>
      <c r="E83" s="29" t="n">
        <v>30</v>
      </c>
      <c r="F83" s="29" t="n">
        <f aca="false">+D83*E83</f>
        <v>30</v>
      </c>
      <c r="G83" s="30" t="n">
        <f aca="false">$G$3</f>
        <v>19.75</v>
      </c>
      <c r="H83" s="31" t="n">
        <f aca="false">ROUNDUP(G83*F83,0)</f>
        <v>593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customFormat="false" ht="13.8" hidden="false" customHeight="false" outlineLevel="0" collapsed="false">
      <c r="A84" s="34"/>
      <c r="B84" s="27"/>
      <c r="C84" s="28"/>
      <c r="D84" s="29"/>
      <c r="E84" s="29"/>
      <c r="F84" s="29"/>
      <c r="G84" s="30"/>
      <c r="H84" s="31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customFormat="false" ht="13.8" hidden="false" customHeight="false" outlineLevel="0" collapsed="false">
      <c r="A85" s="35" t="s">
        <v>88</v>
      </c>
      <c r="B85" s="36"/>
      <c r="C85" s="37"/>
      <c r="D85" s="38"/>
      <c r="E85" s="38"/>
      <c r="F85" s="38" t="n">
        <f aca="false">SUM(F6:F83)</f>
        <v>494</v>
      </c>
      <c r="G85" s="39" t="n">
        <f aca="false">$G$3</f>
        <v>19.75</v>
      </c>
      <c r="H85" s="40" t="n">
        <f aca="false">ROUNDUP(F85*G85,0)</f>
        <v>9757</v>
      </c>
      <c r="I85" s="6"/>
      <c r="J85" s="6" t="n">
        <f aca="false">F85+F89</f>
        <v>627.38</v>
      </c>
      <c r="K85" s="6"/>
      <c r="L85" s="6"/>
      <c r="M85" s="6"/>
      <c r="N85" s="6"/>
      <c r="O85" s="6"/>
      <c r="P85" s="6"/>
      <c r="Q85" s="6"/>
      <c r="R85" s="6"/>
      <c r="S85" s="6"/>
      <c r="T85" s="6"/>
    </row>
    <row r="86" customFormat="false" ht="14.25" hidden="false" customHeight="false" outlineLevel="0" collapsed="false">
      <c r="A86" s="41" t="s">
        <v>89</v>
      </c>
      <c r="B86" s="42"/>
      <c r="C86" s="42"/>
      <c r="D86" s="43" t="n">
        <v>0.15</v>
      </c>
      <c r="E86" s="44"/>
      <c r="F86" s="45" t="n">
        <f aca="false">+D86*F85</f>
        <v>74.1</v>
      </c>
      <c r="G86" s="46" t="n">
        <f aca="false">$G$3</f>
        <v>19.75</v>
      </c>
      <c r="H86" s="47" t="n">
        <f aca="false">ROUNDUP(F86*G86,0)</f>
        <v>1464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customFormat="false" ht="14.25" hidden="false" customHeight="false" outlineLevel="0" collapsed="false">
      <c r="A87" s="48" t="s">
        <v>90</v>
      </c>
      <c r="B87" s="49"/>
      <c r="C87" s="49"/>
      <c r="D87" s="50" t="n">
        <v>0.05</v>
      </c>
      <c r="E87" s="51"/>
      <c r="F87" s="45" t="n">
        <f aca="false">+D87*F85</f>
        <v>24.7</v>
      </c>
      <c r="G87" s="52" t="n">
        <f aca="false">$G$3</f>
        <v>19.75</v>
      </c>
      <c r="H87" s="53" t="n">
        <f aca="false">ROUNDUP(F87*G87,0)</f>
        <v>488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customFormat="false" ht="14.25" hidden="false" customHeight="false" outlineLevel="0" collapsed="false">
      <c r="A88" s="48" t="s">
        <v>91</v>
      </c>
      <c r="B88" s="49"/>
      <c r="C88" s="49"/>
      <c r="D88" s="50" t="n">
        <v>0.07</v>
      </c>
      <c r="E88" s="51"/>
      <c r="F88" s="45" t="n">
        <f aca="false">+D88*F85</f>
        <v>34.58</v>
      </c>
      <c r="G88" s="52" t="n">
        <f aca="false">$G$3</f>
        <v>19.75</v>
      </c>
      <c r="H88" s="53" t="n">
        <f aca="false">ROUNDUP(F88*G88,0)</f>
        <v>683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customFormat="false" ht="14.25" hidden="false" customHeight="false" outlineLevel="0" collapsed="false">
      <c r="A89" s="54" t="s">
        <v>92</v>
      </c>
      <c r="B89" s="55"/>
      <c r="C89" s="56"/>
      <c r="D89" s="57"/>
      <c r="E89" s="57"/>
      <c r="F89" s="57" t="n">
        <f aca="false">SUM(F86:F88)</f>
        <v>133.38</v>
      </c>
      <c r="G89" s="39" t="n">
        <f aca="false">$G$3</f>
        <v>19.75</v>
      </c>
      <c r="H89" s="40" t="n">
        <f aca="false">ROUNDUP(F89*G89,0)</f>
        <v>2635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customFormat="false" ht="14.25" hidden="false" customHeight="false" outlineLevel="0" collapsed="false">
      <c r="A90" s="58" t="s">
        <v>93</v>
      </c>
      <c r="B90" s="59"/>
      <c r="C90" s="59"/>
      <c r="D90" s="60"/>
      <c r="E90" s="61"/>
      <c r="F90" s="62" t="n">
        <v>58</v>
      </c>
      <c r="G90" s="63"/>
      <c r="H90" s="64" t="n">
        <f aca="false">+F90</f>
        <v>58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customFormat="false" ht="14.25" hidden="false" customHeight="false" outlineLevel="0" collapsed="false">
      <c r="A91" s="59" t="s">
        <v>94</v>
      </c>
      <c r="B91" s="59"/>
      <c r="C91" s="59"/>
      <c r="D91" s="60" t="n">
        <v>6</v>
      </c>
      <c r="E91" s="61" t="n">
        <v>123</v>
      </c>
      <c r="F91" s="62" t="n">
        <f aca="false">+E91*D91</f>
        <v>738</v>
      </c>
      <c r="G91" s="63"/>
      <c r="H91" s="64" t="n">
        <f aca="false">ROUNDUP(+F91,0)</f>
        <v>738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customFormat="false" ht="14.25" hidden="false" customHeight="false" outlineLevel="0" collapsed="false">
      <c r="A92" s="59" t="s">
        <v>95</v>
      </c>
      <c r="B92" s="59"/>
      <c r="C92" s="59"/>
      <c r="D92" s="60" t="n">
        <f aca="false">+F89+F85</f>
        <v>627.38</v>
      </c>
      <c r="E92" s="61" t="n">
        <f aca="false">+(400/(1800*4))</f>
        <v>0.0555555555555556</v>
      </c>
      <c r="F92" s="62" t="n">
        <f aca="false">+E92*D92</f>
        <v>34.8544444444444</v>
      </c>
      <c r="G92" s="63"/>
      <c r="H92" s="64" t="n">
        <f aca="false">ROUNDUP(+F92,0)</f>
        <v>35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customFormat="false" ht="14.25" hidden="false" customHeight="false" outlineLevel="0" collapsed="false">
      <c r="A93" s="59"/>
      <c r="B93" s="59"/>
      <c r="C93" s="59"/>
      <c r="D93" s="60"/>
      <c r="E93" s="61"/>
      <c r="F93" s="62"/>
      <c r="G93" s="63"/>
      <c r="H93" s="64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customFormat="false" ht="14.25" hidden="false" customHeight="false" outlineLevel="0" collapsed="false">
      <c r="A94" s="54" t="s">
        <v>96</v>
      </c>
      <c r="B94" s="55"/>
      <c r="C94" s="56"/>
      <c r="D94" s="57"/>
      <c r="E94" s="57"/>
      <c r="F94" s="65" t="n">
        <f aca="false">SUM(F90:F93)</f>
        <v>830.854444444444</v>
      </c>
      <c r="G94" s="39"/>
      <c r="H94" s="40" t="n">
        <f aca="false">ROUNDUP(+F94,0)</f>
        <v>831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customFormat="false" ht="15" hidden="false" customHeight="false" outlineLevel="0" collapsed="false">
      <c r="A95" s="66" t="s">
        <v>97</v>
      </c>
      <c r="B95" s="66"/>
      <c r="C95" s="66"/>
      <c r="D95" s="67"/>
      <c r="E95" s="67"/>
      <c r="F95" s="68"/>
      <c r="G95" s="69"/>
      <c r="H95" s="70" t="n">
        <f aca="false">ROUNDUP(+H94+H89+H85,0)</f>
        <v>13223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customFormat="false" ht="15" hidden="false" customHeight="false" outlineLevel="0" collapsed="false">
      <c r="A96" s="71" t="s">
        <v>98</v>
      </c>
      <c r="B96" s="72"/>
      <c r="C96" s="72"/>
      <c r="D96" s="72"/>
      <c r="E96" s="72"/>
      <c r="F96" s="72"/>
      <c r="G96" s="73"/>
      <c r="H96" s="74" t="n">
        <f aca="false">ROUNDUP(+H95*0.21,0)</f>
        <v>2777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customFormat="false" ht="15" hidden="false" customHeight="false" outlineLevel="0" collapsed="false">
      <c r="A97" s="75" t="s">
        <v>99</v>
      </c>
      <c r="B97" s="76"/>
      <c r="C97" s="76"/>
      <c r="D97" s="76"/>
      <c r="E97" s="76"/>
      <c r="F97" s="76"/>
      <c r="G97" s="77"/>
      <c r="H97" s="78" t="n">
        <f aca="false">H95+H96</f>
        <v>16000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customFormat="false" ht="13.8" hidden="false" customHeight="false" outlineLevel="0" collapsed="false"/>
    <row r="99" customFormat="false" ht="13.8" hidden="false" customHeight="false" outlineLevel="0" collapsed="false"/>
  </sheetData>
  <mergeCells count="3">
    <mergeCell ref="A3:C3"/>
    <mergeCell ref="A4:C4"/>
    <mergeCell ref="G4:H4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LibreOffice/5.3.1.2$Windows_X86_64 LibreOffice_project/e80a0e0fd1875e1696614d24c32df0f95f03deb2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2015-02-26T10:15:42Z</dcterms:created>
  <dc:creator>lAngel</dc:creator>
  <dc:description/>
  <dc:language>es-ES</dc:language>
  <cp:lastModifiedBy/>
  <dcterms:modified xsi:type="dcterms:W3CDTF">2018-05-17T10:47:21Z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8ffcfe40-de72-4450-aee9-c0da0139adb2</vt:lpwstr>
  </property>
</Properties>
</file>