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D\Dev\fi.im\sln\Spreads\lib\Utf8Json\docs\"/>
    </mc:Choice>
  </mc:AlternateContent>
  <xr:revisionPtr revIDLastSave="0" documentId="13_ncr:1_{1AA80CB5-9BB8-41BE-ACB5-E2528ADF44DF}" xr6:coauthVersionLast="36" xr6:coauthVersionMax="36" xr10:uidLastSave="{00000000-0000-0000-0000-000000000000}"/>
  <bookViews>
    <workbookView xWindow="0" yWindow="0" windowWidth="21600" windowHeight="9525" xr2:uid="{00000000-000D-0000-FFFF-FFFF00000000}"/>
  </bookViews>
  <sheets>
    <sheet name="Sheet1" sheetId="1" r:id="rId1"/>
    <sheet name="Serialize" sheetId="2" r:id="rId2"/>
    <sheet name="Deserialize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1" i="2" l="1"/>
  <c r="O25" i="1" s="1"/>
  <c r="L21" i="2"/>
  <c r="N25" i="1" s="1"/>
  <c r="M20" i="2"/>
  <c r="O24" i="1" s="1"/>
  <c r="L20" i="2"/>
  <c r="N24" i="1" s="1"/>
  <c r="M19" i="2"/>
  <c r="O23" i="1" s="1"/>
  <c r="L19" i="2"/>
  <c r="N23" i="1" s="1"/>
  <c r="M18" i="2"/>
  <c r="O22" i="1" s="1"/>
  <c r="L18" i="2"/>
  <c r="N22" i="1" s="1"/>
  <c r="M17" i="2"/>
  <c r="O20" i="1" s="1"/>
  <c r="L17" i="2"/>
  <c r="N20" i="1" s="1"/>
  <c r="M16" i="2"/>
  <c r="O18" i="1" s="1"/>
  <c r="L16" i="2"/>
  <c r="N18" i="1" s="1"/>
  <c r="M15" i="2"/>
  <c r="O17" i="1" s="1"/>
  <c r="L15" i="2"/>
  <c r="N17" i="1" s="1"/>
  <c r="M14" i="2"/>
  <c r="O19" i="1" s="1"/>
  <c r="L14" i="2"/>
  <c r="N19" i="1" s="1"/>
  <c r="M13" i="2"/>
  <c r="O21" i="1" s="1"/>
  <c r="L13" i="2"/>
  <c r="N21" i="1" s="1"/>
  <c r="M14" i="3"/>
  <c r="Q19" i="1" s="1"/>
  <c r="M15" i="3"/>
  <c r="Q17" i="1" s="1"/>
  <c r="M16" i="3"/>
  <c r="Q18" i="1" s="1"/>
  <c r="M17" i="3"/>
  <c r="Q20" i="1" s="1"/>
  <c r="M18" i="3"/>
  <c r="Q22" i="1" s="1"/>
  <c r="M19" i="3"/>
  <c r="Q23" i="1" s="1"/>
  <c r="M20" i="3"/>
  <c r="Q25" i="1" s="1"/>
  <c r="M21" i="3"/>
  <c r="Q24" i="1" s="1"/>
  <c r="M13" i="3"/>
  <c r="Q21" i="1" s="1"/>
  <c r="L14" i="3"/>
  <c r="L15" i="3"/>
  <c r="P17" i="1" s="1"/>
  <c r="L16" i="3"/>
  <c r="P18" i="1" s="1"/>
  <c r="L17" i="3"/>
  <c r="P20" i="1" s="1"/>
  <c r="L18" i="3"/>
  <c r="P22" i="1" s="1"/>
  <c r="L19" i="3"/>
  <c r="P23" i="1" s="1"/>
  <c r="L20" i="3"/>
  <c r="P25" i="1" s="1"/>
  <c r="L21" i="3"/>
  <c r="P24" i="1" s="1"/>
  <c r="L13" i="3"/>
  <c r="P21" i="1" s="1"/>
  <c r="I25" i="1" l="1"/>
  <c r="P19" i="1"/>
  <c r="T19" i="1" s="1"/>
  <c r="S21" i="1"/>
  <c r="S19" i="1"/>
  <c r="T21" i="1" l="1"/>
  <c r="I26" i="1"/>
</calcChain>
</file>

<file path=xl/sharedStrings.xml><?xml version="1.0" encoding="utf-8"?>
<sst xmlns="http://schemas.openxmlformats.org/spreadsheetml/2006/main" count="175" uniqueCount="108">
  <si>
    <t>Method</t>
  </si>
  <si>
    <t>Jil</t>
  </si>
  <si>
    <t>JilTextWriter</t>
  </si>
  <si>
    <t>NetJson</t>
  </si>
  <si>
    <t>JsonNet</t>
  </si>
  <si>
    <t>Serialize(ns)</t>
    <phoneticPr fontId="1"/>
  </si>
  <si>
    <t>SerializeAllocated(B)</t>
    <phoneticPr fontId="1"/>
  </si>
  <si>
    <t>DeserializeAllocated(B)</t>
    <phoneticPr fontId="1"/>
  </si>
  <si>
    <t>Deserialize(ns)</t>
    <phoneticPr fontId="1"/>
  </si>
  <si>
    <t>Spreads</t>
  </si>
  <si>
    <t>BenchmarkDotNet=v0.11.1, OS=Windows 10.0.17134.112 (1803/April2018Update/Redstone4)</t>
  </si>
  <si>
    <t>Intel Core i7-8700 CPU 3.20GHz (Max: 3.19GHz) (Coffee Lake), 1 CPU, 12 logical and 6 physical cores</t>
  </si>
  <si>
    <t>.NET Core SDK=2.1.402</t>
  </si>
  <si>
    <t xml:space="preserve">  [Host]   : .NET Core 2.1.4 (CoreCLR 4.6.26814.03, CoreFX 4.6.26814.02), 64bit RyuJIT</t>
  </si>
  <si>
    <t xml:space="preserve">  ShortRun : .NET Core 2.1.4 (CoreCLR 4.6.26814.03, CoreFX 4.6.26814.02), 64bit RyuJIT</t>
  </si>
  <si>
    <t xml:space="preserve">Job=ShortRun  Jit=RyuJit  Runtime=Core  </t>
  </si>
  <si>
    <t xml:space="preserve">Toolchain=.NET Core 2.1  IterationCount=3  LaunchCount=1  </t>
  </si>
  <si>
    <t xml:space="preserve">WarmupCount=3  </t>
  </si>
  <si>
    <t>Mean</t>
  </si>
  <si>
    <t>Error</t>
  </si>
  <si>
    <t>StdDev</t>
  </si>
  <si>
    <t>Scaled</t>
  </si>
  <si>
    <t>ScaledSD</t>
  </si>
  <si>
    <t>Gen 0</t>
  </si>
  <si>
    <t>Gen 1</t>
  </si>
  <si>
    <t>Allocated</t>
  </si>
  <si>
    <t>Utf8JsonSerializer</t>
  </si>
  <si>
    <t>-</t>
  </si>
  <si>
    <t>176 B</t>
  </si>
  <si>
    <t>SpreadsJsonSerializer</t>
  </si>
  <si>
    <t>MessagePackCSharp</t>
  </si>
  <si>
    <t>64 B</t>
  </si>
  <si>
    <t>MessagePackCSharpContractless</t>
  </si>
  <si>
    <t>Protobufnet</t>
  </si>
  <si>
    <t>560 B</t>
  </si>
  <si>
    <t>1464 B</t>
  </si>
  <si>
    <t>5784 B</t>
  </si>
  <si>
    <t>840 B</t>
  </si>
  <si>
    <t>1984 B</t>
  </si>
  <si>
    <t>48 B</t>
  </si>
  <si>
    <t>120 B</t>
  </si>
  <si>
    <t>464 B</t>
  </si>
  <si>
    <t>JilTextReader</t>
  </si>
  <si>
    <t>3488 B</t>
  </si>
  <si>
    <t>3288 B</t>
  </si>
  <si>
    <t>1032 B</t>
  </si>
  <si>
    <t>Utf8Json</t>
  </si>
  <si>
    <t>Mpack</t>
  </si>
  <si>
    <t>Mpack (CTL)</t>
  </si>
  <si>
    <t>56 B</t>
  </si>
  <si>
    <t>377.66 ns</t>
  </si>
  <si>
    <t>40.39 ns</t>
  </si>
  <si>
    <t>2.2820 ns</t>
  </si>
  <si>
    <t>182.41 ns</t>
  </si>
  <si>
    <t>59.22 ns</t>
  </si>
  <si>
    <t>3.3458 ns</t>
  </si>
  <si>
    <t>77.99 ns</t>
  </si>
  <si>
    <t>11.51 ns</t>
  </si>
  <si>
    <t>0.6505 ns</t>
  </si>
  <si>
    <t>162.18 ns</t>
  </si>
  <si>
    <t>13.60 ns</t>
  </si>
  <si>
    <t>0.7682 ns</t>
  </si>
  <si>
    <t>334.45 ns</t>
  </si>
  <si>
    <t>22.45 ns</t>
  </si>
  <si>
    <t>1.2683 ns</t>
  </si>
  <si>
    <t>712.01 ns</t>
  </si>
  <si>
    <t>49.59 ns</t>
  </si>
  <si>
    <t>2.8017 ns</t>
  </si>
  <si>
    <t>1,063.17 ns</t>
  </si>
  <si>
    <t>43.06 ns</t>
  </si>
  <si>
    <t>2.4330 ns</t>
  </si>
  <si>
    <t>2,830.16 ns</t>
  </si>
  <si>
    <t>218.77 ns</t>
  </si>
  <si>
    <t>12.3612 ns</t>
  </si>
  <si>
    <t>1,171.22 ns</t>
  </si>
  <si>
    <t>137.34 ns</t>
  </si>
  <si>
    <t>7.7598 ns</t>
  </si>
  <si>
    <t>250.03 ns</t>
  </si>
  <si>
    <t>19.578 ns</t>
  </si>
  <si>
    <t>1.1062 ns</t>
  </si>
  <si>
    <t>156.40 ns</t>
  </si>
  <si>
    <t>10.736 ns</t>
  </si>
  <si>
    <t>0.6066 ns</t>
  </si>
  <si>
    <t>80.65 ns</t>
  </si>
  <si>
    <t>14.930 ns</t>
  </si>
  <si>
    <t>0.8436 ns</t>
  </si>
  <si>
    <t>143.62 ns</t>
  </si>
  <si>
    <t>7.962 ns</t>
  </si>
  <si>
    <t>0.4499 ns</t>
  </si>
  <si>
    <t>144 B</t>
  </si>
  <si>
    <t>478.21 ns</t>
  </si>
  <si>
    <t>32.458 ns</t>
  </si>
  <si>
    <t>1.8339 ns</t>
  </si>
  <si>
    <t>504.32 ns</t>
  </si>
  <si>
    <t>10.025 ns</t>
  </si>
  <si>
    <t>0.5664 ns</t>
  </si>
  <si>
    <t>691.25 ns</t>
  </si>
  <si>
    <t>72.427 ns</t>
  </si>
  <si>
    <t>4.0923 ns</t>
  </si>
  <si>
    <t>527.21 ns</t>
  </si>
  <si>
    <t>26.516 ns</t>
  </si>
  <si>
    <t>1.4982 ns</t>
  </si>
  <si>
    <t>1,491.23 ns</t>
  </si>
  <si>
    <t>138.066 ns</t>
  </si>
  <si>
    <t>7.8010 ns</t>
  </si>
  <si>
    <t>vs. JsonNet</t>
  </si>
  <si>
    <t>Write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</si>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</sst>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4" fontId="2" fillId="0" borderId="0" xfId="0" applyNumberFormat="1" applyFont="1">
      <alignment vertical="center"/>
    </xf>
    <xf numFmtId="170" fontId="2" fillId="0" borderId="0" xfId="0" applyNumberFormat="1" applyFont="1">
      <alignment vertical="center"/>
    </xf>
    <xf numFmtId="0" fontId="0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 integer field object benchmark(lower is better)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Sheet1!$N$16</c:f>
              <c:strCache>
                <c:ptCount val="1"/>
                <c:pt idx="0">
                  <c:v>Serialize(ns)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Sheet1!$M$17:$M$25</c:f>
              <c:strCache>
                <c:ptCount val="9"/>
                <c:pt idx="0">
                  <c:v>Mpack</c:v>
                </c:pt>
                <c:pt idx="1">
                  <c:v>Mpack (CTL)</c:v>
                </c:pt>
                <c:pt idx="2">
                  <c:v>Spreads</c:v>
                </c:pt>
                <c:pt idx="3">
                  <c:v>Protobufnet</c:v>
                </c:pt>
                <c:pt idx="4">
                  <c:v>Utf8Json</c:v>
                </c:pt>
                <c:pt idx="5">
                  <c:v>Jil</c:v>
                </c:pt>
                <c:pt idx="6">
                  <c:v>JilTextWriter</c:v>
                </c:pt>
                <c:pt idx="7">
                  <c:v>NetJson</c:v>
                </c:pt>
                <c:pt idx="8">
                  <c:v>JsonNet</c:v>
                </c:pt>
              </c:strCache>
            </c:strRef>
          </c:cat>
          <c:val>
            <c:numRef>
              <c:f>Sheet1!$N$17:$N$25</c:f>
              <c:numCache>
                <c:formatCode>#,##0</c:formatCode>
                <c:ptCount val="9"/>
                <c:pt idx="0">
                  <c:v>80.650000000000006</c:v>
                </c:pt>
                <c:pt idx="1">
                  <c:v>143.62</c:v>
                </c:pt>
                <c:pt idx="2">
                  <c:v>156.4</c:v>
                </c:pt>
                <c:pt idx="3">
                  <c:v>478.21</c:v>
                </c:pt>
                <c:pt idx="4">
                  <c:v>250.03</c:v>
                </c:pt>
                <c:pt idx="5">
                  <c:v>504.32</c:v>
                </c:pt>
                <c:pt idx="6">
                  <c:v>691.25</c:v>
                </c:pt>
                <c:pt idx="7">
                  <c:v>527.21</c:v>
                </c:pt>
                <c:pt idx="8">
                  <c:v>1491.23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E-4D6F-A9EF-9B6785EEBB78}"/>
            </c:ext>
          </c:extLst>
        </c:ser>
        <c:ser>
          <c:idx val="2"/>
          <c:order val="2"/>
          <c:tx>
            <c:strRef>
              <c:f>Sheet1!$P$16</c:f>
              <c:strCache>
                <c:ptCount val="1"/>
                <c:pt idx="0">
                  <c:v>Deserialize(ns)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Sheet1!$M$17:$M$25</c:f>
              <c:strCache>
                <c:ptCount val="9"/>
                <c:pt idx="0">
                  <c:v>Mpack</c:v>
                </c:pt>
                <c:pt idx="1">
                  <c:v>Mpack (CTL)</c:v>
                </c:pt>
                <c:pt idx="2">
                  <c:v>Spreads</c:v>
                </c:pt>
                <c:pt idx="3">
                  <c:v>Protobufnet</c:v>
                </c:pt>
                <c:pt idx="4">
                  <c:v>Utf8Json</c:v>
                </c:pt>
                <c:pt idx="5">
                  <c:v>Jil</c:v>
                </c:pt>
                <c:pt idx="6">
                  <c:v>JilTextWriter</c:v>
                </c:pt>
                <c:pt idx="7">
                  <c:v>NetJson</c:v>
                </c:pt>
                <c:pt idx="8">
                  <c:v>JsonNet</c:v>
                </c:pt>
              </c:strCache>
            </c:strRef>
          </c:cat>
          <c:val>
            <c:numRef>
              <c:f>Sheet1!$P$17:$P$25</c:f>
              <c:numCache>
                <c:formatCode>#,##0</c:formatCode>
                <c:ptCount val="9"/>
                <c:pt idx="0">
                  <c:v>77.989999999999995</c:v>
                </c:pt>
                <c:pt idx="1">
                  <c:v>162.18</c:v>
                </c:pt>
                <c:pt idx="2">
                  <c:v>182.41</c:v>
                </c:pt>
                <c:pt idx="3">
                  <c:v>334.45</c:v>
                </c:pt>
                <c:pt idx="4">
                  <c:v>377.66</c:v>
                </c:pt>
                <c:pt idx="5">
                  <c:v>712.01</c:v>
                </c:pt>
                <c:pt idx="6">
                  <c:v>1063.17</c:v>
                </c:pt>
                <c:pt idx="7">
                  <c:v>1171.22</c:v>
                </c:pt>
                <c:pt idx="8">
                  <c:v>2830.16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E-4D6F-A9EF-9B6785EE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182504"/>
        <c:axId val="785181520"/>
      </c:barChart>
      <c:lineChart>
        <c:grouping val="standard"/>
        <c:varyColors val="0"/>
        <c:ser>
          <c:idx val="1"/>
          <c:order val="1"/>
          <c:tx>
            <c:strRef>
              <c:f>Sheet1!$O$16</c:f>
              <c:strCache>
                <c:ptCount val="1"/>
                <c:pt idx="0">
                  <c:v>SerializeAllocated(B)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Sheet1!$M$17:$M$25</c:f>
              <c:strCache>
                <c:ptCount val="9"/>
                <c:pt idx="0">
                  <c:v>Mpack</c:v>
                </c:pt>
                <c:pt idx="1">
                  <c:v>Mpack (CTL)</c:v>
                </c:pt>
                <c:pt idx="2">
                  <c:v>Spreads</c:v>
                </c:pt>
                <c:pt idx="3">
                  <c:v>Protobufnet</c:v>
                </c:pt>
                <c:pt idx="4">
                  <c:v>Utf8Json</c:v>
                </c:pt>
                <c:pt idx="5">
                  <c:v>Jil</c:v>
                </c:pt>
                <c:pt idx="6">
                  <c:v>JilTextWriter</c:v>
                </c:pt>
                <c:pt idx="7">
                  <c:v>NetJson</c:v>
                </c:pt>
                <c:pt idx="8">
                  <c:v>JsonNet</c:v>
                </c:pt>
              </c:strCache>
            </c:strRef>
          </c:cat>
          <c:val>
            <c:numRef>
              <c:f>Sheet1!$O$17:$O$25</c:f>
              <c:numCache>
                <c:formatCode>General</c:formatCode>
                <c:ptCount val="9"/>
                <c:pt idx="0">
                  <c:v>64</c:v>
                </c:pt>
                <c:pt idx="1">
                  <c:v>144</c:v>
                </c:pt>
                <c:pt idx="2">
                  <c:v>176</c:v>
                </c:pt>
                <c:pt idx="3">
                  <c:v>560</c:v>
                </c:pt>
                <c:pt idx="4">
                  <c:v>176</c:v>
                </c:pt>
                <c:pt idx="5">
                  <c:v>1464</c:v>
                </c:pt>
                <c:pt idx="6">
                  <c:v>5784</c:v>
                </c:pt>
                <c:pt idx="7">
                  <c:v>840</c:v>
                </c:pt>
                <c:pt idx="8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E-4D6F-A9EF-9B6785EEBB78}"/>
            </c:ext>
          </c:extLst>
        </c:ser>
        <c:ser>
          <c:idx val="3"/>
          <c:order val="3"/>
          <c:tx>
            <c:strRef>
              <c:f>Sheet1!$Q$16</c:f>
              <c:strCache>
                <c:ptCount val="1"/>
                <c:pt idx="0">
                  <c:v>DeserializeAllocated(B)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Sheet1!$M$17:$M$25</c:f>
              <c:strCache>
                <c:ptCount val="9"/>
                <c:pt idx="0">
                  <c:v>Mpack</c:v>
                </c:pt>
                <c:pt idx="1">
                  <c:v>Mpack (CTL)</c:v>
                </c:pt>
                <c:pt idx="2">
                  <c:v>Spreads</c:v>
                </c:pt>
                <c:pt idx="3">
                  <c:v>Protobufnet</c:v>
                </c:pt>
                <c:pt idx="4">
                  <c:v>Utf8Json</c:v>
                </c:pt>
                <c:pt idx="5">
                  <c:v>Jil</c:v>
                </c:pt>
                <c:pt idx="6">
                  <c:v>JilTextWriter</c:v>
                </c:pt>
                <c:pt idx="7">
                  <c:v>NetJson</c:v>
                </c:pt>
                <c:pt idx="8">
                  <c:v>JsonNet</c:v>
                </c:pt>
              </c:strCache>
            </c:strRef>
          </c:cat>
          <c:val>
            <c:numRef>
              <c:f>Sheet1!$Q$17:$Q$25</c:f>
              <c:numCache>
                <c:formatCode>#,##0</c:formatCode>
                <c:ptCount val="9"/>
                <c:pt idx="0">
                  <c:v>48</c:v>
                </c:pt>
                <c:pt idx="1">
                  <c:v>56</c:v>
                </c:pt>
                <c:pt idx="2">
                  <c:v>48</c:v>
                </c:pt>
                <c:pt idx="3">
                  <c:v>120</c:v>
                </c:pt>
                <c:pt idx="4">
                  <c:v>48</c:v>
                </c:pt>
                <c:pt idx="5">
                  <c:v>464</c:v>
                </c:pt>
                <c:pt idx="6">
                  <c:v>3488</c:v>
                </c:pt>
                <c:pt idx="7">
                  <c:v>1032</c:v>
                </c:pt>
                <c:pt idx="8">
                  <c:v>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3E-4D6F-A9EF-9B6785EE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339872"/>
        <c:axId val="848343152"/>
      </c:lineChart>
      <c:catAx>
        <c:axId val="78518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81520"/>
        <c:crosses val="autoZero"/>
        <c:auto val="1"/>
        <c:lblAlgn val="ctr"/>
        <c:lblOffset val="100"/>
        <c:noMultiLvlLbl val="0"/>
      </c:catAx>
      <c:valAx>
        <c:axId val="7851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82504"/>
        <c:crosses val="autoZero"/>
        <c:crossBetween val="between"/>
      </c:valAx>
      <c:valAx>
        <c:axId val="848343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39872"/>
        <c:crosses val="max"/>
        <c:crossBetween val="between"/>
      </c:valAx>
      <c:catAx>
        <c:axId val="8483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83431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588065</xdr:colOff>
      <xdr:row>27</xdr:row>
      <xdr:rowOff>33544</xdr:rowOff>
    </xdr:from>
    <xdr:to>
      <xdr:col>20</xdr:col>
      <xdr:colOff>323850</xdr:colOff>
      <xdr:row>49</xdr:row>
      <xdr:rowOff>41413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E8E19F41-7A69-4C22-A9D2-1D1B95E94370}"/>
            </a:ext>
          </a:extLst>
        </xdr:cNvPr>
        <xdr:cNvGrpSpPr/>
      </xdr:nvGrpSpPr>
      <xdr:grpSpPr>
        <a:xfrm>
          <a:off x="7427015" y="5177044"/>
          <a:ext cx="7298635" cy="4198869"/>
          <a:chOff x="7026965" y="5138944"/>
          <a:chExt cx="7298635" cy="4198869"/>
        </a:xfrm>
      </xdr:grpSpPr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BC38023B-366C-4A63-AFB8-55C7E1CEF27E}"/>
              </a:ext>
            </a:extLst>
          </xdr:cNvPr>
          <xdr:cNvGraphicFramePr/>
        </xdr:nvGraphicFramePr>
        <xdr:xfrm>
          <a:off x="7026965" y="5138944"/>
          <a:ext cx="7298635" cy="4198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D3E92A66-56C1-4CFC-9004-A9E7C3296846}"/>
              </a:ext>
            </a:extLst>
          </xdr:cNvPr>
          <xdr:cNvSpPr/>
        </xdr:nvSpPr>
        <xdr:spPr>
          <a:xfrm>
            <a:off x="9496425" y="6934200"/>
            <a:ext cx="704850" cy="2085974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C9294DBE-638B-432D-918A-06BAFD408541}"/>
              </a:ext>
            </a:extLst>
          </xdr:cNvPr>
          <xdr:cNvSpPr txBox="1"/>
        </xdr:nvSpPr>
        <xdr:spPr>
          <a:xfrm>
            <a:off x="9563100" y="6915150"/>
            <a:ext cx="722505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/>
              <a:t>   OPS</a:t>
            </a:r>
            <a:br>
              <a:rPr lang="en-US" sz="1100" b="1"/>
            </a:br>
            <a:r>
              <a:rPr lang="en-US" sz="1100" b="1"/>
              <a:t>W:</a:t>
            </a:r>
            <a:r>
              <a:rPr lang="en-US" sz="1100" b="1" baseline="0"/>
              <a:t> +60%</a:t>
            </a:r>
            <a:br>
              <a:rPr lang="en-US" sz="1100" b="1" baseline="0"/>
            </a:br>
            <a:r>
              <a:rPr lang="en-US" sz="1100" b="1" baseline="0"/>
              <a:t>R: +107%</a:t>
            </a:r>
            <a:endParaRPr lang="en-US" sz="11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6:AW28"/>
  <sheetViews>
    <sheetView tabSelected="1" topLeftCell="H22" zoomScaleNormal="100" workbookViewId="0">
      <selection activeCell="I36" sqref="I36"/>
    </sheetView>
  </sheetViews>
  <sheetFormatPr defaultColWidth="9" defaultRowHeight="15"/>
  <cols>
    <col min="1" max="7" width="9" style="1"/>
    <col min="8" max="8" width="30.5703125" style="1" customWidth="1"/>
    <col min="9" max="10" width="9" style="1"/>
    <col min="11" max="11" width="5.85546875" style="1" customWidth="1"/>
    <col min="12" max="12" width="9" style="1" hidden="1" customWidth="1"/>
    <col min="13" max="13" width="12.7109375" style="1" customWidth="1"/>
    <col min="14" max="14" width="16.140625" style="1" customWidth="1"/>
    <col min="15" max="15" width="24.7109375" style="1" customWidth="1"/>
    <col min="16" max="16384" width="9" style="1"/>
  </cols>
  <sheetData>
    <row r="16" spans="13:17">
      <c r="M16" t="s">
        <v>0</v>
      </c>
      <c r="N16" t="s">
        <v>5</v>
      </c>
      <c r="O16" t="s">
        <v>6</v>
      </c>
      <c r="P16" t="s">
        <v>8</v>
      </c>
      <c r="Q16" t="s">
        <v>7</v>
      </c>
    </row>
    <row r="17" spans="8:49">
      <c r="H17"/>
      <c r="M17" t="s">
        <v>47</v>
      </c>
      <c r="N17" s="2">
        <f>VLOOKUP(M17, Serialize!$K$13:$M$21, 2, 0)</f>
        <v>80.650000000000006</v>
      </c>
      <c r="O17">
        <f>VLOOKUP(M17, Serialize!$K$13:$M$21, 3, 0)</f>
        <v>64</v>
      </c>
      <c r="P17" s="2">
        <f>VLOOKUP(M17, Deserialize!$K$13:$M$21, 2, 0)</f>
        <v>77.989999999999995</v>
      </c>
      <c r="Q17" s="2">
        <f>VLOOKUP(M17, Deserialize!$K$13:$M$21, 3, 0)</f>
        <v>48</v>
      </c>
    </row>
    <row r="18" spans="8:49">
      <c r="H18"/>
      <c r="M18" t="s">
        <v>48</v>
      </c>
      <c r="N18" s="2">
        <f>VLOOKUP(M18, Serialize!$K$13:$M$21, 2, 0)</f>
        <v>143.62</v>
      </c>
      <c r="O18">
        <f>VLOOKUP(M18, Serialize!$K$13:$M$21, 3, 0)</f>
        <v>144</v>
      </c>
      <c r="P18" s="2">
        <f>VLOOKUP(M18, Deserialize!$K$13:$M$21, 2, 0)</f>
        <v>162.18</v>
      </c>
      <c r="Q18" s="2">
        <f>VLOOKUP(M18, Deserialize!$K$13:$M$21, 3, 0)</f>
        <v>56</v>
      </c>
    </row>
    <row r="19" spans="8:49">
      <c r="H19"/>
      <c r="M19" t="s">
        <v>9</v>
      </c>
      <c r="N19" s="2">
        <f>VLOOKUP(M19, Serialize!$K$13:$M$21, 2, 0)</f>
        <v>156.4</v>
      </c>
      <c r="O19">
        <f>VLOOKUP(M19, Serialize!$K$13:$M$21, 3, 0)</f>
        <v>176</v>
      </c>
      <c r="P19" s="2">
        <f>VLOOKUP(M19, Deserialize!$K$13:$M$21, 2, 0)</f>
        <v>182.41</v>
      </c>
      <c r="Q19" s="2">
        <f>VLOOKUP(M19, Deserialize!$K$13:$M$21, 3, 0)</f>
        <v>48</v>
      </c>
      <c r="S19" s="3">
        <f>N19/N21</f>
        <v>0.62552493700755907</v>
      </c>
      <c r="T19" s="3">
        <f>P19/P21</f>
        <v>0.48300058253455486</v>
      </c>
    </row>
    <row r="20" spans="8:49">
      <c r="H20"/>
      <c r="M20" t="s">
        <v>33</v>
      </c>
      <c r="N20" s="2">
        <f>VLOOKUP(M20, Serialize!$K$13:$M$21, 2, 0)</f>
        <v>478.21</v>
      </c>
      <c r="O20">
        <f>VLOOKUP(M20, Serialize!$K$13:$M$21, 3, 0)</f>
        <v>560</v>
      </c>
      <c r="P20" s="2">
        <f>VLOOKUP(M20, Deserialize!$K$13:$M$21, 2, 0)</f>
        <v>334.45</v>
      </c>
      <c r="Q20" s="2">
        <f>VLOOKUP(M20, Deserialize!$K$13:$M$21, 3, 0)</f>
        <v>120</v>
      </c>
    </row>
    <row r="21" spans="8:49">
      <c r="H21"/>
      <c r="M21" t="s">
        <v>46</v>
      </c>
      <c r="N21" s="2">
        <f>VLOOKUP(M21, Serialize!$K$13:$M$21, 2, 0)</f>
        <v>250.03</v>
      </c>
      <c r="O21">
        <f>VLOOKUP(M21, Serialize!$K$13:$M$21, 3, 0)</f>
        <v>176</v>
      </c>
      <c r="P21" s="2">
        <f>VLOOKUP(M21, Deserialize!$K$13:$M$21, 2, 0)</f>
        <v>377.66</v>
      </c>
      <c r="Q21" s="2">
        <f>VLOOKUP(M21, Deserialize!$K$13:$M$21, 3, 0)</f>
        <v>48</v>
      </c>
      <c r="S21" s="3">
        <f>N21/N19</f>
        <v>1.5986572890025574</v>
      </c>
      <c r="T21" s="3">
        <f>P21/P19</f>
        <v>2.070390877693109</v>
      </c>
    </row>
    <row r="22" spans="8:49">
      <c r="H22"/>
      <c r="M22" t="s">
        <v>1</v>
      </c>
      <c r="N22" s="2">
        <f>VLOOKUP(M22, Serialize!$K$13:$M$21, 2, 0)</f>
        <v>504.32</v>
      </c>
      <c r="O22">
        <f>VLOOKUP(M22, Serialize!$K$13:$M$21, 3, 0)</f>
        <v>1464</v>
      </c>
      <c r="P22" s="2">
        <f>VLOOKUP(M22, Deserialize!$K$13:$M$21, 2, 0)</f>
        <v>712.01</v>
      </c>
      <c r="Q22" s="2">
        <f>VLOOKUP(M22, Deserialize!$K$13:$M$21, 3, 0)</f>
        <v>464</v>
      </c>
    </row>
    <row r="23" spans="8:49">
      <c r="H23"/>
      <c r="M23" t="s">
        <v>2</v>
      </c>
      <c r="N23" s="2">
        <f>VLOOKUP(M23, Serialize!$K$13:$M$21, 2, 0)</f>
        <v>691.25</v>
      </c>
      <c r="O23">
        <f>VLOOKUP(M23, Serialize!$K$13:$M$21, 3, 0)</f>
        <v>5784</v>
      </c>
      <c r="P23" s="2">
        <f>VLOOKUP(M23, Deserialize!$K$13:$M$21, 2, 0)</f>
        <v>1063.17</v>
      </c>
      <c r="Q23" s="2">
        <f>VLOOKUP(M23, Deserialize!$K$13:$M$21, 3, 0)</f>
        <v>3488</v>
      </c>
    </row>
    <row r="24" spans="8:49">
      <c r="H24" t="s">
        <v>105</v>
      </c>
      <c r="M24" t="s">
        <v>3</v>
      </c>
      <c r="N24" s="2">
        <f>VLOOKUP(M24, Serialize!$K$13:$M$21, 2, 0)</f>
        <v>527.21</v>
      </c>
      <c r="O24">
        <f>VLOOKUP(M24, Serialize!$K$13:$M$21, 3, 0)</f>
        <v>840</v>
      </c>
      <c r="P24" s="2">
        <f>VLOOKUP(M24, Deserialize!$K$13:$M$21, 2, 0)</f>
        <v>1171.22</v>
      </c>
      <c r="Q24" s="2">
        <f>VLOOKUP(M24, Deserialize!$K$13:$M$21, 3, 0)</f>
        <v>1032</v>
      </c>
    </row>
    <row r="25" spans="8:49">
      <c r="H25" t="s">
        <v>106</v>
      </c>
      <c r="I25" s="4">
        <f>N25/N19</f>
        <v>9.5347186700767264</v>
      </c>
      <c r="M25" t="s">
        <v>4</v>
      </c>
      <c r="N25" s="2">
        <f>VLOOKUP(M25, Serialize!$K$13:$M$21, 2, 0)</f>
        <v>1491.23</v>
      </c>
      <c r="O25">
        <f>VLOOKUP(M25, Serialize!$K$13:$M$21, 3, 0)</f>
        <v>1984</v>
      </c>
      <c r="P25" s="2">
        <f>VLOOKUP(M25, Deserialize!$K$13:$M$21, 2, 0)</f>
        <v>2830.16</v>
      </c>
      <c r="Q25" s="2">
        <f>VLOOKUP(M25, Deserialize!$K$13:$M$21, 3, 0)</f>
        <v>3288</v>
      </c>
    </row>
    <row r="26" spans="8:49">
      <c r="H26" s="5" t="s">
        <v>107</v>
      </c>
      <c r="I26" s="4">
        <f>P25/P19</f>
        <v>15.515377446411929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8:49"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8:49"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0DB9-4298-4B71-B221-98B8E3DF1FE8}">
  <dimension ref="A2:M21"/>
  <sheetViews>
    <sheetView workbookViewId="0"/>
  </sheetViews>
  <sheetFormatPr defaultRowHeight="15"/>
  <cols>
    <col min="1" max="1" width="89.42578125" bestFit="1" customWidth="1"/>
  </cols>
  <sheetData>
    <row r="2" spans="1:13">
      <c r="A2" t="s">
        <v>10</v>
      </c>
    </row>
    <row r="3" spans="1:13">
      <c r="A3" t="s">
        <v>11</v>
      </c>
    </row>
    <row r="4" spans="1:13">
      <c r="A4" t="s">
        <v>12</v>
      </c>
    </row>
    <row r="5" spans="1:13">
      <c r="A5" t="s">
        <v>13</v>
      </c>
    </row>
    <row r="6" spans="1:13">
      <c r="A6" t="s">
        <v>14</v>
      </c>
    </row>
    <row r="8" spans="1:13">
      <c r="A8" t="s">
        <v>15</v>
      </c>
    </row>
    <row r="9" spans="1:13">
      <c r="A9" t="s">
        <v>16</v>
      </c>
    </row>
    <row r="10" spans="1:13">
      <c r="A10" t="s">
        <v>17</v>
      </c>
    </row>
    <row r="12" spans="1:13">
      <c r="A12" t="s">
        <v>0</v>
      </c>
      <c r="B12" t="s">
        <v>18</v>
      </c>
      <c r="C12" t="s">
        <v>19</v>
      </c>
      <c r="D12" t="s">
        <v>20</v>
      </c>
      <c r="E12" t="s">
        <v>21</v>
      </c>
      <c r="F12" t="s">
        <v>22</v>
      </c>
      <c r="G12" t="s">
        <v>23</v>
      </c>
      <c r="H12" t="s">
        <v>24</v>
      </c>
      <c r="I12" t="s">
        <v>25</v>
      </c>
    </row>
    <row r="13" spans="1:13">
      <c r="A13" t="s">
        <v>26</v>
      </c>
      <c r="B13" t="s">
        <v>77</v>
      </c>
      <c r="C13" t="s">
        <v>78</v>
      </c>
      <c r="D13" t="s">
        <v>79</v>
      </c>
      <c r="E13">
        <v>1</v>
      </c>
      <c r="F13">
        <v>0</v>
      </c>
      <c r="G13">
        <v>2.7699999999999999E-2</v>
      </c>
      <c r="H13" t="s">
        <v>27</v>
      </c>
      <c r="I13" t="s">
        <v>28</v>
      </c>
      <c r="K13" t="s">
        <v>46</v>
      </c>
      <c r="L13">
        <f>LEFT(B13, LEN(B13) - 3)*1</f>
        <v>250.03</v>
      </c>
      <c r="M13">
        <f>LEFT(I13, LEN(I13) - 2)*1</f>
        <v>176</v>
      </c>
    </row>
    <row r="14" spans="1:13">
      <c r="A14" t="s">
        <v>29</v>
      </c>
      <c r="B14" t="s">
        <v>80</v>
      </c>
      <c r="C14" t="s">
        <v>81</v>
      </c>
      <c r="D14" t="s">
        <v>82</v>
      </c>
      <c r="E14">
        <v>0.63</v>
      </c>
      <c r="F14">
        <v>0</v>
      </c>
      <c r="G14">
        <v>2.7900000000000001E-2</v>
      </c>
      <c r="H14" t="s">
        <v>27</v>
      </c>
      <c r="I14" t="s">
        <v>28</v>
      </c>
      <c r="K14" t="s">
        <v>9</v>
      </c>
      <c r="L14">
        <f t="shared" ref="L14:L21" si="0">LEFT(B14, LEN(B14) - 3)*1</f>
        <v>156.4</v>
      </c>
      <c r="M14">
        <f t="shared" ref="M14:M21" si="1">LEFT(I14, LEN(I14) - 2)*1</f>
        <v>176</v>
      </c>
    </row>
    <row r="15" spans="1:13">
      <c r="A15" t="s">
        <v>30</v>
      </c>
      <c r="B15" t="s">
        <v>83</v>
      </c>
      <c r="C15" t="s">
        <v>84</v>
      </c>
      <c r="D15" t="s">
        <v>85</v>
      </c>
      <c r="E15">
        <v>0.32</v>
      </c>
      <c r="F15">
        <v>0</v>
      </c>
      <c r="G15">
        <v>1.01E-2</v>
      </c>
      <c r="H15" t="s">
        <v>27</v>
      </c>
      <c r="I15" t="s">
        <v>31</v>
      </c>
      <c r="K15" t="s">
        <v>47</v>
      </c>
      <c r="L15">
        <f t="shared" si="0"/>
        <v>80.650000000000006</v>
      </c>
      <c r="M15">
        <f t="shared" si="1"/>
        <v>64</v>
      </c>
    </row>
    <row r="16" spans="1:13">
      <c r="A16" t="s">
        <v>32</v>
      </c>
      <c r="B16" t="s">
        <v>86</v>
      </c>
      <c r="C16" t="s">
        <v>87</v>
      </c>
      <c r="D16" t="s">
        <v>88</v>
      </c>
      <c r="E16">
        <v>0.56999999999999995</v>
      </c>
      <c r="F16">
        <v>0</v>
      </c>
      <c r="G16">
        <v>2.2599999999999999E-2</v>
      </c>
      <c r="H16" t="s">
        <v>27</v>
      </c>
      <c r="I16" t="s">
        <v>89</v>
      </c>
      <c r="K16" t="s">
        <v>48</v>
      </c>
      <c r="L16">
        <f t="shared" si="0"/>
        <v>143.62</v>
      </c>
      <c r="M16">
        <f t="shared" si="1"/>
        <v>144</v>
      </c>
    </row>
    <row r="17" spans="1:13">
      <c r="A17" t="s">
        <v>33</v>
      </c>
      <c r="B17" t="s">
        <v>90</v>
      </c>
      <c r="C17" t="s">
        <v>91</v>
      </c>
      <c r="D17" t="s">
        <v>92</v>
      </c>
      <c r="E17">
        <v>1.91</v>
      </c>
      <c r="F17">
        <v>0.01</v>
      </c>
      <c r="G17">
        <v>8.8700000000000001E-2</v>
      </c>
      <c r="H17" t="s">
        <v>27</v>
      </c>
      <c r="I17" t="s">
        <v>34</v>
      </c>
      <c r="K17" t="s">
        <v>33</v>
      </c>
      <c r="L17">
        <f t="shared" si="0"/>
        <v>478.21</v>
      </c>
      <c r="M17">
        <f t="shared" si="1"/>
        <v>560</v>
      </c>
    </row>
    <row r="18" spans="1:13">
      <c r="A18" t="s">
        <v>1</v>
      </c>
      <c r="B18" t="s">
        <v>93</v>
      </c>
      <c r="C18" t="s">
        <v>94</v>
      </c>
      <c r="D18" t="s">
        <v>95</v>
      </c>
      <c r="E18">
        <v>2.02</v>
      </c>
      <c r="F18">
        <v>0.01</v>
      </c>
      <c r="G18">
        <v>0.23169999999999999</v>
      </c>
      <c r="H18" t="s">
        <v>27</v>
      </c>
      <c r="I18" t="s">
        <v>35</v>
      </c>
      <c r="K18" t="s">
        <v>1</v>
      </c>
      <c r="L18">
        <f t="shared" si="0"/>
        <v>504.32</v>
      </c>
      <c r="M18">
        <f t="shared" si="1"/>
        <v>1464</v>
      </c>
    </row>
    <row r="19" spans="1:13">
      <c r="A19" t="s">
        <v>2</v>
      </c>
      <c r="B19" t="s">
        <v>96</v>
      </c>
      <c r="C19" t="s">
        <v>97</v>
      </c>
      <c r="D19" t="s">
        <v>98</v>
      </c>
      <c r="E19">
        <v>2.76</v>
      </c>
      <c r="F19">
        <v>0.02</v>
      </c>
      <c r="G19">
        <v>0.91839999999999999</v>
      </c>
      <c r="H19">
        <v>1E-3</v>
      </c>
      <c r="I19" t="s">
        <v>36</v>
      </c>
      <c r="K19" t="s">
        <v>2</v>
      </c>
      <c r="L19">
        <f t="shared" si="0"/>
        <v>691.25</v>
      </c>
      <c r="M19">
        <f t="shared" si="1"/>
        <v>5784</v>
      </c>
    </row>
    <row r="20" spans="1:13">
      <c r="A20" t="s">
        <v>3</v>
      </c>
      <c r="B20" t="s">
        <v>99</v>
      </c>
      <c r="C20" t="s">
        <v>100</v>
      </c>
      <c r="D20" t="s">
        <v>101</v>
      </c>
      <c r="E20">
        <v>2.11</v>
      </c>
      <c r="F20">
        <v>0.01</v>
      </c>
      <c r="G20">
        <v>0.1326</v>
      </c>
      <c r="H20" t="s">
        <v>27</v>
      </c>
      <c r="I20" t="s">
        <v>37</v>
      </c>
      <c r="K20" t="s">
        <v>3</v>
      </c>
      <c r="L20">
        <f t="shared" si="0"/>
        <v>527.21</v>
      </c>
      <c r="M20">
        <f t="shared" si="1"/>
        <v>840</v>
      </c>
    </row>
    <row r="21" spans="1:13">
      <c r="A21" t="s">
        <v>4</v>
      </c>
      <c r="B21" t="s">
        <v>102</v>
      </c>
      <c r="C21" t="s">
        <v>103</v>
      </c>
      <c r="D21" t="s">
        <v>104</v>
      </c>
      <c r="E21">
        <v>5.96</v>
      </c>
      <c r="F21">
        <v>0.03</v>
      </c>
      <c r="G21">
        <v>0.31469999999999998</v>
      </c>
      <c r="H21" t="s">
        <v>27</v>
      </c>
      <c r="I21" t="s">
        <v>38</v>
      </c>
      <c r="K21" t="s">
        <v>4</v>
      </c>
      <c r="L21">
        <f t="shared" si="0"/>
        <v>1491.23</v>
      </c>
      <c r="M21">
        <f t="shared" si="1"/>
        <v>1984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4647-BF11-45D0-8DEC-22F288FC92AE}">
  <dimension ref="A2:M21"/>
  <sheetViews>
    <sheetView workbookViewId="0">
      <selection activeCell="A14" sqref="A14:C14"/>
    </sheetView>
  </sheetViews>
  <sheetFormatPr defaultRowHeight="15"/>
  <cols>
    <col min="1" max="1" width="89.42578125" bestFit="1" customWidth="1"/>
  </cols>
  <sheetData>
    <row r="2" spans="1:13">
      <c r="A2" t="s">
        <v>10</v>
      </c>
    </row>
    <row r="3" spans="1:13">
      <c r="A3" t="s">
        <v>11</v>
      </c>
    </row>
    <row r="4" spans="1:13">
      <c r="A4" t="s">
        <v>12</v>
      </c>
    </row>
    <row r="5" spans="1:13">
      <c r="A5" t="s">
        <v>13</v>
      </c>
    </row>
    <row r="6" spans="1:13">
      <c r="A6" t="s">
        <v>14</v>
      </c>
    </row>
    <row r="8" spans="1:13">
      <c r="A8" t="s">
        <v>15</v>
      </c>
    </row>
    <row r="9" spans="1:13">
      <c r="A9" t="s">
        <v>16</v>
      </c>
    </row>
    <row r="10" spans="1:13">
      <c r="A10" t="s">
        <v>17</v>
      </c>
    </row>
    <row r="12" spans="1:13">
      <c r="A12" t="s">
        <v>0</v>
      </c>
      <c r="B12" t="s">
        <v>18</v>
      </c>
      <c r="C12" t="s">
        <v>19</v>
      </c>
      <c r="D12" t="s">
        <v>20</v>
      </c>
      <c r="E12" t="s">
        <v>21</v>
      </c>
      <c r="F12" t="s">
        <v>22</v>
      </c>
      <c r="G12" t="s">
        <v>23</v>
      </c>
      <c r="H12" t="s">
        <v>24</v>
      </c>
      <c r="I12" t="s">
        <v>25</v>
      </c>
    </row>
    <row r="13" spans="1:13">
      <c r="A13" t="s">
        <v>26</v>
      </c>
      <c r="B13" t="s">
        <v>50</v>
      </c>
      <c r="C13" t="s">
        <v>51</v>
      </c>
      <c r="D13" t="s">
        <v>52</v>
      </c>
      <c r="E13">
        <v>1</v>
      </c>
      <c r="F13">
        <v>0</v>
      </c>
      <c r="G13">
        <v>7.1999999999999998E-3</v>
      </c>
      <c r="H13" t="s">
        <v>27</v>
      </c>
      <c r="I13" t="s">
        <v>39</v>
      </c>
      <c r="K13" t="s">
        <v>46</v>
      </c>
      <c r="L13">
        <f>LEFT(B13, LEN(B13) - 3)*1</f>
        <v>377.66</v>
      </c>
      <c r="M13">
        <f>LEFT(I13, LEN(I13) - 2)*1</f>
        <v>48</v>
      </c>
    </row>
    <row r="14" spans="1:13">
      <c r="A14" t="s">
        <v>29</v>
      </c>
      <c r="B14" t="s">
        <v>53</v>
      </c>
      <c r="C14" t="s">
        <v>54</v>
      </c>
      <c r="D14" t="s">
        <v>55</v>
      </c>
      <c r="E14">
        <v>0.48</v>
      </c>
      <c r="F14">
        <v>0.01</v>
      </c>
      <c r="G14">
        <v>7.4000000000000003E-3</v>
      </c>
      <c r="H14" t="s">
        <v>27</v>
      </c>
      <c r="I14" t="s">
        <v>39</v>
      </c>
      <c r="K14" t="s">
        <v>9</v>
      </c>
      <c r="L14">
        <f t="shared" ref="L14:L21" si="0">LEFT(B14, LEN(B14) - 3)*1</f>
        <v>182.41</v>
      </c>
      <c r="M14">
        <f t="shared" ref="M14:M21" si="1">LEFT(I14, LEN(I14) - 2)*1</f>
        <v>48</v>
      </c>
    </row>
    <row r="15" spans="1:13">
      <c r="A15" t="s">
        <v>30</v>
      </c>
      <c r="B15" t="s">
        <v>56</v>
      </c>
      <c r="C15" t="s">
        <v>57</v>
      </c>
      <c r="D15" t="s">
        <v>58</v>
      </c>
      <c r="E15">
        <v>0.21</v>
      </c>
      <c r="F15">
        <v>0</v>
      </c>
      <c r="G15">
        <v>7.4999999999999997E-3</v>
      </c>
      <c r="H15" t="s">
        <v>27</v>
      </c>
      <c r="I15" t="s">
        <v>39</v>
      </c>
      <c r="K15" t="s">
        <v>47</v>
      </c>
      <c r="L15">
        <f t="shared" si="0"/>
        <v>77.989999999999995</v>
      </c>
      <c r="M15">
        <f t="shared" si="1"/>
        <v>48</v>
      </c>
    </row>
    <row r="16" spans="1:13">
      <c r="A16" t="s">
        <v>32</v>
      </c>
      <c r="B16" t="s">
        <v>59</v>
      </c>
      <c r="C16" t="s">
        <v>60</v>
      </c>
      <c r="D16" t="s">
        <v>61</v>
      </c>
      <c r="E16">
        <v>0.43</v>
      </c>
      <c r="F16">
        <v>0</v>
      </c>
      <c r="G16">
        <v>8.8000000000000005E-3</v>
      </c>
      <c r="H16" t="s">
        <v>27</v>
      </c>
      <c r="I16" t="s">
        <v>49</v>
      </c>
      <c r="K16" t="s">
        <v>48</v>
      </c>
      <c r="L16">
        <f t="shared" si="0"/>
        <v>162.18</v>
      </c>
      <c r="M16">
        <f t="shared" si="1"/>
        <v>56</v>
      </c>
    </row>
    <row r="17" spans="1:13">
      <c r="A17" t="s">
        <v>33</v>
      </c>
      <c r="B17" t="s">
        <v>62</v>
      </c>
      <c r="C17" t="s">
        <v>63</v>
      </c>
      <c r="D17" t="s">
        <v>64</v>
      </c>
      <c r="E17">
        <v>0.89</v>
      </c>
      <c r="F17">
        <v>0.01</v>
      </c>
      <c r="G17">
        <v>1.8599999999999998E-2</v>
      </c>
      <c r="H17" t="s">
        <v>27</v>
      </c>
      <c r="I17" t="s">
        <v>40</v>
      </c>
      <c r="K17" t="s">
        <v>33</v>
      </c>
      <c r="L17">
        <f t="shared" si="0"/>
        <v>334.45</v>
      </c>
      <c r="M17">
        <f t="shared" si="1"/>
        <v>120</v>
      </c>
    </row>
    <row r="18" spans="1:13">
      <c r="A18" t="s">
        <v>1</v>
      </c>
      <c r="B18" t="s">
        <v>65</v>
      </c>
      <c r="C18" t="s">
        <v>66</v>
      </c>
      <c r="D18" t="s">
        <v>67</v>
      </c>
      <c r="E18">
        <v>1.89</v>
      </c>
      <c r="F18">
        <v>0.01</v>
      </c>
      <c r="G18">
        <v>7.3400000000000007E-2</v>
      </c>
      <c r="H18" t="s">
        <v>27</v>
      </c>
      <c r="I18" t="s">
        <v>41</v>
      </c>
      <c r="K18" t="s">
        <v>1</v>
      </c>
      <c r="L18">
        <f t="shared" si="0"/>
        <v>712.01</v>
      </c>
      <c r="M18">
        <f t="shared" si="1"/>
        <v>464</v>
      </c>
    </row>
    <row r="19" spans="1:13">
      <c r="A19" t="s">
        <v>42</v>
      </c>
      <c r="B19" t="s">
        <v>68</v>
      </c>
      <c r="C19" t="s">
        <v>69</v>
      </c>
      <c r="D19" t="s">
        <v>70</v>
      </c>
      <c r="E19">
        <v>2.82</v>
      </c>
      <c r="F19">
        <v>0.01</v>
      </c>
      <c r="G19">
        <v>0.55310000000000004</v>
      </c>
      <c r="H19">
        <v>1.9E-3</v>
      </c>
      <c r="I19" t="s">
        <v>43</v>
      </c>
      <c r="K19" t="s">
        <v>2</v>
      </c>
      <c r="L19">
        <f t="shared" si="0"/>
        <v>1063.17</v>
      </c>
      <c r="M19">
        <f t="shared" si="1"/>
        <v>3488</v>
      </c>
    </row>
    <row r="20" spans="1:13">
      <c r="A20" t="s">
        <v>4</v>
      </c>
      <c r="B20" t="s">
        <v>71</v>
      </c>
      <c r="C20" t="s">
        <v>72</v>
      </c>
      <c r="D20" t="s">
        <v>73</v>
      </c>
      <c r="E20">
        <v>7.49</v>
      </c>
      <c r="F20">
        <v>0.05</v>
      </c>
      <c r="G20">
        <v>0.51880000000000004</v>
      </c>
      <c r="H20" t="s">
        <v>27</v>
      </c>
      <c r="I20" t="s">
        <v>44</v>
      </c>
      <c r="K20" t="s">
        <v>4</v>
      </c>
      <c r="L20">
        <f t="shared" si="0"/>
        <v>2830.16</v>
      </c>
      <c r="M20">
        <f t="shared" si="1"/>
        <v>3288</v>
      </c>
    </row>
    <row r="21" spans="1:13">
      <c r="A21" t="s">
        <v>3</v>
      </c>
      <c r="B21" t="s">
        <v>74</v>
      </c>
      <c r="C21" t="s">
        <v>75</v>
      </c>
      <c r="D21" t="s">
        <v>76</v>
      </c>
      <c r="E21">
        <v>3.1</v>
      </c>
      <c r="F21">
        <v>0.02</v>
      </c>
      <c r="G21">
        <v>0.16209999999999999</v>
      </c>
      <c r="H21" t="s">
        <v>27</v>
      </c>
      <c r="I21" t="s">
        <v>45</v>
      </c>
      <c r="K21" t="s">
        <v>3</v>
      </c>
      <c r="L21">
        <f t="shared" si="0"/>
        <v>1171.22</v>
      </c>
      <c r="M21">
        <f t="shared" si="1"/>
        <v>1032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Serialize</vt:lpstr>
      <vt:lpstr>Deserialize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neuecc</dc:creator>
  <cp:lastModifiedBy>V</cp:lastModifiedBy>
  <dcterms:created xsi:type="dcterms:W3CDTF">2017-03-02T00:00:08Z</dcterms:created>
  <dcterms:modified xsi:type="dcterms:W3CDTF">2018-09-18T01:26:23Z</dcterms:modified>
</cp:coreProperties>
</file>