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agos\Products\SpreadsheetWEB\Versions\Version 6.1\Demo\"/>
    </mc:Choice>
  </mc:AlternateContent>
  <bookViews>
    <workbookView xWindow="480" yWindow="60" windowWidth="15195" windowHeight="12270"/>
  </bookViews>
  <sheets>
    <sheet name="Mortgage Calculator" sheetId="2" r:id="rId1"/>
    <sheet name="Lists" sheetId="3" r:id="rId2"/>
    <sheet name="PSW_Sheet" sheetId="5" state="veryHidden" r:id="rId3"/>
  </sheets>
  <definedNames>
    <definedName name="DownPayment">'Mortgage Calculator'!$G$16</definedName>
    <definedName name="HomeValue">'Mortgage Calculator'!$G$5</definedName>
    <definedName name="InterestRate">'Mortgage Calculator'!$G$7</definedName>
    <definedName name="List_Month">Lists!$C$4:$C$15</definedName>
    <definedName name="List_Year">Lists!$F$4:$F$19</definedName>
    <definedName name="LoanAmount">'Mortgage Calculator'!$G$6</definedName>
    <definedName name="LoanTerm">'Mortgage Calculator'!$G$8</definedName>
    <definedName name="MonthlyPayment">'Mortgage Calculator'!$C$22</definedName>
    <definedName name="MonthlyPMI">'Mortgage Calculator'!$G$18</definedName>
    <definedName name="NbOfPayment">'Mortgage Calculator'!$H$22</definedName>
    <definedName name="PayoffTable">Lists!$C$4:$E$15</definedName>
    <definedName name="PMI">'Mortgage Calculator'!$G$17</definedName>
    <definedName name="PMI_Table">Lists!$O$4:$R$8</definedName>
    <definedName name="PSW_CALCULATE_0" hidden="1">'Mortgage Calculator'!$K$12</definedName>
    <definedName name="PSWInput_0_0" hidden="1">'Mortgage Calculator'!$G$5</definedName>
    <definedName name="PSWInput_0_1" hidden="1">'Mortgage Calculator'!$G$6</definedName>
    <definedName name="PSWInput_0_2" hidden="1">'Mortgage Calculator'!$G$7</definedName>
    <definedName name="PSWInput_0_3" hidden="1">'Mortgage Calculator'!$G$8</definedName>
    <definedName name="PSWInput_0_4" hidden="1">'Mortgage Calculator'!$G$9</definedName>
    <definedName name="PSWInput_0_5" hidden="1">'Mortgage Calculator'!#REF!</definedName>
    <definedName name="PSWInput_0_6" hidden="1">'Mortgage Calculator'!#REF!</definedName>
    <definedName name="PSWList_0_5" hidden="1">Lists!$C$4:$C$15</definedName>
    <definedName name="PSWList_0_6" hidden="1">Lists!$F$4:$F$19</definedName>
    <definedName name="PSWOutput_0" hidden="1">'Mortgage Calculator'!$A$1:$AB$28</definedName>
    <definedName name="PSWSeries_0_0_Labels" hidden="1">Lists!$G$4:$G$7</definedName>
    <definedName name="PSWSeries_0_0_Values" hidden="1">Lists!$H$4:$H$7</definedName>
    <definedName name="SpreadsheetWEBAction" hidden="1">PSW_Sheet!$K$1</definedName>
    <definedName name="SpreadsheetWEBApplicationId" hidden="1">PSW_Sheet!$F$1</definedName>
    <definedName name="SpreadsheetWEBAttachment" hidden="1">PSW_Sheet!$L$1</definedName>
    <definedName name="SpreadsheetwebCounter" hidden="1">PSW_Sheet!$O$1</definedName>
    <definedName name="SpreadsheetWEBDataEditID" hidden="1">PSW_Sheet!$H$1</definedName>
    <definedName name="SpreadsheetWEBDataID" hidden="1">PSW_Sheet!$G$1</definedName>
    <definedName name="SpreadsheetWEBInternalConnection" hidden="1">PSW_Sheet!$C$1</definedName>
    <definedName name="SpreadsheetwebNow" hidden="1">PSW_Sheet!$N$1</definedName>
    <definedName name="SpreadsheetWEBStatusIndex" hidden="1">PSW_Sheet!$I$1</definedName>
    <definedName name="SpreadsheetWEBUserEmail" hidden="1">PSW_Sheet!$J$1</definedName>
    <definedName name="SpreadsheetWEBUserInfo" hidden="1">PSW_Sheet!$M$1</definedName>
    <definedName name="SpreadsheetWEBUserName" hidden="1">PSW_Sheet!$D$1</definedName>
    <definedName name="SpreadsheetWEBUserRole" hidden="1">PSW_Sheet!$E$1</definedName>
    <definedName name="StartMonth">'Mortgage Calculator'!#REF!</definedName>
    <definedName name="StartYear">'Mortgage Calculator'!#REF!</definedName>
    <definedName name="TaxRate">'Mortgage Calculator'!$G$9</definedName>
    <definedName name="TotInt">'Mortgage Calculator'!$M$25</definedName>
    <definedName name="TotPayment">'Mortgage Calculator'!$K$22</definedName>
    <definedName name="TotPMI">'Mortgage Calculator'!$R$25</definedName>
    <definedName name="TotTax">'Mortgage Calculator'!$W$25</definedName>
  </definedNames>
  <calcPr calcId="162913"/>
</workbook>
</file>

<file path=xl/calcChain.xml><?xml version="1.0" encoding="utf-8"?>
<calcChain xmlns="http://schemas.openxmlformats.org/spreadsheetml/2006/main">
  <c r="B11" i="2" l="1"/>
  <c r="H25" i="2"/>
  <c r="W25" i="2"/>
  <c r="H22" i="2" l="1"/>
  <c r="G16" i="2"/>
  <c r="G17" i="2" s="1"/>
  <c r="G18" i="2" s="1"/>
  <c r="R25" i="2" l="1"/>
  <c r="C22" i="2"/>
  <c r="K22" i="2" s="1"/>
  <c r="H4" i="3" l="1"/>
  <c r="H6" i="3"/>
  <c r="H7" i="3"/>
  <c r="M25" i="2"/>
  <c r="H5" i="3" s="1"/>
  <c r="C25" i="2"/>
</calcChain>
</file>

<file path=xl/sharedStrings.xml><?xml version="1.0" encoding="utf-8"?>
<sst xmlns="http://schemas.openxmlformats.org/spreadsheetml/2006/main" count="76" uniqueCount="59">
  <si>
    <t>Home Value</t>
  </si>
  <si>
    <t>Interest Rate</t>
  </si>
  <si>
    <t>PMI</t>
  </si>
  <si>
    <t>LTV</t>
  </si>
  <si>
    <t>PMI Rate for &lt;30 YR</t>
  </si>
  <si>
    <t>Loan Amount</t>
  </si>
  <si>
    <t>Loan Term</t>
  </si>
  <si>
    <t>Property Tax Rate</t>
  </si>
  <si>
    <t>%</t>
  </si>
  <si>
    <t>years</t>
  </si>
  <si>
    <t>List1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</si>
  <si>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</si>
  <si>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</si>
  <si>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</si>
  <si>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</si>
  <si>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</si>
  <si>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</si>
  <si>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</si>
  <si>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</si>
  <si>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</si>
  <si>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</si>
  <si>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</si>
  <si>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</si>
  <si>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List2</t>
  </si>
  <si>
    <t>Mortgage Repayment Summary</t>
  </si>
  <si>
    <t>Down Payment</t>
  </si>
  <si>
    <t>PMI Rate</t>
  </si>
  <si>
    <t>Monthly Payment</t>
  </si>
  <si>
    <t>X</t>
  </si>
  <si>
    <t>Payments</t>
  </si>
  <si>
    <t>=</t>
  </si>
  <si>
    <t>Total Payment</t>
  </si>
  <si>
    <t>Total Interest Paid</t>
  </si>
  <si>
    <t>PMI Rate &gt;=30 YR</t>
  </si>
  <si>
    <t>Total Tax Paid</t>
  </si>
  <si>
    <t>Total PMI Paid</t>
  </si>
  <si>
    <t>Monthly PMI</t>
  </si>
  <si>
    <t>+</t>
  </si>
  <si>
    <t>Total Principal Paid</t>
  </si>
  <si>
    <t>Chart1</t>
  </si>
  <si>
    <t>Principal</t>
  </si>
  <si>
    <t>Interest</t>
  </si>
  <si>
    <t>Tax</t>
  </si>
  <si>
    <t>MORTGAGE CALCULATOR</t>
  </si>
  <si>
    <t>2.0.0.0</t>
  </si>
  <si>
    <t>tr-TR</t>
  </si>
  <si>
    <t>%3c%3fxml+version%3d%221.0%22+encoding%3d%22utf-16%22%3f%3e%0d%0a%3cSavingCells+xmlns%3axsi%3d%22http%3a%2f%2fwww.w3.org%2f2001%2fXMLSchema-instance%22+xmlns%3axsd%3d%22http%3a%2f%2fwww.w3.org%2f2001%2fXMLSchema%22+CellCount%3d%220%22+SavingCellPrefix%3d%22PSWSavingCell_%22+%2f%3e</t>
  </si>
  <si>
    <t>UEsFBgAAAAAAAAAAAAAAAAAAAAAAAA%3d%3d</t>
  </si>
  <si>
    <t>%3c%3fxml+version%3d%221.0%22+encoding%3d%22utf-16%22%3f%3e%0d%0a%3cPageLayouts+xmlns%3axsi%3d%22http%3a%2f%2fwww.w3.org%2f2001%2fXMLSchema-instance%22+xmlns%3axsd%3d%22http%3a%2f%2fwww.w3.org%2f2001%2fXMLSchema%22+IsTabsVisible%3d%22true%22+InitialPageIndex%3d%220%22%3e%0d%0a++%3cPageLayout+Index%3d%220%22+IsPageHidingEnabled%3d%22false%22+Order%3d%220%22+FileName%3d%221.+Mortgage+Calculat%22+IsAjaxEnabled%3d%22true%22+Recipient%3d%22Enter+e-mail+address+here.%22+Location%3d%22Bottom%22+Alignment%3d%22Center%22+AutoResponseEmail%3d%22False%22+NotificationEmail%3d%22False%22+PageForwarding%3d%22False%22+PageForwardingCustomPage%3d%22False%22+PageForwardingIsExternalURL%3d%22False%22+PageForwardingExternalURL%3d%22None%22%3e%0d%0a++++%3cControls%3e%0d%0a++++++%3cPageControl+Enabled%3d%22false%22+Type%3d%22Calculate%22+Order%3d%220%22+CellLink%3d%22%3d'Mortgage+Calculator'!%24K%2414%22+Name%3d%22Calculate%22+%2f%3e%0d%0a++++++%3cPageControl+Enabled%3d%22false%22+Type%3d%22Reset%22+Order%3d%221%22+CellLink%3d%22DEFAULT%22+Name%3d%22Reset%22+%2f%3e%0d%0a++++++%3cPageControl+Enabled%3d%22false%22+Type%3d%22Send+Results%22+Order%3d%222%22+CellLink%3d%22DEFAULT%22+Name%3d%22Submit%22+%2f%3e%0d%0a++++++%3cPageControl+Enabled%3d%22false%22+Type%3d%22Save%22+Order%3d%223%22+CellLink%3d%22DEFAULT%22+Name%3d%22Save%22+%2f%3e%0d%0a++++++%3cPageControl+Enabled%3d%22false%22+Type%3d%22Back%22+Order%3d%225%22+CellLink%3d%22DEFAULT%22+Name%3d%22Back%22+%2f%3e%0d%0a++++++%3cPageControl+Enabled%3d%22false%22+Type%3d%22Next%22+Order%3d%224%22+CellLink%3d%22DEFAULT%22+Name%3d%22Next%22+%2f%3e%0d%0a++++%3c%2fControls%3e%0d%0a++%3c%2fPageLayout%3e%0d%0a++%3cApplicationName%3eMortgage+Calculator+(Online)x%3c%2fApplicationName%3e%0d%0a%3c%2fPageLayouts%3e</t>
  </si>
  <si>
    <t xml:space="preserve">
.Class746{font-family: Arial Tur; font-size:10pt; color:Black;border: 0.5pt  None  Black ;background-color:White; text-align:left;vertical-align:bottom;}
.Class747{font-family: Bell MT; font-size:14pt; color:#EEECE1;font-weight: bold;border: 0.5pt  None  Black ;background-color:Gray; text-align:center;vertical-align:bottom;}
.Class748{font-family: Arial Tur; font-size:10pt; color:Black;border-bottom-style: Solid ;border-top-width: 0.5pt ;border-left-width: 0.5pt ;border-right-width: 0.5pt ;border-bottom-width: 1.0pt ;border-top-color: Black ;border-left-color: Black ;border-right-color: Black ;border-bottom-color: #215867 ;background-color:White; text-align:left;vertical-align:bottom;}
.Class749{font-family: Arial Tur; font-size:10pt; color:Black;border-right-style: Solid ;border-top-width: 0.5pt ;border-left-width: 0.5pt ;border-right-width: 1.0pt ;border-bottom-width: 0.5pt ;border-top-color: Black ;border-left-color: Black ;border-right-color: #215867 ;border-bottom-color: Black ;background-color:White; text-align:left;vertical-align:bottom;}
.Class750{font-family: Berlin Sans FB; font-size:10pt; color:Black;border-top-style: Solid ;border-left-style: Solid ;border-top-width: 1.0pt ;border-left-width: 1.0pt ;border-right-width: 0.5pt ;border-bottom-width: 0.5pt ;border-top-color: #215867 ;border-left-color: #215867 ;border-right-color: Black ;border-bottom-color: Black ;background-color:#EEECE1; text-align:left;vertical-align:bottom;}
.Class751{font-family: Berlin Sans FB; font-size:10pt; color:Black;border-top-style: Solid ;border-bottom-style: Solid ;border-top-width: 1.0pt ;border-left-width: 0.5pt ;border-right-width: 0.5pt ;border-bottom-width: 0.5pt ;border-top-color: #215867 ;border-left-color: Black ;border-right-color: Black ;border-bottom-color: #215867 ;background-color:#EEECE1; text-align:left;vertical-align:bottom;}
.Class752{font-family: Berlin Sans FB; font-size:10pt; color:Black;border-top-style: Solid ;border-top-width: 1.0pt ;border-left-width: 0.5pt ;border-right-width: 0.5pt ;border-bottom-width: 0.5pt ;border-top-color: #215867 ;border-left-color: Black ;border-right-color: Black ;border-bottom-color: Black ;background-color:#EEECE1; text-align:left;vertical-align:bottom;}
.Class753{font-family: Berlin Sans FB; font-size:10pt; color:Black;border-top-style: Solid ;border-right-style: Solid ;border-top-width: 1.0pt ;border-left-width: 0.5pt ;border-right-width: 1.0pt ;border-bottom-width: 0.5pt ;border-top-color: #215867 ;border-left-color: Black ;border-right-color: #215867 ;border-bottom-color: Black ;background-color:#EEECE1; text-align:left;vertical-align:bottom;}
.Class754{font-family: Arial Tur; font-size:10pt; color:Black;border-left-style: Solid ;border-top-width: 0.5pt ;border-left-width: 1.0pt ;border-right-width: 0.5pt ;border-bottom-width: 0.5pt ;border-top-color: Black ;border-left-color: #215867 ;border-right-color: Black ;border-bottom-color: Black ;background-color:White; text-align:left;vertical-align:bottom;}
.Class755{font-family: Berlin Sans FB; font-size:10pt; color:Black;border-left-style: Solid ;border-right-style: Solid ;border-top-width: 0.5pt ;border-left-width: 1.0pt ;border-right-width: 0.5pt ;border-bottom-width: 0.5pt ;border-top-color: Black ;border-left-color: #215867 ;border-right-color: #215867 ;border-bottom-color: Black ;background-color:#EEECE1; text-align:left;vertical-align:bottom;}
.Class756{font-family: Berlin Sans FB; font-size:11pt; color:Black;border: 0.5pt  Solid  #215867 ;background-color:#EEECE1; text-align:left;vertical-align:middle;}
.Class757{font-family: Berlin Sans FB; font-size:11pt; color:Black;border: 0.5pt  Solid  #215867 ;background-color:White; text-align:right;vertical-align:bottom;}
.Class758{font-family: Berlin Sans FB; font-size:11pt; color:Black;border-left-style: Solid ;border-width: 0.5pt ;border-top-color: Black ;border-left-color: #215867 ;border-right-color: Black ;border-bottom-color: Black ;background-color:#EEECE1; text-align:left;vertical-align:bottom;}
.Class759{font-family: Berlin Sans FB; font-size:11pt; color:Black;border-right-style: Solid ;border-top-width: 0.5pt ;border-left-width: 0.5pt ;border-right-width: 1.0pt ;border-bottom-width: 0.5pt ;border-top-color: Black ;border-left-color: Black ;border-right-color: #215867 ;border-bottom-color: Black ;background-color:#EEECE1; text-align:left;vertical-align:bottom;}
.Class760{font-family: Berlin Sans FB; font-size:11pt; color:Black;border-left-style: Solid ;border-width: 0.5pt ;border-top-color: Black ;border-left-color: #215867 ;border-right-color: Black ;border-bottom-color: Black ;background-color:#EEECE1; text-align:center;vertical-align:bottom;}
.Class761{font-family: Berlin Sans FB; font-size:10pt; color:Black;border-left-style: Solid ;border-top-width: 0.5pt ;border-left-width: 1.0pt ;border-right-width: 0.5pt ;border-bottom-width: 0.5pt ;border-top-color: Black ;border-left-color: #215867 ;border-right-color: Black ;border-bottom-color: Black ;background-color:#EEECE1; text-align:left;vertical-align:bottom;}
.Class762{font-family: Berlin Sans FB; font-size:11pt; color:Black;border-top-style: Solid ;border-bottom-style: Solid ;border-width: 0.5pt ;border-top-color: #215867 ;border-left-color: Black ;border-right-color: Black ;border-bottom-color: #215867 ;background-color:#EEECE1; text-align:left;vertical-align:bottom;}
.Class763{font-family: Berlin Sans FB; font-size:11pt; color:Black;border-bottom-style: Solid ;border-width: 0.5pt ;border-top-color: Black ;border-left-color: Black ;border-right-color: Black ;border-bottom-color: #215867 ;background-color:#EEECE1; text-align:left;vertical-align:bottom;}
.Class764{font-family: Berlin Sans FB; font-size:11pt; color:Black;border: 0.5pt  Solid  #215867 ;background-color:White; text-align:center;vertical-align:bottom;}
.Class765{font-family: Berlin Sans FB; font-size:11pt; color:Black;border-left-style: Solid ;border-right-style: Solid ;border-top-width: 0.5pt ;border-left-width: 0.5pt ;border-right-width: 1.0pt ;border-bottom-width: 0.5pt ;border-top-color: Black ;border-left-color: #215867 ;border-right-color: #215867 ;border-bottom-color: Black ;background-color:#EEECE1; text-align:left;vertical-align:bottom;}
.Class766{font-family: Berlin Sans FB; font-size:10pt; color:Black;border-left-style: Solid ;border-bottom-style: Solid ;border-top-width: 0.5pt ;border-left-width: 1.0pt ;border-right-width: 0.5pt ;border-bottom-width: 1.0pt ;border-top-color: Black ;border-left-color: #215867 ;border-right-color: Black ;border-bottom-color: #215867 ;background-color:#EEECE1; text-align:left;vertical-align:bottom;}
.Class767{font-family: Berlin Sans FB; font-size:10pt; color:Black;border-top-style: Solid ;border-bottom-style: Solid ;border-top-width: 0.5pt ;border-left-width: 0.5pt ;border-right-width: 0.5pt ;border-bottom-width: 1.0pt ;border-top-color: #215867 ;border-left-color: Black ;border-right-color: Black ;border-bottom-color: #215867 ;background-color:#EEECE1; text-align:left;vertical-align:bottom;}
.Class768{font-family: Berlin Sans FB; font-size:10pt; color:Black;border-right-style: Solid ;border-bottom-style: Solid ;border-top-width: 0.5pt ;border-left-width: 0.5pt ;border-right-width: 1.0pt ;border-bottom-width: 1.0pt ;border-top-color: Black ;border-left-color: Black ;border-right-color: #215867 ;border-bottom-color: #215867 ;background-color:#EEECE1; text-align:left;vertical-align:bottom;}
.Class769{font-family: Arial Tur; font-size:10pt; color:#C00000;border-top-style: Solid ;border-top-width: 1.0pt ;border-left-width: 0.5pt ;border-right-width: 0.5pt ;border-bottom-width: 0.5pt ;border-top-color: #215867 ;border-left-color: Black ;border-right-color: Black ;border-bottom-color: Black ;background-color:White; text-align:center;vertical-align:bottom;}
.Class770{font-family: Arial Tur; font-size:10pt; color:Black;border-top-style: Solid ;border-left-style: Solid ;border-top-width: 1.0pt ;border-left-width: 1.0pt ;border-right-width: 0.5pt ;border-bottom-width: 0.5pt ;border-top-color: #215867 ;border-left-color: #215867 ;border-right-color: Black ;border-bottom-color: Black ;background-color:#F9F9F9; text-align:left;vertical-align:bottom;}
.Class771{font-family: Arial Tur; font-size:10pt; color:Black;border-top-style: Solid ;border-top-width: 1.0pt ;border-left-width: 0.5pt ;border-right-width: 0.5pt ;border-bottom-width: 0.5pt ;border-top-color: #215867 ;border-left-color: Black ;border-right-color: Black ;border-bottom-color: Black ;background-color:#F9F9F9; text-align:left;vertical-align:bottom;}
.Class772{font-family: Arial Tur; font-size:10pt; color:Black;border-top-style: Solid ;border-right-style: Solid ;border-top-width: 1.0pt ;border-left-width: 0.5pt ;border-right-width: 1.0pt ;border-bottom-width: 0.5pt ;border-top-color: #215867 ;border-left-color: Black ;border-right-color: #215867 ;border-bottom-color: Black ;background-color:#F9F9F9; text-align:left;vertical-align:bottom;}
.Class773{font-family: Berlin Sans FB; font-size:14pt; color:#C00000;border-left-style: Solid ;border-top-width: 0.5pt ;border-left-width: 1.0pt ;border-right-width: 0.5pt ;border-bottom-width: 0.5pt ;border-top-color: Black ;border-left-color: #215867 ;border-right-color: Black ;border-bottom-color: Black ;background-color:#F9F9F9; text-align:center;vertical-align:bottom;}
.Class774{font-family: Berlin Sans FB; font-size:10pt; color:Black;border-left-style: Solid ;border-top-width: 0.5pt ;border-left-width: 1.0pt ;border-right-width: 0.5pt ;border-bottom-width: 0.5pt ;border-top-color: Black ;border-left-color: #215867 ;border-right-color: Black ;border-bottom-color: Black ;background-color:White; text-align:left;vertical-align:bottom;}
.Class775{font-family: Berlin Sans FB; font-size:10pt; color:Black;border: 0.5pt  None  Black ;background-color:White; text-align:left;vertical-align:bottom;}
.Class776{font-family: Arial Tur; font-size:10pt; color:Black;border-left-style: Solid ;border-top-width: 0.5pt ;border-left-width: 1.0pt ;border-right-width: 0.5pt ;border-bottom-width: 0.5pt ;border-top-color: Black ;border-left-color: #215867 ;border-right-color: Black ;border-bottom-color: Black ;background-color:#F9F9F9; text-align:left;vertical-align:bottom;}
.Class777{font-family: Berlin Sans FB; font-size:10pt; color:Black;border: 0.5pt  None  Black ;background-color:#F9F9F9; text-align:left;vertical-align:bottom;}
.Class778{font-family: Berlin Sans FB; font-size:10pt; color:Black;border-right-style: Solid ;border-top-width: 0.5pt ;border-left-width: 0.5pt ;border-right-width: 1.0pt ;border-bottom-width: 0.5pt ;border-top-color: Black ;border-left-color: Black ;border-right-color: #215867 ;border-bottom-color: Black ;background-color:#F9F9F9; text-align:left;vertical-align:bottom;}
.Class779{font-family: Berlin Sans FB; font-size:10pt; color:Black;border: 0.5pt  None  Black ;background-color:#B8CCE4; text-align:center;vertical-align:bottom;}
.Class780{font-family: Berlin Sans FB; font-size:10pt; color:#C00000;border: 0.5pt  None  Black ;background-color:#B8CCE4; text-align:center;vertical-align:bottom;}
.Class781{font-family: Berlin Sans FB; font-size:10pt; color:Black;border: 0.5pt  None  Black ;background-color:#DBE5F1; text-align:center;vertical-align:bottom;}
.Class782{font-family: Berlin Sans FB; font-size:10pt; color:#C00000;border: 0.5pt  None  Black ;background-color:#DBE5F1; text-align:center;vertical-align:bottom;}
.Class783{font-family: Berlin Sans FB; font-size:10pt; color:Black;border-left-style: Solid ;border-bottom-style: Solid ;border-top-width: 0.5pt ;border-left-width: 1.0pt ;border-right-width: 0.5pt ;border-bottom-width: 1.0pt ;border-top-color: Black ;border-left-color: #215867 ;border-right-color: Black ;border-bottom-color: #215867 ;background-color:White; text-align:left;vertical-align:bottom;}
.Class784{font-family: Berlin Sans FB; font-size:10pt; color:Black;border-bottom-style: Solid ;border-top-width: 0.5pt ;border-left-width: 0.5pt ;border-right-width: 0.5pt ;border-bottom-width: 1.0pt ;border-top-color: Black ;border-left-color: Black ;border-right-color: Black ;border-bottom-color: #215867 ;background-color:White; text-align:left;vertical-align:bottom;}
.Class785{font-family: Berlin Sans FB; font-size:10pt; color:Black;border-top-style: Solid ;border-top-width: 1.0pt ;border-left-width: 0.5pt ;border-right-width: 0.5pt ;border-bottom-width: 0.5pt ;border-top-color: #215867 ;border-left-color: Black ;border-right-color: Black ;border-bottom-color: Black ;background-color:#F9F9F9; text-align:left;vertical-align:bottom;}
.Class786{font-family: Berlin Sans FB; font-size:10pt; color:Black;border-top-style: Solid ;border-right-style: Solid ;border-top-width: 1.0pt ;border-left-width: 0.5pt ;border-right-width: 1.0pt ;border-bottom-width: 0.5pt ;border-top-color: #215867 ;border-left-color: Black ;border-right-color: #215867 ;border-bottom-color: Black ;background-color:#F9F9F9; text-align:left;vertical-align:bottom;}
.Class787{font-family: Berlin Sans FB; font-size:10pt; color:Black;border: 0.5pt  None  Black ;background-color:#F9F9F9; text-align:center;vertical-align:middle;}
.Class788{font-family: Berlin Sans FB; font-size:14pt; color:Black;border: 0.5pt  None  Black ;background-color:#F9F9F9; text-align:center;vertical-align:middle;}
.Class789{font-family: Arial Tur; font-size:10pt; color:Black;border-left-style: Solid ;border-bottom-style: Solid ;border-top-width: 0.5pt ;border-left-width: 1.0pt ;border-right-width: 0.5pt ;border-bottom-width: 1.0pt ;border-top-color: Black ;border-left-color: #215867 ;border-right-color: Black ;border-bottom-color: #215867 ;background-color:#F9F9F9; text-align:left;vertical-align:bottom;}
.Class790{font-family: Berlin Sans FB; font-size:10pt; color:Black;border-bottom-style: Solid ;border-top-width: 0.5pt ;border-left-width: 0.5pt ;border-right-width: 0.5pt ;border-bottom-width: 1.0pt ;border-top-color: Black ;border-left-color: Black ;border-right-color: Black ;border-bottom-color: #215867 ;background-color:#F9F9F9; text-align:left;vertical-align:bottom;}
.Class791{font-family: Berlin Sans FB; font-size:10pt; color:Black;border-right-style: Solid ;border-bottom-style: Solid ;border-top-width: 0.5pt ;border-left-width: 0.5pt ;border-right-width: 1.0pt ;border-bottom-width: 1.0pt ;border-top-color: Black ;border-left-color: Black ;border-right-color: #215867 ;border-bottom-color: #215867 ;background-color:#F9F9F9; text-align:left;vertical-align:bottom;}
.Class792{font-family: Arial Tur; font-size:10pt; color:Black;border-top-style: Solid ;border-top-width: 1.0pt ;border-left-width: 0.5pt ;border-right-width: 0.5pt ;border-bottom-width: 0.5pt ;border-top-color: #215867 ;border-left-color: Black ;border-right-color: Black ;border-bottom-color: Black ;background-color:White; text-align:left;vertical-align:bottom;}</t>
  </si>
  <si>
    <t xml:space="preserve"> %3c%3fxml+version%3d%221.0%22+encoding%3d%22utf-16%22%3f%3e%0d%0a%3cTables+xmlns%3axsi%3d%22http%3a%2f%2fwww.w3.org%2f2001%2fXMLSchema-instance%22+xmlns%3axsd%3d%22http%3a%2f%2fwww.w3.org%2f2001%2fXMLSchema%22+InputPrefix%3d%22PSWInput_%22%3e%0d%0a++%3cTable+Name%3d%22PSWOutput_0%22+ColumnWidths%3d%2224.75-24.75-24.75-24.75-24.75-24.75-24.75-24.75-24.75-24.75-24.75-24.75-24.75-24.75-24.75-24.75-24.75-24.75-24.75-24.75-24.75-24.75-24.75-24.75-24.75-24.75-24.75-24.75%22+RowCount%3d%2233%22+Width%3d%22693%22+InputPrefix%3d%22PSWInput_%22%3e%0d%0a++++%3cTR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221%22+Y%3d%221%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222%22+Y%3d%221%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223%22+Y%3d%221%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224%22+Y%3d%221%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225%22+Y%3d%221%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226%22+Y%3d%221%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227%22+Y%3d%221%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228%22+Y%3d%221%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229%22+Y%3d%221%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2210%22+Y%3d%221%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2211%22+Y%3d%221%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2212%22+Y%3d%221%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2213%22+Y%3d%221%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2214%22+Y%3d%221%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2215%22+Y%3d%221%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2216%22+Y%3d%221%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2217%22+Y%3d%221%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2218%22+Y%3d%221%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2219%22+Y%3d%221%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2220%22+Y%3d%221%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2221%22+Y%3d%221%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2222%22+Y%3d%221%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2223%22+Y%3d%221%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2224%22+Y%3d%221%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2225%22+Y%3d%221%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2226%22+Y%3d%221%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2227%22+Y%3d%221%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2228%22+Y%3d%221%22+%2f%3e%0d%0a++++%3c%2fTR%3e%0d%0a++++%3cTR%3e%0d%0a++++++%3cTD+Style%3d%22Class746%22+Merge%3d%22False%22+RowSpan%3d%22%22+ColSpan%3d%22%22+Format%3d%22General%22+Width%3d%2224.75%22+Text%3d%22%22+Height%3d%2219.5%22+Align%3d%22Left%22+CellHasFormula%3d%22False%22+FontName%3d%22Arial+Tur%22+WrapText%3d%22False%22+FontSize%3d%2210%22+X%3d%221%22+Y%3d%222%22+%2f%3e%0d%0a++++++%3cTD+Style%3d%22Class747%22+Merge%3d%22True%22+RowSpan%3d%22%22+ColSpan%3d%2226%22+Format%3d%22General%22+Width%3d%22643.5%22+Text%3d%22MORTGAGE+CALCULATOR%22+Height%3d%2219.5%22+Align%3d%22Center%22+CellHasFormula%3d%22False%22+FontName%3d%22Bell+MT%22+WrapText%3d%22False%22+FontSize%3d%2214%22+X%3d%222%22+Y%3d%222%22+%2f%3e%0d%0a++++++%3cTD+Style%3d%22Class746%22+Merge%3d%22False%22+RowSpan%3d%22%22+ColSpan%3d%22%22+Format%3d%22General%22+Width%3d%2224.75%22+Text%3d%22%22+Height%3d%2219.5%22+Align%3d%22Left%22+CellHasFormula%3d%22False%22+FontName%3d%22Arial+Tur%22+WrapText%3d%22False%22+FontSize%3d%2210%22+X%3d%2228%22+Y%3d%222%22+%2f%3e%0d%0a++++%3c%2fTR%3e%0d%0a++++%3cTR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221%22+Y%3d%223%22+%2f%3e%0d%0a++++++%3cTD+Style%3d%22Class748%22+Merge%3d%22False%22+RowSpan%3d%22%22+ColSpan%3d%22%22+Format%3d%22General%22+Width%3d%2224.75%22+Text%3d%22%22+Height%3d%2213.5%22+Align%3d%22Left%22+CellHasFormula%3d%22False%22+FontName%3d%22Arial+Tur%22+WrapText%3d%22False%22+FontSize%3d%2210%22+X%3d%222%22+Y%3d%223%22+%2f%3e%0d%0a++++++%3cTD+Style%3d%22Class748%22+Merge%3d%22False%22+RowSpan%3d%22%22+ColSpan%3d%22%22+Format%3d%22General%22+Width%3d%2224.75%22+Text%3d%22%22+Height%3d%2213.5%22+Align%3d%22Left%22+CellHasFormula%3d%22False%22+FontName%3d%22Arial+Tur%22+WrapText%3d%22False%22+FontSize%3d%2210%22+X%3d%223%22+Y%3d%223%22+%2f%3e%0d%0a++++++%3cTD+Style%3d%22Class748%22+Merge%3d%22False%22+RowSpan%3d%22%22+ColSpan%3d%22%22+Format%3d%22General%22+Width%3d%2224.75%22+Text%3d%22%22+Height%3d%2213.5%22+Align%3d%22Left%22+CellHasFormula%3d%22False%22+FontName%3d%22Arial+Tur%22+WrapText%3d%22False%22+FontSize%3d%2210%22+X%3d%224%22+Y%3d%223%22+%2f%3e%0d%0a++++++%3cTD+Style%3d%22Class748%22+Merge%3d%22False%22+RowSpan%3d%22%22+ColSpan%3d%22%22+Format%3d%22General%22+Width%3d%2224.75%22+Text%3d%22%22+Height%3d%2213.5%22+Align%3d%22Left%22+CellHasFormula%3d%22False%22+FontName%3d%22Arial+Tur%22+WrapText%3d%22False%22+FontSize%3d%2210%22+X%3d%225%22+Y%3d%223%22+%2f%3e%0d%0a++++++%3cTD+Style%3d%22Class748%22+Merge%3d%22False%22+RowSpan%3d%22%22+ColSpan%3d%22%22+Format%3d%22General%22+Width%3d%2224.75%22+Text%3d%22%22+Height%3d%2213.5%22+Align%3d%22Left%22+CellHasFormula%3d%22False%22+FontName%3d%22Arial+Tur%22+WrapText%3d%22False%22+FontSize%3d%2210%22+X%3d%226%22+Y%3d%223%22+%2f%3e%0d%0a++++++%3cTD+Style%3d%22Class748%22+Merge%3d%22False%22+RowSpan%3d%22%22+ColSpan%3d%22%22+Format%3d%22General%22+Width%3d%2224.75%22+Text%3d%22%22+Height%3d%2213.5%22+Align%3d%22Left%22+CellHasFormula%3d%22False%22+FontName%3d%22Arial+Tur%22+WrapText%3d%22False%22+FontSize%3d%2210%22+X%3d%227%22+Y%3d%223%22+%2f%3e%0d%0a++++++%3cTD+Style%3d%22Class748%22+Merge%3d%22False%22+RowSpan%3d%22%22+ColSpan%3d%22%22+Format%3d%22General%22+Width%3d%2224.75%22+Text%3d%22%22+Height%3d%2213.5%22+Align%3d%22Left%22+CellHasFormula%3d%22False%22+FontName%3d%22Arial+Tur%22+WrapText%3d%22False%22+FontSize%3d%2210%22+X%3d%228%22+Y%3d%223%22+%2f%3e%0d%0a++++++%3cTD+Style%3d%22Class748%22+Merge%3d%22False%22+RowSpan%3d%22%22+ColSpan%3d%22%22+Format%3d%22General%22+Width%3d%2224.75%22+Text%3d%22%22+Height%3d%2213.5%22+Align%3d%22Left%22+CellHasFormula%3d%22False%22+FontName%3d%22Arial+Tur%22+WrapText%3d%22False%22+FontSize%3d%2210%22+X%3d%229%22+Y%3d%223%22+%2f%3e%0d%0a++++++%3cTD+Style%3d%22Class748%22+Merge%3d%22False%22+RowSpan%3d%22%22+ColSpan%3d%22%22+Format%3d%22General%22+Width%3d%2224.75%22+Text%3d%22%22+Height%3d%2213.5%22+Align%3d%22Left%22+CellHasFormula%3d%22False%22+FontName%3d%22Arial+Tur%22+WrapText%3d%22False%22+FontSize%3d%2210%22+X%3d%2210%22+Y%3d%223%22+%2f%3e%0d%0a++++++%3cTD+Style%3d%22Class748%22+Merge%3d%22False%22+RowSpan%3d%22%22+ColSpan%3d%22%22+Format%3d%22General%22+Width%3d%2224.75%22+Text%3d%22%22+Height%3d%2213.5%22+Align%3d%22Left%22+CellHasFormula%3d%22False%22+FontName%3d%22Arial+Tur%22+WrapText%3d%22False%22+FontSize%3d%2210%22+X%3d%2211%22+Y%3d%223%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2212%22+Y%3d%223%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2213%22+Y%3d%223%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2214%22+Y%3d%223%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2215%22+Y%3d%223%22%3e%0d%0a++++++++%3cChart%3e%0d%0a++++++++++%3cNameIndex%3e0%3c%2fNameIndex%3e%0d%0a++++++++++%3cZOrder%3e1%3c%2fZOrder%3e%0d%0a++++++++++%3cChartType%3exlPie%3c%2fChartType%3e%0d%0a++++++++++%3cChartHeight%3e229.500076293945%3c%2fChartHeight%3e%0d%0a++++++++++%3cChartWidth%3e309.75%3c%2fChartWidth%3e%0d%0a++++++++++%3cPlotHeight%3e119.213937007874%3c%2fPlotHeight%3e%0d%0a++++++++++%3cPlotWidth%3e119.213937007874%3c%2fPlotWidth%3e%0d%0a++++++++++%3cPlotTop%3e44.3107874015748%3c%2fPlotTop%3e%0d%0a++++++++++%3cPlotLeft%3e96.774094488189%3c%2fPlotLeft%3e%0d%0a++++++++++%3cPlotColor%3e-65537%3c%2fPlotColor%3e%0d%0a++++++++++%3cWallColor%3e-1%3c%2fWallColor%3e%0d%0a++++++++++%3cLegendBoxBackColor%3e-1%3c%2fLegendBoxBackColor%3e%0d%0a++++++++++%3cLegendBoxTop+%2f%3e%0d%0a++++++++++%3cLegendBoxLeft+%2f%3e%0d%0a++++++++++%3cXAxisLabelStep%3e1%3c%2fXAxisLabelStep%3e%0d%0a++++++++++%3cXAxisTitle+%2f%3e%0d%0a++++++++++%3cYAxisTitle+%2f%3e%0d%0a++++++++++%3cXAxisHasMajorGrid%3efalse%3c%2fXAxisHasMajorGrid%3e%0d%0a++++++++++%3cYAxisHasMajorGrid%3efalse%3c%2fYAxisHasMajorGrid%3e%0d%0a++++++++++%3cXAxisHasMinorGrid%3efalse%3c%2fXAxisHasMinorGrid%3e%0d%0a++++++++++%3cYAxisHasMinorGrid%3efalse%3c%2fYAxisHasMinorGrid%3e%0d%0a++++++++++%3cTop%3e0.611105177137585%3c%2fTop%3e%0d%0a++++++++++%3cLeft%3e0.515147816051152%3c%2fLeft%3e%0d%0a++++++++++%3cTitle+%2f%3e%0d%0a++++++++++%3cFont+%2f%3e%0d%0a++++++++++%3cChartColor%3e-1%3c%2fChartColor%3e%0d%0a++++++++++%3cSeriesCollection%3e%0d%0a++++++++++++%3cSeries%3e%0d%0a++++++++++++++%3cNameIndex%3e0%3c%2fNameIndex%3e%0d%0a++++++++++++++%3cName%3eSeri+1%3c%2fName%3e%0d%0a++++++++++++++%3cColor%3e-11566659%3c%2fColor%3e%0d%0a++++++++++++++%3cBorderColor%3e-65537%3c%2fBorderColor%3e%0d%0a++++++++++++%3c%2fSeries%3e%0d%0a++++++++++%3c%2fSeriesCollection%3e%0d%0a++++++++++%3cLegendPosition+%2f%3e%0d%0a++++++++++%3cHasLegend%3efalse%3c%2fHasLegend%3e%0d%0a++++++++++%3cAbsoluteTop%3e40.4999198913574%3c%2fAbsoluteTop%3e%0d%0a++++++++++%3cAbsoluteLeft%3e359.249908447266%3c%2fAbsoluteLeft%3e%0d%0a++++++++%3c%2fChart%3e%0d%0a++++++%3c%2fTD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2216%22+Y%3d%223%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2217%22+Y%3d%223%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2218%22+Y%3d%223%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2219%22+Y%3d%223%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2220%22+Y%3d%223%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2221%22+Y%3d%223%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2222%22+Y%3d%223%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2223%22+Y%3d%223%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2224%22+Y%3d%223%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2225%22+Y%3d%223%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2226%22+Y%3d%223%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2227%22+Y%3d%223%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2228%22+Y%3d%223%22+%2f%3e%0d%0a++++%3c%2fTR%3e%0d%0a++++%3cTR%3e%0d%0a++++++%3cTD+Style%3d%22Class749%22+Merge%3d%22False%22+RowSpan%3d%22%22+ColSpan%3d%22%22+Format%3d%22General%22+Width%3d%2224.75%22+Text%3d%22%22+Height%3d%2212.75%22+Align%3d%22Left%22+CellHasFormula%3d%22False%22+FontName%3d%22Arial+Tur%22+WrapText%3d%22False%22+FontSize%3d%2210%22+X%3d%221%22+Y%3d%224%22+%2f%3e%0d%0a++++++%3cTD+Style%3d%22Class750%22+Merge%3d%22False%22+RowSpan%3d%22%22+ColSpan%3d%22%22+Format%3d%22General%22+Width%3d%2224.75%22+Text%3d%22%22+Height%3d%2212.75%22+Align%3d%22Left%22+CellHasFormula%3d%22False%22+FontName%3d%22Berlin+Sans+FB%22+WrapText%3d%22False%22+FontSize%3d%2210%22+X%3d%222%22+Y%3d%224%22+%2f%3e%0d%0a++++++%3cTD+Style%3d%22Class751%22+Merge%3d%22False%22+RowSpan%3d%22%22+ColSpan%3d%22%22+Format%3d%22General%22+Width%3d%2224.75%22+Text%3d%22%22+Height%3d%2212.75%22+Align%3d%22Left%22+CellHasFormula%3d%22False%22+FontName%3d%22Berlin+Sans+FB%22+WrapText%3d%22False%22+FontSize%3d%2210%22+X%3d%223%22+Y%3d%224%22+%2f%3e%0d%0a++++++%3cTD+Style%3d%22Class751%22+Merge%3d%22False%22+RowSpan%3d%22%22+ColSpan%3d%22%22+Format%3d%22General%22+Width%3d%2224.75%22+Text%3d%22%22+Height%3d%2212.75%22+Align%3d%22Left%22+CellHasFormula%3d%22False%22+FontName%3d%22Berlin+Sans+FB%22+WrapText%3d%22False%22+FontSize%3d%2210%22+X%3d%224%22+Y%3d%224%22+%2f%3e%0d%0a++++++%3cTD+Style%3d%22Class751%22+Merge%3d%22False%22+RowSpan%3d%22%22+ColSpan%3d%22%22+Format%3d%22General%22+Width%3d%2224.75%22+Text%3d%22%22+Height%3d%2212.75%22+Align%3d%22Left%22+CellHasFormula%3d%22False%22+FontName%3d%22Berlin+Sans+FB%22+WrapText%3d%22False%22+FontSize%3d%2210%22+X%3d%225%22+Y%3d%224%22+%2f%3e%0d%0a++++++%3cTD+Style%3d%22Class751%22+Merge%3d%22False%22+RowSpan%3d%22%22+ColSpan%3d%22%22+Format%3d%22General%22+Width%3d%2224.75%22+Text%3d%22%22+Height%3d%2212.75%22+Align%3d%22Left%22+CellHasFormula%3d%22False%22+FontName%3d%22Berlin+Sans+FB%22+WrapText%3d%22False%22+FontSize%3d%2210%22+X%3d%226%22+Y%3d%224%22+%2f%3e%0d%0a++++++%3cTD+Style%3d%22Class751%22+Merge%3d%22False%22+RowSpan%3d%22%22+ColSpan%3d%22%22+Format%3d%22General%22+Width%3d%2224.75%22+Text%3d%22%22+Height%3d%2212.75%22+Align%3d%22Left%22+CellHasFormula%3d%22False%22+FontName%3d%22Berlin+Sans+FB%22+WrapText%3d%22False%22+FontSize%3d%2210%22+X%3d%227%22+Y%3d%224%22+%2f%3e%0d%0a++++++%3cTD+Style%3d%22Class751%22+Merge%3d%22False%22+RowSpan%3d%22%22+ColSpan%3d%22%22+Format%3d%22General%22+Width%3d%2224.75%22+Text%3d%22%22+Height%3d%2212.75%22+Align%3d%22Left%22+CellHasFormula%3d%22False%22+FontName%3d%22Berlin+Sans+FB%22+WrapText%3d%22False%22+FontSize%3d%2210%22+X%3d%228%22+Y%3d%224%22+%2f%3e%0d%0a++++++%3cTD+Style%3d%22Class751%22+Merge%3d%22False%22+RowSpan%3d%22%22+ColSpan%3d%22%22+Format%3d%22General%22+Width%3d%2224.75%22+Text%3d%22%22+Height%3d%2212.75%22+Align%3d%22Left%22+CellHasFormula%3d%22False%22+FontName%3d%22Berlin+Sans+FB%22+WrapText%3d%22False%22+FontSize%3d%2210%22+X%3d%229%22+Y%3d%224%22+%2f%3e%0d%0a++++++%3cTD+Style%3d%22Class752%22+Merge%3d%22False%22+RowSpan%3d%22%22+ColSpan%3d%22%22+Format%3d%22General%22+Width%3d%2224.75%22+Text%3d%22%22+Height%3d%2212.75%22+Align%3d%22Left%22+CellHasFormula%3d%22False%22+FontName%3d%22Berlin+Sans+FB%22+WrapText%3d%22False%22+FontSize%3d%2210%22+X%3d%2210%22+Y%3d%224%22+%2f%3e%0d%0a++++++%3cTD+Style%3d%22Class753%22+Merge%3d%22False%22+RowSpan%3d%22%22+ColSpan%3d%22%22+Format%3d%22General%22+Width%3d%2224.75%22+Text%3d%22%22+Height%3d%2212.75%22+Align%3d%22Left%22+CellHasFormula%3d%22False%22+FontName%3d%22Berlin+Sans+FB%22+WrapText%3d%22False%22+FontSize%3d%2210%22+X%3d%2211%22+Y%3d%224%22+%2f%3e%0d%0a++++++%3cTD+Style%3d%22Class754%22+Merge%3d%22False%22+RowSpan%3d%22%22+ColSpan%3d%22%22+Format%3d%22General%22+Width%3d%2224.75%22+Text%3d%22%22+Height%3d%2212.75%22+Align%3d%22Left%22+CellHasFormula%3d%22False%22+FontName%3d%22Arial+Tur%22+WrapText%3d%22False%22+FontSize%3d%2210%22+X%3d%2212%22+Y%3d%224%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2213%22+Y%3d%224%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2214%22+Y%3d%224%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2215%22+Y%3d%224%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2216%22+Y%3d%224%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2217%22+Y%3d%224%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2218%22+Y%3d%224%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2219%22+Y%3d%224%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2220%22+Y%3d%224%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2221%22+Y%3d%224%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2222%22+Y%3d%224%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2223%22+Y%3d%224%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2224%22+Y%3d%224%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2225%22+Y%3d%224%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2226%22+Y%3d%224%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2227%22+Y%3d%224%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2228%22+Y%3d%224%22+%2f%3e%0d%0a++++%3c%2fTR%3e%0d%0a++++%3cTR%3e%0d%0a++++++%3cTD+Style%3d%22Class749%22+Merge%3d%22False%22+RowSpan%3d%22%22+ColSpan%3d%22%22+Format%3d%22General%22+Width%3d%2224.75%22+Text%3d%22%22+Height%3d%2214.25%22+Align%3d%22Left%22+CellHasFormula%3d%22False%22+FontName%3d%22Arial+Tur%22+WrapText%3d%22False%22+FontSize%3d%2210%22+X%3d%221%22+Y%3d%225%22+%2f%3e%0d%0a++++++%3cTD+Style%3d%22Class755%22+Merge%3d%22False%22+RowSpan%3d%22%22+ColSpan%3d%22%22+Format%3d%22General%22+Width%3d%2224.75%22+Text%3d%22%22+Height%3d%2214.25%22+Align%3d%22Left%22+CellHasFormula%3d%22False%22+FontName%3d%22Berlin+Sans+FB%22+WrapText%3d%22False%22+FontSize%3d%2210%22+X%3d%222%22+Y%3d%225%22+%2f%3e%0d%0a++++++%3cTD+Style%3d%22Class756%22+Merge%3d%22True%22+RowSpan%3d%22%22+ColSpan%3d%224%22+Format%3d%22General%22+Width%3d%2299%22+Text%3d%22Home+Value%22+Height%3d%2214.25%22+Align%3d%22Left%22+CellHasFormula%3d%22False%22+FontName%3d%22Berlin+Sans+FB%22+WrapText%3d%22False%22+FontSize%3d%2211%22+X%3d%223%22+Y%3d%225%22+%2f%3e%0d%0a++++++%3cTD+Style%3d%22Class757%22+Merge%3d%22True%22+RowSpan%3d%22%22+ColSpan%3d%223%22+Format%3d%22%23%2c%23%230.00%22+Width%3d%2274.25%22+Text%3d%22%22+Height%3d%2214.25%22+Align%3d%22Right%22+CellHasFormula%3d%22False%22+FontName%3d%22Berlin+Sans+FB%22+WrapText%3d%22False%22+FontSize%3d%2211%22+X%3d%227%22+Y%3d%225%22%3e%0d%0a++++++++%3cInputCell%3e%0d%0a++++++++++%3cAddress%3e%3d'Mortgage+Calculator'!%24G%245%3c%2fAddress%3e%0d%0a++++++++++%3cListItemsAddress+%2f%3e%0d%0a++++++++++%3cNameIndex%3e0%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300000%3c%2fDefaultValue%3e%0d%0a++++++++++%3cValueType%3eSystem.Double%3c%2</t>
  </si>
  <si>
    <t xml:space="preserve"> fValueType%3e%0d%0a++++++++%3c%2fInputCell%3e%0d%0a++++++%3c%2fTD%3e%0d%0a++++++%3cTD+Style%3d%22Class758%22+Merge%3d%22False%22+RowSpan%3d%22%22+ColSpan%3d%22%22+Format%3d%22General%22+Width%3d%2224.75%22+Text%3d%22%22+Height%3d%2214.25%22+Align%3d%22Left%22+CellHasFormula%3d%22False%22+FontName%3d%22Berlin+Sans+FB%22+WrapText%3d%22False%22+FontSize%3d%2211%22+X%3d%2210%22+Y%3d%225%22+%2f%3e%0d%0a++++++%3cTD+Style%3d%22Class759%22+Merge%3d%22False%22+RowSpan%3d%22%22+ColSpan%3d%22%22+Format%3d%22General%22+Width%3d%2224.75%22+Text%3d%22%22+Height%3d%2214.25%22+Align%3d%22Left%22+CellHasFormula%3d%22False%22+FontName%3d%22Berlin+Sans+FB%22+WrapText%3d%22False%22+FontSize%3d%2211%22+X%3d%2211%22+Y%3d%225%22+%2f%3e%0d%0a++++++%3cTD+Style%3d%22Class754%22+Merge%3d%22False%22+RowSpan%3d%22%22+ColSpan%3d%22%22+Format%3d%22General%22+Width%3d%2224.75%22+Text%3d%22%22+Height%3d%2214.25%22+Align%3d%22Left%22+CellHasFormula%3d%22False%22+FontName%3d%22Arial+Tur%22+WrapText%3d%22False%22+FontSize%3d%2210%22+X%3d%2212%22+Y%3d%225%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2213%22+Y%3d%225%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2214%22+Y%3d%225%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2215%22+Y%3d%225%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2216%22+Y%3d%225%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2217%22+Y%3d%225%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2218%22+Y%3d%225%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2219%22+Y%3d%225%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2220%22+Y%3d%225%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2221%22+Y%3d%225%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2222%22+Y%3d%225%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2223%22+Y%3d%225%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2224%22+Y%3d%225%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2225%22+Y%3d%225%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2226%22+Y%3d%225%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2227%22+Y%3d%225%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2228%22+Y%3d%225%22+%2f%3e%0d%0a++++%3c%2fTR%3e%0d%0a++++%3cTR%3e%0d%0a++++++%3cTD+Style%3d%22Class749%22+Merge%3d%22False%22+RowSpan%3d%22%22+ColSpan%3d%22%22+Format%3d%22General%22+Width%3d%2224.75%22+Text%3d%22%22+Height%3d%2214.25%22+Align%3d%22Left%22+CellHasFormula%3d%22False%22+FontName%3d%22Arial+Tur%22+WrapText%3d%22False%22+FontSize%3d%2210%22+X%3d%221%22+Y%3d%226%22+%2f%3e%0d%0a++++++%3cTD+Style%3d%22Class755%22+Merge%3d%22False%22+RowSpan%3d%22%22+ColSpan%3d%22%22+Format%3d%22General%22+Width%3d%2224.75%22+Text%3d%22%22+Height%3d%2214.25%22+Align%3d%22Left%22+CellHasFormula%3d%22False%22+FontName%3d%22Berlin+Sans+FB%22+WrapText%3d%22False%22+FontSize%3d%2210%22+X%3d%222%22+Y%3d%226%22+%2f%3e%0d%0a++++++%3cTD+Style%3d%22Class756%22+Merge%3d%22True%22+RowSpan%3d%22%22+ColSpan%3d%224%22+Format%3d%22General%22+Width%3d%2299%22+Text%3d%22Loan+Amount%22+Height%3d%2214.25%22+Align%3d%22Left%22+CellHasFormula%3d%22False%22+FontName%3d%22Berlin+Sans+FB%22+WrapText%3d%22False%22+FontSize%3d%2211%22+X%3d%223%22+Y%3d%226%22+%2f%3e%0d%0a++++++%3cTD+Style%3d%22Class757%22+Merge%3d%22True%22+RowSpan%3d%22%22+ColSpan%3d%223%22+Format%3d%22%23%2c%23%230.00%22+Width%3d%2274.25%22+Text%3d%22%22+Height%3d%2214.25%22+Align%3d%22Right%22+CellHasFormula%3d%22False%22+FontName%3d%22Berlin+Sans+FB%22+WrapText%3d%22False%22+FontSize%3d%2211%22+X%3d%227%22+Y%3d%226%22%3e%0d%0a++++++++%3cInputCell%3e%0d%0a++++++++++%3cAddress%3e%3d'Mortgage+Calculator'!%24G%246%3c%2fAddress%3e%0d%0a++++++++++%3cListItemsAddress+%2f%3e%0d%0a++++++++++%3cNameIndex%3e1%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250000%3c%2fDefaultValue%3e%0d%0a++++++++++%3cValueType%3eSystem.Double%3c%2fValueType%3e%0d%0a++++++++%3c%2fInputCell%3e%0d%0a++++++%3c%2fTD%3e%0d%0a++++++%3cTD+Style%3d%22Class758%22+Merge%3d%22False%22+RowSpan%3d%22%22+ColSpan%3d%22%22+Format%3d%22General%22+Width%3d%2224.75%22+Text%3d%22%22+Height%3d%2214.25%22+Align%3d%22Left%22+CellHasFormula%3d%22False%22+FontName%3d%22Berlin+Sans+FB%22+WrapText%3d%22False%22+FontSize%3d%2211%22+X%3d%2210%22+Y%3d%226%22+%2f%3e%0d%0a++++++%3cTD+Style%3d%22Class759%22+Merge%3d%22False%22+RowSpan%3d%22%22+ColSpan%3d%22%22+Format%3d%22General%22+Width%3d%2224.75%22+Text%3d%22%22+Height%3d%2214.25%22+Align%3d%22Left%22+CellHasFormula%3d%22False%22+FontName%3d%22Berlin+Sans+FB%22+WrapText%3d%22False%22+FontSize%3d%2211%22+X%3d%2211%22+Y%3d%226%22+%2f%3e%0d%0a++++++%3cTD+Style%3d%22Class754%22+Merge%3d%22False%22+RowSpan%3d%22%22+ColSpan%3d%22%22+Format%3d%22General%22+Width%3d%2224.75%22+Text%3d%22%22+Height%3d%2214.25%22+Align%3d%22Left%22+CellHasFormula%3d%22False%22+FontName%3d%22Arial+Tur%22+WrapText%3d%22False%22+FontSize%3d%2210%22+X%3d%2212%22+Y%3d%226%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2213%22+Y%3d%226%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2214%22+Y%3d%226%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2215%22+Y%3d%226%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2216%22+Y%3d%226%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2217%22+Y%3d%226%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2218%22+Y%3d%226%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2219%22+Y%3d%226%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2220%22+Y%3d%226%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2221%22+Y%3d%226%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2222%22+Y%3d%226%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2223%22+Y%3d%226%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2224%22+Y%3d%226%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2225%22+Y%3d%226%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2226%22+Y%3d%226%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2227%22+Y%3d%226%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2228%22+Y%3d%226%22+%2f%3e%0d%0a++++%3c%2fTR%3e%0d%0a++++%3cTR%3e%0d%0a++++++%3cTD+Style%3d%22Class749%22+Merge%3d%22False%22+RowSpan%3d%22%22+ColSpan%3d%22%22+Format%3d%22General%22+Width%3d%2224.75%22+Text%3d%22%22+Height%3d%2214.25%22+Align%3d%22Left%22+CellHasFormula%3d%22False%22+FontName%3d%22Arial+Tur%22+WrapText%3d%22False%22+FontSize%3d%2210%22+X%3d%221%22+Y%3d%227%22+%2f%3e%0d%0a++++++%3cTD+Style%3d%22Class755%22+Merge%3d%22False%22+RowSpan%3d%22%22+ColSpan%3d%22%22+Format%3d%22General%22+Width%3d%2224.75%22+Text%3d%22%22+Height%3d%2214.25%22+Align%3d%22Left%22+CellHasFormula%3d%22False%22+FontName%3d%22Berlin+Sans+FB%22+WrapText%3d%22False%22+FontSize%3d%2210%22+X%3d%222%22+Y%3d%227%22+%2f%3e%0d%0a++++++%3cTD+Style%3d%22Class756%22+Merge%3d%22True%22+RowSpan%3d%22%22+ColSpan%3d%224%22+Format%3d%22General%22+Width%3d%2299%22+Text%3d%22Interest+Rate%22+Height%3d%2214.25%22+Align%3d%22Left%22+CellHasFormula%3d%22False%22+FontName%3d%22Berlin+Sans+FB%22+WrapText%3d%22False%22+FontSize%3d%2211%22+X%3d%223%22+Y%3d%227%22+%2f%3e%0d%0a++++++%3cTD+Style%3d%22Class757%22+Merge%3d%22True%22+RowSpan%3d%22%22+ColSpan%3d%223%22+Format%3d%22%23%2c%23%230.00%22+Width%3d%2274.25%22+Text%3d%22%22+Height%3d%2214.25%22+Align%3d%22Right%22+CellHasFormula%3d%22False%22+FontName%3d%22Berlin+Sans+FB%22+WrapText%3d%22False%22+FontSize%3d%2211%22+X%3d%227%22+Y%3d%227%22%3e%0d%0a++++++++%3cInputCell%3e%0d%0a++++++++++%3cAddress%3e%3d'Mortgage+Calculator'!%24G%247%3c%2fAddress%3e%0d%0a++++++++++%3cListItemsAddress+%2f%3e%0d%0a++++++++++%3cNameIndex%3e2%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6.50%3c%2fDefaultValue%3e%0d%0a++++++++++%3cValueType%3eSystem.Double%3c%2fValueType%3e%0d%0a++++++++%3c%2fInputCell%3e%0d%0a++++++%3c%2fTD%3e%0d%0a++++++%3cTD+Style%3d%22Class760%22+Merge%3d%22True%22+RowSpan%3d%22%22+ColSpan%3d%222%22+Format%3d%22General%22+Width%3d%2249.5%22+Text%3d%22%25%22+Height%3d%2214.25%22+Align%3d%22Center%22+CellHasFormula%3d%22False%22+FontName%3d%22Berlin+Sans+FB%22+WrapText%3d%22False%22+FontSize%3d%2211%22+X%3d%2210%22+Y%3d%227%22+%2f%3e%0d%0a++++++%3cTD+Style%3d%22Class754%22+Merge%3d%22False%22+RowSpan%3d%22%22+ColSpan%3d%22%22+Format%3d%22General%22+Width%3d%2224.75%22+Text%3d%22%22+Height%3d%2214.25%22+Align%3d%22Left%22+CellHasFormula%3d%22False%22+FontName%3d%22Arial+Tur%22+WrapText%3d%22False%22+FontSize%3d%2210%22+X%3d%2212%22+Y%3d%227%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2213%22+Y%3d%227%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2214%22+Y%3d%227%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2215%22+Y%3d%227%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2216%22+Y%3d%227%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2217%22+Y%3d%227%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2218%22+Y%3d%227%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2219%22+Y%3d%227%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2220%22+Y%3d%227%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2221%22+Y%3d%227%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2222%22+Y%3d%227%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2223%22+Y%3d%227%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2224%22+Y%3d%227%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2225%22+Y%3d%227%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2226%22+Y%3d%227%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2227%22+Y%3d%227%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2228%22+Y%3d%227%22+%2f%3e%0d%0a++++%3c%2fTR%3e%0d%0a++++%3cTR%3e%0d%0a++++++%3cTD+Style%3d%22Class749%22+Merge%3d%22False%22+RowSpan%3d%22%22+ColSpan%3d%22%22+Format%3d%22General%22+Width%3d%2224.75%22+Text%3d%22%22+Height%3d%2214.25%22+Align%3d%22Left%22+CellHasFormula%3d%22False%22+FontName%3d%22Arial+Tur%22+WrapText%3d%22False%22+FontSize%3d%2210%22+X%3d%221%22+Y%3d%228%22+%2f%3e%0d%0a++++++%3cTD+Style%3d%22Class755%22+Merge%3d%22False%22+RowSpan%3d%22%22+ColSpan%3d%22%22+Format%3d%22General%22+Width%3d%2224.75%22+Text%3d%22%22+Height%3d%2214.25%22+Align%3d%22Left%22+CellHasFormula%3d%22False%22+FontName%3d%22Berlin+Sans+FB%22+WrapText%3d%22False%22+FontSize%3d%2210%22+X%3d%222%22+Y%3d%228%22+%2f%3e%0d%0a++++++%3cTD+Style%3d%22Class756%22+Merge%3d%22True%22+RowSpan%3d%22%22+ColSpan%3d%224%22+Format%3d%22General%22+Width%3d%2299%22+Text%3d%22Loan+Term%22+Height%3d%2214.25%22+Align%3d%22Left%22+CellHasFormula%3d%22False%22+FontName%3d%22Berlin+Sans+FB%22+WrapText%3d%22False%22+FontSize%3d%2211%22+X%3d%223%22+Y%3d%228%22+%2f%3e%0d%0a++++++%3cTD+Style%3d%22Class757%22+Merge%3d%22True%22+RowSpan%3d%22%22+ColSpan%3d%223%22+Format%3d%22General%22+Width%3d%2274.25%22+Text%3d%22%22+Height%3d%2214.25%22+Align%3d%22Right%22+CellHasFormula%3d%22False%22+FontName%3d%22Berlin+Sans+FB%22+WrapText%3d%22False%22+FontSize%3d%2211%22+X%3d%227%22+Y%3d%228%22%3e%0d%0a++++++++%3cInputCell%3e%0d%0a++++++++++%3cAddress%3e%3d'Mortgage+Calculator'!%24G%248%3c%2fAddress%3e%0d%0a++++++++++%3cListItemsAddress+%2f%3e%0d%0a++++++++++%3cNameIndex%3e3%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30%3c%2fDefaultValue%3e%0d%0a++++++++++%3cValueType%3eSystem.Double%3c%2fValueType%3e%0d%0a++++++++%3c%2fInputCell%3e%0d%0a++++++%3c%2fTD%3e%0d%0a++++++%3cTD+Style%3d%22Class760%22+Merge%3d%22True%22+RowSpan%3d%22%22+ColSpan%3d%222%22+Format%3d%22General%22+Width%3d%2249.5%22+Text%3d%22years%22+Height%3d%2214.25%22+Align%3d%22Center%22+CellHasFormula%3d%22False%22+FontName%3d%22Berlin+Sans+FB%22+WrapText%3d%22False%22+FontSize%3d%2211%22+X%3d%2210%22+Y%3d%228%22+%2f%3e%0d%0a++++++%3cTD+Style%3d%22Class754%22+Merge%3d%22False%22+RowSpan%3d%22%22+ColSpan%3d%22%22+Format%3d%22General%22+Width%3d%2224.75%22+Text%3d%22%22+Height%3d%2214.25%22+Align%3d%22Left%22+CellHasFormula%3d%22False%22+FontName%3d%22Arial+Tur%22+WrapText%3d%22False%22+FontSize%3d%2210%22+X%3d%2212%22+Y%3d%228%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2213%22+Y%3d%228%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2214%22+Y%3d%228%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2215%22+Y%3d%228%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2216%22+Y%3d%228%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2217%22+Y%3d%228%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2218%22+Y%3d%228%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2219%22+Y%3d%228%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2220%22+Y%3d%228%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2221%22+Y%3d%228%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2222%22+Y%3d%228%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2223%22+Y%3d%228%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2224%22+Y%3d%228%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2225%22+Y%3d%228%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2226%22+Y%3d%228%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2227%22+Y%3d%228%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2228%22+Y%3d%228%22+%2f%3e%0d%0a++++%3c%2fTR%3e%0d%0a++++%3cTR%3e%0d%0a++++++%3cTD+Style%3d%22Class749%22+Merge%3d%22False%22+RowSpan%3d%22%22+ColSpan%3d%22%22+Format%3d%22General%22+Width%3d%2224.75%22+Text%3d%22%22+Height%3d%2214.25%22+Align%3d%22Left%22+CellHasFormula%3d%22False%22+FontName%3d%22Arial+Tur%22+WrapText%3d%22False%22+FontSize%3d%2210%22+X%3d%221%22+Y%3d%229%22+%2f%3e%0d%0a++++++%3cTD+Style%3d%22Class755%22+Merge%3d%22False%22+RowSpan%3d%22%22+ColSpan%3d%22%22+Format%3d%22General%22+Width%3d%2224.75%22+Text%3d%22%22+Height%3d%2214.25%22+Align%3d%22Left%22+CellHasFormula%3d%22False%22+FontName%3d%22Berlin+Sans+FB%22+WrapText%3d%22False%22+FontSize%3d%2210%22+X%3d%222%22+Y%3d%229%22+%2f%3e%0d%0a++++++%3cTD+Style%3d%22Class756%22+Merge%3d%22True%22+RowSpan%3d%22%22+ColSpan%3d%224%22+Format%3d%22General%22+Width%3d%2299%22+Text%3d%22Property+Tax+Rate%22+Height%3d%2214.25%22+Align%3d%22Left%22+CellHasFormula%3d%22False%22+FontName%3d%22Berlin+Sans+FB%22+WrapText%3d%22False%22+FontSize%3d%2211%22+X%3d%223%22+Y%3d%229%22+%2f%3e%0d%0a++++++%3cTD+Style%3d%22Class757%22+Merge%3d%22True%22+RowSpan%3d%22%22+ColSpan%3d%223%22+Format%3d%220.00%22+Width%3d%2274.25%22+Text%3d%22%22+Height%3d%2214.25%22+Align%3d%22Right%22+CellHasFormula%3d%22False%22+FontName%3d%22Berlin+Sans+FB%22+WrapText%3d%22False%22+FontSize%3d%2211%22+X%3d%227%22+Y%3d%229%22%3e%0d%0a++++++++%3cInputCell%3e%0d%0a++++++++++%3cAddress%3e%3d'Mortgage+Calculator'!%24G%249%3c%2fAddress%3e%0d%0a++++++++++%3cListItemsAddress+%2f%3e%0d%0a++++++++++%3cNameIndex%3e4%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1.25%3c%2fDefaultValue%3e%0d%0a++++++++++%3cValueType%3eSystem.Double%3c%2fValueType%3e%0d%0a++++++++%3c%2fInputCell%3e%0d%0a++++++%3c%2fTD%3e%0d%0a++++++%3cTD+Style%3d%22Class760%22+Merge%3d%22True%22+RowSpan%3d%22%22+ColSpan%3d%222%22+Format%3d%22General%22+Width%3d%2249.5%22+Text%3d%22%25%22+Height%3d%2214.25%22+Align%3d%22Center%22+CellHasFormula%3d%22False%22+FontName%3d%22Berlin+Sans+FB%22+WrapText%3d%22False%22+FontSize%3d%2211%22+X%3d%2210%22+Y%3d%229%22+%2f%3e%0d%0a++++++%3cTD+Style%3d%22Class754%22+Merge%3d%22False%22+RowSpan%3d%22%22+ColSpan%3d%22%22+Format%3d%22General%22+Width%3d%2224.75%22+Text%3d%22%22+Height%3d%2214.25%22+Align%3d%22Left%22+CellHasFormula%3d%22False%22+FontName%3d%22Arial+Tur%22+WrapText%3d%22False%22+FontSize%3d%2210%22+X%3d%2212%22+Y%3d%229%22+%2f%3e%0d%0a++++++%3cTD+Style%3d</t>
  </si>
  <si>
    <t xml:space="preserve"> %22Class746%22+Merge%3d%22False%22+RowSpan%3d%22%22+ColSpan%3d%22%22+Format%3d%22General%22+Width%3d%2224.75%22+Text%3d%22%22+Height%3d%2214.25%22+Align%3d%22Left%22+CellHasFormula%3d%22False%22+FontName%3d%22Arial+Tur%22+WrapText%3d%22False%22+FontSize%3d%2210%22+X%3d%2213%22+Y%3d%229%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2214%22+Y%3d%229%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2215%22+Y%3d%229%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2216%22+Y%3d%229%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2217%22+Y%3d%229%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2218%22+Y%3d%229%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2219%22+Y%3d%229%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2220%22+Y%3d%229%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2221%22+Y%3d%229%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2222%22+Y%3d%229%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2223%22+Y%3d%229%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2224%22+Y%3d%229%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2225%22+Y%3d%229%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2226%22+Y%3d%229%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2227%22+Y%3d%229%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2228%22+Y%3d%229%22+%2f%3e%0d%0a++++%3c%2fTR%3e%0d%0a++++%3cTR%3e%0d%0a++++++%3cTD+Style%3d%22Class749%22+Merge%3d%22False%22+RowSpan%3d%22%22+ColSpan%3d%22%22+Format%3d%22General%22+Width%3d%2224.75%22+Text%3d%22%22+Height%3d%2214.25%22+Align%3d%22Left%22+CellHasFormula%3d%22False%22+FontName%3d%22Arial+Tur%22+WrapText%3d%22False%22+FontSize%3d%2210%22+X%3d%221%22+Y%3d%2210%22+%2f%3e%0d%0a++++++%3cTD+Style%3d%22Class761%22+Merge%3d%22False%22+RowSpan%3d%22%22+ColSpan%3d%22%22+Format%3d%22General%22+Width%3d%2224.75%22+Text%3d%22%22+Height%3d%2214.25%22+Align%3d%22Left%22+CellHasFormula%3d%22False%22+FontName%3d%22Berlin+Sans+FB%22+WrapText%3d%22False%22+FontSize%3d%2210%22+X%3d%222%22+Y%3d%2210%22+%2f%3e%0d%0a++++++%3cTD+Style%3d%22Class762%22+Merge%3d%22False%22+RowSpan%3d%22%22+ColSpan%3d%22%22+Format%3d%22General%22+Width%3d%2224.75%22+Text%3d%22%22+Height%3d%2214.25%22+Align%3d%22Left%22+CellHasFormula%3d%22False%22+FontName%3d%22Berlin+Sans+FB%22+WrapText%3d%22False%22+FontSize%3d%2211%22+X%3d%223%22+Y%3d%2210%22+%2f%3e%0d%0a++++++%3cTD+Style%3d%22Class762%22+Merge%3d%22False%22+RowSpan%3d%22%22+ColSpan%3d%22%22+Format%3d%22General%22+Width%3d%2224.75%22+Text%3d%22%22+Height%3d%2214.25%22+Align%3d%22Left%22+CellHasFormula%3d%22False%22+FontName%3d%22Berlin+Sans+FB%22+WrapText%3d%22False%22+FontSize%3d%2211%22+X%3d%224%22+Y%3d%2210%22+%2f%3e%0d%0a++++++%3cTD+Style%3d%22Class762%22+Merge%3d%22False%22+RowSpan%3d%22%22+ColSpan%3d%22%22+Format%3d%22General%22+Width%3d%2224.75%22+Text%3d%22%22+Height%3d%2214.25%22+Align%3d%22Left%22+CellHasFormula%3d%22False%22+FontName%3d%22Berlin+Sans+FB%22+WrapText%3d%22False%22+FontSize%3d%2211%22+X%3d%225%22+Y%3d%2210%22+%2f%3e%0d%0a++++++%3cTD+Style%3d%22Class762%22+Merge%3d%22False%22+RowSpan%3d%22%22+ColSpan%3d%22%22+Format%3d%22General%22+Width%3d%2224.75%22+Text%3d%22%22+Height%3d%2214.25%22+Align%3d%22Left%22+CellHasFormula%3d%22False%22+FontName%3d%22Berlin+Sans+FB%22+WrapText%3d%22False%22+FontSize%3d%2211%22+X%3d%226%22+Y%3d%2210%22+%2f%3e%0d%0a++++++%3cTD+Style%3d%22Class762%22+Merge%3d%22False%22+RowSpan%3d%22%22+ColSpan%3d%22%22+Format%3d%22General%22+Width%3d%2224.75%22+Text%3d%22%22+Height%3d%2214.25%22+Align%3d%22Left%22+CellHasFormula%3d%22False%22+FontName%3d%22Berlin+Sans+FB%22+WrapText%3d%22False%22+FontSize%3d%2211%22+X%3d%227%22+Y%3d%2210%22+%2f%3e%0d%0a++++++%3cTD+Style%3d%22Class762%22+Merge%3d%22False%22+RowSpan%3d%22%22+ColSpan%3d%22%22+Format%3d%22General%22+Width%3d%2224.75%22+Text%3d%22%22+Height%3d%2214.25%22+Align%3d%22Left%22+CellHasFormula%3d%22False%22+FontName%3d%22Berlin+Sans+FB%22+WrapText%3d%22False%22+FontSize%3d%2211%22+X%3d%228%22+Y%3d%2210%22+%2f%3e%0d%0a++++++%3cTD+Style%3d%22Class762%22+Merge%3d%22False%22+RowSpan%3d%22%22+ColSpan%3d%22%22+Format%3d%22General%22+Width%3d%2224.75%22+Text%3d%22%22+Height%3d%2214.25%22+Align%3d%22Left%22+CellHasFormula%3d%22False%22+FontName%3d%22Berlin+Sans+FB%22+WrapText%3d%22False%22+FontSize%3d%2211%22+X%3d%229%22+Y%3d%2210%22+%2f%3e%0d%0a++++++%3cTD+Style%3d%22Class763%22+Merge%3d%22False%22+RowSpan%3d%22%22+ColSpan%3d%22%22+Format%3d%22General%22+Width%3d%2224.75%22+Text%3d%22%22+Height%3d%2214.25%22+Align%3d%22Left%22+CellHasFormula%3d%22False%22+FontName%3d%22Berlin+Sans+FB%22+WrapText%3d%22False%22+FontSize%3d%2211%22+X%3d%2210%22+Y%3d%2210%22+%2f%3e%0d%0a++++++%3cTD+Style%3d%22Class759%22+Merge%3d%22False%22+RowSpan%3d%22%22+ColSpan%3d%22%22+Format%3d%22General%22+Width%3d%2224.75%22+Text%3d%22%22+Height%3d%2214.25%22+Align%3d%22Left%22+CellHasFormula%3d%22False%22+FontName%3d%22Berlin+Sans+FB%22+WrapText%3d%22False%22+FontSize%3d%2211%22+X%3d%2211%22+Y%3d%2210%22+%2f%3e%0d%0a++++++%3cTD+Style%3d%22Class754%22+Merge%3d%22False%22+RowSpan%3d%22%22+ColSpan%3d%22%22+Format%3d%22General%22+Width%3d%2224.75%22+Text%3d%22%22+Height%3d%2214.25%22+Align%3d%22Left%22+CellHasFormula%3d%22False%22+FontName%3d%22Arial+Tur%22+WrapText%3d%22False%22+FontSize%3d%2210%22+X%3d%2212%22+Y%3d%2210%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2213%22+Y%3d%2210%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2214%22+Y%3d%2210%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2215%22+Y%3d%2210%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2216%22+Y%3d%2210%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2217%22+Y%3d%2210%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2218%22+Y%3d%2210%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2219%22+Y%3d%2210%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2220%22+Y%3d%2210%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2221%22+Y%3d%2210%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2222%22+Y%3d%2210%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2223%22+Y%3d%2210%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2224%22+Y%3d%2210%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2225%22+Y%3d%2210%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2226%22+Y%3d%2210%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2227%22+Y%3d%2210%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2228%22+Y%3d%2210%22+%2f%3e%0d%0a++++%3c%2fTR%3e%0d%0a++++%3cTR%3e%0d%0a++++++%3cTD+Style%3d%22Class749%22+Merge%3d%22False%22+RowSpan%3d%22%22+ColSpan%3d%22%22+Format%3d%22General%22+Width%3d%2224.75%22+Text%3d%22%22+Height%3d%2214.25%22+Align%3d%22Left%22+CellHasFormula%3d%22False%22+FontName%3d%22Arial+Tur%22+WrapText%3d%22False%22+FontSize%3d%2210%22+X%3d%221%22+Y%3d%2211%22+%2f%3e%0d%0a++++++%3cTD+Style%3d%22Class755%22+Merge%3d%22False%22+RowSpan%3d%22%22+ColSpan%3d%22%22+Format%3d%22General%22+Width%3d%2224.75%22+Text%3d%22%22+Height%3d%2214.25%22+Align%3d%22Left%22+CellHasFormula%3d%22False%22+FontName%3d%22Berlin+Sans+FB%22+WrapText%3d%22False%22+FontSize%3d%2210%22+X%3d%222%22+Y%3d%2211%22+%2f%3e%0d%0a++++++%3cTD+Style%3d%22Class756%22+Merge%3d%22True%22+RowSpan%3d%22%22+ColSpan%3d%224%22+Format%3d%22General%22+Width%3d%2299%22+Text%3d%22Start+Date%22+Height%3d%2214.25%22+Align%3d%22Left%22+CellHasFormula%3d%22False%22+FontName%3d%22Berlin+Sans+FB%22+WrapText%3d%22False%22+FontSize%3d%2211%22+X%3d%223%22+Y%3d%2211%22+%2f%3e%0d%0a++++++%3cTD+Style%3d%22Class764%22+Merge%3d%22True%22+RowSpan%3d%22%22+ColSpan%3d%222%22+Format%3d%22General%22+Width%3d%2249.5%22+Text%3d%22%22+Height%3d%2214.25%22+Align%3d%22Center%22+CellHasFormula%3d%22False%22+FontName%3d%22Berlin+Sans+FB%22+WrapText%3d%22False%22+FontSize%3d%2211%22+X%3d%227%22+Y%3d%2211%22%3e%0d%0a++++++++%3cInputCell%3e%0d%0a++++++++++%3cAddress%3e%3d'Mortgage+Calculator'!%24G%2411%3c%2fAddress%3e%0d%0a++++++++++%3cListItemsAddress%3e%3d'Calculations'!%24C%244%3a%24C%2415%3c%2fListItemsAddress%3e%0d%0a++++++++++%3cNameIndex%3e5%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Feb%3c%2fDefaultValue%3e%0d%0a++++++++++%3cValueType%3eSystem.String%3c%2fValueType%3e%0d%0a++++++++%3c%2fInputCell%3e%0d%0a++++++%3c%2fTD%3e%0d%0a++++++%3cTD+Style%3d%22Class764%22+Merge%3d%22True%22+RowSpan%3d%22%22+ColSpan%3d%222%22+Format%3d%22General%22+Width%3d%2249.5%22+Text%3d%22%22+Height%3d%2214.25%22+Align%3d%22Center%22+CellHasFormula%3d%22False%22+FontName%3d%22Berlin+Sans+FB%22+WrapText%3d%22False%22+FontSize%3d%2211%22+X%3d%229%22+Y%3d%2211%22%3e%0d%0a++++++++%3cInputCell%3e%0d%0a++++++++++%3cAddress%3e%3d'Mortgage+Calculator'!%24I%2411%3c%2fAddress%3e%0d%0a++++++++++%3cListItemsAddress%3e%3d'Calculations'!%24F%244%3a%24F%2419%3c%2fListItemsAddress%3e%0d%0a++++++++++%3cNameIndex%3e6%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2009%3c%2fDefaultValue%3e%0d%0a++++++++++%3cValueType%3eSystem.Double%3c%2fValueType%3e%0d%0a++++++++%3c%2fInputCell%3e%0d%0a++++++%3c%2fTD%3e%0d%0a++++++%3cTD+Style%3d%22Class765%22+Merge%3d%22False%22+RowSpan%3d%22%22+ColSpan%3d%22%22+Format%3d%22General%22+Width%3d%2224.75%22+Text%3d%22%22+Height%3d%2214.25%22+Align%3d%22Left%22+CellHasFormula%3d%22False%22+FontName%3d%22Berlin+Sans+FB%22+WrapText%3d%22False%22+FontSize%3d%2211%22+X%3d%2211%22+Y%3d%2211%22+%2f%3e%0d%0a++++++%3cTD+Style%3d%22Class754%22+Merge%3d%22False%22+RowSpan%3d%22%22+ColSpan%3d%22%22+Format%3d%22General%22+Width%3d%2224.75%22+Text%3d%22%22+Height%3d%2214.25%22+Align%3d%22Left%22+CellHasFormula%3d%22False%22+FontName%3d%22Arial+Tur%22+WrapText%3d%22False%22+FontSize%3d%2210%22+X%3d%2212%22+Y%3d%2211%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2213%22+Y%3d%2211%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2214%22+Y%3d%2211%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2215%22+Y%3d%2211%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2216%22+Y%3d%2211%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2217%22+Y%3d%2211%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2218%22+Y%3d%2211%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2219%22+Y%3d%2211%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2220%22+Y%3d%2211%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2221%22+Y%3d%2211%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2222%22+Y%3d%2211%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2223%22+Y%3d%2211%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2224%22+Y%3d%2211%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2225%22+Y%3d%2211%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2226%22+Y%3d%2211%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2227%22+Y%3d%2211%22+%2f%3e%0d%0a++++++%3cTD+Style%3d%22Class746%22+Merge%3d%22False%22+RowSpan%3d%22%22+ColSpan%3d%22%22+Format%3d%22General%22+Width%3d%2224.75%22+Text%3d%22%22+Height%3d%2214.25%22+Align%3d%22Left%22+CellHasFormula%3d%22False%22+FontName%3d%22Arial+Tur%22+WrapText%3d%22False%22+FontSize%3d%2210%22+X%3d%2228%22+Y%3d%2211%22+%2f%3e%0d%0a++++%3c%2fTR%3e%0d%0a++++%3cTR%3e%0d%0a++++++%3cTD+Style%3d%22Class749%22+Merge%3d%22False%22+RowSpan%3d%22%22+ColSpan%3d%22%22+Format%3d%22General%22+Width%3d%2224.75%22+Text%3d%22%22+Height%3d%2213.5%22+Align%3d%22Left%22+CellHasFormula%3d%22False%22+FontName%3d%22Arial+Tur%22+WrapText%3d%22False%22+FontSize%3d%2210%22+X%3d%221%22+Y%3d%2212%22+%2f%3e%0d%0a++++++%3cTD+Style%3d%22Class766%22+Merge%3d%22False%22+RowSpan%3d%22%22+ColSpan%3d%22%22+Format%3d%22General%22+Width%3d%2224.75%22+Text%3d%22%22+Height%3d%2213.5%22+Align%3d%22Left%22+CellHasFormula%3d%22False%22+FontName%3d%22Berlin+Sans+FB%22+WrapText%3d%22False%22+FontSize%3d%2210%22+X%3d%222%22+Y%3d%2212%22+%2f%3e%0d%0a++++++%3cTD+Style%3d%22Class767%22+Merge%3d%22False%22+RowSpan%3d%22%22+ColSpan%3d%22%22+Format%3d%22General%22+Width%3d%2224.75%22+Text%3d%22%22+Height%3d%2213.5%22+Align%3d%22Left%22+CellHasFormula%3d%22False%22+FontName%3d%22Berlin+Sans+FB%22+WrapText%3d%22False%22+FontSize%3d%2210%22+X%3d%223%22+Y%3d%2212%22+%2f%3e%0d%0a++++++%3cTD+Style%3d%22Class767%22+Merge%3d%22False%22+RowSpan%3d%22%22+ColSpan%3d%22%22+Format%3d%22General%22+Width%3d%2224.75%22+Text%3d%22%22+Height%3d%2213.5%22+Align%3d%22Left%22+CellHasFormula%3d%22False%22+FontName%3d%22Berlin+Sans+FB%22+WrapText%3d%22False%22+FontSize%3d%2210%22+X%3d%224%22+Y%3d%2212%22+%2f%3e%0d%0a++++++%3cTD+Style%3d%22Class767%22+Merge%3d%22False%22+RowSpan%3d%22%22+ColSpan%3d%22%22+Format%3d%22General%22+Width%3d%2224.75%22+Text%3d%22%22+Height%3d%2213.5%22+Align%3d%22Left%22+CellHasFormula%3d%22False%22+FontName%3d%22Berlin+Sans+FB%22+WrapText%3d%22False%22+FontSize%3d%2210%22+X%3d%225%22+Y%3d%2212%22+%2f%3e%0d%0a++++++%3cTD+Style%3d%22Class767%22+Merge%3d%22False%22+RowSpan%3d%22%22+ColSpan%3d%22%22+Format%3d%22General%22+Width%3d%2224.75%22+Text%3d%22%22+Height%3d%2213.5%22+Align%3d%22Left%22+CellHasFormula%3d%22False%22+FontName%3d%22Berlin+Sans+FB%22+WrapText%3d%22False%22+FontSize%3d%2210%22+X%3d%226%22+Y%3d%2212%22+%2f%3e%0d%0a++++++%3cTD+Style%3d%22Class767%22+Merge%3d%22False%22+RowSpan%3d%22%22+ColSpan%3d%22%22+Format%3d%22General%22+Width%3d%2224.75%22+Text%3d%22%22+Height%3d%2213.5%22+Align%3d%22Left%22+CellHasFormula%3d%22False%22+FontName%3d%22Berlin+Sans+FB%22+WrapText%3d%22False%22+FontSize%3d%2210%22+X%3d%227%22+Y%3d%2212%22+%2f%3e%0d%0a++++++%3cTD+Style%3d%22Class767%22+Merge%3d%22False%22+RowSpan%3d%22%22+ColSpan%3d%22%22+Format%3d%22General%22+Width%3d%2224.75%22+Text%3d%22%22+Height%3d%2213.5%22+Align%3d%22Left%22+CellHasFormula%3d%22False%22+FontName%3d%22Berlin+Sans+FB%22+WrapText%3d%22False%22+FontSize%3d%2210%22+X%3d%228%22+Y%3d%2212%22+%2f%3e%0d%0a++++++%3cTD+Style%3d%22Class767%22+Merge%3d%22False%22+RowSpan%3d%22%22+ColSpan%3d%22%22+Format%3d%22General%22+Width%3d%2224.75%22+Text%3d%22%22+Height%3d%2213.5%22+Align%3d%22Left%22+CellHasFormula%3d%22False%22+FontName%3d%22Berlin+Sans+FB%22+WrapText%3d%22False%22+FontSize%3d%2210%22+X%3d%229%22+Y%3d%2212%22+%2f%3e%0d%0a++++++%3cTD+Style%3d%22Class767%22+Merge%3d%22False%22+RowSpan%3d%22%22+ColSpan%3d%22%22+Format%3d%22General%22+Width%3d%2224.75%22+Text%3d%22%22+Height%3d%2213.5%22+Align%3d%22Left%22+CellHasFormula%3d%22False%22+FontName%3d%22Berlin+Sans+FB%22+WrapText%3d%22False%22+FontSize%3d%2210%22+X%3d%2210%22+Y%3d%2212%22+%2f%3e%0d%0a++++++%3cTD+Style%3d%22Class768%22+Merge%3d%22False%22+RowSpan%3d%22%22+ColSpan%3d%22%22+Format%3d%22General%22+Width%3d%2224.75%22+Text%3d%22%22+Height%3d%2213.5%22+Align%3d%22Left%22+CellHasFormula%3d%22False%22+FontName%3d%22Berlin+Sans+FB%22+WrapText%3d%22False%22+FontSize%3d%2210%22+X%3d%2211%22+Y%3d%2212%22+%2f%3e%0d%0a++++++%3cTD+Style%3d%22Class754%22+Merge%3d%22False%22+RowSpan%3d%22%22+ColSpan%3d%22%22+Format%3d%22General%22+Width%3d%2224.75%22+Text%3d%22%22+Height%3d%2213.5%22+Align%3d%22Left%22+CellHasFormula%3d%22False%22+FontName%3d%22Arial+Tur%22+WrapText%3d%22False%22+FontSize%3d%2210%22+X%3d%2212%22+Y%3d%2212%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2213%22+Y%3d%2212%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2214%22+Y%3d%2212%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2215%22+Y%3d%2212%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2216%22+Y%3d%2212%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2217%22+Y%3d%2212%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2218%22+Y%3d%2212%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2219%22+Y%3d%2212%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2220%22+Y%3d%2212%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2221%22+Y%3d%2212%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2222%22+Y%3d%2212%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2223%22+Y%3d%2212%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2224%22+Y%3d%2212%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2225%22+Y%3d%2212%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2226%22+Y%3d%2212%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2227%22+Y%3d%2212%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2228%22+Y%3d%2212%22+%2f%3e%0d%0a++++%3c%2fTR%3e%0d%0a++++%3cTR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221%22+Y%3d%2213%22+%2f%3e%0d%0a++++++%3cTD+Style%3d%22Class769%22+Merge%3d%22True%22+RowSpan</t>
  </si>
  <si>
    <t xml:space="preserve"> %3d%22%22+ColSpan%3d%2210%22+Format%3d%22General%22+Width%3d%22247.5%22+Text%3d%22%22+Height%3d%2212.75%22+Align%3d%22Center%22+CellHasFormula%3d%22True%22+FontName%3d%22Arial+Tur%22+WrapText%3d%22False%22+FontSize%3d%2210%22+X%3d%222%22+Y%3d%2213%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2212%22+Y%3d%2213%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2213%22+Y%3d%2213%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2214%22+Y%3d%2213%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2215%22+Y%3d%2213%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2216%22+Y%3d%2213%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2217%22+Y%3d%2213%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2218%22+Y%3d%2213%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2219%22+Y%3d%2213%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2220%22+Y%3d%2213%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2221%22+Y%3d%2213%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2222%22+Y%3d%2213%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2223%22+Y%3d%2213%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2224%22+Y%3d%2213%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2225%22+Y%3d%2213%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2226%22+Y%3d%2213%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2227%22+Y%3d%2213%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2228%22+Y%3d%2213%22+%2f%3e%0d%0a++++%3c%2fTR%3e%0d%0a++++%3cTR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221%22+Y%3d%2214%22+%2f%3e%0d%0a++++++%3cTD+Style%3d%22Class748%22+Merge%3d%22False%22+RowSpan%3d%22%22+ColSpan%3d%22%22+Format%3d%22General%22+Width%3d%2224.75%22+Text%3d%22%22+Height%3d%2213.5%22+Align%3d%22Left%22+CellHasFormula%3d%22False%22+FontName%3d%22Arial+Tur%22+WrapText%3d%22False%22+FontSize%3d%2210%22+X%3d%222%22+Y%3d%2214%22+%2f%3e%0d%0a++++++%3cTD+Style%3d%22Class748%22+Merge%3d%22False%22+RowSpan%3d%22%22+ColSpan%3d%22%22+Format%3d%22General%22+Width%3d%2224.75%22+Text%3d%22%22+Height%3d%2213.5%22+Align%3d%22Left%22+CellHasFormula%3d%22False%22+FontName%3d%22Arial+Tur%22+WrapText%3d%22False%22+FontSize%3d%2210%22+X%3d%223%22+Y%3d%2214%22+%2f%3e%0d%0a++++++%3cTD+Style%3d%22Class748%22+Merge%3d%22False%22+RowSpan%3d%22%22+ColSpan%3d%22%22+Format%3d%22General%22+Width%3d%2224.75%22+Text%3d%22%22+Height%3d%2213.5%22+Align%3d%22Left%22+CellHasFormula%3d%22False%22+FontName%3d%22Arial+Tur%22+WrapText%3d%22False%22+FontSize%3d%2210%22+X%3d%224%22+Y%3d%2214%22+%2f%3e%0d%0a++++++%3cTD+Style%3d%22Class748%22+Merge%3d%22False%22+RowSpan%3d%22%22+ColSpan%3d%22%22+Format%3d%22General%22+Width%3d%2224.75%22+Text%3d%22%22+Height%3d%2213.5%22+Align%3d%22Left%22+CellHasFormula%3d%22False%22+FontName%3d%22Arial+Tur%22+WrapText%3d%22False%22+FontSize%3d%2210%22+X%3d%225%22+Y%3d%2214%22+%2f%3e%0d%0a++++++%3cTD+Style%3d%22Class748%22+Merge%3d%22False%22+RowSpan%3d%22%22+ColSpan%3d%22%22+Format%3d%22General%22+Width%3d%2224.75%22+Text%3d%22%22+Height%3d%2213.5%22+Align%3d%22Left%22+CellHasFormula%3d%22False%22+FontName%3d%22Arial+Tur%22+WrapText%3d%22False%22+FontSize%3d%2210%22+X%3d%226%22+Y%3d%2214%22+%2f%3e%0d%0a++++++%3cTD+Style%3d%22Class748%22+Merge%3d%22False%22+RowSpan%3d%22%22+ColSpan%3d%22%22+Format%3d%22General%22+Width%3d%2224.75%22+Text%3d%22%22+Height%3d%2213.5%22+Align%3d%22Left%22+CellHasFormula%3d%22False%22+FontName%3d%22Arial+Tur%22+WrapText%3d%22False%22+FontSize%3d%2210%22+X%3d%227%22+Y%3d%2214%22+%2f%3e%0d%0a++++++%3cTD+Style%3d%22Class748%22+Merge%3d%22False%22+RowSpan%3d%22%22+ColSpan%3d%22%22+Format%3d%22General%22+Width%3d%2224.75%22+Text%3d%22%22+Height%3d%2213.5%22+Align%3d%22Left%22+CellHasFormula%3d%22False%22+FontName%3d%22Arial+Tur%22+WrapText%3d%22False%22+FontSize%3d%2210%22+X%3d%228%22+Y%3d%2214%22+%2f%3e%0d%0a++++++%3cTD+Style%3d%22Class748%22+Merge%3d%22False%22+RowSpan%3d%22%22+ColSpan%3d%22%22+Format%3d%22General%22+Width%3d%2224.75%22+Text%3d%22%22+Height%3d%2213.5%22+Align%3d%22Left%22+CellHasFormula%3d%22False%22+FontName%3d%22Arial+Tur%22+WrapText%3d%22False%22+FontSize%3d%2210%22+X%3d%229%22+Y%3d%2214%22+%2f%3e%0d%0a++++++%3cTD+Style%3d%22Class748%22+Merge%3d%22False%22+RowSpan%3d%22%22+ColSpan%3d%22%22+Format%3d%22General%22+Width%3d%2224.75%22+Text%3d%22%22+Height%3d%2213.5%22+Align%3d%22Left%22+CellHasFormula%3d%22False%22+FontName%3d%22Arial+Tur%22+WrapText%3d%22False%22+FontSize%3d%2210%22+X%3d%2210%22+Y%3d%2214%22+%2f%3e%0d%0a++++++%3cTD+Style%3d%22Class748%22+Merge%3d%22False%22+RowSpan%3d%22%22+ColSpan%3d%22%22+Format%3d%22General%22+Width%3d%2224.75%22+Text%3d%22%22+Height%3d%2213.5%22+Align%3d%22Left%22+CellHasFormula%3d%22False%22+FontName%3d%22Arial+Tur%22+WrapText%3d%22False%22+FontSize%3d%2210%22+X%3d%2211%22+Y%3d%2214%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2212%22+Y%3d%2214%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2213%22+Y%3d%2214%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2214%22+Y%3d%2214%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2215%22+Y%3d%2214%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2216%22+Y%3d%2214%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2217%22+Y%3d%2214%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2218%22+Y%3d%2214%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2219%22+Y%3d%2214%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2220%22+Y%3d%2214%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2221%22+Y%3d%2214%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2222%22+Y%3d%2214%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2223%22+Y%3d%2214%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2224%22+Y%3d%2214%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2225%22+Y%3d%2214%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2226%22+Y%3d%2214%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2227%22+Y%3d%2214%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2228%22+Y%3d%2214%22+%2f%3e%0d%0a++++%3c%2fTR%3e%0d%0a++++%3cTR%3e%0d%0a++++++%3cTD+Style%3d%22Class749%22+Merge%3d%22False%22+RowSpan%3d%22%22+ColSpan%3d%22%22+Format%3d%22General%22+Width%3d%2224.75%22+Text%3d%22%22+Height%3d%2212.75%22+Align%3d%22Left%22+CellHasFormula%3d%22False%22+FontName%3d%22Arial+Tur%22+WrapText%3d%22False%22+FontSize%3d%2210%22+X%3d%221%22+Y%3d%2215%22+%2f%3e%0d%0a++++++%3cTD+Style%3d%22Class770%22+Merge%3d%22False%22+RowSpan%3d%22%22+ColSpan%3d%22%22+Format%3d%22General%22+Width%3d%2224.75%22+Text%3d%22%22+Height%3d%2212.75%22+Align%3d%22Left%22+CellHasFormula%3d%22False%22+FontName%3d%22Arial+Tur%22+WrapText%3d%22False%22+FontSize%3d%2210%22+X%3d%222%22+Y%3d%2215%22+%2f%3e%0d%0a++++++%3cTD+Style%3d%22Class771%22+Merge%3d%22False%22+RowSpan%3d%22%22+ColSpan%3d%22%22+Format%3d%22General%22+Width%3d%2224.75%22+Text%3d%22%22+Height%3d%2212.75%22+Align%3d%22Left%22+CellHasFormula%3d%22False%22+FontName%3d%22Arial+Tur%22+WrapText%3d%22False%22+FontSize%3d%2210%22+X%3d%223%22+Y%3d%2215%22+%2f%3e%0d%0a++++++%3cTD+Style%3d%22Class771%22+Merge%3d%22False%22+RowSpan%3d%22%22+ColSpan%3d%22%22+Format%3d%22General%22+Width%3d%2224.75%22+Text%3d%22%22+Height%3d%2212.75%22+Align%3d%22Left%22+CellHasFormula%3d%22False%22+FontName%3d%22Arial+Tur%22+WrapText%3d%22False%22+FontSize%3d%2210%22+X%3d%224%22+Y%3d%2215%22+%2f%3e%0d%0a++++++%3cTD+Style%3d%22Class771%22+Merge%3d%22False%22+RowSpan%3d%22%22+ColSpan%3d%22%22+Format%3d%22General%22+Width%3d%2224.75%22+Text%3d%22%22+Height%3d%2212.75%22+Align%3d%22Left%22+CellHasFormula%3d%22False%22+FontName%3d%22Arial+Tur%22+WrapText%3d%22False%22+FontSize%3d%2210%22+X%3d%225%22+Y%3d%2215%22+%2f%3e%0d%0a++++++%3cTD+Style%3d%22Class771%22+Merge%3d%22False%22+RowSpan%3d%22%22+ColSpan%3d%22%22+Format%3d%22General%22+Width%3d%2224.75%22+Text%3d%22%22+Height%3d%2212.75%22+Align%3d%22Left%22+CellHasFormula%3d%22False%22+FontName%3d%22Arial+Tur%22+WrapText%3d%22False%22+FontSize%3d%2210%22+X%3d%226%22+Y%3d%2215%22+%2f%3e%0d%0a++++++%3cTD+Style%3d%22Class771%22+Merge%3d%22False%22+RowSpan%3d%22%22+ColSpan%3d%22%22+Format%3d%22General%22+Width%3d%2224.75%22+Text%3d%22%22+Height%3d%2212.75%22+Align%3d%22Left%22+CellHasFormula%3d%22False%22+FontName%3d%22Arial+Tur%22+WrapText%3d%22False%22+FontSize%3d%2210%22+X%3d%227%22+Y%3d%2215%22+%2f%3e%0d%0a++++++%3cTD+Style%3d%22Class771%22+Merge%3d%22False%22+RowSpan%3d%22%22+ColSpan%3d%22%22+Format%3d%22General%22+Width%3d%2224.75%22+Text%3d%22%22+Height%3d%2212.75%22+Align%3d%22Left%22+CellHasFormula%3d%22False%22+FontName%3d%22Arial+Tur%22+WrapText%3d%22False%22+FontSize%3d%2210%22+X%3d%228%22+Y%3d%2215%22+%2f%3e%0d%0a++++++%3cTD+Style%3d%22Class771%22+Merge%3d%22False%22+RowSpan%3d%22%22+ColSpan%3d%22%22+Format%3d%22General%22+Width%3d%2224.75%22+Text%3d%22%22+Height%3d%2212.75%22+Align%3d%22Left%22+CellHasFormula%3d%22False%22+FontName%3d%22Arial+Tur%22+WrapText%3d%22False%22+FontSize%3d%2210%22+X%3d%229%22+Y%3d%2215%22+%2f%3e%0d%0a++++++%3cTD+Style%3d%22Class771%22+Merge%3d%22False%22+RowSpan%3d%22%22+ColSpan%3d%22%22+Format%3d%22General%22+Width%3d%2224.75%22+Text%3d%22%22+Height%3d%2212.75%22+Align%3d%22Left%22+CellHasFormula%3d%22False%22+FontName%3d%22Arial+Tur%22+WrapText%3d%22False%22+FontSize%3d%2210%22+X%3d%2210%22+Y%3d%2215%22+%2f%3e%0d%0a++++++%3cTD+Style%3d%22Class772%22+Merge%3d%22False%22+RowSpan%3d%22%22+ColSpan%3d%22%22+Format%3d%22General%22+Width%3d%2224.75%22+Text%3d%22%22+Height%3d%2212.75%22+Align%3d%22Left%22+CellHasFormula%3d%22False%22+FontName%3d%22Arial+Tur%22+WrapText%3d%22False%22+FontSize%3d%2210%22+X%3d%2211%22+Y%3d%2215%22+%2f%3e%0d%0a++++++%3cTD+Style%3d%22Class754%22+Merge%3d%22False%22+RowSpan%3d%22%22+ColSpan%3d%22%22+Format%3d%22General%22+Width%3d%2224.75%22+Text%3d%22%22+Height%3d%2212.75%22+Align%3d%22Left%22+CellHasFormula%3d%22False%22+FontName%3d%22Arial+Tur%22+WrapText%3d%22False%22+FontSize%3d%2210%22+X%3d%2212%22+Y%3d%2215%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2213%22+Y%3d%2215%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2214%22+Y%3d%2215%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2215%22+Y%3d%2215%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2216%22+Y%3d%2215%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2217%22+Y%3d%2215%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2218%22+Y%3d%2215%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2219%22+Y%3d%2215%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2220%22+Y%3d%2215%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2221%22+Y%3d%2215%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2222%22+Y%3d%2215%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2223%22+Y%3d%2215%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2224%22+Y%3d%2215%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2225%22+Y%3d%2215%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2226%22+Y%3d%2215%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2227%22+Y%3d%2215%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2228%22+Y%3d%2215%22+%2f%3e%0d%0a++++%3c%2fTR%3e%0d%0a++++%3cTR%3e%0d%0a++++++%3cTD+Style%3d%22Class749%22+Merge%3d%22False%22+RowSpan%3d%22%22+ColSpan%3d%22%22+Format%3d%22General%22+Width%3d%2224.75%22+Text%3d%22%22+Height%3d%2218%22+Align%3d%22Left%22+CellHasFormula%3d%22False%22+FontName%3d%22Arial+Tur%22+WrapText%3d%22False%22+FontSize%3d%2210%22+X%3d%221%22+Y%3d%2216%22+%2f%3e%0d%0a++++++%3cTD+Style%3d%22Class773%22+Merge%3d%22True%22+RowSpan%3d%22%22+ColSpan%3d%2210%22+Format%3d%22General%22+Width%3d%22247.5%22+Text%3d%22Mortgage+Repayment+Summary%22+Height%3d%2218%22+Align%3d%22Center%22+CellHasFormula%3d%22False%22+FontName%3d%22Berlin+Sans+FB%22+WrapText%3d%22False%22+FontSize%3d%2214%22+X%3d%222%22+Y%3d%2216%22+%2f%3e%0d%0a++++++%3cTD+Style%3d%22Class774%22+Merge%3d%22False%22+RowSpan%3d%22%22+ColSpan%3d%22%22+Format%3d%22General%22+Width%3d%2224.75%22+Text%3d%22%22+Height%3d%2218%22+Align%3d%22Left%22+CellHasFormula%3d%22False%22+FontName%3d%22Berlin+Sans+FB%22+WrapText%3d%22False%22+FontSize%3d%2210%22+X%3d%2212%22+Y%3d%2216%22+%2f%3e%0d%0a++++++%3cTD+Style%3d%22Class775%22+Merge%3d%22False%22+RowSpan%3d%22%22+ColSpan%3d%22%22+Format%3d%22General%22+Width%3d%2224.75%22+Text%3d%22%22+Height%3d%2218%22+Align%3d%22Left%22+CellHasFormula%3d%22False%22+FontName%3d%22Berlin+Sans+FB%22+WrapText%3d%22False%22+FontSize%3d%2210%22+X%3d%2213%22+Y%3d%2216%22+%2f%3e%0d%0a++++++%3cTD+Style%3d%22Class775%22+Merge%3d%22False%22+RowSpan%3d%22%22+ColSpan%3d%22%22+Format%3d%22General%22+Width%3d%2224.75%22+Text%3d%22%22+Height%3d%2218%22+Align%3d%22Left%22+CellHasFormula%3d%22False%22+FontName%3d%22Berlin+Sans+FB%22+WrapText%3d%22False%22+FontSize%3d%2210%22+X%3d%2214%22+Y%3d%2216%22+%2f%3e%0d%0a++++++%3cTD+Style%3d%22Class775%22+Merge%3d%22False%22+RowSpan%3d%22%22+ColSpan%3d%22%22+Format%3d%22General%22+Width%3d%2224.75%22+Text%3d%22%22+Height%3d%2218%22+Align%3d%22Left%22+CellHasFormula%3d%22False%22+FontName%3d%22Berlin+Sans+FB%22+WrapText%3d%22False%22+FontSize%3d%2210%22+X%3d%2215%22+Y%3d%2216%22+%2f%3e%0d%0a++++++%3cTD+Style%3d%22Class775%22+Merge%3d%22False%22+RowSpan%3d%22%22+ColSpan%3d%22%22+Format%3d%22General%22+Width%3d%2224.75%22+Text%3d%22%22+Height%3d%2218%22+Align%3d%22Left%22+CellHasFormula%3d%22False%22+FontName%3d%22Berlin+Sans+FB%22+WrapText%3d%22False%22+FontSize%3d%2210%22+X%3d%2216%22+Y%3d%2216%22+%2f%3e%0d%0a++++++%3cTD+Style%3d%22Class775%22+Merge%3d%22False%22+RowSpan%3d%22%22+ColSpan%3d%22%22+Format%3d%22General%22+Width%3d%2224.75%22+Text%3d%22%22+Height%3d%2218%22+Align%3d%22Left%22+CellHasFormula%3d%22False%22+FontName%3d%22Berlin+Sans+FB%22+WrapText%3d%22False%22+FontSize%3d%2210%22+X%3d%2217%22+Y%3d%2216%22+%2f%3e%0d%0a++++++%3cTD+Style%3d%22Class775%22+Merge%3d%22False%22+RowSpan%3d%22%22+ColSpan%3d%22%22+Format%3d%22General%22+Width%3d%2224.75%22+Text%3d%22%22+Height%3d%2218%22+Align%3d%22Left%22+CellHasFormula%3d%22False%22+FontName%3d%22Berlin+Sans+FB%22+WrapText%3d%22False%22+FontSize%3d%2210%22+X%3d%2218%22+Y%3d%2216%22+%2f%3e%0d%0a++++++%3cTD+Style%3d%22Class775%22+Merge%3d%22False%22+RowSpan%3d%22%22+ColSpan%3d%22%22+Format%3d%22General%22+Width%3d%2224.75%22+Text%3d%22%22+Height%3d%2218%22+Align%3d%22Left%22+CellHasFormula%3d%22False%22+FontName%3d%22Berlin+Sans+FB%22+WrapText%3d%22False%22+FontSize%3d%2210%22+X%3d%2219%22+Y%3d%2216%22+%2f%3e%0d%0a++++++%3cTD+Style%3d%22Class775%22+Merge%3d%22False%22+RowSpan%3d%22%22+ColSpan%3d%22%22+Format%3d%22General%22+Width%3d%2224.75%22+Text%3d%22%22+Height%3d%2218%22+Align%3d%22Left%22+CellHasFormula%3d%22False%22+FontName%3d%22Berlin+Sans+FB%22+WrapText%3d%22False%22+FontSize%3d%2210%22+X%3d%2220%22+Y%3d%2216%22+%2f%3e%0d%0a++++++%3cTD+Style%3d%22Class775%22+Merge%3d%22False%22+RowSpan%3d%22%22+ColSpan%3d%22%22+Format%3d%22General%22+Width%3d%2224.75%22+Text%3d%22%22+Height%3d%2218%22+Align%3d%22Left%22+CellHasFormula%3d%22False%22+FontName%3d%22Berlin+Sans+FB%22+WrapText%3d%22False%22+FontSize%3d%2210%22+X%3d%2221%22+Y%3d%2216%22+%2f%3e%0d%0a++++++%3cTD+Style%3d%22Class775%22+Merge%3d%22False%22+RowSpan%3d%22%22+ColSpan%3d%22%22+Format%3d%22General%22+Width%3d%2224.75%22+Text%3d%22%22+Height%3d%2218%22+Align%3d%22Left%22+CellHasFormula%3d%22False%22+FontName%3d%22Berlin+Sans+FB%22+WrapText%3d%22False%22+FontSize%3d%2210%22+X%3d%2222%22+Y%3d%2216%22+%2f%3e%0d%0a++++++%3cTD+Style%3d%22Class775%22+Merge%3d%22False%22+RowSpan%3d%22%22+ColSpan%3d%22%22+Format%3d%22General%22+Width%3d%2224.75%22+Text%3d%22%22+Height%3d%2218%22+Align%3d%22Left%22+CellHasFormula%3d%22False%22+FontName%3d%22Berlin+Sans+FB%22+WrapText%3d%22False%22+FontSize%3d%2210%22+X%3d%2223%22+Y%3d%2216%22+%2f%3e%0d%0a++++++%3cTD+Style%3d%22Class775%22+Merge%3d%22False%22+RowSpan%3d%22%22+ColSpan%3d%22%22+Format%3d%22General%22+Width%3d%2224.75%22+Text%3d%22%22+Height%3d%2218%22+Align%3d%22Left%22+CellHasFormula%3d%22False%22+FontName%3d%22Berlin+Sans+FB%22+WrapText%3d%22False%22+FontSize%3d%2210%22+X%3d%2224%22+Y%3d%2216%22+%2f%3e%0d%0a++++++%3cTD+Style%3d%22Class775%22+Merge%3d%22False%22+RowSpan%3d%22%22+ColSpan%3d%22%22+Format%3d%22General%22+Width%3d%2224.75%22+Text%3d%22%22+Height%3d%2218%22+Align%3d%22Left%22+CellHasFormula%3d%22False%22+FontName%3d%22Berlin+Sans+FB%22+WrapText%3d%22False%22+FontSize%3d%2210%22+X%3d%2225%22+Y%3d%2216%22+%2f%3e%0d%0a++++++%3cTD+Style%3d%22Class775%22+Merge%3d%22False%22+RowSpan%3d%22%22+ColSpan%3d%22%22+Format%3d%22General%22+Width%3d%2224.75%22+Text%3d%22%22+Height%3d%2218%22+Align%3d%22Left%22+CellHasFormula%3d%22False%22+FontName%3d%22Berlin+Sans+FB%22+WrapText%3d%22False%22+FontSize%3d%2210%22+X%3d%2226%22+Y%3d%2216%22+%2f%3e%0d%0a++++++%3cTD+Style%3d%22Class775%22+Merge%3d%22False%22+RowSpan%3d%22%22+ColSpan%3d%22%22+Format%3d%22General%22+Width%3d%2224.75%22+Text%3d%22%22+Height%3d%2218%22+Align%3d%22Left%22+CellHasFormula%3d%22False%22+FontName%3d%22Berlin+Sans+FB%22+WrapText%3d%22False%22+FontSize%3d%2210%22+X%3d%2227%22+Y%3d%2216%22+%2f%3e%0d%0a++++++%3cTD+Style%3d%22Class746%22+Merge%3d%22False%22+RowSpan%3d%22%22+ColSpan%3d%22%22+Format%3d%22General%22+Width%3d%2224.75%22+Text%3d%22%22+Height%3d%2218%22+Align%3d%22Left%22+CellHasFormula%3d%22False%22+FontName%3d%22Arial+Tur%22+WrapText%3d%22False%22+FontSize%3d%2210%22+X%3d%2228%22+Y%3d%2216%22+%2f%3e%0d%0a++++%3c%2fTR%3e%0d%0a++++%3cTR%3e%0d%0a++++++%3cTD+Style%3d%22Class749%22+Merge%3d%22False%22+RowSpan%3d%22%22+ColSpan%3d%22%22+Format%3d%22General%22+Width%3d%2224.75%22+Text%3d%22%22+Height%3d%2212.75%22+Align%3d%22Left%22+CellHasFormula%3d%22False%22+FontName%3d%22Arial+Tur%22+WrapText%3d%22False%22+FontSize%3d%2210%22+X%3d%221%22+Y%3d%2217%22+%2f%3e%0d%0a++++++%3cTD+Style%3d%22Class776%22+Merge%3d%22False%22+RowSpan%3d%22%22+ColSpan%3d%22%22+Format%3d%22General%22+Width%3d%2224.75%22+Text%3d%22%22+Height%3d%2212.75%22+Align%3d%22Left%22+CellHasFormula%3d%22False%22+FontName%3d%22Arial+Tur%22+WrapText%3d%22False%22+FontSize%3d%2210%22+X%3d%222%22+Y%3d%2217%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223%22+Y%3d%2217%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224%22+Y%3d%2217%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225%22+Y%3d%2217%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226%22+Y%3d%2217%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227%22+Y%3d%2217%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228%22+Y%3d%2217%22+%2f%3e%0d%0a++++++%3cT</t>
  </si>
  <si>
    <t xml:space="preserve"> 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229%22+Y%3d%2217%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2210%22+Y%3d%2217%22+%2f%3e%0d%0a++++++%3cTD+Style%3d%22Class778%22+Merge%3d%22False%22+RowSpan%3d%22%22+ColSpan%3d%22%22+Format%3d%22General%22+Width%3d%2224.75%22+Text%3d%22%22+Height%3d%2212.75%22+Align%3d%22Left%22+CellHasFormula%3d%22False%22+FontName%3d%22Berlin+Sans+FB%22+WrapText%3d%22False%22+FontSize%3d%2210%22+X%3d%2211%22+Y%3d%2217%22+%2f%3e%0d%0a++++++%3cTD+Style%3d%22Class774%22+Merge%3d%22False%22+RowSpan%3d%22%22+ColSpan%3d%22%22+Format%3d%22General%22+Width%3d%2224.75%22+Text%3d%22%22+Height%3d%2212.75%22+Align%3d%22Left%22+CellHasFormula%3d%22False%22+FontName%3d%22Berlin+Sans+FB%22+WrapText%3d%22False%22+FontSize%3d%2210%22+X%3d%2212%22+Y%3d%2217%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2213%22+Y%3d%2217%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2214%22+Y%3d%2217%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2215%22+Y%3d%2217%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2216%22+Y%3d%2217%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2217%22+Y%3d%2217%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2218%22+Y%3d%2217%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2219%22+Y%3d%2217%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2220%22+Y%3d%2217%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2221%22+Y%3d%2217%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2222%22+Y%3d%2217%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2223%22+Y%3d%2217%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2224%22+Y%3d%2217%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2225%22+Y%3d%2217%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2226%22+Y%3d%2217%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2227%22+Y%3d%2217%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2228%22+Y%3d%2217%22+%2f%3e%0d%0a++++%3c%2fTR%3e%0d%0a++++%3cTR%3e%0d%0a++++++%3cTD+Style%3d%22Class749%22+Merge%3d%22False%22+RowSpan%3d%22%22+ColSpan%3d%22%22+Format%3d%22General%22+Width%3d%2224.75%22+Text%3d%22%22+Height%3d%2212.75%22+Align%3d%22Left%22+CellHasFormula%3d%22False%22+FontName%3d%22Arial+Tur%22+WrapText%3d%22False%22+FontSize%3d%2210%22+X%3d%221%22+Y%3d%2218%22+%2f%3e%0d%0a++++++%3cTD+Style%3d%22Class776%22+Merge%3d%22False%22+RowSpan%3d%22%22+ColSpan%3d%22%22+Format%3d%22General%22+Width%3d%2224.75%22+Text%3d%22%22+Height%3d%2212.75%22+Align%3d%22Left%22+CellHasFormula%3d%22False%22+FontName%3d%22Arial+Tur%22+WrapText%3d%22False%22+FontSize%3d%2210%22+X%3d%222%22+Y%3d%2218%22+%2f%3e%0d%0a++++++%3cTD+Style%3d%22Class779%22+Merge%3d%22True%22+RowSpan%3d%22%22+ColSpan%3d%224%22+Format%3d%22General%22+Width%3d%2299%22+Text%3d%22Down+Payment%22+Height%3d%2212.75%22+Align%3d%22Center%22+CellHasFormula%3d%22False%22+FontName%3d%22Berlin+Sans+FB%22+WrapText%3d%22False%22+FontSize%3d%2210%22+X%3d%223%22+Y%3d%2218%22+%2f%3e%0d%0a++++++%3cTD+Style%3d%22Class780%22+Merge%3d%22True%22+RowSpan%3d%22%22+ColSpan%3d%223%22+Format%3d%220.00%25%22+Width%3d%2274.25%22+Text%3d%22%22+Height%3d%2212.75%22+Align%3d%22Center%22+CellHasFormula%3d%22True%22+FontName%3d%22Berlin+Sans+FB%22+WrapText%3d%22False%22+FontSize%3d%2210%22+X%3d%227%22+Y%3d%2218%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2210%22+Y%3d%2218%22+%2f%3e%0d%0a++++++%3cTD+Style%3d%22Class778%22+Merge%3d%22False%22+RowSpan%3d%22%22+ColSpan%3d%22%22+Format%3d%22General%22+Width%3d%2224.75%22+Text%3d%22%22+Height%3d%2212.75%22+Align%3d%22Left%22+CellHasFormula%3d%22False%22+FontName%3d%22Berlin+Sans+FB%22+WrapText%3d%22False%22+FontSize%3d%2210%22+X%3d%2211%22+Y%3d%2218%22+%2f%3e%0d%0a++++++%3cTD+Style%3d%22Class774%22+Merge%3d%22False%22+RowSpan%3d%22%22+ColSpan%3d%22%22+Format%3d%22General%22+Width%3d%2224.75%22+Text%3d%22%22+Height%3d%2212.75%22+Align%3d%22Left%22+CellHasFormula%3d%22False%22+FontName%3d%22Berlin+Sans+FB%22+WrapText%3d%22False%22+FontSize%3d%2210%22+X%3d%2212%22+Y%3d%2218%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2213%22+Y%3d%2218%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2214%22+Y%3d%2218%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2215%22+Y%3d%2218%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2216%22+Y%3d%2218%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2217%22+Y%3d%2218%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2218%22+Y%3d%2218%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2219%22+Y%3d%2218%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2220%22+Y%3d%2218%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2221%22+Y%3d%2218%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2222%22+Y%3d%2218%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2223%22+Y%3d%2218%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2224%22+Y%3d%2218%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2225%22+Y%3d%2218%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2226%22+Y%3d%2218%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2227%22+Y%3d%2218%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2228%22+Y%3d%2218%22+%2f%3e%0d%0a++++%3c%2fTR%3e%0d%0a++++%3cTR%3e%0d%0a++++++%3cTD+Style%3d%22Class749%22+Merge%3d%22False%22+RowSpan%3d%22%22+ColSpan%3d%22%22+Format%3d%22General%22+Width%3d%2224.75%22+Text%3d%22%22+Height%3d%2212.75%22+Align%3d%22Left%22+CellHasFormula%3d%22False%22+FontName%3d%22Arial+Tur%22+WrapText%3d%22False%22+FontSize%3d%2210%22+X%3d%221%22+Y%3d%2219%22+%2f%3e%0d%0a++++++%3cTD+Style%3d%22Class776%22+Merge%3d%22False%22+RowSpan%3d%22%22+ColSpan%3d%22%22+Format%3d%22General%22+Width%3d%2224.75%22+Text%3d%22%22+Height%3d%2212.75%22+Align%3d%22Left%22+CellHasFormula%3d%22False%22+FontName%3d%22Arial+Tur%22+WrapText%3d%22False%22+FontSize%3d%2210%22+X%3d%222%22+Y%3d%2219%22+%2f%3e%0d%0a++++++%3cTD+Style%3d%22Class781%22+Merge%3d%22True%22+RowSpan%3d%22%22+ColSpan%3d%224%22+Format%3d%22General%22+Width%3d%2299%22+Text%3d%22PMI+Rate%22+Height%3d%2212.75%22+Align%3d%22Center%22+CellHasFormula%3d%22False%22+FontName%3d%22Berlin+Sans+FB%22+WrapText%3d%22False%22+FontSize%3d%2210%22+X%3d%223%22+Y%3d%2219%22+%2f%3e%0d%0a++++++%3cTD+Style%3d%22Class782%22+Merge%3d%22True%22+RowSpan%3d%22%22+ColSpan%3d%223%22+Format%3d%220.00%25%22+Width%3d%2274.25%22+Text%3d%22%22+Height%3d%2212.75%22+Align%3d%22Center%22+CellHasFormula%3d%22True%22+FontName%3d%22Berlin+Sans+FB%22+WrapText%3d%22False%22+FontSize%3d%2210%22+X%3d%227%22+Y%3d%2219%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2210%22+Y%3d%2219%22+%2f%3e%0d%0a++++++%3cTD+Style%3d%22Class778%22+Merge%3d%22False%22+RowSpan%3d%22%22+ColSpan%3d%22%22+Format%3d%22General%22+Width%3d%2224.75%22+Text%3d%22%22+Height%3d%2212.75%22+Align%3d%22Left%22+CellHasFormula%3d%22False%22+FontName%3d%22Berlin+Sans+FB%22+WrapText%3d%22False%22+FontSize%3d%2210%22+X%3d%2211%22+Y%3d%2219%22+%2f%3e%0d%0a++++++%3cTD+Style%3d%22Class774%22+Merge%3d%22False%22+RowSpan%3d%22%22+ColSpan%3d%22%22+Format%3d%22General%22+Width%3d%2224.75%22+Text%3d%22%22+Height%3d%2212.75%22+Align%3d%22Left%22+CellHasFormula%3d%22False%22+FontName%3d%22Berlin+Sans+FB%22+WrapText%3d%22False%22+FontSize%3d%2210%22+X%3d%2212%22+Y%3d%2219%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2213%22+Y%3d%2219%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2214%22+Y%3d%2219%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2215%22+Y%3d%2219%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2216%22+Y%3d%2219%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2217%22+Y%3d%2219%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2218%22+Y%3d%2219%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2219%22+Y%3d%2219%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2220%22+Y%3d%2219%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2221%22+Y%3d%2219%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2222%22+Y%3d%2219%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2223%22+Y%3d%2219%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2224%22+Y%3d%2219%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2225%22+Y%3d%2219%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2226%22+Y%3d%2219%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2227%22+Y%3d%2219%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2228%22+Y%3d%2219%22+%2f%3e%0d%0a++++%3c%2fTR%3e%0d%0a++++%3cTR%3e%0d%0a++++++%3cTD+Style%3d%22Class749%22+Merge%3d%22False%22+RowSpan%3d%22%22+ColSpan%3d%22%22+Format%3d%22General%22+Width%3d%2224.75%22+Text%3d%22%22+Height%3d%2212.75%22+Align%3d%22Left%22+CellHasFormula%3d%22False%22+FontName%3d%22Arial+Tur%22+WrapText%3d%22False%22+FontSize%3d%2210%22+X%3d%221%22+Y%3d%2220%22+%2f%3e%0d%0a++++++%3cTD+Style%3d%22Class776%22+Merge%3d%22False%22+RowSpan%3d%22%22+ColSpan%3d%22%22+Format%3d%22General%22+Width%3d%2224.75%22+Text%3d%22%22+Height%3d%2212.75%22+Align%3d%22Left%22+CellHasFormula%3d%22False%22+FontName%3d%22Arial+Tur%22+WrapText%3d%22False%22+FontSize%3d%2210%22+X%3d%222%22+Y%3d%2220%22+%2f%3e%0d%0a++++++%3cTD+Style%3d%22Class779%22+Merge%3d%22True%22+RowSpan%3d%22%22+ColSpan%3d%224%22+Format%3d%22General%22+Width%3d%2299%22+Text%3d%22Monthly+PMI%22+Height%3d%2212.75%22+Align%3d%22Center%22+CellHasFormula%3d%22False%22+FontName%3d%22Berlin+Sans+FB%22+WrapText%3d%22False%22+FontSize%3d%2210%22+X%3d%223%22+Y%3d%2220%22+%2f%3e%0d%0a++++++%3cTD+Style%3d%22Class780%22+Merge%3d%22True%22+RowSpan%3d%22%22+ColSpan%3d%223%22+Format%3d%22%23%2c%23%230.00%22+Width%3d%2274.25%22+Text%3d%22%22+Height%3d%2212.75%22+Align%3d%22Center%22+CellHasFormula%3d%22True%22+FontName%3d%22Berlin+Sans+FB%22+WrapText%3d%22False%22+FontSize%3d%2210%22+X%3d%227%22+Y%3d%2220%22+%2f%3e%0d%0a++++++%3cTD+Style%3d%22Class777%22+Merge%3d%22False%22+RowSpan%3d%22%22+ColSpan%3d%22%22+Format%3d%22%23%2c%23%230.00%22+Width%3d%2224.75%22+Text%3d%22%22+Height%3d%2212.75%22+Align%3d%22Left%22+CellHasFormula%3d%22False%22+FontName%3d%22Berlin+Sans+FB%22+WrapText%3d%22False%22+FontSize%3d%2210%22+X%3d%2210%22+Y%3d%2220%22+%2f%3e%0d%0a++++++%3cTD+Style%3d%22Class778%22+Merge%3d%22False%22+RowSpan%3d%22%22+ColSpan%3d%22%22+Format%3d%22General%22+Width%3d%2224.75%22+Text%3d%22%22+Height%3d%2212.75%22+Align%3d%22Left%22+CellHasFormula%3d%22False%22+FontName%3d%22Berlin+Sans+FB%22+WrapText%3d%22False%22+FontSize%3d%2210%22+X%3d%2211%22+Y%3d%2220%22+%2f%3e%0d%0a++++++%3cTD+Style%3d%22Class774%22+Merge%3d%22False%22+RowSpan%3d%22%22+ColSpan%3d%22%22+Format%3d%22General%22+Width%3d%2224.75%22+Text%3d%22%22+Height%3d%2212.75%22+Align%3d%22Left%22+CellHasFormula%3d%22False%22+FontName%3d%22Berlin+Sans+FB%22+WrapText%3d%22False%22+FontSize%3d%2210%22+X%3d%2212%22+Y%3d%2220%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2213%22+Y%3d%2220%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2214%22+Y%3d%2220%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2215%22+Y%3d%2220%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2216%22+Y%3d%2220%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2217%22+Y%3d%2220%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2218%22+Y%3d%2220%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2219%22+Y%3d%2220%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2220%22+Y%3d%2220%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2221%22+Y%3d%2220%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2222%22+Y%3d%2220%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2223%22+Y%3d%2220%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2224%22+Y%3d%2220%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2225%22+Y%3d%2220%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2226%22+Y%3d%2220%22+%2f%3e%0d%0a++++++%3cTD+Style%3d%22Class775%22+Merge%3d%22False%22+RowSpan%3d%22%22+ColSpan%3d%22%22+Format%3d%22General%22+Width%3d%2224.75%22+Text%3d%22%22+Height%3d%2212.75%22+Align%3d%22Left%22+CellHasFormula%3d%22False%22+FontName%3d%22Berlin+Sans+FB%22+WrapText%3d%22False%22+FontSize%3d%2210%22+X%3d%2227%22+Y%3d%2220%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2228%22+Y%3d%2220%22+%2f%3e%0d%0a++++%3c%2fTR%3e%0d%0a++++%3cTR%3e%0d%0a++++++%3cTD+Style%3d%22Class749%22+Merge%3d%22False%22+RowSpan%3d%22%22+ColSpan%3d%22%22+Format%3d%22General%22+Width%3d%2224.75%22+Text%3d%22%22+Height%3d%2213.5%22+Align%3d%22Left%22+CellHasFormula%3d%22False%22+FontName%3d%22Arial+Tur%22+WrapText%3d%22False%22+FontSize%3d%2210%22+X%3d%221%22+Y%3d%2221%22+%2f%3e%0d%0a++++++%3cTD+Style%3d%22Class776%22+Merge%3d%22False%22+RowSpan%3d%22%22+ColSpan%3d%22%22+Format%3d%22General%22+Width%3d%2224.75%22+Text%3d%22%22+Height%3d%2213.5%22+Align%3d%22Left%22+CellHasFormula%3d%22False%22+FontName%3d%22Arial+Tur%22+WrapText%3d%22False%22+FontSize%3d%2210%22+X%3d%222%22+Y%3d%2221%22+%2f%3e%0d%0a++++++%3cTD+Style%3d%22Class777%22+Merge%3d%22False%22+RowSpan%3d%22%22+ColSpan%3d%22%22+Format%3d%22General%22+Width%3d%2224.75%22+Text%3d%22%22+Height%3d%2213.5%22+Align%3d%22Left%22+CellHasFormula%3d%22False%22+FontName%3d%22Berlin+Sans+FB%22+WrapText%3d%22False%22+FontSize%3d%2210%22+X%3d%223%22+Y%3d%2221%22+%2f%3e%0d%0a++++++%3cTD+Style%3d%22Class777%22+Merge%3d%22False%22+RowSpan%3d%22%22+ColSpan%3d%22%22+Format%3d%22General%22+Width%3d%2224.75%22+Text%3d%22%22+Height%3d%2213.5%22+Align%3d%22Left%22+CellHasFormula%3d%22False%22+FontName%3d%22Berlin+Sans+FB%22+WrapText%3d%22False%22+FontSize%3d%2210%22+X%3d%224%22+Y%3d%2221%22+%2f%3e%0d%0a++++++%3cTD+Style%3d%22Class777%22+Merge%3d%22False%22+RowSpan%3d%22%22+ColSpan%3d%22%22+Format%3d%22General%22+Width%3d%2224.75%22+Text%3d%22%22+Height%3d%2213.5%22+Align%3d%22Left%22+CellHasFormula%3d%22False%22+FontName%3d%22Berlin+Sans+FB%22+WrapText%3d%22False%22+FontSize%3d%2210%22+X%3d%225%22+Y%3d%2221%22+%2f%3e%0d%0a++++++%3cTD+Style%3d%22Class777%22+Merge%3d%22False%22+RowSpan%3d%22%22+ColSpan%3d%22%22+Format%3d%22General%22+Width%3d%2224.75%22+Text%3d%22%22+Height%3d%2213.5%22+Align%3d%22Left%22+CellHasFormula%3d%22False%22+FontName%3d%22Berlin+Sans+FB%22+WrapText%3d%22False%22+FontSize%3d%2210%22+X%3d%226%22+Y%3d%2221%22+%2f%3e%0d%0a++++++%3cTD+Style%3d%22Class777%22+Merge%3d%22False%22+RowSpan%3d%22%22+ColSpan%3d%22%22+Format%3d%22General%22+Width%3d%2224.75%22+Text%3d%22%22+Height%3d%2213.5%22+Align%3d%22Left%22+CellHasFormula%3d%22False%22+FontName%3d%22Berlin+Sans+FB%22+WrapText%3d%22False%22+FontSize%3d%2210%22+X%3d%227%22+Y%3d%2221%22+%2f%3e%0d%0a++++++%3cTD+Style%3d%22Class777%22+Merge%3d%22False%22+RowSpan%3d%22%22+ColSpan%3d%22%22+Format%3d%22General%22+Width%3d%2224.75%22+Text%3d%22%22+Height%3d%2213.5%22+Align%3d%22Left%22+CellHasFormula%3d%22False%22+FontName%3d%22Berlin+Sans+FB%22+WrapText%3d%22False%22+FontSize%3d%2210%22+X%3d%228%22+Y%3d%2221%22+%2f%3e%0d%0a++++++%3cTD+Style%3d%22Class777%22+Merge%3d%22False%22+RowSpan%3d%22%22+ColSpan%3d%22%22+Format%3d%22General%22+Width%3d%2224.75%22+Text%3d%22%22+Height%3d%2213.5%22+Align%3d%22Left%22+CellHasFormula%3d%22False%22+FontName%3d%22Berlin+Sans+FB%22+WrapText%3d%22False%22+FontSize%3d%2210%22+X%3d%229%22+Y%3d%2221%22+%2f%3e%0d%0a++++++%3cTD+Style%3d%22Class777%22+Merge%3d%22False%22+RowSpan%3d%22%22+ColSpan%3d%22%22+Format%3d%22General%22+Width%3d%2224.75%22+Text%3d%22%22+Height%3d%2213.5%22+Align%3d%22Left%22+CellHasFormula%3d%22False%22+FontName%3d%22Berlin+Sans+FB%22+WrapText%3d%22False%22+FontSize%3d%2210%22+X%3d%2210%22+Y%3d%2221%22+%2f%3e%0d%0a++++++%3cTD+Style%3d%22Class778%22+Merge%3d%22False%22+RowSpan%3d%22%22+ColSpan%3d%22%22+Format%3d%22General%22+Width%3d%2224.75%22+Text%3d%22%22+Height%3d%2213.5%22+Align%3d%22Left%22+</t>
  </si>
  <si>
    <t xml:space="preserve"> CellHasFormula%3d%22False%22+FontName%3d%22Berlin+Sans+FB%22+WrapText%3d%22False%22+FontSize%3d%2210%22+X%3d%2211%22+Y%3d%2221%22+%2f%3e%0d%0a++++++%3cTD+Style%3d%22Class783%22+Merge%3d%22False%22+RowSpan%3d%22%22+ColSpan%3d%22%22+Format%3d%22General%22+Width%3d%2224.75%22+Text%3d%22%22+Height%3d%2213.5%22+Align%3d%22Left%22+CellHasFormula%3d%22False%22+FontName%3d%22Berlin+Sans+FB%22+WrapText%3d%22False%22+FontSize%3d%2210%22+X%3d%2212%22+Y%3d%2221%22+%2f%3e%0d%0a++++++%3cTD+Style%3d%22Class784%22+Merge%3d%22False%22+RowSpan%3d%22%22+ColSpan%3d%22%22+Format%3d%22General%22+Width%3d%2224.75%22+Text%3d%22%22+Height%3d%2213.5%22+Align%3d%22Left%22+CellHasFormula%3d%22False%22+FontName%3d%22Berlin+Sans+FB%22+WrapText%3d%22False%22+FontSize%3d%2210%22+X%3d%2213%22+Y%3d%2221%22+%2f%3e%0d%0a++++++%3cTD+Style%3d%22Class784%22+Merge%3d%22False%22+RowSpan%3d%22%22+ColSpan%3d%22%22+Format%3d%22General%22+Width%3d%2224.75%22+Text%3d%22%22+Height%3d%2213.5%22+Align%3d%22Left%22+CellHasFormula%3d%22False%22+FontName%3d%22Berlin+Sans+FB%22+WrapText%3d%22False%22+FontSize%3d%2210%22+X%3d%2214%22+Y%3d%2221%22+%2f%3e%0d%0a++++++%3cTD+Style%3d%22Class784%22+Merge%3d%22False%22+RowSpan%3d%22%22+ColSpan%3d%22%22+Format%3d%22General%22+Width%3d%2224.75%22+Text%3d%22%22+Height%3d%2213.5%22+Align%3d%22Left%22+CellHasFormula%3d%22False%22+FontName%3d%22Berlin+Sans+FB%22+WrapText%3d%22False%22+FontSize%3d%2210%22+X%3d%2215%22+Y%3d%2221%22+%2f%3e%0d%0a++++++%3cTD+Style%3d%22Class784%22+Merge%3d%22False%22+RowSpan%3d%22%22+ColSpan%3d%22%22+Format%3d%22General%22+Width%3d%2224.75%22+Text%3d%22%22+Height%3d%2213.5%22+Align%3d%22Left%22+CellHasFormula%3d%22False%22+FontName%3d%22Berlin+Sans+FB%22+WrapText%3d%22False%22+FontSize%3d%2210%22+X%3d%2216%22+Y%3d%2221%22+%2f%3e%0d%0a++++++%3cTD+Style%3d%22Class784%22+Merge%3d%22False%22+RowSpan%3d%22%22+ColSpan%3d%22%22+Format%3d%22General%22+Width%3d%2224.75%22+Text%3d%22%22+Height%3d%2213.5%22+Align%3d%22Left%22+CellHasFormula%3d%22False%22+FontName%3d%22Berlin+Sans+FB%22+WrapText%3d%22False%22+FontSize%3d%2210%22+X%3d%2217%22+Y%3d%2221%22+%2f%3e%0d%0a++++++%3cTD+Style%3d%22Class784%22+Merge%3d%22False%22+RowSpan%3d%22%22+ColSpan%3d%22%22+Format%3d%22General%22+Width%3d%2224.75%22+Text%3d%22%22+Height%3d%2213.5%22+Align%3d%22Left%22+CellHasFormula%3d%22False%22+FontName%3d%22Berlin+Sans+FB%22+WrapText%3d%22False%22+FontSize%3d%2210%22+X%3d%2218%22+Y%3d%2221%22+%2f%3e%0d%0a++++++%3cTD+Style%3d%22Class784%22+Merge%3d%22False%22+RowSpan%3d%22%22+ColSpan%3d%22%22+Format%3d%22General%22+Width%3d%2224.75%22+Text%3d%22%22+Height%3d%2213.5%22+Align%3d%22Left%22+CellHasFormula%3d%22False%22+FontName%3d%22Berlin+Sans+FB%22+WrapText%3d%22False%22+FontSize%3d%2210%22+X%3d%2219%22+Y%3d%2221%22+%2f%3e%0d%0a++++++%3cTD+Style%3d%22Class784%22+Merge%3d%22False%22+RowSpan%3d%22%22+ColSpan%3d%22%22+Format%3d%22General%22+Width%3d%2224.75%22+Text%3d%22%22+Height%3d%2213.5%22+Align%3d%22Left%22+CellHasFormula%3d%22False%22+FontName%3d%22Berlin+Sans+FB%22+WrapText%3d%22False%22+FontSize%3d%2210%22+X%3d%2220%22+Y%3d%2221%22+%2f%3e%0d%0a++++++%3cTD+Style%3d%22Class784%22+Merge%3d%22False%22+RowSpan%3d%22%22+ColSpan%3d%22%22+Format%3d%22General%22+Width%3d%2224.75%22+Text%3d%22%22+Height%3d%2213.5%22+Align%3d%22Left%22+CellHasFormula%3d%22False%22+FontName%3d%22Berlin+Sans+FB%22+WrapText%3d%22False%22+FontSize%3d%2210%22+X%3d%2221%22+Y%3d%2221%22+%2f%3e%0d%0a++++++%3cTD+Style%3d%22Class784%22+Merge%3d%22False%22+RowSpan%3d%22%22+ColSpan%3d%22%22+Format%3d%22General%22+Width%3d%2224.75%22+Text%3d%22%22+Height%3d%2213.5%22+Align%3d%22Left%22+CellHasFormula%3d%22False%22+FontName%3d%22Berlin+Sans+FB%22+WrapText%3d%22False%22+FontSize%3d%2210%22+X%3d%2222%22+Y%3d%2221%22+%2f%3e%0d%0a++++++%3cTD+Style%3d%22Class784%22+Merge%3d%22False%22+RowSpan%3d%22%22+ColSpan%3d%22%22+Format%3d%22General%22+Width%3d%2224.75%22+Text%3d%22%22+Height%3d%2213.5%22+Align%3d%22Left%22+CellHasFormula%3d%22False%22+FontName%3d%22Berlin+Sans+FB%22+WrapText%3d%22False%22+FontSize%3d%2210%22+X%3d%2223%22+Y%3d%2221%22+%2f%3e%0d%0a++++++%3cTD+Style%3d%22Class784%22+Merge%3d%22False%22+RowSpan%3d%22%22+ColSpan%3d%22%22+Format%3d%22General%22+Width%3d%2224.75%22+Text%3d%22%22+Height%3d%2213.5%22+Align%3d%22Left%22+CellHasFormula%3d%22False%22+FontName%3d%22Berlin+Sans+FB%22+WrapText%3d%22False%22+FontSize%3d%2210%22+X%3d%2224%22+Y%3d%2221%22+%2f%3e%0d%0a++++++%3cTD+Style%3d%22Class784%22+Merge%3d%22False%22+RowSpan%3d%22%22+ColSpan%3d%22%22+Format%3d%22General%22+Width%3d%2224.75%22+Text%3d%22%22+Height%3d%2213.5%22+Align%3d%22Left%22+CellHasFormula%3d%22False%22+FontName%3d%22Berlin+Sans+FB%22+WrapText%3d%22False%22+FontSize%3d%2210%22+X%3d%2225%22+Y%3d%2221%22+%2f%3e%0d%0a++++++%3cTD+Style%3d%22Class784%22+Merge%3d%22False%22+RowSpan%3d%22%22+ColSpan%3d%22%22+Format%3d%22General%22+Width%3d%2224.75%22+Text%3d%22%22+Height%3d%2213.5%22+Align%3d%22Left%22+CellHasFormula%3d%22False%22+FontName%3d%22Berlin+Sans+FB%22+WrapText%3d%22False%22+FontSize%3d%2210%22+X%3d%2226%22+Y%3d%2221%22+%2f%3e%0d%0a++++++%3cTD+Style%3d%22Class784%22+Merge%3d%22False%22+RowSpan%3d%22%22+ColSpan%3d%22%22+Format%3d%22General%22+Width%3d%2224.75%22+Text%3d%22%22+Height%3d%2213.5%22+Align%3d%22Left%22+CellHasFormula%3d%22False%22+FontName%3d%22Berlin+Sans+FB%22+WrapText%3d%22False%22+FontSize%3d%2210%22+X%3d%2227%22+Y%3d%2221%22+%2f%3e%0d%0a++++++%3cTD+Style%3d%22Class746%22+Merge%3d%22False%22+RowSpan%3d%22%22+ColSpan%3d%22%22+Format%3d%22General%22+Width%3d%2224.75%22+Text%3d%22%22+Height%3d%2213.5%22+Align%3d%22Left%22+CellHasFormula%3d%22False%22+FontName%3d%22Arial+Tur%22+WrapText%3d%22False%22+FontSize%3d%2210%22+X%3d%2228%22+Y%3d%2221%22+%2f%3e%0d%0a++++%3c%2fTR%3e%0d%0a++++%3cTR%3e%0d%0a++++++%3cTD+Style%3d%22Class749%22+Merge%3d%22False%22+RowSpan%3d%22%22+ColSpan%3d%22%22+Format%3d%22General%22+Width%3d%2224.75%22+Text%3d%22%22+Height%3d%2212.75%22+Align%3d%22Left%22+CellHasFormula%3d%22False%22+FontName%3d%22Arial+Tur%22+WrapText%3d%22False%22+FontSize%3d%2210%22+X%3d%221%22+Y%3d%2222%22+%2f%3e%0d%0a++++++%3cTD+Style%3d%22Class776%22+Merge%3d%22False%22+RowSpan%3d%22%22+ColSpan%3d%22%22+Format%3d%22General%22+Width%3d%2224.75%22+Text%3d%22%22+Height%3d%2212.75%22+Align%3d%22Left%22+CellHasFormula%3d%22False%22+FontName%3d%22Arial+Tur%22+WrapText%3d%22False%22+FontSize%3d%2210%22+X%3d%222%22+Y%3d%2222%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223%22+Y%3d%2222%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224%22+Y%3d%2222%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225%22+Y%3d%2222%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226%22+Y%3d%2222%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227%22+Y%3d%2222%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228%22+Y%3d%2222%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229%22+Y%3d%2222%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2210%22+Y%3d%2222%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2211%22+Y%3d%2222%22+%2f%3e%0d%0a++++++%3cTD+Style%3d%22Class785%22+Merge%3d%22False%22+RowSpan%3d%22%22+ColSpan%3d%22%22+Format%3d%22General%22+Width%3d%2224.75%22+Text%3d%22%22+Height%3d%2212.75%22+Align%3d%22Left%22+CellHasFormula%3d%22False%22+FontName%3d%22Berlin+Sans+FB%22+WrapText%3d%22False%22+FontSize%3d%2210%22+X%3d%2212%22+Y%3d%2222%22+%2f%3e%0d%0a++++++%3cTD+Style%3d%22Class785%22+Merge%3d%22False%22+RowSpan%3d%22%22+ColSpan%3d%22%22+Format%3d%22General%22+Width%3d%2224.75%22+Text%3d%22%22+Height%3d%2212.75%22+Align%3d%22Left%22+CellHasFormula%3d%22False%22+FontName%3d%22Berlin+Sans+FB%22+WrapText%3d%22False%22+FontSize%3d%2210%22+X%3d%2213%22+Y%3d%2222%22+%2f%3e%0d%0a++++++%3cTD+Style%3d%22Class785%22+Merge%3d%22False%22+RowSpan%3d%22%22+ColSpan%3d%22%22+Format%3d%22General%22+Width%3d%2224.75%22+Text%3d%22%22+Height%3d%2212.75%22+Align%3d%22Left%22+CellHasFormula%3d%22False%22+FontName%3d%22Berlin+Sans+FB%22+WrapText%3d%22False%22+FontSize%3d%2210%22+X%3d%2214%22+Y%3d%2222%22+%2f%3e%0d%0a++++++%3cTD+Style%3d%22Class785%22+Merge%3d%22False%22+RowSpan%3d%22%22+ColSpan%3d%22%22+Format%3d%22General%22+Width%3d%2224.75%22+Text%3d%22%22+Height%3d%2212.75%22+Align%3d%22Left%22+CellHasFormula%3d%22False%22+FontName%3d%22Berlin+Sans+FB%22+WrapText%3d%22False%22+FontSize%3d%2210%22+X%3d%2215%22+Y%3d%2222%22+%2f%3e%0d%0a++++++%3cTD+Style%3d%22Class785%22+Merge%3d%22False%22+RowSpan%3d%22%22+ColSpan%3d%22%22+Format%3d%22General%22+Width%3d%2224.75%22+Text%3d%22%22+Height%3d%2212.75%22+Align%3d%22Left%22+CellHasFormula%3d%22False%22+FontName%3d%22Berlin+Sans+FB%22+WrapText%3d%22False%22+FontSize%3d%2210%22+X%3d%2216%22+Y%3d%2222%22+%2f%3e%0d%0a++++++%3cTD+Style%3d%22Class785%22+Merge%3d%22False%22+RowSpan%3d%22%22+ColSpan%3d%22%22+Format%3d%22General%22+Width%3d%2224.75%22+Text%3d%22%22+Height%3d%2212.75%22+Align%3d%22Left%22+CellHasFormula%3d%22False%22+FontName%3d%22Berlin+Sans+FB%22+WrapText%3d%22False%22+FontSize%3d%2210%22+X%3d%2217%22+Y%3d%2222%22+%2f%3e%0d%0a++++++%3cTD+Style%3d%22Class785%22+Merge%3d%22False%22+RowSpan%3d%22%22+ColSpan%3d%22%22+Format%3d%22General%22+Width%3d%2224.75%22+Text%3d%22%22+Height%3d%2212.75%22+Align%3d%22Left%22+CellHasFormula%3d%22False%22+FontName%3d%22Berlin+Sans+FB%22+WrapText%3d%22False%22+FontSize%3d%2210%22+X%3d%2218%22+Y%3d%2222%22+%2f%3e%0d%0a++++++%3cTD+Style%3d%22Class785%22+Merge%3d%22False%22+RowSpan%3d%22%22+ColSpan%3d%22%22+Format%3d%22General%22+Width%3d%2224.75%22+Text%3d%22%22+Height%3d%2212.75%22+Align%3d%22Left%22+CellHasFormula%3d%22False%22+FontName%3d%22Berlin+Sans+FB%22+WrapText%3d%22False%22+FontSize%3d%2210%22+X%3d%2219%22+Y%3d%2222%22+%2f%3e%0d%0a++++++%3cTD+Style%3d%22Class785%22+Merge%3d%22False%22+RowSpan%3d%22%22+ColSpan%3d%22%22+Format%3d%22General%22+Width%3d%2224.75%22+Text%3d%22%22+Height%3d%2212.75%22+Align%3d%22Left%22+CellHasFormula%3d%22False%22+FontName%3d%22Berlin+Sans+FB%22+WrapText%3d%22False%22+FontSize%3d%2210%22+X%3d%2220%22+Y%3d%2222%22+%2f%3e%0d%0a++++++%3cTD+Style%3d%22Class785%22+Merge%3d%22False%22+RowSpan%3d%22%22+ColSpan%3d%22%22+Format%3d%22General%22+Width%3d%2224.75%22+Text%3d%22%22+Height%3d%2212.75%22+Align%3d%22Left%22+CellHasFormula%3d%22False%22+FontName%3d%22Berlin+Sans+FB%22+WrapText%3d%22False%22+FontSize%3d%2210%22+X%3d%2221%22+Y%3d%2222%22+%2f%3e%0d%0a++++++%3cTD+Style%3d%22Class785%22+Merge%3d%22False%22+RowSpan%3d%22%22+ColSpan%3d%22%22+Format%3d%22General%22+Width%3d%2224.75%22+Text%3d%22%22+Height%3d%2212.75%22+Align%3d%22Left%22+CellHasFormula%3d%22False%22+FontName%3d%22Berlin+Sans+FB%22+WrapText%3d%22False%22+FontSize%3d%2210%22+X%3d%2222%22+Y%3d%2222%22+%2f%3e%0d%0a++++++%3cTD+Style%3d%22Class785%22+Merge%3d%22False%22+RowSpan%3d%22%22+ColSpan%3d%22%22+Format%3d%22General%22+Width%3d%2224.75%22+Text%3d%22%22+Height%3d%2212.75%22+Align%3d%22Left%22+CellHasFormula%3d%22False%22+FontName%3d%22Berlin+Sans+FB%22+WrapText%3d%22False%22+FontSize%3d%2210%22+X%3d%2223%22+Y%3d%2222%22+%2f%3e%0d%0a++++++%3cTD+Style%3d%22Class785%22+Merge%3d%22False%22+RowSpan%3d%22%22+ColSpan%3d%22%22+Format%3d%22General%22+Width%3d%2224.75%22+Text%3d%22%22+Height%3d%2212.75%22+Align%3d%22Left%22+CellHasFormula%3d%22False%22+FontName%3d%22Berlin+Sans+FB%22+WrapText%3d%22False%22+FontSize%3d%2210%22+X%3d%2224%22+Y%3d%2222%22+%2f%3e%0d%0a++++++%3cTD+Style%3d%22Class785%22+Merge%3d%22False%22+RowSpan%3d%22%22+ColSpan%3d%22%22+Format%3d%22General%22+Width%3d%2224.75%22+Text%3d%22%22+Height%3d%2212.75%22+Align%3d%22Left%22+CellHasFormula%3d%22False%22+FontName%3d%22Berlin+Sans+FB%22+WrapText%3d%22False%22+FontSize%3d%2210%22+X%3d%2225%22+Y%3d%2222%22+%2f%3e%0d%0a++++++%3cTD+Style%3d%22Class785%22+Merge%3d%22False%22+RowSpan%3d%22%22+ColSpan%3d%22%22+Format%3d%22General%22+Width%3d%2224.75%22+Text%3d%22%22+Height%3d%2212.75%22+Align%3d%22Left%22+CellHasFormula%3d%22False%22+FontName%3d%22Berlin+Sans+FB%22+WrapText%3d%22False%22+FontSize%3d%2210%22+X%3d%2226%22+Y%3d%2222%22+%2f%3e%0d%0a++++++%3cTD+Style%3d%22Class786%22+Merge%3d%22False%22+RowSpan%3d%22%22+ColSpan%3d%22%22+Format%3d%22General%22+Width%3d%2224.75%22+Text%3d%22%22+Height%3d%2212.75%22+Align%3d%22Left%22+CellHasFormula%3d%22False%22+FontName%3d%22Berlin+Sans+FB%22+WrapText%3d%22False%22+FontSize%3d%2210%22+X%3d%2227%22+Y%3d%2222%22+%2f%3e%0d%0a++++++%3cTD+Style%3d%22Class754%22+Merge%3d%22False%22+RowSpan%3d%22%22+ColSpan%3d%22%22+Format%3d%22General%22+Width%3d%2224.75%22+Text%3d%22%22+Height%3d%2212.75%22+Align%3d%22Left%22+CellHasFormula%3d%22False%22+FontName%3d%22Arial+Tur%22+WrapText%3d%22False%22+FontSize%3d%2210%22+X%3d%2228%22+Y%3d%2222%22+%2f%3e%0d%0a++++%3c%2fTR%3e%0d%0a++++%3cTR%3e%0d%0a++++++%3cTD+Style%3d%22Class749%22+Merge%3d%22False%22+RowSpan%3d%22%22+ColSpan%3d%22%22+Format%3d%22General%22+Width%3d%2224.75%22+Text%3d%22%22+Height%3d%2212.75%22+Align%3d%22Left%22+CellHasFormula%3d%22False%22+FontName%3d%22Arial+Tur%22+WrapText%3d%22False%22+FontSize%3d%2210%22+X%3d%221%22+Y%3d%2223%22+%2f%3e%0d%0a++++++%3cTD+Style%3d%22Class776%22+Merge%3d%22False%22+RowSpan%3d%22%22+ColSpan%3d%22%22+Format%3d%22General%22+Width%3d%2224.75%22+Text%3d%22%22+Height%3d%2212.75%22+Align%3d%22Left%22+CellHasFormula%3d%22False%22+FontName%3d%22Arial+Tur%22+WrapText%3d%22False%22+FontSize%3d%2210%22+X%3d%222%22+Y%3d%2223%22+%2f%3e%0d%0a++++++%3cTD+Style%3d%22Class779%22+Merge%3d%22True%22+RowSpan%3d%22%22+ColSpan%3d%224%22+Format%3d%22General%22+Width%3d%2299%22+Text%3d%22Monthly+Payment%22+Height%3d%2212.75%22+Align%3d%22Center%22+CellHasFormula%3d%22False%22+FontName%3d%22Berlin+Sans+FB%22+WrapText%3d%22False%22+FontSize%3d%2210%22+X%3d%223%22+Y%3d%2223%22+%2f%3e%0d%0a++++++%3cTD+Style%3d%22Class787%22+Merge%3d%22True%22+RowSpan%3d%222%22+ColSpan%3d%22%22+Format%3d%22General%22+Width%3d%2224.75%22+Text%3d%22X%22+Height%3d%2225.5%22+Align%3d%22Center%22+CellHasFormula%3d%22False%22+FontName%3d%22Berlin+Sans+FB%22+WrapText%3d%22False%22+FontSize%3d%2210%22+X%3d%227%22+Y%3d%2223%22+%2f%3e%0d%0a++++++%3cTD+Style%3d%22Class779%22+Merge%3d%22True%22+RowSpan%3d%22%22+ColSpan%3d%222%22+Format%3d%22General%22+Width%3d%2249.5%22+Text%3d%22Payments%22+Height%3d%2212.75%22+Align%3d%22Center%22+CellHasFormula%3d%22False%22+FontName%3d%22Berlin+Sans+FB%22+WrapText%3d%22False%22+FontSize%3d%2210%22+X%3d%228%22+Y%3d%2223%22+%2f%3e%0d%0a++++++%3cTD+Style%3d%22Class788%22+Merge%3d%22True%22+RowSpan%3d%222%22+ColSpan%3d%22%22+Format%3d%22General%22+Width%3d%2224.75%22+Text%3d%22%3d%22+Height%3d%2225.5%22+Align%3d%22Center%22+CellHasFormula%3d%22False%22+FontName%3d%22Berlin+Sans+FB%22+WrapText%3d%22False%22+FontSize%3d%2214%22+X%3d%2210%22+Y%3d%2223%22+%2f%3e%0d%0a++++++%3cTD+Style%3d%22Class779%22+Merge%3d%22True%22+RowSpan%3d%22%22+ColSpan%3d%224%22+Format%3d%22General%22+Width%3d%2299%22+Text%3d%22Total+Payment%22+Height%3d%2212.75%22+Align%3d%22Center%22+CellHasFormula%3d%22False%22+FontName%3d%22Berlin+Sans+FB%22+WrapText%3d%22False%22+FontSize%3d%2210%22+X%3d%2211%22+Y%3d%2223%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2215%22+Y%3d%2223%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2216%22+Y%3d%2223%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2217%22+Y%3d%2223%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2218%22+Y%3d%2223%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2219%22+Y%3d%2223%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2220%22+Y%3d%2223%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2221%22+Y%3d%2223%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2222%22+Y%3d%2223%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2223%22+Y%3d%2223%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2224%22+Y%3d%2223%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2225%22+Y%3d%2223%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2226%22+Y%3d%2223%22+%2f%3e%0d%0a++++++%3cTD+Style%3d%22Class778%22+Merge%3d%22False%22+RowSpan%3d%22%22+ColSpan%3d%22%22+Format%3d%22General%22+Width%3d%2224.75%22+Text%3d%22%22+Height%3d%2212.75%22+Align%3d%22Left%22+CellHasFormula%3d%22False%22+FontName%3d%22Berlin+Sans+FB%22+WrapText%3d%22False%22+FontSize%3d%2210%22+X%3d%2227%22+Y%3d%2223%22+%2f%3e%0d%0a++++++%3cTD+Style%3d%22Class754%22+Merge%3d%22False%22+RowSpan%3d%22%22+ColSpan%3d%22%22+Format%3d%22General%22+Width%3d%2224.75%22+Text%3d%22%22+Height%3d%2212.75%22+Align%3d%22Left%22+CellHasFormula%3d%22False%22+FontName%3d%22Arial+Tur%22+WrapText%3d%22False%22+FontSize%3d%2210%22+X%3d%2228%22+Y%3d%2223%22+%2f%3e%0d%0a++++%3c%2fTR%3e%0d%0a++++%3cTR%3e%0d%0a++++++%3cTD+Style%3d%22Class749%22+Merge%3d%22False%22+RowSpan%3d%22%22+ColSpan%3d%22%22+Format%3d%22General%22+Width%3d%2224.75%22+Text%3d%22%22+Height%3d%2212.75%22+Align%3d%22Left%22+CellHasFormula%3d%22False%22+FontName%3d%22Arial+Tur%22+WrapText%3d%22False%22+FontSize%3d%2210%22+X%3d%221%22+Y%3d%2224%22+%2f%3e%0d%0a++++++%3cTD+Style%3d%22Class776%22+Merge%3d%22False%22+RowSpan%3d%22%22+ColSpan%3d%22%22+Format%3d%22General%22+Width%3d%2224.75%22+Text%3d%22%22+Height%3d%2212.75%22+Align%3d%22Left%22+CellHasFormula%3d%22False%22+FontName%3d%22Arial+Tur%22+WrapText%3d%22False%22+FontSize%3d%2210%22+X%3d%222%22+Y%3d%2224%22+%2f%3e%0d%0a++++++%3cTD+Style%3d%22Class782%22+Merge%3d%22True%22+RowSpan%3d%22%22+ColSpan%3d%224%22+Format%3d%22%23%2c%23%230.00%22+Width%3d%2299%22+Text%3d%22%22+Height%3d%2212.75%22+Align%3d%22Center%22+CellHasFormula%3d%22True%22+FontName%3d%22Berlin+Sans+FB%22+WrapText%3d%22False%22+FontSize%3d%2210%22+X%3d%223%22+Y%3d%2224%22+%2f%3e%0d%0a++++++%3cTD+Style%3d%22Class782%22+Merge%3d%22True%22+RowSpan%3d%22%22+ColSpan%3d%222%22+Format%3d%22General%22+Width%3d%2249.5%22+Text%3d%22%22+Height%3d%2212.75%22+Align%3d%22Center%22+CellHasFormula%3d%22True%22+FontName%3d%22Berlin+Sans+FB%22+WrapText%3d%22False%22+FontSize%3d%2210%22+X%3d%228%22+Y%3d%2224%22+%2f%3e%0d%0a++++++%3cTD+Style%3d%22Class782%22+Merge%3d%22True%22+RowSpan%3d%22%22+ColSpan%3d%224%22+Format%3d%22%23%2c%23%230.00%22+Width%3d%2299%22+Text%3d%22%22+Height%3d%2212.75%22+Align%3d%22Center%22+CellHasFormula%3d%22True%22+FontName%3d%22Berlin+Sans+FB%22+WrapText%3d%22False%22+FontSize%3d%2210%22+X%3d%2211%22+Y%3d%2224%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2215%22+Y%3d%2224%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2216%22+Y%3d%2224%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2217%22+Y%3d%2224%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2218%22+Y%3d%2224%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2219%22+Y%3d%2224%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2220%22+Y%3d%2224%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2221%22+Y%3d%2224%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2222%22+Y%3d%2224%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2223%22+Y%3d%2224%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2224%22+Y%3d%2224%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2225%22+Y%3d%2224%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2226%22+Y%3d%2224%22+%2f%3e%0d%0a++++++%3cTD+Style%3d%22Class778%22+Merge%3d%22False%22+RowSpan%3d%22%22+ColSpan%3d%22%22+Format%3d%22General%22+Width%3d%2224.75%22+Text%3d%22%22+Height%3d%2212.75%22+Align%3d%22Left%22+CellHasFormula%3d%22False%22+FontName%3d%22Berlin+Sans+FB%22+WrapText%3d%22False%22+FontSize%3d%2210%22+X%3d%2227%22+Y%3d%2224%22+%2f%3e%0d%0a++++++%3cTD+Style%3d%22Class754%22+Merge%3d%22False%22+RowSpan%3d%22%22+ColSpan%3d%22%22+Format%3d%22General%22+Width%3d%2224.75%22+Text%3d%22%22+Height%3d%2212.75%22+Align%3d%22Left%22+CellHasFormula%3d%22False%22+FontName%3d%22Arial+Tur%22+WrapText%3d%22False%22+FontSize%3d%2210%22+X%3d%2228%22+Y%3d%2224%22+%2f%3e%0d%0a++++%3c%2fTR%3e%0d%0a++++%3cTR%3e%0d%0a++++++%3cTD+Style%3d%22Class749%22+Merge%3d%22False%22+RowSpan%3d%22%22+ColSpan%3d%22%22+Format%3d%22General%22+Width%3d%2224.75%22+Text%3d%22%22+Height%3d%2212.75%22+Align%3d%22Left%22+CellHasFormula%3d%22False%22+FontName%3d%22Arial+Tur%22+WrapText%3d%22False%22+FontSize%3d%2210%22+X%3d%221%22+Y%3d%2225%22+%2f%3e%0d%0a++++++%3cTD+Style%3d%22Class776%22+Merge%3d%22False%22+RowSpan%3d%22%22+ColSpan%3d%22%22+Format%3d%22General%22+Width%3d%2224.75%22+Text%3d%22%22+Height%3d%2212.75%22+Align%3d%22Left%22+CellHasFormula%3d%22False%22+FontName%3d%22Arial+Tur%22+WrapText%3d%22False%22+FontSize%3d%2210%22+X%3d%222%22+Y%3d%2225%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223%22+Y%3d%2225%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224%22+Y%3d%2225%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225%22+Y%3d%2225%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226%22+Y%3d%2225%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227%22+Y%3d%2225%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228%22+Y%3d%2225%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229%22+Y%3d%2225%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2210%22+Y%3d%2225%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2211%22+Y%3d%2225%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2212%22+Y%3d%2225%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2213%22+Y%3d%2225%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2214%22+Y%3d%2225%22+%2f%3e%0d%0a++++++%3cTD+Style%3d%22Class777%22+Merg</t>
  </si>
  <si>
    <t xml:space="preserve"> e%3d%22False%22+RowSpan%3d%22%22+ColSpan%3d%22%22+Format%3d%22General%22+Width%3d%2224.75%22+Text%3d%22%22+Height%3d%2212.75%22+Align%3d%22Left%22+CellHasFormula%3d%22False%22+FontName%3d%22Berlin+Sans+FB%22+WrapText%3d%22False%22+FontSize%3d%2210%22+X%3d%2215%22+Y%3d%2225%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2216%22+Y%3d%2225%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2217%22+Y%3d%2225%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2218%22+Y%3d%2225%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2219%22+Y%3d%2225%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2220%22+Y%3d%2225%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2221%22+Y%3d%2225%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2222%22+Y%3d%2225%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2223%22+Y%3d%2225%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2224%22+Y%3d%2225%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2225%22+Y%3d%2225%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2226%22+Y%3d%2225%22+%2f%3e%0d%0a++++++%3cTD+Style%3d%22Class778%22+Merge%3d%22False%22+RowSpan%3d%22%22+ColSpan%3d%22%22+Format%3d%22General%22+Width%3d%2224.75%22+Text%3d%22%22+Height%3d%2212.75%22+Align%3d%22Left%22+CellHasFormula%3d%22False%22+FontName%3d%22Berlin+Sans+FB%22+WrapText%3d%22False%22+FontSize%3d%2210%22+X%3d%2227%22+Y%3d%2225%22+%2f%3e%0d%0a++++++%3cTD+Style%3d%22Class754%22+Merge%3d%22False%22+RowSpan%3d%22%22+ColSpan%3d%22%22+Format%3d%22General%22+Width%3d%2224.75%22+Text%3d%22%22+Height%3d%2212.75%22+Align%3d%22Left%22+CellHasFormula%3d%22False%22+FontName%3d%22Arial+Tur%22+WrapText%3d%22False%22+FontSize%3d%2210%22+X%3d%2228%22+Y%3d%2225%22+%2f%3e%0d%0a++++%3c%2fTR%3e%0d%0a++++%3cTR%3e%0d%0a++++++%3cTD+Style%3d%22Class749%22+Merge%3d%22False%22+RowSpan%3d%22%22+ColSpan%3d%22%22+Format%3d%22General%22+Width%3d%2224.75%22+Text%3d%22%22+Height%3d%2212.75%22+Align%3d%22Left%22+CellHasFormula%3d%22False%22+FontName%3d%22Arial+Tur%22+WrapText%3d%22False%22+FontSize%3d%2210%22+X%3d%221%22+Y%3d%2226%22+%2f%3e%0d%0a++++++%3cTD+Style%3d%22Class776%22+Merge%3d%22False%22+RowSpan%3d%22%22+ColSpan%3d%22%22+Format%3d%22General%22+Width%3d%2224.75%22+Text%3d%22%22+Height%3d%2212.75%22+Align%3d%22Left%22+CellHasFormula%3d%22False%22+FontName%3d%22Arial+Tur%22+WrapText%3d%22False%22+FontSize%3d%2210%22+X%3d%222%22+Y%3d%2226%22+%2f%3e%0d%0a++++++%3cTD+Style%3d%22Class779%22+Merge%3d%22True%22+RowSpan%3d%22%22+ColSpan%3d%224%22+Format%3d%22General%22+Width%3d%2299%22+Text%3d%22Total+Payment%22+Height%3d%2212.75%22+Align%3d%22Center%22+CellHasFormula%3d%22False%22+FontName%3d%22Berlin+Sans+FB%22+WrapText%3d%22False%22+FontSize%3d%2210%22+X%3d%223%22+Y%3d%2226%22+%2f%3e%0d%0a++++++%3cTD+Style%3d%22Class788%22+Merge%3d%22True%22+RowSpan%3d%222%22+ColSpan%3d%22%22+Format%3d%22General%22+Width%3d%2224.75%22+Text%3d%22%3d%22+Height%3d%2225.5%22+Align%3d%22Center%22+CellHasFormula%3d%22False%22+FontName%3d%22Berlin+Sans+FB%22+WrapText%3d%22False%22+FontSize%3d%2214%22+X%3d%227%22+Y%3d%2226%22+%2f%3e%0d%0a++++++%3cTD+Style%3d%22Class779%22+Merge%3d%22True%22+RowSpan%3d%22%22+ColSpan%3d%224%22+Format%3d%22General%22+Width%3d%2299%22+Text%3d%22Total+Principal+Paid%22+Height%3d%2212.75%22+Align%3d%22Center%22+CellHasFormula%3d%22False%22+FontName%3d%22Berlin+Sans+FB%22+WrapText%3d%22False%22+FontSize%3d%2210%22+X%3d%228%22+Y%3d%2226%22+%2f%3e%0d%0a++++++%3cTD+Style%3d%22Class788%22+Merge%3d%22True%22+RowSpan%3d%222%22+ColSpan%3d%22%22+Format%3d%22General%22+Width%3d%2224.75%22+Text%3d%22%2b%22+Height%3d%2225.5%22+Align%3d%22Center%22+CellHasFormula%3d%22False%22+FontName%3d%22Berlin+Sans+FB%22+WrapText%3d%22False%22+FontSize%3d%2214%22+X%3d%2212%22+Y%3d%2226%22+%2f%3e%0d%0a++++++%3cTD+Style%3d%22Class779%22+Merge%3d%22True%22+RowSpan%3d%22%22+ColSpan%3d%224%22+Format%3d%22General%22+Width%3d%2299%22+Text%3d%22Total+Interest+Paid%22+Height%3d%2212.75%22+Align%3d%22Center%22+CellHasFormula%3d%22False%22+FontName%3d%22Berlin+Sans+FB%22+WrapText%3d%22False%22+FontSize%3d%2210%22+X%3d%2213%22+Y%3d%2226%22+%2f%3e%0d%0a++++++%3cTD+Style%3d%22Class788%22+Merge%3d%22True%22+RowSpan%3d%222%22+ColSpan%3d%22%22+Format%3d%22General%22+Width%3d%2224.75%22+Text%3d%22%2b%22+Height%3d%2225.5%22+Align%3d%22Center%22+CellHasFormula%3d%22False%22+FontName%3d%22Berlin+Sans+FB%22+WrapText%3d%22False%22+FontSize%3d%2214%22+X%3d%2217%22+Y%3d%2226%22+%2f%3e%0d%0a++++++%3cTD+Style%3d%22Class779%22+Merge%3d%22True%22+RowSpan%3d%22%22+ColSpan%3d%224%22+Format%3d%22General%22+Width%3d%2299%22+Text%3d%22Total+PMI+Paid%22+Height%3d%2212.75%22+Align%3d%22Center%22+CellHasFormula%3d%22False%22+FontName%3d%22Berlin+Sans+FB%22+WrapText%3d%22False%22+FontSize%3d%2210%22+X%3d%2218%22+Y%3d%2226%22+%2f%3e%0d%0a++++++%3cTD+Style%3d%22Class788%22+Merge%3d%22True%22+RowSpan%3d%222%22+ColSpan%3d%22%22+Format%3d%22General%22+Width%3d%2224.75%22+Text%3d%22%2b%22+Height%3d%2225.5%22+Align%3d%22Center%22+CellHasFormula%3d%22False%22+FontName%3d%22Berlin+Sans+FB%22+WrapText%3d%22False%22+FontSize%3d%2214%22+X%3d%2222%22+Y%3d%2226%22+%2f%3e%0d%0a++++++%3cTD+Style%3d%22Class779%22+Merge%3d%22True%22+RowSpan%3d%22%22+ColSpan%3d%224%22+Format%3d%22General%22+Width%3d%2299%22+Text%3d%22Total+Tax+Paid%22+Height%3d%2212.75%22+Align%3d%22Center%22+CellHasFormula%3d%22False%22+FontName%3d%22Berlin+Sans+FB%22+WrapText%3d%22False%22+FontSize%3d%2210%22+X%3d%2223%22+Y%3d%2226%22+%2f%3e%0d%0a++++++%3cTD+Style%3d%22Class778%22+Merge%3d%22False%22+RowSpan%3d%22%22+ColSpan%3d%22%22+Format%3d%22General%22+Width%3d%2224.75%22+Text%3d%22%22+Height%3d%2212.75%22+Align%3d%22Left%22+CellHasFormula%3d%22False%22+FontName%3d%22Berlin+Sans+FB%22+WrapText%3d%22False%22+FontSize%3d%2210%22+X%3d%2227%22+Y%3d%2226%22+%2f%3e%0d%0a++++++%3cTD+Style%3d%22Class754%22+Merge%3d%22False%22+RowSpan%3d%22%22+ColSpan%3d%22%22+Format%3d%22General%22+Width%3d%2224.75%22+Text%3d%22%22+Height%3d%2212.75%22+Align%3d%22Left%22+CellHasFormula%3d%22False%22+FontName%3d%22Arial+Tur%22+WrapText%3d%22False%22+FontSize%3d%2210%22+X%3d%2228%22+Y%3d%2226%22+%2f%3e%0d%0a++++%3c%2fTR%3e%0d%0a++++%3cTR%3e%0d%0a++++++%3cTD+Style%3d%22Class749%22+Merge%3d%22False%22+RowSpan%3d%22%22+ColSpan%3d%22%22+Format%3d%22General%22+Width%3d%2224.75%22+Text%3d%22%22+Height%3d%2212.75%22+Align%3d%22Left%22+CellHasFormula%3d%22False%22+FontName%3d%22Arial+Tur%22+WrapText%3d%22False%22+FontSize%3d%2210%22+X%3d%221%22+Y%3d%2227%22+%2f%3e%0d%0a++++++%3cTD+Style%3d%22Class776%22+Merge%3d%22False%22+RowSpan%3d%22%22+ColSpan%3d%22%22+Format%3d%22General%22+Width%3d%2224.75%22+Text%3d%22%22+Height%3d%2212.75%22+Align%3d%22Left%22+CellHasFormula%3d%22False%22+FontName%3d%22Arial+Tur%22+WrapText%3d%22False%22+FontSize%3d%2210%22+X%3d%222%22+Y%3d%2227%22+%2f%3e%0d%0a++++++%3cTD+Style%3d%22Class782%22+Merge%3d%22True%22+RowSpan%3d%22%22+ColSpan%3d%224%22+Format%3d%22%23%2c%23%230.00%22+Width%3d%2299%22+Text%3d%22%22+Height%3d%2212.75%22+Align%3d%22Center%22+CellHasFormula%3d%22True%22+FontName%3d%22Berlin+Sans+FB%22+WrapText%3d%22False%22+FontSize%3d%2210%22+X%3d%223%22+Y%3d%2227%22+%2f%3e%0d%0a++++++%3cTD+Style%3d%22Class782%22+Merge%3d%22True%22+RowSpan%3d%22%22+ColSpan%3d%224%22+Format%3d%22%23%2c%23%230.00%22+Width%3d%2299%22+Text%3d%22%22+Height%3d%2212.75%22+Align%3d%22Center%22+CellHasFormula%3d%22True%22+FontName%3d%22Berlin+Sans+FB%22+WrapText%3d%22False%22+FontSize%3d%2210%22+X%3d%228%22+Y%3d%2227%22+%2f%3e%0d%0a++++++%3cTD+Style%3d%22Class782%22+Merge%3d%22True%22+RowSpan%3d%22%22+ColSpan%3d%224%22+Format%3d%22%23%2c%23%230.00%22+Width%3d%2299%22+Text%3d%22%22+Height%3d%2212.75%22+Align%3d%22Center%22+CellHasFormula%3d%22True%22+FontName%3d%22Berlin+Sans+FB%22+WrapText%3d%22False%22+FontSize%3d%2210%22+X%3d%2213%22+Y%3d%2227%22+%2f%3e%0d%0a++++++%3cTD+Style%3d%22Class782%22+Merge%3d%22True%22+RowSpan%3d%22%22+ColSpan%3d%224%22+Format%3d%22%23%2c%23%230.00%22+Width%3d%2299%22+Text%3d%22%22+Height%3d%2212.75%22+Align%3d%22Center%22+CellHasFormula%3d%22True%22+FontName%3d%22Berlin+Sans+FB%22+WrapText%3d%22False%22+FontSize%3d%2210%22+X%3d%2218%22+Y%3d%2227%22+%2f%3e%0d%0a++++++%3cTD+Style%3d%22Class782%22+Merge%3d%22True%22+RowSpan%3d%22%22+ColSpan%3d%224%22+Format%3d%22%23%2c%23%230.00%22+Width%3d%2299%22+Text%3d%22%22+Height%3d%2212.75%22+Align%3d%22Center%22+CellHasFormula%3d%22True%22+FontName%3d%22Berlin+Sans+FB%22+WrapText%3d%22False%22+FontSize%3d%2210%22+X%3d%2223%22+Y%3d%2227%22+%2f%3e%0d%0a++++++%3cTD+Style%3d%22Class778%22+Merge%3d%22False%22+RowSpan%3d%22%22+ColSpan%3d%22%22+Format%3d%22General%22+Width%3d%2224.75%22+Text%3d%22%22+Height%3d%2212.75%22+Align%3d%22Left%22+CellHasFormula%3d%22False%22+FontName%3d%22Berlin+Sans+FB%22+WrapText%3d%22False%22+FontSize%3d%2210%22+X%3d%2227%22+Y%3d%2227%22+%2f%3e%0d%0a++++++%3cTD+Style%3d%22Class754%22+Merge%3d%22False%22+RowSpan%3d%22%22+ColSpan%3d%22%22+Format%3d%22General%22+Width%3d%2224.75%22+Text%3d%22%22+Height%3d%2212.75%22+Align%3d%22Left%22+CellHasFormula%3d%22False%22+FontName%3d%22Arial+Tur%22+WrapText%3d%22False%22+FontSize%3d%2210%22+X%3d%2228%22+Y%3d%2227%22+%2f%3e%0d%0a++++%3c%2fTR%3e%0d%0a++++%3cTR%3e%0d%0a++++++%3cTD+Style%3d%22Class749%22+Merge%3d%22False%22+RowSpan%3d%22%22+ColSpan%3d%22%22+Format%3d%22General%22+Width%3d%2224.75%22+Text%3d%22%22+Height%3d%2212.75%22+Align%3d%22Left%22+CellHasFormula%3d%22False%22+FontName%3d%22Arial+Tur%22+WrapText%3d%22False%22+FontSize%3d%2210%22+X%3d%221%22+Y%3d%2228%22+%2f%3e%0d%0a++++++%3cTD+Style%3d%22Class776%22+Merge%3d%22False%22+RowSpan%3d%22%22+ColSpan%3d%22%22+Format%3d%22General%22+Width%3d%2224.75%22+Text%3d%22%22+Height%3d%2212.75%22+Align%3d%22Left%22+CellHasFormula%3d%22False%22+FontName%3d%22Arial+Tur%22+WrapText%3d%22False%22+FontSize%3d%2210%22+X%3d%222%22+Y%3d%2228%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223%22+Y%3d%2228%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224%22+Y%3d%2228%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225%22+Y%3d%2228%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226%22+Y%3d%2228%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227%22+Y%3d%2228%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228%22+Y%3d%2228%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229%22+Y%3d%2228%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2210%22+Y%3d%2228%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2211%22+Y%3d%2228%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2212%22+Y%3d%2228%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2213%22+Y%3d%2228%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2214%22+Y%3d%2228%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2215%22+Y%3d%2228%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2216%22+Y%3d%2228%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2217%22+Y%3d%2228%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2218%22+Y%3d%2228%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2219%22+Y%3d%2228%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2220%22+Y%3d%2228%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2221%22+Y%3d%2228%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2222%22+Y%3d%2228%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2223%22+Y%3d%2228%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2224%22+Y%3d%2228%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2225%22+Y%3d%2228%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2226%22+Y%3d%2228%22+%2f%3e%0d%0a++++++%3cTD+Style%3d%22Class778%22+Merge%3d%22False%22+RowSpan%3d%22%22+ColSpan%3d%22%22+Format%3d%22General%22+Width%3d%2224.75%22+Text%3d%22%22+Height%3d%2212.75%22+Align%3d%22Left%22+CellHasFormula%3d%22False%22+FontName%3d%22Berlin+Sans+FB%22+WrapText%3d%22False%22+FontSize%3d%2210%22+X%3d%2227%22+Y%3d%2228%22+%2f%3e%0d%0a++++++%3cTD+Style%3d%22Class754%22+Merge%3d%22False%22+RowSpan%3d%22%22+ColSpan%3d%22%22+Format%3d%22General%22+Width%3d%2224.75%22+Text%3d%22%22+Height%3d%2212.75%22+Align%3d%22Left%22+CellHasFormula%3d%22False%22+FontName%3d%22Arial+Tur%22+WrapText%3d%22False%22+FontSize%3d%2210%22+X%3d%2228%22+Y%3d%2228%22+%2f%3e%0d%0a++++%3c%2fTR%3e%0d%0a++++%3cTR%3e%0d%0a++++++%3cTD+Style%3d%22Class749%22+Merge%3d%22False%22+RowSpan%3d%22%22+ColSpan%3d%22%22+Format%3d%22General%22+Width%3d%2224.75%22+Text%3d%22%22+Height%3d%2212.75%22+Align%3d%22Left%22+CellHasFormula%3d%22False%22+FontName%3d%22Arial+Tur%22+WrapText%3d%22False%22+FontSize%3d%2210%22+X%3d%221%22+Y%3d%2229%22+%2f%3e%0d%0a++++++%3cTD+Style%3d%22Class776%22+Merge%3d%22False%22+RowSpan%3d%22%22+ColSpan%3d%22%22+Format%3d%22General%22+Width%3d%2224.75%22+Text%3d%22%22+Height%3d%2212.75%22+Align%3d%22Left%22+CellHasFormula%3d%22False%22+FontName%3d%22Arial+Tur%22+WrapText%3d%22False%22+FontSize%3d%2210%22+X%3d%222%22+Y%3d%2229%22+%2f%3e%0d%0a++++++%3cTD+Style%3d%22Class779%22+Merge%3d%22True%22+RowSpan%3d%22%22+ColSpan%3d%224%22+Format%3d%22General%22+Width%3d%2299%22+Text%3d%22Payoff+Date%22+Height%3d%2212.75%22+Align%3d%22Center%22+CellHasFormula%3d%22False%22+FontName%3d%22Berlin+Sans+FB%22+WrapText%3d%22False%22+FontSize%3d%2210%22+X%3d%223%22+Y%3d%2229%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227%22+Y%3d%2229%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228%22+Y%3d%2229%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229%22+Y%3d%2229%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2210%22+Y%3d%2229%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2211%22+Y%3d%2229%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2212%22+Y%3d%2229%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2213%22+Y%3d%2229%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2214%22+Y%3d%2229%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2215%22+Y%3d%2229%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2216%22+Y%3d%2229%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2217%22+Y%3d%2229%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2218%22+Y%3d%2229%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2219%22+Y%3d%2229%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2220%22+Y%3d%2229%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2221%22+Y%3d%2229%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2222%22+Y%3d%2229%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2223%22+Y%3d%2229%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2224%22+Y%3d%2229%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2225%22+Y%3d%2229%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2226%22+Y%3d%2229%22+%2f%3e%0d%0a++++++%3cTD+Style%3d%22Class778%22+Merge%3d%22False%22+RowSpan%3d%22%22+ColSpan%3d%22%22+Format%3d%22General%22+Width%3d%2224.75%22+Text%3d%22%22+Height%3d%2212.75%22+Align%3d%22Left%22+CellHasFormula%3d%22False%22+FontName%3d%22Berlin+Sans+FB%22+WrapText%3d%22False%22+FontSize%3d%2210%22+X%3d%2227%22+Y%3d%2229%22+%2f%3e%0d%0a++++++%3cTD+Style%3d%22Class754%22+Merge%3d%22False%22+RowSpan%3d%22%22+ColSpan%3d%22%22+Format%3d%22General%22+Width%3d%2224.75%22+Text%3d%22%22+Height%3d%2212.75%22+Align%3d%22Left%22+CellHasFormula%3d%22False%22+FontName%3d%22Arial+Tur%22+WrapText%3d%22False%22+FontSize%3d%2210%22+X%3d%2228%22+Y%3d%2229%22+%2f%3e%0d%0a++++%3c%2fTR%3e%0d%0a++++%3cTR%3e%0d%0a++++++%3cTD+Style%3d%22Class749%22+Merge%3d%22False%22+RowSpan%3d%22%22+ColSpan%3d%22%22+Format%3d%22General%22+Width%3d%2224.75%22+Text%3d%22%22+Height%3d%2212.75%22+Align%3d%22Left%22+CellHasFormula%3d%22False%22+FontName%3d%22Arial+Tur%22+WrapText%3d%22False%22+FontSize%3d%2210%22+X%3d%221%22+Y%3d%2230%22+%2f%3e%0d%0a++++++%3cTD+Style%3d%22Class776%22+Merge%3d%22False%22+RowSpan%3d%22%22+ColSpan%3d%22%22+Format%3d%22General%22+Width%3d%2224.75%22+Text%3d%22%22+Height%3d%2212.75%22+Align%3d%22Left%22+CellHasFormula%3d%22False%22+FontName%3d%22Arial+Tur%22+WrapText%3d%22False%22+FontSize%3d%2210%22+X%3d%222%22+Y%3d%2230%22+%2f%3e%0d%0a++++++%3cTD+Style%3d%22Class782%22+Merge%3d%22True%22+RowSpan%3d%22%22+ColSpan%3d%222%22+Format%3d%22General%22+Width%3d%2249.5%22+Text%3d%22%22+Height%3d%2212.75%22+Align%3d%22Center%22+CellHasFormula%3d%22True%22+FontName%3d%22Berlin+Sans+FB%22+WrapText%3d%22False%22+FontSize%3d%2210%22+X%3d%223%22+Y%3d%2230%22+%2f%3e%0d%0a++++++%3cTD+Style%3d%22Class782%22+Merge%3d%22True%22+RowSpan%3d%22%22+ColSpan%3d%222%22+Format%3d%22General%22+Width%3d%2249.5%22+Text%3d%22%22+Height%3d%2212.75%22+Align%3d%22Center%22+CellHasFormula%3d%22True%22+FontName%3d%22Berlin+Sans+FB%22+WrapText%3d%22False%22+FontSize%3d%2210%22+X%3d%225%22+Y%3d%2230%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227%22+Y%3d%2230%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228%22+Y%3d%2230%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229%22+Y%3d%2230%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2210%22+Y%3d%2230%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2211%22+Y%3d%2230%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2212%22+Y%3d%2230%22+%2f%3e%0d%0a++++++%3cTD+Style%3d%22Class777%22+Merge%3d%22False%22+RowSpan%3d%22%22+ColSpan%3d%22%22+Format%3d%22G</t>
  </si>
  <si>
    <t xml:space="preserve"> eneral%22+Width%3d%2224.75%22+Text%3d%22%22+Height%3d%2212.75%22+Align%3d%22Left%22+CellHasFormula%3d%22False%22+FontName%3d%22Berlin+Sans+FB%22+WrapText%3d%22False%22+FontSize%3d%2210%22+X%3d%2213%22+Y%3d%2230%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2214%22+Y%3d%2230%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2215%22+Y%3d%2230%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2216%22+Y%3d%2230%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2217%22+Y%3d%2230%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2218%22+Y%3d%2230%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2219%22+Y%3d%2230%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2220%22+Y%3d%2230%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2221%22+Y%3d%2230%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2222%22+Y%3d%2230%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2223%22+Y%3d%2230%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2224%22+Y%3d%2230%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2225%22+Y%3d%2230%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2226%22+Y%3d%2230%22+%2f%3e%0d%0a++++++%3cTD+Style%3d%22Class778%22+Merge%3d%22False%22+RowSpan%3d%22%22+ColSpan%3d%22%22+Format%3d%22General%22+Width%3d%2224.75%22+Text%3d%22%22+Height%3d%2212.75%22+Align%3d%22Left%22+CellHasFormula%3d%22False%22+FontName%3d%22Berlin+Sans+FB%22+WrapText%3d%22False%22+FontSize%3d%2210%22+X%3d%2227%22+Y%3d%2230%22+%2f%3e%0d%0a++++++%3cTD+Style%3d%22Class754%22+Merge%3d%22False%22+RowSpan%3d%22%22+ColSpan%3d%22%22+Format%3d%22General%22+Width%3d%2224.75%22+Text%3d%22%22+Height%3d%2212.75%22+Align%3d%22Left%22+CellHasFormula%3d%22False%22+FontName%3d%22Arial+Tur%22+WrapText%3d%22False%22+FontSize%3d%2210%22+X%3d%2228%22+Y%3d%2230%22+%2f%3e%0d%0a++++%3c%2fTR%3e%0d%0a++++%3cTR%3e%0d%0a++++++%3cTD+Style%3d%22Class749%22+Merge%3d%22False%22+RowSpan%3d%22%22+ColSpan%3d%22%22+Format%3d%22General%22+Width%3d%2224.75%22+Text%3d%22%22+Height%3d%2212.75%22+Align%3d%22Left%22+CellHasFormula%3d%22False%22+FontName%3d%22Arial+Tur%22+WrapText%3d%22False%22+FontSize%3d%2210%22+X%3d%221%22+Y%3d%2231%22+%2f%3e%0d%0a++++++%3cTD+Style%3d%22Class776%22+Merge%3d%22False%22+RowSpan%3d%22%22+ColSpan%3d%22%22+Format%3d%22General%22+Width%3d%2224.75%22+Text%3d%22%22+Height%3d%2212.75%22+Align%3d%22Left%22+CellHasFormula%3d%22False%22+FontName%3d%22Arial+Tur%22+WrapText%3d%22False%22+FontSize%3d%2210%22+X%3d%222%22+Y%3d%2231%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223%22+Y%3d%2231%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224%22+Y%3d%2231%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225%22+Y%3d%2231%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226%22+Y%3d%2231%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227%22+Y%3d%2231%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228%22+Y%3d%2231%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229%22+Y%3d%2231%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2210%22+Y%3d%2231%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2211%22+Y%3d%2231%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2212%22+Y%3d%2231%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2213%22+Y%3d%2231%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2214%22+Y%3d%2231%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2215%22+Y%3d%2231%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2216%22+Y%3d%2231%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2217%22+Y%3d%2231%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2218%22+Y%3d%2231%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2219%22+Y%3d%2231%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2220%22+Y%3d%2231%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2221%22+Y%3d%2231%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2222%22+Y%3d%2231%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2223%22+Y%3d%2231%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2224%22+Y%3d%2231%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2225%22+Y%3d%2231%22+%2f%3e%0d%0a++++++%3cTD+Style%3d%22Class777%22+Merge%3d%22False%22+RowSpan%3d%22%22+ColSpan%3d%22%22+Format%3d%22General%22+Width%3d%2224.75%22+Text%3d%22%22+Height%3d%2212.75%22+Align%3d%22Left%22+CellHasFormula%3d%22False%22+FontName%3d%22Berlin+Sans+FB%22+WrapText%3d%22False%22+FontSize%3d%2210%22+X%3d%2226%22+Y%3d%2231%22+%2f%3e%0d%0a++++++%3cTD+Style%3d%22Class778%22+Merge%3d%22False%22+RowSpan%3d%22%22+ColSpan%3d%22%22+Format%3d%22General%22+Width%3d%2224.75%22+Text%3d%22%22+Height%3d%2212.75%22+Align%3d%22Left%22+CellHasFormula%3d%22False%22+FontName%3d%22Berlin+Sans+FB%22+WrapText%3d%22False%22+FontSize%3d%2210%22+X%3d%2227%22+Y%3d%2231%22+%2f%3e%0d%0a++++++%3cTD+Style%3d%22Class754%22+Merge%3d%22False%22+RowSpan%3d%22%22+ColSpan%3d%22%22+Format%3d%22General%22+Width%3d%2224.75%22+Text%3d%22%22+Height%3d%2212.75%22+Align%3d%22Left%22+CellHasFormula%3d%22False%22+FontName%3d%22Arial+Tur%22+WrapText%3d%22False%22+FontSize%3d%2210%22+X%3d%2228%22+Y%3d%2231%22+%2f%3e%0d%0a++++%3c%2fTR%3e%0d%0a++++%3cTR%3e%0d%0a++++++%3cTD+Style%3d%22Class749%22+Merge%3d%22False%22+RowSpan%3d%22%22+ColSpan%3d%22%22+Format%3d%22General%22+Width%3d%2224.75%22+Text%3d%22%22+Height%3d%2213.5%22+Align%3d%22Left%22+CellHasFormula%3d%22False%22+FontName%3d%22Arial+Tur%22+WrapText%3d%22False%22+FontSize%3d%2210%22+X%3d%221%22+Y%3d%2232%22+%2f%3e%0d%0a++++++%3cTD+Style%3d%22Class789%22+Merge%3d%22False%22+RowSpan%3d%22%22+ColSpan%3d%22%22+Format%3d%22General%22+Width%3d%2224.75%22+Text%3d%22%22+Height%3d%2213.5%22+Align%3d%22Left%22+CellHasFormula%3d%22False%22+FontName%3d%22Arial+Tur%22+WrapText%3d%22False%22+FontSize%3d%2210%22+X%3d%222%22+Y%3d%2232%22+%2f%3e%0d%0a++++++%3cTD+Style%3d%22Class790%22+Merge%3d%22False%22+RowSpan%3d%22%22+ColSpan%3d%22%22+Format%3d%22General%22+Width%3d%2224.75%22+Text%3d%22%22+Height%3d%2213.5%22+Align%3d%22Left%22+CellHasFormula%3d%22False%22+FontName%3d%22Berlin+Sans+FB%22+WrapText%3d%22False%22+FontSize%3d%2210%22+X%3d%223%22+Y%3d%2232%22+%2f%3e%0d%0a++++++%3cTD+Style%3d%22Class790%22+Merge%3d%22False%22+RowSpan%3d%22%22+ColSpan%3d%22%22+Format%3d%22General%22+Width%3d%2224.75%22+Text%3d%22%22+Height%3d%2213.5%22+Align%3d%22Left%22+CellHasFormula%3d%22False%22+FontName%3d%22Berlin+Sans+FB%22+WrapText%3d%22False%22+FontSize%3d%2210%22+X%3d%224%22+Y%3d%2232%22+%2f%3e%0d%0a++++++%3cTD+Style%3d%22Class790%22+Merge%3d%22False%22+RowSpan%3d%22%22+ColSpan%3d%22%22+Format%3d%22General%22+Width%3d%2224.75%22+Text%3d%22%22+Height%3d%2213.5%22+Align%3d%22Left%22+CellHasFormula%3d%22False%22+FontName%3d%22Berlin+Sans+FB%22+WrapText%3d%22False%22+FontSize%3d%2210%22+X%3d%225%22+Y%3d%2232%22+%2f%3e%0d%0a++++++%3cTD+Style%3d%22Class790%22+Merge%3d%22False%22+RowSpan%3d%22%22+ColSpan%3d%22%22+Format%3d%22General%22+Width%3d%2224.75%22+Text%3d%22%22+Height%3d%2213.5%22+Align%3d%22Left%22+CellHasFormula%3d%22False%22+FontName%3d%22Berlin+Sans+FB%22+WrapText%3d%22False%22+FontSize%3d%2210%22+X%3d%226%22+Y%3d%2232%22+%2f%3e%0d%0a++++++%3cTD+Style%3d%22Class790%22+Merge%3d%22False%22+RowSpan%3d%22%22+ColSpan%3d%22%22+Format%3d%22General%22+Width%3d%2224.75%22+Text%3d%22%22+Height%3d%2213.5%22+Align%3d%22Left%22+CellHasFormula%3d%22False%22+FontName%3d%22Berlin+Sans+FB%22+WrapText%3d%22False%22+FontSize%3d%2210%22+X%3d%227%22+Y%3d%2232%22+%2f%3e%0d%0a++++++%3cTD+Style%3d%22Class790%22+Merge%3d%22False%22+RowSpan%3d%22%22+ColSpan%3d%22%22+Format%3d%22General%22+Width%3d%2224.75%22+Text%3d%22%22+Height%3d%2213.5%22+Align%3d%22Left%22+CellHasFormula%3d%22False%22+FontName%3d%22Berlin+Sans+FB%22+WrapText%3d%22False%22+FontSize%3d%2210%22+X%3d%228%22+Y%3d%2232%22+%2f%3e%0d%0a++++++%3cTD+Style%3d%22Class790%22+Merge%3d%22False%22+RowSpan%3d%22%22+ColSpan%3d%22%22+Format%3d%22General%22+Width%3d%2224.75%22+Text%3d%22%22+Height%3d%2213.5%22+Align%3d%22Left%22+CellHasFormula%3d%22False%22+FontName%3d%22Berlin+Sans+FB%22+WrapText%3d%22False%22+FontSize%3d%2210%22+X%3d%229%22+Y%3d%2232%22+%2f%3e%0d%0a++++++%3cTD+Style%3d%22Class790%22+Merge%3d%22False%22+RowSpan%3d%22%22+ColSpan%3d%22%22+Format%3d%22General%22+Width%3d%2224.75%22+Text%3d%22%22+Height%3d%2213.5%22+Align%3d%22Left%22+CellHasFormula%3d%22False%22+FontName%3d%22Berlin+Sans+FB%22+WrapText%3d%22False%22+FontSize%3d%2210%22+X%3d%2210%22+Y%3d%2232%22+%2f%3e%0d%0a++++++%3cTD+Style%3d%22Class790%22+Merge%3d%22False%22+RowSpan%3d%22%22+ColSpan%3d%22%22+Format%3d%22General%22+Width%3d%2224.75%22+Text%3d%22%22+Height%3d%2213.5%22+Align%3d%22Left%22+CellHasFormula%3d%22False%22+FontName%3d%22Berlin+Sans+FB%22+WrapText%3d%22False%22+FontSize%3d%2210%22+X%3d%2211%22+Y%3d%2232%22+%2f%3e%0d%0a++++++%3cTD+Style%3d%22Class790%22+Merge%3d%22False%22+RowSpan%3d%22%22+ColSpan%3d%22%22+Format%3d%22General%22+Width%3d%2224.75%22+Text%3d%22%22+Height%3d%2213.5%22+Align%3d%22Left%22+CellHasFormula%3d%22False%22+FontName%3d%22Berlin+Sans+FB%22+WrapText%3d%22False%22+FontSize%3d%2210%22+X%3d%2212%22+Y%3d%2232%22+%2f%3e%0d%0a++++++%3cTD+Style%3d%22Class790%22+Merge%3d%22False%22+RowSpan%3d%22%22+ColSpan%3d%22%22+Format%3d%22General%22+Width%3d%2224.75%22+Text%3d%22%22+Height%3d%2213.5%22+Align%3d%22Left%22+CellHasFormula%3d%22False%22+FontName%3d%22Berlin+Sans+FB%22+WrapText%3d%22False%22+FontSize%3d%2210%22+X%3d%2213%22+Y%3d%2232%22+%2f%3e%0d%0a++++++%3cTD+Style%3d%22Class790%22+Merge%3d%22False%22+RowSpan%3d%22%22+ColSpan%3d%22%22+Format%3d%22General%22+Width%3d%2224.75%22+Text%3d%22%22+Height%3d%2213.5%22+Align%3d%22Left%22+CellHasFormula%3d%22False%22+FontName%3d%22Berlin+Sans+FB%22+WrapText%3d%22False%22+FontSize%3d%2210%22+X%3d%2214%22+Y%3d%2232%22+%2f%3e%0d%0a++++++%3cTD+Style%3d%22Class790%22+Merge%3d%22False%22+RowSpan%3d%22%22+ColSpan%3d%22%22+Format%3d%22General%22+Width%3d%2224.75%22+Text%3d%22%22+Height%3d%2213.5%22+Align%3d%22Left%22+CellHasFormula%3d%22False%22+FontName%3d%22Berlin+Sans+FB%22+WrapText%3d%22False%22+FontSize%3d%2210%22+X%3d%2215%22+Y%3d%2232%22+%2f%3e%0d%0a++++++%3cTD+Style%3d%22Class790%22+Merge%3d%22False%22+RowSpan%3d%22%22+ColSpan%3d%22%22+Format%3d%22General%22+Width%3d%2224.75%22+Text%3d%22%22+Height%3d%2213.5%22+Align%3d%22Left%22+CellHasFormula%3d%22False%22+FontName%3d%22Berlin+Sans+FB%22+WrapText%3d%22False%22+FontSize%3d%2210%22+X%3d%2216%22+Y%3d%2232%22+%2f%3e%0d%0a++++++%3cTD+Style%3d%22Class790%22+Merge%3d%22False%22+RowSpan%3d%22%22+ColSpan%3d%22%22+Format%3d%22General%22+Width%3d%2224.75%22+Text%3d%22%22+Height%3d%2213.5%22+Align%3d%22Left%22+CellHasFormula%3d%22False%22+FontName%3d%22Berlin+Sans+FB%22+WrapText%3d%22False%22+FontSize%3d%2210%22+X%3d%2217%22+Y%3d%2232%22+%2f%3e%0d%0a++++++%3cTD+Style%3d%22Class790%22+Merge%3d%22False%22+RowSpan%3d%22%22+ColSpan%3d%22%22+Format%3d%22General%22+Width%3d%2224.75%22+Text%3d%22%22+Height%3d%2213.5%22+Align%3d%22Left%22+CellHasFormula%3d%22False%22+FontName%3d%22Berlin+Sans+FB%22+WrapText%3d%22False%22+FontSize%3d%2210%22+X%3d%2218%22+Y%3d%2232%22+%2f%3e%0d%0a++++++%3cTD+Style%3d%22Class790%22+Merge%3d%22False%22+RowSpan%3d%22%22+ColSpan%3d%22%22+Format%3d%22General%22+Width%3d%2224.75%22+Text%3d%22%22+Height%3d%2213.5%22+Align%3d%22Left%22+CellHasFormula%3d%22False%22+FontName%3d%22Berlin+Sans+FB%22+WrapText%3d%22False%22+FontSize%3d%2210%22+X%3d%2219%22+Y%3d%2232%22+%2f%3e%0d%0a++++++%3cTD+Style%3d%22Class790%22+Merge%3d%22False%22+RowSpan%3d%22%22+ColSpan%3d%22%22+Format%3d%22General%22+Width%3d%2224.75%22+Text%3d%22%22+Height%3d%2213.5%22+Align%3d%22Left%22+CellHasFormula%3d%22False%22+FontName%3d%22Berlin+Sans+FB%22+WrapText%3d%22False%22+FontSize%3d%2210%22+X%3d%2220%22+Y%3d%2232%22+%2f%3e%0d%0a++++++%3cTD+Style%3d%22Class790%22+Merge%3d%22False%22+RowSpan%3d%22%22+ColSpan%3d%22%22+Format%3d%22General%22+Width%3d%2224.75%22+Text%3d%22%22+Height%3d%2213.5%22+Align%3d%22Left%22+CellHasFormula%3d%22False%22+FontName%3d%22Berlin+Sans+FB%22+WrapText%3d%22False%22+FontSize%3d%2210%22+X%3d%2221%22+Y%3d%2232%22+%2f%3e%0d%0a++++++%3cTD+Style%3d%22Class790%22+Merge%3d%22False%22+RowSpan%3d%22%22+ColSpan%3d%22%22+Format%3d%22General%22+Width%3d%2224.75%22+Text%3d%22%22+Height%3d%2213.5%22+Align%3d%22Left%22+CellHasFormula%3d%22False%22+FontName%3d%22Berlin+Sans+FB%22+WrapText%3d%22False%22+FontSize%3d%2210%22+X%3d%2222%22+Y%3d%2232%22+%2f%3e%0d%0a++++++%3cTD+Style%3d%22Class790%22+Merge%3d%22False%22+RowSpan%3d%22%22+ColSpan%3d%22%22+Format%3d%22General%22+Width%3d%2224.75%22+Text%3d%22%22+Height%3d%2213.5%22+Align%3d%22Left%22+CellHasFormula%3d%22False%22+FontName%3d%22Berlin+Sans+FB%22+WrapText%3d%22False%22+FontSize%3d%2210%22+X%3d%2223%22+Y%3d%2232%22+%2f%3e%0d%0a++++++%3cTD+Style%3d%22Class790%22+Merge%3d%22False%22+RowSpan%3d%22%22+ColSpan%3d%22%22+Format%3d%22General%22+Width%3d%2224.75%22+Text%3d%22%22+Height%3d%2213.5%22+Align%3d%22Left%22+CellHasFormula%3d%22False%22+FontName%3d%22Berlin+Sans+FB%22+WrapText%3d%22False%22+FontSize%3d%2210%22+X%3d%2224%22+Y%3d%2232%22+%2f%3e%0d%0a++++++%3cTD+Style%3d%22Class790%22+Merge%3d%22False%22+RowSpan%3d%22%22+ColSpan%3d%22%22+Format%3d%22General%22+Width%3d%2224.75%22+Text%3d%22%22+Height%3d%2213.5%22+Align%3d%22Left%22+CellHasFormula%3d%22False%22+FontName%3d%22Berlin+Sans+FB%22+WrapText%3d%22False%22+FontSize%3d%2210%22+X%3d%2225%22+Y%3d%2232%22+%2f%3e%0d%0a++++++%3cTD+Style%3d%22Class790%22+Merge%3d%22False%22+RowSpan%3d%22%22+ColSpan%3d%22%22+Format%3d%22General%22+Width%3d%2224.75%22+Text%3d%22%22+Height%3d%2213.5%22+Align%3d%22Left%22+CellHasFormula%3d%22False%22+FontName%3d%22Berlin+Sans+FB%22+WrapText%3d%22False%22+FontSize%3d%2210%22+X%3d%2226%22+Y%3d%2232%22+%2f%3e%0d%0a++++++%3cTD+Style%3d%22Class791%22+Merge%3d%22False%22+RowSpan%3d%22%22+ColSpan%3d%22%22+Format%3d%22General%22+Width%3d%2224.75%22+Text%3d%22%22+Height%3d%2213.5%22+Align%3d%22Left%22+CellHasFormula%3d%22False%22+FontName%3d%22Berlin+Sans+FB%22+WrapText%3d%22False%22+FontSize%3d%2210%22+X%3d%2227%22+Y%3d%2232%22+%2f%3e%0d%0a++++++%3cTD+Style%3d%22Class754%22+Merge%3d%22False%22+RowSpan%3d%22%22+ColSpan%3d%22%22+Format%3d%22General%22+Width%3d%2224.75%22+Text%3d%22%22+Height%3d%2213.5%22+Align%3d%22Left%22+CellHasFormula%3d%22False%22+FontName%3d%22Arial+Tur%22+WrapText%3d%22False%22+FontSize%3d%2210%22+X%3d%2228%22+Y%3d%2232%22+%2f%3e%0d%0a++++%3c%2fTR%3e%0d%0a++++%3cTR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221%22+Y%3d%2233%22+%2f%3e%0d%0a++++++%3cTD+Style%3d%22Class792%22+Merge%3d%22False%22+RowSpan%3d%22%22+ColSpan%3d%22%22+Format%3d%22General%22+Width%3d%2224.75%22+Text%3d%22%22+Height%3d%2212.75%22+Align%3d%22Left%22+CellHasFormula%3d%22False%22+FontName%3d%22Arial+Tur%22+WrapText%3d%22False%22+FontSize%3d%2210%22+X%3d%222%22+Y%3d%2233%22+%2f%3e%0d%0a++++++%3cTD+Style%3d%22Class792%22+Merge%3d%22False%22+RowSpan%3d%22%22+ColSpan%3d%22%22+Format%3d%22General%22+Width%3d%2224.75%22+Text%3d%22%22+Height%3d%2212.75%22+Align%3d%22Left%22+CellHasFormula%3d%22False%22+FontName%3d%22Arial+Tur%22+WrapText%3d%22False%22+FontSize%3d%2210%22+X%3d%223%22+Y%3d%2233%22+%2f%3e%0d%0a++++++%3cTD+Style%3d%22Class792%22+Merge%3d%22False%22+RowSpan%3d%22%22+ColSpan%3d%22%22+Format%3d%22General%22+Width%3d%2224.75%22+Text%3d%22%22+Height%3d%2212.75%22+Align%3d%22Left%22+CellHasFormula%3d%22False%22+FontName%3d%22Arial+Tur%22+WrapText%3d%22False%22+FontSize%3d%2210%22+X%3d%224%22+Y%3d%2233%22+%2f%3e%0d%0a++++++%3cTD+Style%3d%22Class792%22+Merge%3d%22False%22+RowSpan%3d%22%22+ColSpan%3d%22%22+Format%3d%22General%22+Width%3d%2224.75%22+Text%3d%22%22+Height%3d%2212.75%22+Align%3d%22Left%22+CellHasFormula%3d%22False%22+FontName%3d%22Arial+Tur%22+WrapText%3d%22False%22+FontSize%3d%2210%22+X%3d%225%22+Y%3d%2233%22+%2f%3e%0d%0a++++++%3cTD+Style%3d%22Class792%22+Merge%3d%22False%22+RowSpan%3d%22%22+ColSpan%3d%22%22+Format%3d%22General%22+Width%3d%2224.75%22+Text%3d%22%22+Height%3d%2212.75%22+Align%3d%22Left%22+CellHasFormula%3d%22False%22+FontName%3d%22Arial+Tur%22+WrapText%3d%22False%22+FontSize%3d%2210%22+X%3d%226%22+Y%3d%2233%22+%2f%3e%0d%0a++++++%3cTD+Style%3d%22Class792%22+Merge%3d%22False%22+RowSpan%3d%22%22+ColSpan%3d%22%22+Format%3d%22General%22+Width%3d%2224.75%22+Text%3d%22%22+Height%3d%2212.75%22+Align%3d%22Left%22+CellHasFormula%3d%22False%22+FontName%3d%22Arial+Tur%22+WrapText%3d%22False%22+FontSize%3d%2210%22+X%3d%227%22+Y%3d%2233%22+%2f%3e%0d%0a++++++%3cTD+Style%3d%22Class792%22+Merge%3d%22False%22+RowSpan%3d%22%22+ColSpan%3d%22%22+Format%3d%22General%22+Width%3d%2224.75%22+Text%3d%22%22+Height%3d%2212.75%22+Align%3d%22Left%22+CellHasFormula%3d%22False%22+FontName%3d%22Arial+Tur%22+WrapText%3d%22False%22+FontSize%3d%2210%22+X%3d%228%22+Y%3d%2233%22+%2f%3e%0d%0a++++++%3cTD+Style%3d%22Class792%22+Merge%3d%22False%22+RowSpan%3d%22%22+ColSpan%3d%22%22+Format%3d%22General%22+Width%3d%2224.75%22+Text%3d%22%22+Height%3d%2212.75%22+Align%3d%22Left%22+CellHasFormula%3d%22False%22+FontName%3d%22Arial+Tur%22+WrapText%3d%22False%22+FontSize%3d%2210%22+X%3d%229%22+Y%3d%2233%22+%2f%3e%0d%0a++++++%3cTD+Style%3d%22Class792%22+Merge%3d%22False%22+RowSpan%3d%22%22+ColSpan%3d%22%22+Format%3d%22General%22+Width%3d%2224.75%22+Text%3d%22%22+Height%3d%2212.75%22+Align%3d%22Left%22+CellHasFormula%3d%22False%22+FontName%3d%22Arial+Tur%22+WrapText%3d%22False%22+FontSize%3d%2210%22+X%3d%2210%22+Y%3d%2233%22+%2f%3e%0d%0a++++++%3cTD+Style%3d%22Class792%22+Merge%3d%22False%22+RowSpan%3d%22%22+ColSpan%3d%22%22+Format%3d%22General%22+Width%3d%2224.75%22+Text%3d%22%22+Height%3d%2212.75%22+Align%3d%22Left%22+CellHasFormula%3d%22False%22+FontName%3d%22Arial+Tur%22+WrapText%3d%22False%22+FontSize%3d%2210%22+X%3d%2211%22+Y%3d%2233%22+%2f%3e%0d%0a++++++%3cTD+Style%3d%22Class792%22+Merge%3d%22False%22+RowSpan%3d%22%22+ColSpan%3d%22%22+Format%3d%22General%22+Width%3d%2224.75%22+Text%3d%22%22+Height%3d%2212.75%22+Align%3d%22Left%22+CellHasFormula%3d%22False%22+FontName%3d%22Arial+Tur%22+WrapText%3d%22False%22+FontSize%3d%2210%22+X%3d%2212%22+Y%3d%2233%22+%2f%3e%0d%0a++++++%3cTD+Style%3d%22Class792%22+Merge%3d%22False%22+RowSpan%3d%22%22+ColSpan%3d%22%22+Format%3d%22General%22+Width%3d%2224.75%22+Text%3d%22%22+Height%3d%2212.75%22+Align%3d%22Left%22+CellHasFormula%3d%22False%22+FontName%3d%22Arial+Tur%22+WrapText%3d%22False%22+FontSize%3d%2210%22+X%3d%2213%22+Y%3d%2233%22+%2f%3e%0d%0a++++++%3cTD+Style%3d%22Class792%22+Merge%3d%22False%22+RowSpan%3d%22%22+ColSpan%3d%22%22+Format%3d%22General%22+Width%3d%2224.75%22+Text%3d%22%22+Height%3d%2212.75%22+Align%3d%22Left%22+CellHasFormula%3d%22False%22+FontName%3d%22Arial+Tur%22+WrapText%3d%22False%22+FontSize%3d%2210%22+X%3d%2214%22+Y%3d%2233%22+%2f%3e%0d%0a++++++%3cTD+Style%3d%22Class792%22+Merge%3d%22False%22+RowSpan%3d%22%22+ColSpan%3d%22%22+Format%3d%22General%22+Width%3d%2224.75%22+Text%3d%22%22+Height%3d%2212.75%22+Align%3d%22Left%22+CellHasFormula%3d%22False%22+FontName%3d%22Arial+Tur%22+WrapText%3d%22False%22+FontSize%3d%2210%22+X%3d%2215%22+Y%3d%2233%22+%2f%3e%0d%0a++++++%3cTD+Style%3d%22Class792%22+Merge%3d%22False%22+RowSpan%3d%22%22+ColSpan%3d%22%22+Format%3d%22General%22+Width%3d%2224.75%22+Text%3d%22%22+Height%3d%2212.75%22+Align%3d%22Left%22+CellHasFormula%3d%22False%22+FontName%3d%22Arial+Tur%22+WrapText%3d%22False%22+FontSize%3d%2210%22+X%3d%2216%22+Y%3d%2233%22+%2f%3e%0d%0a++++++%3cTD+Style%3d%22Class792%22+Merge%3d%22False%22+RowSpan%3d%22%22+ColSpan%3d%22%22+Format%3d%22General%22+Width%3d%2224.75%22+Text%3d%22%22+Height%3d%2212.75%22+Align%3d%22Left%22+CellHasFormula%3d%22False%22+FontName%3d%22Arial+Tur%22+WrapText%3d%22False%22+FontSize%3d%2210%22+X%3d%2217%22+Y%3d%2233%22+%2f%3e%0d%0a++++++%3cTD+Style%3d%22Class792%22+Merge%3d%22False%22+RowSpan%3d%22%22+ColSpan%3d%22%22+Format%3d%22General%22+Width%3d%2224.75%22+Text%3d%22%22+Height%3d%2212.75%22+Align%3d%22Left%22+CellHasFormula%3d%22False%22+FontName%3d%22Arial+Tur%22+WrapText%3d%22False%22+FontSize%3d%2210%22+X%3d%2218%22+Y%3d%2233%22+%2f%3e%0d%0a++++++%3cTD+Style%3d%22Class792%22+Merge%3d%22False%22+RowSpan%3d%22%22+ColSpan%3d%22%22+Format%3d%22General%22+Width%3d%2224.75%22+Text%3d%22%22+Height%3d%2212.75%22+Align%3d%22Left%22+CellHasFormula%3d%22False%22+FontName%3d%22Arial+Tur%22+WrapText%3d%22False%22+FontSize%3d%2210%22+X%3d%2219%22+Y%3d%2233%22+%2f%3e%0d%0a++++++%3cTD+Style%3d%22Class792%22+Merge%3d%22False%22+RowSpan%3d%22%22+ColSpan%3d%22%22+Format%3d%22General%22+Width%3d%2224.75%22+Text%3d%22%22+Height%3d%2212.75%22+Align%3d%22Left%22+CellHasFormula%3d%22False%22+FontName%3d%22Arial+Tur%22+WrapText%3d%22False%22+FontSize%3d%2210%22+X%3d%2220%22+Y%3d%2233%22+%2f%3e%0d%0a++++++%3cTD+Style%3d%22Class792%22+Merge%3d%22False%22+RowSpan%3d%22%22+ColSpan%3d%22%22+Format%3d%22General%22+Width%3d%2224.75%22+Text%3d%22%22+Height%3d%2212.75%22+Align%3d%22Left%22+CellHasFormula%3d%22False%22+FontName%3d%22Arial+Tur%22+WrapText%3d%22False%22+FontSize%3d%2210%22+X%3d%2221%22+Y%3d%2233%22+%2f%3e%0d%0a++++++%3cTD+Style%3d%22Class792%22+Merge%3d%22False%22+RowSpan%3d%22%22+ColSpan%3d%22%22+Format%3d%22General%22+Width%3d%2224.75%22+Text%3d%22%22+Height%3d%2212.75%22+Align%3d%22Left%22+CellHasFormula%3d%22False%22+FontName%3d%22Arial+Tur%22+WrapText%3d%22False%22+FontSize%3d%2210%22+X%3d%2222%22+Y%3d%2233%22+%2f%3e%0d%0a++++++%3cTD+Style%3d%22Class792%22+Merge%3d%22False%22+RowSpan%3d%22%22+ColSpan%3d%22%22+Format%3d%22General%22+Width%3d%2224.75%22+Text%3d%22%22+Height%3d%2212.75%22+Align%3d%22Left%22+CellHasFormula%3d%22False%22+FontName%3d%22Arial+Tur%22+WrapText%3d%22False%22+FontSize%3d%2210%22+X%3d%2223%22+Y%3d%2233%22+%2f%3e%0d%0a++++++%3cTD+Style%3d%22Class792%22+Merge%3d%22False%22+RowSpan%3d%22%22+ColSpan%3d%22%22+Format%3d%22General%22+Width%3d%2224.75%22+Text%3d%22%22+Height%3d%2212.75%22+Align%3d%22Left%22+CellHasFormula%3d%22False%22+FontName%3d%22Arial+Tur%22+WrapText%3d%22False%22+FontSize%3d%2210%22+X%3d%2224%22+Y%3d%2233%22+%2f%3e%0d%0a++++++%3cTD+Style%3d%22Class792%22+Merge%3d%22False%22+RowSpan%3d%22%22+ColSpan%3d%22%22+Format%3d%22General%22+Width%3d%2224.75%22+Text%3d%22%22+Height%3d%2212.75%22+Align%3d%22Left%22+CellHasFormula%3d%22False%22+FontName%3d%22Arial+Tur%22+WrapText%3d%22False%22+FontSize%3d%2210%22+X%3d%2225%22+Y%3d%2233%22+%2f%3e%0d%0a++++++%3cTD+Style%3d%22Class792%22+Merge%3d%22False%22+RowSpan%3d%22%22+ColSpan%3d%22%22+Format%3d%22General%22+Width%3d%2224.75%22+Text%3d%22%22+Height%3d%2212.75%22+Align%3d%22Left%22+CellHasFormula%3d%22False%22+FontName%3d%22Arial+Tur%22+WrapText%3d%22False%22+FontSize%3d%2210%22+X%3d%2226%22+Y%3d%2233%22+%2f%3e%0d%0a++++++%3cTD+Style%3d%22Class792%22+Merge%3d%22False%22+RowSpan%3d%22%22+ColSpan%3d%22%22+Format%3d%22General%22+Width%3d%2224.75%22+Text%3d%22%22+Height%3d%2212.75%22+Align%3d%22Left%22+CellHasFormula%3d%22False%22+FontName%3d%22Arial+Tur%22+WrapText%3d%22False%22+FontSize%3d%2210%22+X%3d%2227%22+Y%3d%2233%22+%2f%3e%0d%0a++++++%3cTD+Style%3d%22Class746%22+Merge%3d%22False%22+RowSpan%3d%22%22+ColSpan%3d%22%22+Format%3d%22General%22+Width%3d%2224.75%22+Text%3d%22%22+Height%3d%2212.75%22+Align%3d%22Left%22+CellHasFormula%3d%22False%22+FontName%3d%22Arial+Tur%22+WrapText%3d%22False%22+FontSize%3d%2210%22+X%3d%2228%22+Y%3d%2233%22+%2f%3e%0d%0a++++%3c%2fTR%3e%0d%0a++%3c%2fTable%3e%0d%0a%3c%2fTables%3e</t>
  </si>
  <si>
    <t>%3c%3fxml+version%3d%221.0%22+encoding%3d%22utf-16%22%3f%3e%0d%0a%3cPageInputCells+xmlns%3axsi%3d%22http%3a%2f%2fwww.w3.org%2f2001%2fXMLSchema-instance%22+xmlns%3axsd%3d%22http%3a%2f%2fwww.w3.org%2f2001%2fXMLSchema%22%3e%0d%0a++%3cInputCells+InputPrefix%3d%22PSWInput_%22+ListPrefix%3d%22PSWList_%22+CellCount%3d%227%22%3e%0d%0a++++%3cCells%3e%0d%0a++++++%3cAddress%3e%3d%27Mortgage+Calculator%27!%24G%245%3c%2fAddress%3e%0d%0a++++++%3cListItemsAddress+%2f%3e%0d%0a++++++%3cNameIndex%3e0%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300000%3c%2fDefaultValue%3e%0d%0a++++++%3cValueType%3eSystem.Double%3c%2fValueType%3e%0d%0a++++%3c%2fCells%3e%0d%0a++++%3cCells%3e%0d%0a++++++%3cAddress%3e%3d%27Mortgage+Calculator%27!%24G%246%3c%2fAddress%3e%0d%0a++++++%3cListItemsAddress+%2f%3e%0d%0a++++++%3cNameIndex%3e1%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250000%3c%2fDefaultValue%3e%0d%0a++++++%3cValueType%3eSystem.Double%3c%2fValueType%3e%0d%0a++++%3c%2fCells%3e%0d%0a++++%3cCells%3e%0d%0a++++++%3cAddress%3e%3d%27Mortgage+Calculator%27!%24G%247%3c%2fAddress%3e%0d%0a++++++%3cListItemsAddress+%2f%3e%0d%0a++++++%3cNameIndex%3e2%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6.50%3c%2fDefaultValue%3e%0d%0a++++++%3cValueType%3eSystem.Double%3c%2fValueType%3e%0d%0a++++%3c%2fCells%3e%0d%0a++++%3cCells%3e%0d%0a++++++%3cAddress%3e%3d%27Mortgage+Calculator%27!%24G%248%3c%2fAddress%3e%0d%0a++++++%3cListItemsAddress+%2f%3e%0d%0a++++++%3cNameIndex%3e3%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30%3c%2fDefaultValue%3e%0d%0a++++++%3cValueType%3eSystem.Double%3c%2fValueType%3e%0d%0a++++%3c%2fCells%3e%0d%0a++++%3cCells%3e%0d%0a++++++%3cAddress%3e%3d%27Mortgage+Calculator%27!%24G%249%3c%2fAddress%3e%0d%0a++++++%3cListItemsAddress+%2f%3e%0d%0a++++++%3cNameIndex%3e4%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1.25%3c%2fDefaultValue%3e%0d%0a++++++%3cValueType%3eSystem.Double%3c%2fValueType%3e%0d%0a++++%3c%2fCells%3e%0d%0a++++%3cCells%3e%0d%0a++++++%3cAddress%3e%3d%27Mortgage+Calculator%27!%24G%2411%3c%2fAddress%3e%0d%0a++++++%3cListItemsAddress%3e%3d%27Calculations%27!%24C%244%3a%24C%2415%3c%2fListItemsAddress%3e%0d%0a++++++%3cNameIndex%3e5%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Feb%3c%2fDefaultValue%3e%0d%0a++++++%3cValueType%3eSystem.String%3c%2fValueType%3e%0d%0a++++%3c%2fCells%3e%0d%0a++++%3cCells%3e%0d%0a++++++%3cAddress%3e%3d%27Mortgage+Calculator%27!%24I%2411%3c%2fAddress%3e%0d%0a++++++%3cListItemsAddress%3e%3d%27Calculations%27!%24F%244%3a%24F%2419%3c%2fListItemsAddress%3e%0d%0a++++++%3cNameIndex%3e6%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2009%3c%2fDefaultValue%3e%0d%0a++++++%3cValueType%3eSystem.Double%3c%2fValueType%3e%0d%0a++++%3c%2fCells%3e%0d%0a++%3c%2fInputCells%3e%0d%0a++%3cInputCells+InputPrefix%3d%22PSWInput_%22+ListPrefix%3d%22PSWList_%22+CellCount%3d%220%22+%2f%3e%0d%0a%3c%2fPageInputCells%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</si>
</sst>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 Tur"/>
      <charset val="162"/>
    </font>
    <font>
      <sz val="8"/>
      <name val="Arial Tur"/>
      <charset val="162"/>
    </font>
    <font>
      <b/>
      <sz val="10"/>
      <name val="Arial Tur"/>
      <charset val="162"/>
    </font>
    <font>
      <b/>
      <sz val="9"/>
      <color theme="1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b/>
      <sz val="9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b/>
      <sz val="14"/>
      <color theme="2"/>
      <name val="Bell MT"/>
      <family val="1"/>
    </font>
    <font>
      <sz val="10"/>
      <color rgb="FFC00000"/>
      <name val="Arial Tur"/>
      <charset val="162"/>
    </font>
    <font>
      <sz val="10"/>
      <name val="Berlin Sans FB"/>
      <family val="2"/>
    </font>
    <font>
      <sz val="11"/>
      <name val="Berlin Sans FB"/>
      <family val="2"/>
    </font>
    <font>
      <sz val="10"/>
      <color rgb="FFC00000"/>
      <name val="Berlin Sans FB"/>
      <family val="2"/>
    </font>
    <font>
      <sz val="14"/>
      <color rgb="FFC00000"/>
      <name val="Berlin Sans FB"/>
      <family val="2"/>
    </font>
    <font>
      <sz val="14"/>
      <name val="Berlin Sans FB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9F9F9"/>
        <bgColor indexed="64"/>
      </patternFill>
    </fill>
  </fills>
  <borders count="31">
    <border>
      <left/>
      <right/>
      <top/>
      <bottom/>
      <diagonal/>
    </border>
    <border>
      <left style="medium">
        <color theme="9" tint="-0.499984740745262"/>
      </left>
      <right style="thin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/>
      <diagonal/>
    </border>
    <border>
      <left/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/>
      <top/>
      <bottom/>
      <diagonal/>
    </border>
    <border>
      <left style="thick">
        <color theme="8" tint="-0.499984740745262"/>
      </left>
      <right/>
      <top style="thick">
        <color theme="8" tint="-0.499984740745262"/>
      </top>
      <bottom/>
      <diagonal/>
    </border>
    <border>
      <left/>
      <right/>
      <top style="thick">
        <color theme="8" tint="-0.499984740745262"/>
      </top>
      <bottom/>
      <diagonal/>
    </border>
    <border>
      <left/>
      <right style="thick">
        <color theme="8" tint="-0.499984740745262"/>
      </right>
      <top style="thick">
        <color theme="8" tint="-0.499984740745262"/>
      </top>
      <bottom/>
      <diagonal/>
    </border>
    <border>
      <left style="thick">
        <color theme="8" tint="-0.499984740745262"/>
      </left>
      <right/>
      <top/>
      <bottom/>
      <diagonal/>
    </border>
    <border>
      <left/>
      <right style="thick">
        <color theme="8" tint="-0.499984740745262"/>
      </right>
      <top/>
      <bottom/>
      <diagonal/>
    </border>
    <border>
      <left style="thick">
        <color theme="8" tint="-0.499984740745262"/>
      </left>
      <right/>
      <top/>
      <bottom style="thick">
        <color theme="8" tint="-0.499984740745262"/>
      </bottom>
      <diagonal/>
    </border>
    <border>
      <left/>
      <right/>
      <top/>
      <bottom style="thick">
        <color theme="8" tint="-0.499984740745262"/>
      </bottom>
      <diagonal/>
    </border>
    <border>
      <left/>
      <right style="thick">
        <color theme="8" tint="-0.499984740745262"/>
      </right>
      <top/>
      <bottom style="thick">
        <color theme="8" tint="-0.499984740745262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0" fontId="0" fillId="0" borderId="5" xfId="0" applyNumberFormat="1" applyFill="1" applyBorder="1" applyAlignment="1">
      <alignment horizontal="center"/>
    </xf>
    <xf numFmtId="10" fontId="0" fillId="0" borderId="6" xfId="0" applyNumberFormat="1" applyFill="1" applyBorder="1" applyAlignment="1">
      <alignment horizontal="center"/>
    </xf>
    <xf numFmtId="10" fontId="0" fillId="0" borderId="8" xfId="0" applyNumberFormat="1" applyFill="1" applyBorder="1" applyAlignment="1">
      <alignment horizontal="center"/>
    </xf>
    <xf numFmtId="10" fontId="0" fillId="0" borderId="9" xfId="0" applyNumberFormat="1" applyFill="1" applyBorder="1" applyAlignment="1">
      <alignment horizontal="center"/>
    </xf>
    <xf numFmtId="10" fontId="0" fillId="0" borderId="11" xfId="0" applyNumberFormat="1" applyFill="1" applyBorder="1" applyAlignment="1">
      <alignment horizontal="center"/>
    </xf>
    <xf numFmtId="10" fontId="0" fillId="0" borderId="12" xfId="0" applyNumberFormat="1" applyFill="1" applyBorder="1" applyAlignment="1">
      <alignment horizontal="center"/>
    </xf>
    <xf numFmtId="10" fontId="0" fillId="0" borderId="4" xfId="0" applyNumberFormat="1" applyFill="1" applyBorder="1" applyAlignment="1">
      <alignment horizontal="center"/>
    </xf>
    <xf numFmtId="10" fontId="0" fillId="0" borderId="7" xfId="0" applyNumberFormat="1" applyFill="1" applyBorder="1" applyAlignment="1">
      <alignment horizontal="center"/>
    </xf>
    <xf numFmtId="10" fontId="0" fillId="0" borderId="10" xfId="0" applyNumberFormat="1" applyFill="1" applyBorder="1" applyAlignment="1">
      <alignment horizontal="center"/>
    </xf>
    <xf numFmtId="0" fontId="2" fillId="4" borderId="0" xfId="0" applyFont="1" applyFill="1" applyBorder="1"/>
    <xf numFmtId="0" fontId="0" fillId="4" borderId="0" xfId="0" applyFill="1" applyBorder="1"/>
    <xf numFmtId="0" fontId="0" fillId="6" borderId="16" xfId="0" applyFill="1" applyBorder="1"/>
    <xf numFmtId="0" fontId="0" fillId="6" borderId="18" xfId="0" applyFill="1" applyBorder="1"/>
    <xf numFmtId="0" fontId="0" fillId="6" borderId="13" xfId="0" applyFill="1" applyBorder="1"/>
    <xf numFmtId="0" fontId="0" fillId="6" borderId="14" xfId="0" applyFill="1" applyBorder="1"/>
    <xf numFmtId="0" fontId="9" fillId="2" borderId="13" xfId="0" applyFont="1" applyFill="1" applyBorder="1"/>
    <xf numFmtId="0" fontId="9" fillId="2" borderId="14" xfId="0" applyFont="1" applyFill="1" applyBorder="1"/>
    <xf numFmtId="0" fontId="9" fillId="2" borderId="15" xfId="0" applyFont="1" applyFill="1" applyBorder="1"/>
    <xf numFmtId="0" fontId="9" fillId="2" borderId="16" xfId="0" applyFont="1" applyFill="1" applyBorder="1"/>
    <xf numFmtId="0" fontId="10" fillId="2" borderId="0" xfId="0" applyFont="1" applyFill="1" applyBorder="1"/>
    <xf numFmtId="0" fontId="10" fillId="2" borderId="17" xfId="0" applyFont="1" applyFill="1" applyBorder="1"/>
    <xf numFmtId="0" fontId="9" fillId="2" borderId="18" xfId="0" applyFont="1" applyFill="1" applyBorder="1"/>
    <xf numFmtId="0" fontId="9" fillId="2" borderId="19" xfId="0" applyFont="1" applyFill="1" applyBorder="1"/>
    <xf numFmtId="0" fontId="9" fillId="2" borderId="20" xfId="0" applyFont="1" applyFill="1" applyBorder="1"/>
    <xf numFmtId="0" fontId="9" fillId="6" borderId="17" xfId="0" applyFont="1" applyFill="1" applyBorder="1"/>
    <xf numFmtId="0" fontId="9" fillId="6" borderId="0" xfId="0" applyFont="1" applyFill="1" applyBorder="1"/>
    <xf numFmtId="4" fontId="9" fillId="6" borderId="0" xfId="0" applyNumberFormat="1" applyFont="1" applyFill="1" applyBorder="1" applyAlignment="1"/>
    <xf numFmtId="0" fontId="9" fillId="6" borderId="19" xfId="0" applyFont="1" applyFill="1" applyBorder="1"/>
    <xf numFmtId="0" fontId="9" fillId="6" borderId="20" xfId="0" applyFont="1" applyFill="1" applyBorder="1"/>
    <xf numFmtId="0" fontId="0" fillId="0" borderId="0" xfId="0" applyAlignment="1">
      <alignment wrapText="1"/>
    </xf>
    <xf numFmtId="0" fontId="0" fillId="4" borderId="23" xfId="0" applyFont="1" applyFill="1" applyBorder="1"/>
    <xf numFmtId="0" fontId="0" fillId="4" borderId="24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10" fontId="0" fillId="4" borderId="0" xfId="0" applyNumberFormat="1" applyFill="1" applyBorder="1"/>
    <xf numFmtId="0" fontId="0" fillId="4" borderId="28" xfId="0" applyFill="1" applyBorder="1"/>
    <xf numFmtId="0" fontId="0" fillId="4" borderId="29" xfId="0" applyFill="1" applyBorder="1"/>
    <xf numFmtId="0" fontId="0" fillId="4" borderId="30" xfId="0" applyFill="1" applyBorder="1"/>
    <xf numFmtId="0" fontId="5" fillId="2" borderId="0" xfId="0" applyFont="1" applyFill="1" applyBorder="1"/>
    <xf numFmtId="0" fontId="6" fillId="2" borderId="0" xfId="0" applyFont="1" applyFill="1" applyBorder="1"/>
    <xf numFmtId="0" fontId="7" fillId="3" borderId="0" xfId="0" applyFont="1" applyFill="1" applyAlignment="1">
      <alignment horizontal="center"/>
    </xf>
    <xf numFmtId="0" fontId="12" fillId="6" borderId="16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 vertical="center"/>
    </xf>
    <xf numFmtId="4" fontId="11" fillId="5" borderId="0" xfId="0" applyNumberFormat="1" applyFont="1" applyFill="1" applyBorder="1" applyAlignment="1">
      <alignment horizontal="center"/>
    </xf>
    <xf numFmtId="10" fontId="11" fillId="5" borderId="0" xfId="0" applyNumberFormat="1" applyFont="1" applyFill="1" applyBorder="1" applyAlignment="1">
      <alignment horizontal="center"/>
    </xf>
    <xf numFmtId="10" fontId="11" fillId="4" borderId="0" xfId="0" applyNumberFormat="1" applyFont="1" applyFill="1" applyBorder="1" applyAlignment="1">
      <alignment horizontal="center"/>
    </xf>
    <xf numFmtId="4" fontId="11" fillId="4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left" vertical="center"/>
    </xf>
    <xf numFmtId="4" fontId="10" fillId="0" borderId="21" xfId="0" applyNumberFormat="1" applyFont="1" applyFill="1" applyBorder="1" applyAlignment="1">
      <alignment horizontal="right"/>
    </xf>
    <xf numFmtId="0" fontId="10" fillId="0" borderId="21" xfId="0" applyFont="1" applyFill="1" applyBorder="1" applyAlignment="1">
      <alignment horizontal="right"/>
    </xf>
    <xf numFmtId="2" fontId="10" fillId="0" borderId="2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Border="1"/>
    <xf numFmtId="0" fontId="10" fillId="2" borderId="17" xfId="0" applyFont="1" applyFill="1" applyBorder="1" applyAlignment="1"/>
    <xf numFmtId="0" fontId="9" fillId="2" borderId="0" xfId="0" applyFont="1" applyFill="1" applyBorder="1"/>
    <xf numFmtId="0" fontId="10" fillId="2" borderId="0" xfId="0" applyFont="1" applyFill="1" applyBorder="1" applyAlignment="1">
      <alignment horizontal="center"/>
    </xf>
    <xf numFmtId="0" fontId="0" fillId="0" borderId="16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CDCDC"/>
      <color rgb="FFF9F9F9"/>
      <color rgb="FFFBFBFB"/>
      <color rgb="FFECECEC"/>
      <color rgb="FFEFFFEF"/>
      <color rgb="FFCCE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7"/>
  <sheetViews>
    <sheetView showGridLines="0" tabSelected="1" workbookViewId="0">
      <selection activeCell="AG13" sqref="AG13"/>
    </sheetView>
  </sheetViews>
  <sheetFormatPr defaultRowHeight="12.75" x14ac:dyDescent="0.2"/>
  <cols>
    <col min="1" max="60" width="4.7109375" customWidth="1"/>
  </cols>
  <sheetData>
    <row r="2" spans="2:28" ht="19.5" x14ac:dyDescent="0.35">
      <c r="B2" s="47" t="s">
        <v>43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2:28" ht="13.5" thickBot="1" x14ac:dyDescent="0.25"/>
    <row r="4" spans="2:28" x14ac:dyDescent="0.2"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3"/>
    </row>
    <row r="5" spans="2:28" ht="14.25" x14ac:dyDescent="0.2">
      <c r="B5" s="24"/>
      <c r="C5" s="61" t="s">
        <v>0</v>
      </c>
      <c r="D5" s="61"/>
      <c r="E5" s="61"/>
      <c r="F5" s="61"/>
      <c r="G5" s="62">
        <v>500000</v>
      </c>
      <c r="H5" s="62"/>
      <c r="I5" s="62"/>
      <c r="J5" s="25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26"/>
    </row>
    <row r="6" spans="2:28" ht="14.25" x14ac:dyDescent="0.2">
      <c r="B6" s="24"/>
      <c r="C6" s="61" t="s">
        <v>5</v>
      </c>
      <c r="D6" s="61"/>
      <c r="E6" s="61"/>
      <c r="F6" s="61"/>
      <c r="G6" s="62">
        <v>450000</v>
      </c>
      <c r="H6" s="62"/>
      <c r="I6" s="62"/>
      <c r="J6" s="25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26"/>
    </row>
    <row r="7" spans="2:28" ht="14.25" x14ac:dyDescent="0.2">
      <c r="B7" s="24"/>
      <c r="C7" s="61" t="s">
        <v>1</v>
      </c>
      <c r="D7" s="61"/>
      <c r="E7" s="61"/>
      <c r="F7" s="61"/>
      <c r="G7" s="62">
        <v>4</v>
      </c>
      <c r="H7" s="62"/>
      <c r="I7" s="62"/>
      <c r="J7" s="53" t="s">
        <v>8</v>
      </c>
      <c r="K7" s="70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8"/>
    </row>
    <row r="8" spans="2:28" ht="14.25" x14ac:dyDescent="0.2">
      <c r="B8" s="24"/>
      <c r="C8" s="61" t="s">
        <v>6</v>
      </c>
      <c r="D8" s="61"/>
      <c r="E8" s="61"/>
      <c r="F8" s="61"/>
      <c r="G8" s="63">
        <v>30</v>
      </c>
      <c r="H8" s="63"/>
      <c r="I8" s="63"/>
      <c r="J8" s="53" t="s">
        <v>9</v>
      </c>
      <c r="K8" s="70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8"/>
    </row>
    <row r="9" spans="2:28" ht="14.25" x14ac:dyDescent="0.2">
      <c r="B9" s="24"/>
      <c r="C9" s="61" t="s">
        <v>7</v>
      </c>
      <c r="D9" s="61"/>
      <c r="E9" s="61"/>
      <c r="F9" s="61"/>
      <c r="G9" s="64">
        <v>1.25</v>
      </c>
      <c r="H9" s="64"/>
      <c r="I9" s="64"/>
      <c r="J9" s="53" t="s">
        <v>8</v>
      </c>
      <c r="K9" s="70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8"/>
    </row>
    <row r="10" spans="2:28" ht="13.5" thickBot="1" x14ac:dyDescent="0.25">
      <c r="B10" s="2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9"/>
    </row>
    <row r="11" spans="2:28" x14ac:dyDescent="0.2">
      <c r="B11" s="50" t="str">
        <f>IF(HomeValue&lt;LoanAmount,"Home Value must be greater than loan.",IF(LoanTerm&lt;0,"Loan Term must be positive.",IF(OR(InterestRate&lt;0,TaxRate&lt;0),"Rates must be positive.",IF(OR(HomeValue&lt;0,LoanAmount&lt;0),"Amounts must be positive.",""))))</f>
        <v/>
      </c>
      <c r="C11" s="50"/>
      <c r="D11" s="50"/>
      <c r="E11" s="50"/>
      <c r="F11" s="50"/>
      <c r="G11" s="50"/>
      <c r="H11" s="50"/>
      <c r="I11" s="50"/>
      <c r="J11" s="50"/>
      <c r="K11" s="50"/>
    </row>
    <row r="12" spans="2:28" ht="13.5" thickBot="1" x14ac:dyDescent="0.25">
      <c r="AB12" s="67"/>
    </row>
    <row r="13" spans="2:28" x14ac:dyDescent="0.2"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71"/>
    </row>
    <row r="14" spans="2:28" ht="18" x14ac:dyDescent="0.25">
      <c r="B14" s="48" t="s">
        <v>24</v>
      </c>
      <c r="C14" s="49"/>
      <c r="D14" s="49"/>
      <c r="E14" s="49"/>
      <c r="F14" s="49"/>
      <c r="G14" s="49"/>
      <c r="H14" s="49"/>
      <c r="I14" s="49"/>
      <c r="J14" s="49"/>
      <c r="K14" s="49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0"/>
    </row>
    <row r="15" spans="2:28" x14ac:dyDescent="0.2">
      <c r="B15" s="17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0"/>
    </row>
    <row r="16" spans="2:28" x14ac:dyDescent="0.2">
      <c r="B16" s="17"/>
      <c r="C16" s="51" t="s">
        <v>25</v>
      </c>
      <c r="D16" s="51"/>
      <c r="E16" s="51"/>
      <c r="F16" s="51"/>
      <c r="G16" s="57">
        <f>(HomeValue-LoanAmount)/HomeValue</f>
        <v>0.1</v>
      </c>
      <c r="H16" s="57"/>
      <c r="I16" s="57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0"/>
    </row>
    <row r="17" spans="2:27" x14ac:dyDescent="0.2">
      <c r="B17" s="17"/>
      <c r="C17" s="54" t="s">
        <v>26</v>
      </c>
      <c r="D17" s="54"/>
      <c r="E17" s="54"/>
      <c r="F17" s="54"/>
      <c r="G17" s="58">
        <f>VLOOKUP((1-DownPayment),PMI_Table,IF(LoanTerm&gt;=30,3,4),TRUE)</f>
        <v>5.1999999999999998E-3</v>
      </c>
      <c r="H17" s="58"/>
      <c r="I17" s="58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0"/>
    </row>
    <row r="18" spans="2:27" x14ac:dyDescent="0.2">
      <c r="B18" s="17"/>
      <c r="C18" s="51" t="s">
        <v>36</v>
      </c>
      <c r="D18" s="51"/>
      <c r="E18" s="51"/>
      <c r="F18" s="51"/>
      <c r="G18" s="56">
        <f>LoanAmount*PMI/12</f>
        <v>195</v>
      </c>
      <c r="H18" s="56"/>
      <c r="I18" s="56"/>
      <c r="J18" s="32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0"/>
    </row>
    <row r="19" spans="2:27" x14ac:dyDescent="0.2">
      <c r="B19" s="17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0"/>
    </row>
    <row r="20" spans="2:27" x14ac:dyDescent="0.2">
      <c r="B20" s="17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0"/>
    </row>
    <row r="21" spans="2:27" x14ac:dyDescent="0.2">
      <c r="B21" s="17"/>
      <c r="C21" s="51" t="s">
        <v>27</v>
      </c>
      <c r="D21" s="51"/>
      <c r="E21" s="51"/>
      <c r="F21" s="51"/>
      <c r="G21" s="60" t="s">
        <v>28</v>
      </c>
      <c r="H21" s="51" t="s">
        <v>29</v>
      </c>
      <c r="I21" s="51"/>
      <c r="J21" s="55" t="s">
        <v>30</v>
      </c>
      <c r="K21" s="51" t="s">
        <v>31</v>
      </c>
      <c r="L21" s="51"/>
      <c r="M21" s="51"/>
      <c r="N21" s="5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0"/>
    </row>
    <row r="22" spans="2:27" x14ac:dyDescent="0.2">
      <c r="B22" s="17"/>
      <c r="C22" s="59">
        <f>-PMT(InterestRate/1200,LoanTerm*12,LoanAmount)+TotTax*(1-DownPayment)/LoanTerm/12+MonthlyPMI</f>
        <v>2812.1188295945676</v>
      </c>
      <c r="D22" s="59"/>
      <c r="E22" s="59"/>
      <c r="F22" s="59"/>
      <c r="G22" s="60"/>
      <c r="H22" s="52">
        <f>LoanTerm*12</f>
        <v>360</v>
      </c>
      <c r="I22" s="52"/>
      <c r="J22" s="55"/>
      <c r="K22" s="59">
        <f>MonthlyPayment*NbOfPayment</f>
        <v>1012362.7786540444</v>
      </c>
      <c r="L22" s="59"/>
      <c r="M22" s="59"/>
      <c r="N22" s="59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0"/>
    </row>
    <row r="23" spans="2:27" x14ac:dyDescent="0.2">
      <c r="B23" s="17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0"/>
    </row>
    <row r="24" spans="2:27" x14ac:dyDescent="0.2">
      <c r="B24" s="17"/>
      <c r="C24" s="51" t="s">
        <v>31</v>
      </c>
      <c r="D24" s="51"/>
      <c r="E24" s="51"/>
      <c r="F24" s="51"/>
      <c r="G24" s="55" t="s">
        <v>30</v>
      </c>
      <c r="H24" s="51" t="s">
        <v>38</v>
      </c>
      <c r="I24" s="51"/>
      <c r="J24" s="51"/>
      <c r="K24" s="51"/>
      <c r="L24" s="55" t="s">
        <v>37</v>
      </c>
      <c r="M24" s="51" t="s">
        <v>32</v>
      </c>
      <c r="N24" s="51"/>
      <c r="O24" s="51"/>
      <c r="P24" s="51"/>
      <c r="Q24" s="55" t="s">
        <v>37</v>
      </c>
      <c r="R24" s="51" t="s">
        <v>35</v>
      </c>
      <c r="S24" s="51"/>
      <c r="T24" s="51"/>
      <c r="U24" s="51"/>
      <c r="V24" s="55" t="s">
        <v>37</v>
      </c>
      <c r="W24" s="51" t="s">
        <v>34</v>
      </c>
      <c r="X24" s="51"/>
      <c r="Y24" s="51"/>
      <c r="Z24" s="51"/>
      <c r="AA24" s="30"/>
    </row>
    <row r="25" spans="2:27" x14ac:dyDescent="0.2">
      <c r="B25" s="17"/>
      <c r="C25" s="59">
        <f>TotPayment</f>
        <v>1012362.7786540444</v>
      </c>
      <c r="D25" s="59"/>
      <c r="E25" s="59"/>
      <c r="F25" s="59"/>
      <c r="G25" s="55"/>
      <c r="H25" s="59">
        <f>LoanAmount</f>
        <v>450000</v>
      </c>
      <c r="I25" s="59"/>
      <c r="J25" s="59"/>
      <c r="K25" s="59"/>
      <c r="L25" s="55"/>
      <c r="M25" s="59">
        <f>TotPayment-LoanAmount-TotTax-TotPMI</f>
        <v>369012.77865404438</v>
      </c>
      <c r="N25" s="59"/>
      <c r="O25" s="59"/>
      <c r="P25" s="59"/>
      <c r="Q25" s="55"/>
      <c r="R25" s="59">
        <f>MonthlyPMI*LoanTerm</f>
        <v>5850</v>
      </c>
      <c r="S25" s="59"/>
      <c r="T25" s="59"/>
      <c r="U25" s="59"/>
      <c r="V25" s="55"/>
      <c r="W25" s="59">
        <f>HomeValue*TaxRate/100*LoanTerm</f>
        <v>187500</v>
      </c>
      <c r="X25" s="59"/>
      <c r="Y25" s="59"/>
      <c r="Z25" s="59"/>
      <c r="AA25" s="30"/>
    </row>
    <row r="26" spans="2:27" x14ac:dyDescent="0.2">
      <c r="B26" s="17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0"/>
    </row>
    <row r="27" spans="2:27" ht="13.5" thickBot="1" x14ac:dyDescent="0.25">
      <c r="B27" s="18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4"/>
    </row>
  </sheetData>
  <mergeCells count="44">
    <mergeCell ref="G9:I9"/>
    <mergeCell ref="C9:F9"/>
    <mergeCell ref="C8:F8"/>
    <mergeCell ref="C7:F7"/>
    <mergeCell ref="C5:F5"/>
    <mergeCell ref="G5:I5"/>
    <mergeCell ref="G6:I6"/>
    <mergeCell ref="G7:I7"/>
    <mergeCell ref="G8:I8"/>
    <mergeCell ref="C6:F6"/>
    <mergeCell ref="J21:J22"/>
    <mergeCell ref="K21:N21"/>
    <mergeCell ref="K22:N22"/>
    <mergeCell ref="C22:F22"/>
    <mergeCell ref="C21:F21"/>
    <mergeCell ref="G21:G22"/>
    <mergeCell ref="H22:I22"/>
    <mergeCell ref="H21:I21"/>
    <mergeCell ref="C24:F24"/>
    <mergeCell ref="C25:F25"/>
    <mergeCell ref="G24:G25"/>
    <mergeCell ref="W24:Z24"/>
    <mergeCell ref="W25:Z25"/>
    <mergeCell ref="H24:K24"/>
    <mergeCell ref="H25:K25"/>
    <mergeCell ref="R24:U24"/>
    <mergeCell ref="R25:U25"/>
    <mergeCell ref="L24:L25"/>
    <mergeCell ref="Q24:Q25"/>
    <mergeCell ref="M24:P24"/>
    <mergeCell ref="M25:P25"/>
    <mergeCell ref="B2:AA2"/>
    <mergeCell ref="B14:K14"/>
    <mergeCell ref="B11:K11"/>
    <mergeCell ref="J9:K9"/>
    <mergeCell ref="J8:K8"/>
    <mergeCell ref="J7:K7"/>
    <mergeCell ref="C17:F17"/>
    <mergeCell ref="V24:V25"/>
    <mergeCell ref="G18:I18"/>
    <mergeCell ref="G16:I16"/>
    <mergeCell ref="G17:I17"/>
    <mergeCell ref="C16:F16"/>
    <mergeCell ref="C18:F18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1"/>
  <sheetViews>
    <sheetView showGridLines="0" workbookViewId="0">
      <selection activeCell="L15" sqref="L15"/>
    </sheetView>
  </sheetViews>
  <sheetFormatPr defaultRowHeight="12.75" x14ac:dyDescent="0.2"/>
  <cols>
    <col min="1" max="6" width="4.7109375" customWidth="1"/>
    <col min="7" max="7" width="8.140625" bestFit="1" customWidth="1"/>
    <col min="8" max="8" width="7.7109375" customWidth="1"/>
    <col min="9" max="14" width="4.7109375" customWidth="1"/>
    <col min="15" max="18" width="15.5703125" customWidth="1"/>
    <col min="19" max="60" width="4.7109375" customWidth="1"/>
  </cols>
  <sheetData>
    <row r="1" spans="2:19" ht="13.5" thickBot="1" x14ac:dyDescent="0.25"/>
    <row r="2" spans="2:19" ht="14.25" thickTop="1" thickBot="1" x14ac:dyDescent="0.25">
      <c r="B2" s="36"/>
      <c r="C2" s="37"/>
      <c r="D2" s="37"/>
      <c r="E2" s="37"/>
      <c r="F2" s="37"/>
      <c r="G2" s="37"/>
      <c r="H2" s="37"/>
      <c r="I2" s="37"/>
      <c r="J2" s="38"/>
      <c r="N2" s="2"/>
      <c r="O2" s="3"/>
      <c r="P2" s="1"/>
      <c r="Q2" s="1"/>
      <c r="R2" s="1"/>
      <c r="S2" s="1"/>
    </row>
    <row r="3" spans="2:19" ht="13.5" thickBot="1" x14ac:dyDescent="0.25">
      <c r="B3" s="39"/>
      <c r="C3" s="15" t="s">
        <v>10</v>
      </c>
      <c r="D3" s="16"/>
      <c r="E3" s="16"/>
      <c r="F3" s="15" t="s">
        <v>23</v>
      </c>
      <c r="G3" s="15" t="s">
        <v>39</v>
      </c>
      <c r="H3" s="16"/>
      <c r="I3" s="16"/>
      <c r="J3" s="40"/>
      <c r="N3" s="1"/>
      <c r="O3" s="65" t="s">
        <v>3</v>
      </c>
      <c r="P3" s="66"/>
      <c r="Q3" s="4" t="s">
        <v>33</v>
      </c>
      <c r="R3" s="5" t="s">
        <v>4</v>
      </c>
      <c r="S3" s="1"/>
    </row>
    <row r="4" spans="2:19" x14ac:dyDescent="0.2">
      <c r="B4" s="39"/>
      <c r="C4" s="16" t="s">
        <v>11</v>
      </c>
      <c r="D4" s="16" t="s">
        <v>22</v>
      </c>
      <c r="E4" s="16">
        <v>0</v>
      </c>
      <c r="F4" s="16">
        <v>2000</v>
      </c>
      <c r="G4" s="16" t="s">
        <v>40</v>
      </c>
      <c r="H4" s="41">
        <f>LoanAmount/TotPayment</f>
        <v>0.44450468694461837</v>
      </c>
      <c r="I4" s="16"/>
      <c r="J4" s="40"/>
      <c r="N4" s="1"/>
      <c r="O4" s="12">
        <v>0</v>
      </c>
      <c r="P4" s="6">
        <v>0.85</v>
      </c>
      <c r="Q4" s="6">
        <v>0</v>
      </c>
      <c r="R4" s="7">
        <v>0</v>
      </c>
      <c r="S4" s="1"/>
    </row>
    <row r="5" spans="2:19" x14ac:dyDescent="0.2">
      <c r="B5" s="39"/>
      <c r="C5" s="16" t="s">
        <v>12</v>
      </c>
      <c r="D5" s="16" t="s">
        <v>11</v>
      </c>
      <c r="E5" s="16">
        <v>1</v>
      </c>
      <c r="F5" s="16">
        <v>2001</v>
      </c>
      <c r="G5" s="16" t="s">
        <v>41</v>
      </c>
      <c r="H5" s="41">
        <f>TotInt/TotPayment</f>
        <v>0.36450646589817726</v>
      </c>
      <c r="I5" s="16"/>
      <c r="J5" s="40"/>
      <c r="N5" s="1"/>
      <c r="O5" s="13">
        <v>0.85009999999999997</v>
      </c>
      <c r="P5" s="8">
        <v>0.85</v>
      </c>
      <c r="Q5" s="8">
        <v>3.2000000000000002E-3</v>
      </c>
      <c r="R5" s="9">
        <v>1.9E-3</v>
      </c>
      <c r="S5" s="1"/>
    </row>
    <row r="6" spans="2:19" x14ac:dyDescent="0.2">
      <c r="B6" s="39"/>
      <c r="C6" s="16" t="s">
        <v>13</v>
      </c>
      <c r="D6" s="16" t="s">
        <v>12</v>
      </c>
      <c r="E6" s="16">
        <v>1</v>
      </c>
      <c r="F6" s="16">
        <v>2002</v>
      </c>
      <c r="G6" s="16" t="s">
        <v>42</v>
      </c>
      <c r="H6" s="41">
        <f>TotTax/TotPayment</f>
        <v>0.18521028622692434</v>
      </c>
      <c r="I6" s="16"/>
      <c r="J6" s="40"/>
      <c r="N6" s="1"/>
      <c r="O6" s="13">
        <v>0.85009999999999997</v>
      </c>
      <c r="P6" s="8">
        <v>0.9</v>
      </c>
      <c r="Q6" s="8">
        <v>5.1999999999999998E-3</v>
      </c>
      <c r="R6" s="9">
        <v>2.3E-3</v>
      </c>
      <c r="S6" s="1"/>
    </row>
    <row r="7" spans="2:19" x14ac:dyDescent="0.2">
      <c r="B7" s="39"/>
      <c r="C7" s="16" t="s">
        <v>14</v>
      </c>
      <c r="D7" s="16" t="s">
        <v>13</v>
      </c>
      <c r="E7" s="16">
        <v>1</v>
      </c>
      <c r="F7" s="16">
        <v>2003</v>
      </c>
      <c r="G7" s="16" t="s">
        <v>2</v>
      </c>
      <c r="H7" s="41">
        <f>TotPMI/TotPayment</f>
        <v>5.7785609302800391E-3</v>
      </c>
      <c r="I7" s="16"/>
      <c r="J7" s="40"/>
      <c r="N7" s="1"/>
      <c r="O7" s="13">
        <v>0.90010000000000001</v>
      </c>
      <c r="P7" s="8">
        <v>0.95</v>
      </c>
      <c r="Q7" s="8">
        <v>7.7999999999999996E-3</v>
      </c>
      <c r="R7" s="9">
        <v>2.5999999999999999E-3</v>
      </c>
      <c r="S7" s="1"/>
    </row>
    <row r="8" spans="2:19" ht="13.5" thickBot="1" x14ac:dyDescent="0.25">
      <c r="B8" s="39"/>
      <c r="C8" s="16" t="s">
        <v>15</v>
      </c>
      <c r="D8" s="16" t="s">
        <v>14</v>
      </c>
      <c r="E8" s="16">
        <v>1</v>
      </c>
      <c r="F8" s="16">
        <v>2004</v>
      </c>
      <c r="G8" s="16"/>
      <c r="H8" s="16"/>
      <c r="I8" s="16"/>
      <c r="J8" s="40"/>
      <c r="N8" s="1"/>
      <c r="O8" s="14">
        <v>0.95009999999999994</v>
      </c>
      <c r="P8" s="10">
        <v>1</v>
      </c>
      <c r="Q8" s="10">
        <v>8.9999999999999993E-3</v>
      </c>
      <c r="R8" s="11">
        <v>7.9000000000000008E-3</v>
      </c>
      <c r="S8" s="1"/>
    </row>
    <row r="9" spans="2:19" x14ac:dyDescent="0.2">
      <c r="B9" s="39"/>
      <c r="C9" s="16" t="s">
        <v>16</v>
      </c>
      <c r="D9" s="16" t="s">
        <v>15</v>
      </c>
      <c r="E9" s="16">
        <v>1</v>
      </c>
      <c r="F9" s="16">
        <v>2005</v>
      </c>
      <c r="G9" s="16"/>
      <c r="H9" s="16"/>
      <c r="I9" s="16"/>
      <c r="J9" s="40"/>
      <c r="N9" s="45"/>
      <c r="O9" s="46"/>
      <c r="P9" s="46"/>
      <c r="Q9" s="46"/>
      <c r="R9" s="46"/>
      <c r="S9" s="46"/>
    </row>
    <row r="10" spans="2:19" x14ac:dyDescent="0.2">
      <c r="B10" s="39"/>
      <c r="C10" s="16" t="s">
        <v>17</v>
      </c>
      <c r="D10" s="16" t="s">
        <v>16</v>
      </c>
      <c r="E10" s="16">
        <v>1</v>
      </c>
      <c r="F10" s="16">
        <v>2006</v>
      </c>
      <c r="G10" s="16"/>
      <c r="H10" s="16"/>
      <c r="I10" s="16"/>
      <c r="J10" s="40"/>
    </row>
    <row r="11" spans="2:19" x14ac:dyDescent="0.2">
      <c r="B11" s="39"/>
      <c r="C11" s="16" t="s">
        <v>18</v>
      </c>
      <c r="D11" s="16" t="s">
        <v>17</v>
      </c>
      <c r="E11" s="16">
        <v>1</v>
      </c>
      <c r="F11" s="16">
        <v>2007</v>
      </c>
      <c r="G11" s="16"/>
      <c r="H11" s="41"/>
      <c r="I11" s="16"/>
      <c r="J11" s="40"/>
    </row>
    <row r="12" spans="2:19" x14ac:dyDescent="0.2">
      <c r="B12" s="39"/>
      <c r="C12" s="16" t="s">
        <v>19</v>
      </c>
      <c r="D12" s="16" t="s">
        <v>18</v>
      </c>
      <c r="E12" s="16">
        <v>1</v>
      </c>
      <c r="F12" s="16">
        <v>2008</v>
      </c>
      <c r="G12" s="16"/>
      <c r="H12" s="16"/>
      <c r="I12" s="16"/>
      <c r="J12" s="40"/>
    </row>
    <row r="13" spans="2:19" x14ac:dyDescent="0.2">
      <c r="B13" s="39"/>
      <c r="C13" s="16" t="s">
        <v>20</v>
      </c>
      <c r="D13" s="16" t="s">
        <v>19</v>
      </c>
      <c r="E13" s="16">
        <v>1</v>
      </c>
      <c r="F13" s="16">
        <v>2009</v>
      </c>
      <c r="G13" s="16"/>
      <c r="H13" s="16"/>
      <c r="I13" s="16"/>
      <c r="J13" s="40"/>
    </row>
    <row r="14" spans="2:19" x14ac:dyDescent="0.2">
      <c r="B14" s="39"/>
      <c r="C14" s="16" t="s">
        <v>21</v>
      </c>
      <c r="D14" s="16" t="s">
        <v>20</v>
      </c>
      <c r="E14" s="16">
        <v>1</v>
      </c>
      <c r="F14" s="16">
        <v>2010</v>
      </c>
      <c r="G14" s="16"/>
      <c r="H14" s="16"/>
      <c r="I14" s="16"/>
      <c r="J14" s="40"/>
    </row>
    <row r="15" spans="2:19" x14ac:dyDescent="0.2">
      <c r="B15" s="39"/>
      <c r="C15" s="16" t="s">
        <v>22</v>
      </c>
      <c r="D15" s="16" t="s">
        <v>21</v>
      </c>
      <c r="E15" s="16">
        <v>1</v>
      </c>
      <c r="F15" s="16">
        <v>2011</v>
      </c>
      <c r="G15" s="16"/>
      <c r="H15" s="16"/>
      <c r="I15" s="16"/>
      <c r="J15" s="40"/>
    </row>
    <row r="16" spans="2:19" x14ac:dyDescent="0.2">
      <c r="B16" s="39"/>
      <c r="C16" s="16"/>
      <c r="D16" s="16"/>
      <c r="E16" s="16"/>
      <c r="F16" s="16">
        <v>2012</v>
      </c>
      <c r="G16" s="16"/>
      <c r="H16" s="16"/>
      <c r="I16" s="16"/>
      <c r="J16" s="40"/>
    </row>
    <row r="17" spans="2:10" x14ac:dyDescent="0.2">
      <c r="B17" s="39"/>
      <c r="C17" s="16"/>
      <c r="D17" s="16"/>
      <c r="E17" s="16"/>
      <c r="F17" s="16">
        <v>2013</v>
      </c>
      <c r="G17" s="16"/>
      <c r="H17" s="16"/>
      <c r="I17" s="16"/>
      <c r="J17" s="40"/>
    </row>
    <row r="18" spans="2:10" x14ac:dyDescent="0.2">
      <c r="B18" s="39"/>
      <c r="C18" s="16"/>
      <c r="D18" s="16"/>
      <c r="E18" s="16"/>
      <c r="F18" s="16">
        <v>2014</v>
      </c>
      <c r="G18" s="16"/>
      <c r="H18" s="16"/>
      <c r="I18" s="16"/>
      <c r="J18" s="40"/>
    </row>
    <row r="19" spans="2:10" x14ac:dyDescent="0.2">
      <c r="B19" s="39"/>
      <c r="C19" s="16"/>
      <c r="D19" s="16"/>
      <c r="E19" s="16"/>
      <c r="F19" s="16">
        <v>2015</v>
      </c>
      <c r="G19" s="16"/>
      <c r="H19" s="16"/>
      <c r="I19" s="16"/>
      <c r="J19" s="40"/>
    </row>
    <row r="20" spans="2:10" ht="13.5" thickBot="1" x14ac:dyDescent="0.25">
      <c r="B20" s="42"/>
      <c r="C20" s="43"/>
      <c r="D20" s="43"/>
      <c r="E20" s="43"/>
      <c r="F20" s="43"/>
      <c r="G20" s="43"/>
      <c r="H20" s="43"/>
      <c r="I20" s="43"/>
      <c r="J20" s="44"/>
    </row>
    <row r="21" spans="2:10" ht="13.5" thickTop="1" x14ac:dyDescent="0.2"/>
  </sheetData>
  <mergeCells count="1">
    <mergeCell ref="O3:P3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2.75" x14ac:dyDescent="0.2"/>
  <sheetData>
    <row r="1" spans="1:8" x14ac:dyDescent="0.2">
      <c r="A1" t="s">
        <v>58</v>
      </c>
      <c r="B1" t="s">
        <v>47</v>
      </c>
    </row>
    <row r="2" spans="1:8" x14ac:dyDescent="0.2">
      <c r="A2" t="s">
        <v>50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</row>
    <row r="3" spans="1:8" x14ac:dyDescent="0.2">
      <c r="A3" t="s">
        <v>48</v>
      </c>
    </row>
    <row r="4" spans="1:8" ht="409.5" x14ac:dyDescent="0.2">
      <c r="A4" s="35" t="s">
        <v>49</v>
      </c>
    </row>
    <row r="5" spans="1:8" x14ac:dyDescent="0.2">
      <c r="A5" t="s">
        <v>45</v>
      </c>
    </row>
    <row r="6" spans="1:8" x14ac:dyDescent="0.2">
      <c r="A6" t="s">
        <v>44</v>
      </c>
    </row>
    <row r="11" spans="1:8" x14ac:dyDescent="0.2">
      <c r="A11" t="s">
        <v>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A63ECD27EB76469AF5A6651F7FFCF3" ma:contentTypeVersion="0" ma:contentTypeDescription="Create a new document." ma:contentTypeScope="" ma:versionID="072f4bae16ef4195407b87eec50bbe6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0D89D96-8A8A-42C8-A251-7F8BB3B4D44F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C4BBFF2-F5C7-4160-BC82-FDBB2BCC91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2A3B15-F6FA-4265-ACBF-E59534FBF1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Mortgage Calculator</vt:lpstr>
      <vt:lpstr>Lists</vt:lpstr>
      <vt:lpstr>DownPayment</vt:lpstr>
      <vt:lpstr>HomeValue</vt:lpstr>
      <vt:lpstr>InterestRate</vt:lpstr>
      <vt:lpstr>List_Month</vt:lpstr>
      <vt:lpstr>List_Year</vt:lpstr>
      <vt:lpstr>LoanAmount</vt:lpstr>
      <vt:lpstr>LoanTerm</vt:lpstr>
      <vt:lpstr>MonthlyPayment</vt:lpstr>
      <vt:lpstr>MonthlyPMI</vt:lpstr>
      <vt:lpstr>NbOfPayment</vt:lpstr>
      <vt:lpstr>PayoffTable</vt:lpstr>
      <vt:lpstr>PMI</vt:lpstr>
      <vt:lpstr>PMI_Table</vt:lpstr>
      <vt:lpstr>TaxRate</vt:lpstr>
      <vt:lpstr>TotInt</vt:lpstr>
      <vt:lpstr>TotPayment</vt:lpstr>
      <vt:lpstr>TotPMI</vt:lpstr>
      <vt:lpstr>TotTax</vt:lpstr>
    </vt:vector>
  </TitlesOfParts>
  <Company>METU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ugura</dc:creator>
  <cp:lastModifiedBy>ukadakal</cp:lastModifiedBy>
  <dcterms:created xsi:type="dcterms:W3CDTF">2009-03-12T11:53:13Z</dcterms:created>
  <dcterms:modified xsi:type="dcterms:W3CDTF">2018-03-22T13:46:15Z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0x010100B1A63ECD27EB76469AF5A6651F7FFCF3</vt:lpwstr>
  </property>
</Properties>
</file>